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7.xml.rels" ContentType="application/vnd.openxmlformats-package.relationships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29.xml" ContentType="application/vnd.openxmlformats-officedocument.drawingml.chart+xml"/>
  <Override PartName="/xl/charts/chart28.xml" ContentType="application/vnd.openxmlformats-officedocument.drawingml.chart+xml"/>
  <Override PartName="/xl/charts/chart27.xml" ContentType="application/vnd.openxmlformats-officedocument.drawingml.chart+xml"/>
  <Override PartName="/xl/charts/chart26.xml" ContentType="application/vnd.openxmlformats-officedocument.drawingml.chart+xml"/>
  <Override PartName="/xl/charts/chart25.xml" ContentType="application/vnd.openxmlformats-officedocument.drawingml.chart+xml"/>
  <Override PartName="/xl/charts/chart24.xml" ContentType="application/vnd.openxmlformats-officedocument.drawingml.chart+xml"/>
  <Override PartName="/xl/charts/chart23.xml" ContentType="application/vnd.openxmlformats-officedocument.drawingml.chart+xml"/>
  <Override PartName="/xl/charts/chart22.xml" ContentType="application/vnd.openxmlformats-officedocument.drawingml.chart+xml"/>
  <Override PartName="/xl/charts/chart21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18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35.xml" ContentType="application/vnd.openxmlformats-officedocument.drawingml.chart+xml"/>
  <Override PartName="/xl/charts/chart2.xml" ContentType="application/vnd.openxmlformats-officedocument.drawingml.chart+xml"/>
  <Override PartName="/xl/charts/chart36.xml" ContentType="application/vnd.openxmlformats-officedocument.drawingml.chart+xml"/>
  <Override PartName="/xl/charts/chart40.xml" ContentType="application/vnd.openxmlformats-officedocument.drawingml.chart+xml"/>
  <Override PartName="/xl/charts/chart6.xml" ContentType="application/vnd.openxmlformats-officedocument.drawingml.chart+xml"/>
  <Override PartName="/xl/charts/chart41.xml" ContentType="application/vnd.openxmlformats-officedocument.drawingml.chart+xml"/>
  <Override PartName="/xl/charts/chart7.xml" ContentType="application/vnd.openxmlformats-officedocument.drawingml.chart+xml"/>
  <Override PartName="/xl/charts/chart30.xml" ContentType="application/vnd.openxmlformats-officedocument.drawingml.chart+xml"/>
  <Override PartName="/xl/charts/chart42.xml" ContentType="application/vnd.openxmlformats-officedocument.drawingml.chart+xml"/>
  <Override PartName="/xl/charts/chart8.xml" ContentType="application/vnd.openxmlformats-officedocument.drawingml.chart+xml"/>
  <Override PartName="/xl/charts/chart31.xml" ContentType="application/vnd.openxmlformats-officedocument.drawingml.chart+xml"/>
  <Override PartName="/xl/charts/chart43.xml" ContentType="application/vnd.openxmlformats-officedocument.drawingml.chart+xml"/>
  <Override PartName="/xl/charts/chart9.xml" ContentType="application/vnd.openxmlformats-officedocument.drawingml.chart+xml"/>
  <Override PartName="/xl/charts/chart32.xml" ContentType="application/vnd.openxmlformats-officedocument.drawingml.chart+xml"/>
  <Override PartName="/xl/charts/chart44.xml" ContentType="application/vnd.openxmlformats-officedocument.drawingml.chart+xml"/>
  <Override PartName="/xl/charts/chart33.xml" ContentType="application/vnd.openxmlformats-officedocument.drawingml.chart+xml"/>
  <Override PartName="/xl/charts/chart45.xml" ContentType="application/vnd.openxmlformats-officedocument.drawingml.chart+xml"/>
  <Override PartName="/xl/charts/chart34.xml" ContentType="application/vnd.openxmlformats-officedocument.drawingml.chart+xml"/>
  <Override PartName="/xl/charts/chart46.xml" ContentType="application/vnd.openxmlformats-officedocument.drawingml.chart+xml"/>
  <Override PartName="/xl/charts/chart50.xml" ContentType="application/vnd.openxmlformats-officedocument.drawingml.chart+xml"/>
  <Override PartName="/xl/charts/chart13.xml" ContentType="application/vnd.openxmlformats-officedocument.drawingml.chart+xml"/>
  <Override PartName="/xl/charts/chart11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12.xml" ContentType="application/vnd.openxmlformats-officedocument.drawingml.chart+xml"/>
  <Override PartName="/xl/charts/chart10.xml" ContentType="application/vnd.openxmlformats-officedocument.drawingml.chart+xml"/>
  <Override PartName="/xl/charts/chart47.xml" ContentType="application/vnd.openxmlformats-officedocument.drawingml.chart+xml"/>
  <Override PartName="/xl/charts/chart39.xml" ContentType="application/vnd.openxmlformats-officedocument.drawingml.chart+xml"/>
  <Override PartName="/xl/charts/chart5.xml" ContentType="application/vnd.openxmlformats-officedocument.drawingml.chart+xml"/>
  <Override PartName="/xl/charts/chart3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4.xml" ContentType="application/vnd.openxmlformats-officedocument.drawingml.chart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Production" sheetId="2" state="visible" r:id="rId4"/>
    <sheet name="Recycling" sheetId="3" state="visible" r:id="rId5"/>
    <sheet name="Resume_SensAnal" sheetId="4" state="visible" r:id="rId6"/>
    <sheet name="Use Phase_Grid" sheetId="5" state="hidden" r:id="rId7"/>
    <sheet name="Use Phase" sheetId="6" state="hidden" r:id="rId8"/>
    <sheet name="Heat map article" sheetId="7" state="visible" r:id="rId9"/>
    <sheet name="Graphs" sheetId="8" state="visible" r:id="rId10"/>
    <sheet name="Whisker_Sens" sheetId="9" state="hidden" r:id="rId11"/>
  </sheets>
  <definedNames>
    <definedName function="false" hidden="false" name="mleaf_000028bb_90d5_5dec_9cc8_870a93150530" vbProcedure="false">'Use Phase_Grid'!$R$140</definedName>
    <definedName function="false" hidden="false" name="mleaf_0001a265_7c13_5323_a99e_9642e264d6d6" vbProcedure="false">Graphs!$B$62</definedName>
    <definedName function="false" hidden="false" name="mleaf_0002fcf0_4b0e_56b6_98d4_b9da58e42647" vbProcedure="false">Recycling!$AU$313</definedName>
    <definedName function="false" hidden="false" name="mleaf_0003f549_bfde_59b1_a952_f0de26d8c51c" vbProcedure="false">'Use Phase'!$S$305</definedName>
    <definedName function="false" hidden="false" name="mleaf_0006e781_1fd8_50bf_81b1_ab22c72202cd" vbProcedure="false">Resume_SensAnal!$D$36</definedName>
    <definedName function="false" hidden="false" name="mleaf_000cd5fc_e2c5_5040_b3de_f4248a2188ff" vbProcedure="false">'Heat map article'!$AQ$34</definedName>
    <definedName function="false" hidden="false" name="mleaf_000cfc63_95aa_5e42_8ce2_48abdb5c9257" vbProcedure="false">'Use Phase'!$M$393</definedName>
    <definedName function="false" hidden="false" name="mleaf_0010c928_8eed_51b1_91b3_ae52a8840e5d" vbProcedure="false">'Heat map article'!$AS$26</definedName>
    <definedName function="false" hidden="false" name="mleaf_0010cf07_9393_5c68_a2cc_2fd3c29159e0" vbProcedure="false">Recycling!$BJ$331</definedName>
    <definedName function="false" hidden="false" name="mleaf_0017412b_887d_5889_9666_6fb17dbfead4" vbProcedure="false">'Use Phase_Grid'!$N$160</definedName>
    <definedName function="false" hidden="false" name="mleaf_002037de_57c0_53b2_aacf_ecf8d9a0a688" vbProcedure="false">Resume_SensAnal!$I$154</definedName>
    <definedName function="false" hidden="false" name="mleaf_002c3543_07be_539b_a45d_94d73b645510" vbProcedure="false">'Use Phase_Grid'!$L$240</definedName>
    <definedName function="false" hidden="false" name="mleaf_003765ed_e390_5429_9739_27dce258ec6c" vbProcedure="false">Resume_SensAnal!$J$173</definedName>
    <definedName function="false" hidden="false" name="mleaf_00387ac0_2f2e_5ef6_b125_9e2552124283" vbProcedure="false">Production!$F$118</definedName>
    <definedName function="false" hidden="false" name="mleaf_00389837_6880_55b2_947e_77246a7205dd" vbProcedure="false">Resume_SensAnal!$AR$94</definedName>
    <definedName function="false" hidden="false" name="mleaf_00393b89_70de_570e_93b8_669e8395f382" vbProcedure="false">Recycling!$F$179</definedName>
    <definedName function="false" hidden="false" name="mleaf_003977ab_1df7_5c21_9841_364569dae4fb" vbProcedure="false">Production!$BM$92</definedName>
    <definedName function="false" hidden="false" name="mleaf_003adf5e_00f6_5a4a_ac90_6d30b9f5cea7" vbProcedure="false">Production!$F$111</definedName>
    <definedName function="false" hidden="false" name="mleaf_003c9efc_36cd_5352_8a1c_0e1fc5d0565b" vbProcedure="false">Resume_SensAnal!$M$62</definedName>
    <definedName function="false" hidden="false" name="mleaf_00403999_e507_55be_97b0_92e7b9fa2a77" vbProcedure="false">Production!$M$172</definedName>
    <definedName function="false" hidden="false" name="mleaf_0041e06d_5458_5978_afea_bebdb0a51d98" vbProcedure="false">'Heat map article'!$AM$19</definedName>
    <definedName function="false" hidden="false" name="mleaf_0042c04e_c204_500e_b95a_0f74727157bf" vbProcedure="false">Resume_SensAnal!$E$88</definedName>
    <definedName function="false" hidden="false" name="mleaf_0044aedb_e399_55d5_b7a7_6a1fdac0e874" vbProcedure="false">'Heat map article'!$AJ$20</definedName>
    <definedName function="false" hidden="false" name="mleaf_00467b8b_0a17_5dc0_a333_d0efd6c7742e" vbProcedure="false">Recycling!$R$123</definedName>
    <definedName function="false" hidden="false" name="mleaf_004e0a9e_214c_5848_a337_a073fdd0d51f" vbProcedure="false">Resume_SensAnal!$M$161</definedName>
    <definedName function="false" hidden="false" name="mleaf_0051cc7c_41b0_5e22_bb05_d40e43990d73" vbProcedure="false">Resume_SensAnal!$T$195</definedName>
    <definedName function="false" hidden="false" name="mleaf_0055de65_0f23_53bc_bce6_dc2457d38095" vbProcedure="false">'Use Phase'!$N$168</definedName>
    <definedName function="false" hidden="false" name="mleaf_00560a69_1309_5dd8_87b4_d9c214d4a616" vbProcedure="false">Production!$Q$55</definedName>
    <definedName function="false" hidden="false" name="mleaf_005628c3_7fa4_5ed2_b045_c66a3234e2e6" vbProcedure="false">'Use Phase'!$AL$190</definedName>
    <definedName function="false" hidden="false" name="mleaf_00572e3e_50d9_57ed_b814_bd3bf802fd8c" vbProcedure="false">Resume_SensAnal!$R$207</definedName>
    <definedName function="false" hidden="false" name="mleaf_005ca4dc_5160_5391_bc76_a50a3436a749" vbProcedure="false">'Use Phase'!$AJ$146</definedName>
    <definedName function="false" hidden="false" name="mleaf_005d2343_c0e2_5b8a_9eaa_8f0aa563b004" vbProcedure="false">Graphs!$B$24</definedName>
    <definedName function="false" hidden="false" name="mleaf_0062fee3_6d9f_5943_b9c5_b9d933c35db0" vbProcedure="false">'Use Phase'!$O$198</definedName>
    <definedName function="false" hidden="false" name="mleaf_006543d9_f414_598f_bb8d_ac556739ac29" vbProcedure="false">Recycling!$J$112</definedName>
    <definedName function="false" hidden="false" name="mleaf_006924fb_4d08_5831_b8fc_77302473a9a6" vbProcedure="false">Production!$BN$206</definedName>
    <definedName function="false" hidden="false" name="mleaf_006da381_641b_5db9_905e_e0ea1179c805" vbProcedure="false">Graphs!$B$63</definedName>
    <definedName function="false" hidden="false" name="mleaf_0072f0f6_3693_5fd6_871f_263e47a7271d" vbProcedure="false">'Use Phase'!$AE$286</definedName>
    <definedName function="false" hidden="false" name="mleaf_0074d227_9769_519b_993e_0ab5cc5f2384" vbProcedure="false">'Use Phase'!$W$190</definedName>
    <definedName function="false" hidden="false" name="mleaf_007652c8_23ec_518b_81b8_f2338f55872d" vbProcedure="false">Resume_SensAnal!$M$149</definedName>
    <definedName function="false" hidden="false" name="mleaf_007a4e90_cb4c_5df4_aaeb_c52e624a697a" vbProcedure="false">Resume_SensAnal!$V$187</definedName>
    <definedName function="false" hidden="false" name="mleaf_00816759_0d72_5b44_92b5_7d85e1375975" vbProcedure="false">Recycling!$AU$315</definedName>
    <definedName function="false" hidden="false" name="mleaf_0084f91a_7382_5864_be40_1a93498978be" vbProcedure="false">'Use Phase'!$L$63</definedName>
    <definedName function="false" hidden="false" name="mleaf_00872e58_aefc_5b92_8ccd_780cee191c3c" vbProcedure="false">'Use Phase'!$N$210</definedName>
    <definedName function="false" hidden="false" name="mleaf_00891f92_f1e2_5fdf_aad1_224b4b17a67e" vbProcedure="false">Recycling!$BK$306</definedName>
    <definedName function="false" hidden="false" name="mleaf_008c1580_41f1_5e31_86d5_4710ab21e4d0" vbProcedure="false">Recycling!$I$104</definedName>
    <definedName function="false" hidden="false" name="mleaf_008c771b_59a0_5ff6_8ba1_9d6cf9d5687c" vbProcedure="false">Recycling!$AO$105</definedName>
    <definedName function="false" hidden="false" name="mleaf_008f6c45_d8a6_51c3_9c57_cbaed3a23bfb" vbProcedure="false">'Use Phase'!$W$265</definedName>
    <definedName function="false" hidden="false" name="mleaf_00963417_c512_55c2_a27d_b5a9031629dd" vbProcedure="false">Recycling!$AW$127</definedName>
    <definedName function="false" hidden="false" name="mleaf_0098ea5a_c149_5c99_998a_c122b3fd976e" vbProcedure="false">'Use Phase_Grid'!$N$91</definedName>
    <definedName function="false" hidden="false" name="mleaf_009a923c_9fc8_59e2_be49_7c89a1f39370" vbProcedure="false">'Use Phase'!$AJ$201</definedName>
    <definedName function="false" hidden="false" name="mleaf_009bb2c3_b15f_54b4_94bf_7e2d092b76a1" vbProcedure="false">'Use Phase_Grid'!$J$96</definedName>
    <definedName function="false" hidden="false" name="mleaf_009bf130_7eae_532f_9e5f_b0be0d86de47" vbProcedure="false">'Use Phase'!$K$308</definedName>
    <definedName function="false" hidden="false" name="mleaf_009dcafc_2525_5cac_a87f_f6051520709b" vbProcedure="false">Resume_SensAnal!$P$210</definedName>
    <definedName function="false" hidden="false" name="mleaf_00a189fb_09d2_5130_8c93_f78bad16ac68" vbProcedure="false">'Use Phase'!$T$276</definedName>
    <definedName function="false" hidden="false" name="mleaf_00a250d7_b7fa_52d4_aefd_76996a6ffd92" vbProcedure="false">'Heat map article'!$I$6</definedName>
    <definedName function="false" hidden="false" name="mleaf_00a27ac3_f051_512c_95aa_ec8cb1b46eec" vbProcedure="false">Production!$H$151</definedName>
    <definedName function="false" hidden="false" name="mleaf_00a50a65_28c1_5039_807c_5e4e3086ee8c" vbProcedure="false">'Use Phase_Grid'!$K$72</definedName>
    <definedName function="false" hidden="false" name="mleaf_00a54843_45e7_5c5f_bcb7_0b10fa048cd4" vbProcedure="false">'Heat map article'!$L$44</definedName>
    <definedName function="false" hidden="false" name="mleaf_00a8226e_bc51_5824_a703_5b1eddb6f799" vbProcedure="false">Resume_SensAnal!$K$91</definedName>
    <definedName function="false" hidden="false" name="mleaf_00ac22cf_7dba_5121_82bc_7b15930b2f85" vbProcedure="false">Recycling!$BX$103</definedName>
    <definedName function="false" hidden="false" name="mleaf_00adb903_b6fd_566a_a173_addffc1eda50" vbProcedure="false">Recycling!$R$143</definedName>
    <definedName function="false" hidden="false" name="mleaf_00aea9be_d4da_55f2_98a8_c70a0d7ec5ed" vbProcedure="false">'Use Phase'!$T$330</definedName>
    <definedName function="false" hidden="false" name="mleaf_00afd31c_9f3e_5d86_8372_ac88532d71b1" vbProcedure="false">Production!$I$35</definedName>
    <definedName function="false" hidden="false" name="mleaf_00b5304a_9ad4_53a1_b03f_62136f6dd769" vbProcedure="false">'Heat map article'!$J$14</definedName>
    <definedName function="false" hidden="false" name="mleaf_00b75587_c292_52c6_ace3_94eb09f16e75" vbProcedure="false">'Heat map article'!$AI$149</definedName>
    <definedName function="false" hidden="false" name="mleaf_00b814a4_fb3c_5706_a809_9a5a07bd2572" vbProcedure="false">'Use Phase'!$AG$181</definedName>
    <definedName function="false" hidden="false" name="mleaf_00b9bf18_7e24_5af3_b5cb_b5b8195136e9" vbProcedure="false">'Use Phase'!$AG$263</definedName>
    <definedName function="false" hidden="false" name="mleaf_00bd0e80_c88f_5e2c_bab4_3277f0cb667e" vbProcedure="false">Production!$Z$145</definedName>
    <definedName function="false" hidden="false" name="mleaf_00bd3826_9927_558d_8cf3_0a2811451665" vbProcedure="false">Recycling!$AL$95</definedName>
    <definedName function="false" hidden="false" name="mleaf_00c356d4_375e_557f_8651_9a2b32634c7c" vbProcedure="false">'Use Phase'!$W$232</definedName>
    <definedName function="false" hidden="false" name="mleaf_00c4f117_66b0_5ba5_99af_6b749397f96c" vbProcedure="false">Resume_SensAnal!$E$40</definedName>
    <definedName function="false" hidden="false" name="mleaf_00c7e338_f8c4_56da_862c_695dbd80b234" vbProcedure="false">Resume_SensAnal!$AC$33</definedName>
    <definedName function="false" hidden="false" name="mleaf_00c7ee00_2dab_55b0_8d5c_18704294b0ac" vbProcedure="false">Resume_SensAnal!$I$40</definedName>
    <definedName function="false" hidden="false" name="mleaf_00cbd2c6_b7cf_592e_b720_bed6cec0faba" vbProcedure="false">Recycling!$AR$318</definedName>
    <definedName function="false" hidden="false" name="mleaf_00ccb1c6_983d_5f9c_a451_d1135ae0a2e6" vbProcedure="false">'Use Phase'!$U$274</definedName>
    <definedName function="false" hidden="false" name="mleaf_00ce835d_cb50_516d_9d4e_3a2a3af6685d" vbProcedure="false">'Use Phase_Grid'!$L$230</definedName>
    <definedName function="false" hidden="false" name="mleaf_00d1922e_ee7f_5c05_81fc_3169320eaae6" vbProcedure="false">'Use Phase'!$K$169</definedName>
    <definedName function="false" hidden="false" name="mleaf_00d5bb94_4e8e_5eee_973f_20c0e1605fae" vbProcedure="false">Recycling!$L$104</definedName>
    <definedName function="false" hidden="false" name="mleaf_00d65b3a_50d8_5d38_9b77_99b3e7ec3798" vbProcedure="false">Resume_SensAnal!$H$35</definedName>
    <definedName function="false" hidden="false" name="mleaf_00d82329_f668_5ce0_abfa_7ef2d3d7b1b6" vbProcedure="false">'Use Phase_Grid'!$V$208</definedName>
    <definedName function="false" hidden="false" name="mleaf_00d83427_76ec_57ae_8f24_c1307cb30a07" vbProcedure="false">'Heat map article'!$AB$133</definedName>
    <definedName function="false" hidden="false" name="mleaf_00d97e5d_7bb5_5ce5_8d60_13f54ba76ddf" vbProcedure="false">'Heat map article'!$AX$32</definedName>
    <definedName function="false" hidden="false" name="mleaf_00e3bc9a_46a4_5241_8ba7_b51c96f302c9" vbProcedure="false">Resume_SensAnal!$O$199</definedName>
    <definedName function="false" hidden="false" name="mleaf_00e4df00_ae27_5480_8e58_3e4dbf0ba0dc" vbProcedure="false">'Heat map article'!$AO$23</definedName>
    <definedName function="false" hidden="false" name="mleaf_00e6142e_e945_54fc_a63e_0694d4fcbd71" vbProcedure="false">'Heat map article'!$AD$27</definedName>
    <definedName function="false" hidden="false" name="mleaf_00eb145b_2ea6_5df3_9157_37dfe22247b4" vbProcedure="false">Production!$BM$145</definedName>
    <definedName function="false" hidden="false" name="mleaf_00efdbae_5826_50fc_8a50_9ae5ec3dc719" vbProcedure="false">Resume_SensAnal!$T$148</definedName>
    <definedName function="false" hidden="false" name="mleaf_00f4ca12_af29_5ee8_914b_db38579e22c0" vbProcedure="false">Resume_SensAnal!$C$19</definedName>
    <definedName function="false" hidden="false" name="mleaf_00f5e6a6_964e_517c_8634_9bbcd37d2d3b" vbProcedure="false">Production!$H$209</definedName>
    <definedName function="false" hidden="false" name="mleaf_00f60706_9771_5efe_8f33_549ce5bd5777" vbProcedure="false">Production!$O$158</definedName>
    <definedName function="false" hidden="false" name="mleaf_00f87c6a_e5ea_5452_a722_258dc4fb2166" vbProcedure="false">'Heat map article'!$L$92</definedName>
    <definedName function="false" hidden="false" name="mleaf_00fc6725_b78b_5c34_ba18_d01603c5175b" vbProcedure="false">Resume_SensAnal!$AF$105</definedName>
    <definedName function="false" hidden="false" name="mleaf_00fe6f86_2e19_5a20_b949_251044a24347" vbProcedure="false">'Use Phase_Grid'!$K$188</definedName>
    <definedName function="false" hidden="false" name="mleaf_00fecb0e_229e_59c2_81f4_5f6abf4ae07e" vbProcedure="false">'Use Phase_Grid'!$P$163</definedName>
    <definedName function="false" hidden="false" name="mleaf_0100f446_fbc5_5a38_b38b_81067c18f404" vbProcedure="false">'Use Phase'!$V$213</definedName>
    <definedName function="false" hidden="false" name="mleaf_010137c1_7e8a_5b02_ac92_8830549a678f" vbProcedure="false">Production!$AK$180</definedName>
    <definedName function="false" hidden="false" name="mleaf_01014c91_6fa7_5500_991a_c55cbbc37e5c" vbProcedure="false">Recycling!$BQ$164</definedName>
    <definedName function="false" hidden="false" name="mleaf_01022129_0f6f_5b0c_8c25_4c790789baa0" vbProcedure="false">Production!$BF$11</definedName>
    <definedName function="false" hidden="false" name="mleaf_01034388_24db_5428_9ea0_77527e904b73" vbProcedure="false">Production!$E$142</definedName>
    <definedName function="false" hidden="false" name="mleaf_01059748_24eb_5c35_8d81_34609e4ca6c3" vbProcedure="false">'Heat map article'!$Q$63</definedName>
    <definedName function="false" hidden="false" name="mleaf_0107d360_fcb9_575f_80fb_c5cea775033c" vbProcedure="false">Production!$L$136</definedName>
    <definedName function="false" hidden="false" name="mleaf_010ac1a7_3173_5934_a7aa_95a94677d8a1" vbProcedure="false">'Heat map article'!$AJ$112</definedName>
    <definedName function="false" hidden="false" name="mleaf_010d31da_f879_5650_bbb3_9bbb024c2ac1" vbProcedure="false">Resume_SensAnal!$G$195</definedName>
    <definedName function="false" hidden="false" name="mleaf_0115a269_4eb3_5fbf_b86f_cd051c1b779e" vbProcedure="false">'Use Phase_Grid'!$L$221</definedName>
    <definedName function="false" hidden="false" name="mleaf_0118ddb3_1abe_5ce3_8b7a_a3f29dbe2920" vbProcedure="false">Resume_SensAnal!$E$145</definedName>
    <definedName function="false" hidden="false" name="mleaf_0118f947_878a_551b_b181_a1b8a9e6992f" vbProcedure="false">Resume_SensAnal!$H$191</definedName>
    <definedName function="false" hidden="false" name="mleaf_011b35f8_9e14_5acd_9f71_95590755df8a" vbProcedure="false">Recycling!$AR$339</definedName>
    <definedName function="false" hidden="false" name="mleaf_011eb067_c839_55dd_8bf3_6b050c55e922" vbProcedure="false">Resume_SensAnal!$AM$79</definedName>
    <definedName function="false" hidden="false" name="mleaf_011ec4b5_79c0_5ca5_979f_e6d705f3e2f9" vbProcedure="false">Recycling!$I$146</definedName>
    <definedName function="false" hidden="false" name="mleaf_011eec87_277a_563f_a9b2_d502a7466b12" vbProcedure="false">'Use Phase'!$O$396</definedName>
    <definedName function="false" hidden="false" name="mleaf_01209df9_fee6_5bd6_92d9_0e408191cd1d" vbProcedure="false">'Heat map article'!$F$91</definedName>
    <definedName function="false" hidden="false" name="mleaf_01220b82_2fa7_5354_ba36_ab70f9447647" vbProcedure="false">'Use Phase'!$L$295</definedName>
    <definedName function="false" hidden="false" name="mleaf_01233ebe_beb2_5422_9527_509c846d6b68" vbProcedure="false">Resume_SensAnal!$I$49</definedName>
    <definedName function="false" hidden="false" name="mleaf_012be28c_821a_51a6_bc46_09382a164dd8" vbProcedure="false">'Heat map article'!$D$130</definedName>
    <definedName function="false" hidden="false" name="mleaf_012c1e1c_57db_5d92_97ba_d732388fb27d" vbProcedure="false">'Use Phase'!$L$315</definedName>
    <definedName function="false" hidden="false" name="mleaf_012ed395_2cca_577d_aa55_51522e66ff7d" vbProcedure="false">'Use Phase_Grid'!$O$84</definedName>
    <definedName function="false" hidden="false" name="mleaf_013234b1_b6f4_5817_b8fc_59edb536d92f" vbProcedure="false">Resume_SensAnal!$AP$106</definedName>
    <definedName function="false" hidden="false" name="mleaf_0133af8b_b309_5d75_8fc1_1e97184acd09" vbProcedure="false">'Use Phase'!$N$213</definedName>
    <definedName function="false" hidden="false" name="mleaf_013a0d54_c5ff_5e7c_aef1_a3a6669d40f1" vbProcedure="false">Production!$F$240</definedName>
    <definedName function="false" hidden="false" name="mleaf_0140ebfe_c063_5194_8f37_41c8dda95a0d" vbProcedure="false">'Heat map article'!$AQ$32</definedName>
    <definedName function="false" hidden="false" name="mleaf_01439c67_570a_5673_a07f_30d0916d5b22" vbProcedure="false">'Use Phase'!$AD$250</definedName>
    <definedName function="false" hidden="false" name="mleaf_014448a5_a747_5d1f_a3c3_030fcb4ddbd9" vbProcedure="false">'Use Phase'!$M$52</definedName>
    <definedName function="false" hidden="false" name="mleaf_014773f4_d573_56b2_b66e_618c9d0a9364" vbProcedure="false">Resume_SensAnal!$F$166</definedName>
    <definedName function="false" hidden="false" name="mleaf_014d2984_d3d6_5740_962f_8d9d7ac2216a" vbProcedure="false">'Use Phase'!$J$352</definedName>
    <definedName function="false" hidden="false" name="mleaf_01598b7c_efe4_5906_95ff_d812f3e6bd7b" vbProcedure="false">'Use Phase'!$AH$249</definedName>
    <definedName function="false" hidden="false" name="mleaf_015b0a6d_e66e_54a6_a3c2_41beb4e5ad6f" vbProcedure="false">Recycling!$AQ$347</definedName>
    <definedName function="false" hidden="false" name="mleaf_0163b6e7_7424_500a_b5a8_2a65a46c6229" vbProcedure="false">'Use Phase'!$U$164</definedName>
    <definedName function="false" hidden="false" name="mleaf_0168a77b_7989_5f0a_adfe_c0755b7c4f33" vbProcedure="false">'Heat map article'!$O$129</definedName>
    <definedName function="false" hidden="false" name="mleaf_016c0272_964d_5dbe_8a95_b526a45718a6" vbProcedure="false">'Use Phase'!$R$283</definedName>
    <definedName function="false" hidden="false" name="mleaf_016cfd3c_8e8c_5a2f_a2c6_e12f1224806b" vbProcedure="false">Production!$AL$184</definedName>
    <definedName function="false" hidden="false" name="mleaf_01702485_891f_5205_9c60_7bf52cd93e50" vbProcedure="false">Resume_SensAnal!$AC$70</definedName>
    <definedName function="false" hidden="false" name="mleaf_0170cdb2_84ea_5a73_9073_0aa2cce2b6b1" vbProcedure="false">'Heat map article'!$O$77</definedName>
    <definedName function="false" hidden="false" name="mleaf_01723673_6dd5_51fe_9fbe_274358ca030b" vbProcedure="false">'Use Phase_Grid'!$E$49</definedName>
    <definedName function="false" hidden="false" name="mleaf_0177092c_9644_514b_8725_8f3e9dc60f4e" vbProcedure="false">Production!$N$242</definedName>
    <definedName function="false" hidden="false" name="mleaf_0178ed7b_bcc9_51e4_82d6_33372818ea78" vbProcedure="false">'Use Phase'!$AD$167</definedName>
    <definedName function="false" hidden="false" name="mleaf_0179e16f_6b09_5e4a_bba1_7b166d1f6d2f" vbProcedure="false">'Use Phase'!$T$139</definedName>
    <definedName function="false" hidden="false" name="mleaf_017a72d1_5bd4_552a_be17_919ea3f20e48" vbProcedure="false">Resume_SensAnal!$N$122</definedName>
    <definedName function="false" hidden="false" name="mleaf_01811780_3dac_581e_b559_274779f45d3c" vbProcedure="false">'Heat map article'!$AI$134</definedName>
    <definedName function="false" hidden="false" name="mleaf_01836f3c_29f4_5041_8405_4cc0d0a8f391" vbProcedure="false">Production!$Q$27</definedName>
    <definedName function="false" hidden="false" name="mleaf_0183fe58_82d5_56d4_995a_d73a23501113" vbProcedure="false">Resume_SensAnal!$A$195</definedName>
    <definedName function="false" hidden="false" name="mleaf_018bb067_ce2b_5f1d_acfa_d71de3523dac" vbProcedure="false">'Heat map article'!$AE$92</definedName>
    <definedName function="false" hidden="false" name="mleaf_018caa41_e73e_58a0_b418_91e75cf40dbc" vbProcedure="false">'Heat map article'!$AJ$66</definedName>
    <definedName function="false" hidden="false" name="mleaf_018cd5a4_60a9_5b1a_82f5_77c68c3a3596" vbProcedure="false">Recycling!$BJ$163</definedName>
    <definedName function="false" hidden="false" name="mleaf_018d17ab_565b_5dac_be0e_6be75f5e077a" vbProcedure="false">Resume_SensAnal!$AM$30</definedName>
    <definedName function="false" hidden="false" name="mleaf_018e5299_2c33_5205_9802_9cc01cebe033" vbProcedure="false">Recycling!$D$156</definedName>
    <definedName function="false" hidden="false" name="mleaf_0190b513_208c_5ad6_b300_6c7de601696f" vbProcedure="false">'Heat map article'!$Q$89</definedName>
    <definedName function="false" hidden="false" name="mleaf_01967a94_9c57_59dc_a3a3_5e5a22869151" vbProcedure="false">'Heat map article'!$M$8</definedName>
    <definedName function="false" hidden="false" name="mleaf_019a0d7d_51bd_5315_8d8c_ea3e2d0095de" vbProcedure="false">'Heat map article'!$C$151</definedName>
    <definedName function="false" hidden="false" name="mleaf_019c100f_38a2_5fa3_9414_d34f14c59f8b" vbProcedure="false">'Heat map article'!$AJ$119</definedName>
    <definedName function="false" hidden="false" name="mleaf_019d7a70_91f2_502b_bda8_fce7a2439aa5" vbProcedure="false">'Use Phase'!$N$167</definedName>
    <definedName function="false" hidden="false" name="mleaf_019df6f9_5b24_57a9_a3f8_d819c7d79cb6" vbProcedure="false">'Heat map article'!$Y$146</definedName>
    <definedName function="false" hidden="false" name="mleaf_01a205a4_c0e5_52a1_847d_2c118a741ad3" vbProcedure="false">Production!$BE$49</definedName>
    <definedName function="false" hidden="false" name="mleaf_01a21ade_14d4_5ef2_9634_8f8f2a04df06" vbProcedure="false">'Heat map article'!$BA$26</definedName>
    <definedName function="false" hidden="false" name="mleaf_01a61649_7d51_5abf_af86_60ef143b8843" vbProcedure="false">Recycling!$AH$183</definedName>
    <definedName function="false" hidden="false" name="mleaf_01a7377e_1b20_5074_862b_ea50d6b3a3cc" vbProcedure="false">'Heat map article'!$AF$99</definedName>
    <definedName function="false" hidden="false" name="mleaf_01a9d48e_00ac_5ec3_9797_efd58db20851" vbProcedure="false">Resume_SensAnal!$AN$69</definedName>
    <definedName function="false" hidden="false" name="mleaf_01ab9b8a_ac9d_5134_a789_1635a16daa7d" vbProcedure="false">'Heat map article'!$AE$24</definedName>
    <definedName function="false" hidden="false" name="mleaf_01b0db41_68b4_50ab_b9d3_49d94966e858" vbProcedure="false">'Use Phase'!$M$229</definedName>
    <definedName function="false" hidden="false" name="mleaf_01b836bc_08aa_59e7_b8ea_295d4bf9c7eb" vbProcedure="false">Recycling!$AQ$306</definedName>
    <definedName function="false" hidden="false" name="mleaf_01b8798e_247e_5fbf_8548_7e915f2007dc" vbProcedure="false">'Use Phase'!$N$273</definedName>
    <definedName function="false" hidden="false" name="mleaf_01b8d34a_e7d5_5801_b907_17d5f0f17c88" vbProcedure="false">Production!$B$143</definedName>
    <definedName function="false" hidden="false" name="mleaf_01baf1c6_0ca6_5524_8a6b_ae686e39b430" vbProcedure="false">'Heat map article'!$C$44</definedName>
    <definedName function="false" hidden="false" name="mleaf_01bb1e16_8b39_58f8_9b5a_ef2f413c7f0b" vbProcedure="false">Resume_SensAnal!$AM$130</definedName>
    <definedName function="false" hidden="false" name="mleaf_01bcc244_cb6f_5b56_88c1_26fb22c8bd74" vbProcedure="false">'Use Phase'!$V$252</definedName>
    <definedName function="false" hidden="false" name="mleaf_01bf5427_278d_543a_98f5_87dca68c657f" vbProcedure="false">Recycling!$U$107</definedName>
    <definedName function="false" hidden="false" name="mleaf_01bf9bf0_e608_5b2c_8aa4_1edaa971071e" vbProcedure="false">'Heat map article'!$AL$23</definedName>
    <definedName function="false" hidden="false" name="mleaf_01c3a1e3_6d71_5be1_aaeb_01a1297a21d3" vbProcedure="false">Recycling!$BS$165</definedName>
    <definedName function="false" hidden="false" name="mleaf_01c3b69f_8749_5823_a97c_9f81428eb2ca" vbProcedure="false">Recycling!$AQ$330</definedName>
    <definedName function="false" hidden="false" name="mleaf_01c854c8_72dc_5522_9b59_3c865b49b5a6" vbProcedure="false">'Use Phase_Grid'!$T$198</definedName>
    <definedName function="false" hidden="false" name="mleaf_01c9d30e_aa6d_59ef_a4d4_20e553214f76" vbProcedure="false">Recycling!$AS$301</definedName>
    <definedName function="false" hidden="false" name="mleaf_01d17160_1ee7_59ac_9b8c_2c060d51a9f7" vbProcedure="false">'Use Phase'!$L$331</definedName>
    <definedName function="false" hidden="false" name="mleaf_01d1842c_7485_5b37_9e00_086a99a49bff" vbProcedure="false">'Heat map article'!$AS$46</definedName>
    <definedName function="false" hidden="false" name="mleaf_01d5c2e7_c6ee_508a_978e_917c5ecf3b52" vbProcedure="false">Resume_SensAnal!$G$113</definedName>
    <definedName function="false" hidden="false" name="mleaf_01d5ca65_3acd_58f0_91ec_f011927c0f6b" vbProcedure="false">'Heat map article'!$AM$45</definedName>
    <definedName function="false" hidden="false" name="mleaf_01d8b3b9_93d2_5a33_9faf_15ed222f9359" vbProcedure="false">Resume_SensAnal!$AR$36</definedName>
    <definedName function="false" hidden="false" name="mleaf_01d8e66f_1627_570f_9a83_7113f92e692d" vbProcedure="false">'Use Phase'!$P$245</definedName>
    <definedName function="false" hidden="false" name="mleaf_01d912b7_1e48_5abe_ae9e_e3dda1dce7ba" vbProcedure="false">Recycling!$AR$314</definedName>
    <definedName function="false" hidden="false" name="mleaf_01df9447_3a83_5106_a6aa_4a20bf1da1f6" vbProcedure="false">'Use Phase_Grid'!$L$176</definedName>
    <definedName function="false" hidden="false" name="mleaf_01e0f236_0d05_5f6c_81f8_1cd120bb9bdf" vbProcedure="false">'Use Phase'!$AE$164</definedName>
    <definedName function="false" hidden="false" name="mleaf_01e115b4_a591_5b05_b3a4_1bfbfcf679d3" vbProcedure="false">Production!$N$171</definedName>
    <definedName function="false" hidden="false" name="mleaf_01e41f7a_9f68_599d_8cfe_6ee2dc987049" vbProcedure="false">Production!$H$20</definedName>
    <definedName function="false" hidden="false" name="mleaf_01e6cc73_f0b8_56a5_a57f_67ed068e0d61" vbProcedure="false">'Heat map article'!$L$103</definedName>
    <definedName function="false" hidden="false" name="mleaf_01eb28f4_034a_5003_8ba5_0591244adb25" vbProcedure="false">'Use Phase'!$AJ$276</definedName>
    <definedName function="false" hidden="false" name="mleaf_01ee00b1_96ab_5aa5_a215_113393eebf88" vbProcedure="false">'Use Phase'!$AJ$258</definedName>
    <definedName function="false" hidden="false" name="mleaf_01ee99f2_9b4d_5aab_b071_55414410926a" vbProcedure="false">Resume_SensAnal!$U$21</definedName>
    <definedName function="false" hidden="false" name="mleaf_01f1909e_3097_5012_b0e2_6a251e1f8b0f" vbProcedure="false">Recycling!$AP$146</definedName>
    <definedName function="false" hidden="false" name="mleaf_01f1fcbf_7fbd_5ae9_bc35_addce5a7fbaa" vbProcedure="false">'Use Phase'!$N$77</definedName>
    <definedName function="false" hidden="false" name="mleaf_01fbd9e1_26ff_5f51_8ce8_bd7fa7c3311c" vbProcedure="false">'Use Phase'!$O$272</definedName>
    <definedName function="false" hidden="false" name="mleaf_01fddf85_c882_576a_ae69_3b2b9ca9ccbe" vbProcedure="false">Recycling!$AW$167</definedName>
    <definedName function="false" hidden="false" name="mleaf_01fe56a4_6177_50e8_87d5_2cb99dfccc4a" vbProcedure="false">'Heat map article'!$AY$41</definedName>
    <definedName function="false" hidden="false" name="mleaf_0200fb86_0f5a_5acc_b799_2a68c4046016" vbProcedure="false">Production!$K$107</definedName>
    <definedName function="false" hidden="false" name="mleaf_02026bb3_963b_52d8_b793_55f7b98b3377" vbProcedure="false">'Heat map article'!$O$21</definedName>
    <definedName function="false" hidden="false" name="mleaf_02083436_92db_5760_a942_f497276a9fcf" vbProcedure="false">'Heat map article'!$AA$141</definedName>
    <definedName function="false" hidden="false" name="mleaf_02096565_3aee_5ffc_ae08_2c3f1d0d026a" vbProcedure="false">Graphs!$I$68</definedName>
    <definedName function="false" hidden="false" name="mleaf_020db774_193c_5517_94c2_a948220729aa" vbProcedure="false">Resume_SensAnal!$AP$76</definedName>
    <definedName function="false" hidden="false" name="mleaf_020f3698_58e7_58dd_9c80_d10a48e8a900" vbProcedure="false">Graphs!$D$67</definedName>
    <definedName function="false" hidden="false" name="mleaf_0214ad21_1eeb_588f_a548_bcc8323399ed" vbProcedure="false">Resume_SensAnal!$AM$70</definedName>
    <definedName function="false" hidden="false" name="mleaf_0214bfbf_4571_5e10_98b2_cb32dd61a8a5" vbProcedure="false">Resume_SensAnal!$D$155</definedName>
    <definedName function="false" hidden="false" name="mleaf_021691a1_8576_508d_b5b9_fec77f77ea38" vbProcedure="false">'Use Phase'!$W$141</definedName>
    <definedName function="false" hidden="false" name="mleaf_021e9a5b_9da5_5a3e_b816_274f1d1c338a" vbProcedure="false">'Use Phase_Grid'!$L$245</definedName>
    <definedName function="false" hidden="false" name="mleaf_02251bf2_bfec_5e41_95a1_9d77a17f4c64" vbProcedure="false">'Use Phase_Grid'!$O$176</definedName>
    <definedName function="false" hidden="false" name="mleaf_0231cd54_d64a_52af_9f5a_5b3dd7f356a4" vbProcedure="false">'Use Phase'!$R$52</definedName>
    <definedName function="false" hidden="false" name="mleaf_02376361_c104_54f2_ae46_46c01647ab97" vbProcedure="false">'Use Phase'!$K$282</definedName>
    <definedName function="false" hidden="false" name="mleaf_023d9bd0_320a_59d3_b70a_0f62c41ffe1a" vbProcedure="false">'Use Phase'!$R$175</definedName>
    <definedName function="false" hidden="false" name="mleaf_0240b451_bda7_5d19_af78_9d40e660d7ff" vbProcedure="false">'Use Phase'!$J$212</definedName>
    <definedName function="false" hidden="false" name="mleaf_0243abfe_930f_5b06_b1b9_11afcd4ce4ea" vbProcedure="false">Production!$AL$204</definedName>
    <definedName function="false" hidden="false" name="mleaf_0246a7ce_f02d_55bf_b7a9_a9bdf4f4e0a7" vbProcedure="false">'Use Phase_Grid'!$N$263</definedName>
    <definedName function="false" hidden="false" name="mleaf_024d3a28_d33c_585b_81d7_f9678099f22f" vbProcedure="false">Production!$Q$180</definedName>
    <definedName function="false" hidden="false" name="mleaf_024d4ff0_d148_58e3_aa5c_f612c3f788bf" vbProcedure="false">Resume_SensAnal!$I$84</definedName>
    <definedName function="false" hidden="false" name="mleaf_024d832f_1d75_5787_9487_8092f835e768" vbProcedure="false">'Heat map article'!$AA$37</definedName>
    <definedName function="false" hidden="false" name="mleaf_024d9108_00d1_5c59_86d9_c38c77d59009" vbProcedure="false">Production!$AP$81</definedName>
    <definedName function="false" hidden="false" name="mleaf_024dfabc_3470_5900_b733_a657fffb9d54" vbProcedure="false">'Heat map article'!$G$20</definedName>
    <definedName function="false" hidden="false" name="mleaf_024f22b9_530c_5430_b9c5_e24dbaa4b340" vbProcedure="false">'Use Phase_Grid'!$J$228</definedName>
    <definedName function="false" hidden="false" name="mleaf_02505a0a_1074_582d_a77d_e9cb430346d4" vbProcedure="false">'Use Phase_Grid'!$P$143</definedName>
    <definedName function="false" hidden="false" name="mleaf_02508e85_a556_54b7_ba04_ca2e745dbc69" vbProcedure="false">'Heat map article'!$AI$37</definedName>
    <definedName function="false" hidden="false" name="mleaf_0252ed78_40e4_534b_b1be_2169a60a9bb8" vbProcedure="false">'Use Phase_Grid'!$U$217</definedName>
    <definedName function="false" hidden="false" name="mleaf_02530962_c984_57f2_9a58_8f1f87b8e8f4" vbProcedure="false">Production!$AU$185</definedName>
    <definedName function="false" hidden="false" name="mleaf_025479fe_c9ab_5e4b_ba12_a82571095169" vbProcedure="false">'Use Phase'!$N$347</definedName>
    <definedName function="false" hidden="false" name="mleaf_0256e6ae_3cff_5e15_8312_f43a8a10687a" vbProcedure="false">Recycling!$AV$321</definedName>
    <definedName function="false" hidden="false" name="mleaf_02571eb3_f9f2_5942_8f60_238c6436230a" vbProcedure="false">'Heat map article'!$W$118</definedName>
    <definedName function="false" hidden="false" name="mleaf_0257c32a_8587_59d8_aaf9_8ae1ea1397e4" vbProcedure="false">Recycling!$J$114</definedName>
    <definedName function="false" hidden="false" name="mleaf_025921a1_a201_52ad_95cc_040b57c65639" vbProcedure="false">Recycling!$U$103</definedName>
    <definedName function="false" hidden="false" name="mleaf_025a0957_12f3_562f_9e3a_5333ef2c1e2a" vbProcedure="false">'Use Phase'!$T$184</definedName>
    <definedName function="false" hidden="false" name="mleaf_025a9fce_7140_59a5_8765_7dbe014744f8" vbProcedure="false">Resume_SensAnal!$AL$31</definedName>
    <definedName function="false" hidden="false" name="mleaf_025b8e0d_156d_51de_b47b_c1710e185211" vbProcedure="false">Resume_SensAnal!$P$68</definedName>
    <definedName function="false" hidden="false" name="mleaf_025bf803_d767_53df_a6af_7bce89ca4725" vbProcedure="false">Recycling!$Z$202</definedName>
    <definedName function="false" hidden="false" name="mleaf_025c5a15_c2b8_5c3b_abe9_6cbd7819f266" vbProcedure="false">'Heat map article'!$AJ$145</definedName>
    <definedName function="false" hidden="false" name="mleaf_025c72b1_d315_590c_8265_709aa03740e3" vbProcedure="false">'Use Phase'!$AD$154</definedName>
    <definedName function="false" hidden="false" name="mleaf_0260e35e_13f0_58da_9c5f_3081c770e4ab" vbProcedure="false">'Use Phase_Grid'!$R$77</definedName>
    <definedName function="false" hidden="false" name="mleaf_026782e4_8aa2_5e16_a352_2690477cafe9" vbProcedure="false">Resume_SensAnal!$AP$95</definedName>
    <definedName function="false" hidden="false" name="mleaf_02690096_986b_5502_b38f_916ca8a5ceb8" vbProcedure="false">'Heat map article'!$P$139</definedName>
    <definedName function="false" hidden="false" name="mleaf_026be4b6_f667_5f0b_9da6_29d7241d45f7" vbProcedure="false">'Heat map article'!$E$130</definedName>
    <definedName function="false" hidden="false" name="mleaf_02740cd7_d9b1_59a4_8d02_27ff94732379" vbProcedure="false">Resume_SensAnal!$AC$45</definedName>
    <definedName function="false" hidden="false" name="mleaf_0275157a_2469_55e0_b67b_bfc43fa7690f" vbProcedure="false">Resume_SensAnal!$H$94</definedName>
    <definedName function="false" hidden="false" name="mleaf_02765ddc_a268_570e_ada8_18c8fd056abb" vbProcedure="false">Production!$G$83</definedName>
    <definedName function="false" hidden="false" name="mleaf_0276a198_203d_548f_98e4_ea11d9688b88" vbProcedure="false">Resume_SensAnal!$S$207</definedName>
    <definedName function="false" hidden="false" name="mleaf_02808985_ae6c_5b49_a346_8f1106cb54e3" vbProcedure="false">Resume_SensAnal!$AK$93</definedName>
    <definedName function="false" hidden="false" name="mleaf_0281f415_7cc8_5b96_b83b_49ca8990e4bb" vbProcedure="false">Recycling!$I$157</definedName>
    <definedName function="false" hidden="false" name="mleaf_02833857_35d6_5d23_b19e_99e6c13d3c3c" vbProcedure="false">Resume_SensAnal!$K$207</definedName>
    <definedName function="false" hidden="false" name="mleaf_02857a17_93a9_5e84_9854_168da2b82d1d" vbProcedure="false">Production!$O$149</definedName>
    <definedName function="false" hidden="false" name="mleaf_028827b0_66e2_505b_bdd5_e6d43773cd7b" vbProcedure="false">Recycling!$AY$142</definedName>
    <definedName function="false" hidden="false" name="mleaf_028c94d5_1087_53b0_be69_f791282263fa" vbProcedure="false">'Heat map article'!$D$94</definedName>
    <definedName function="false" hidden="false" name="mleaf_028de081_f1ca_5dd0_8bd5_ec56542e6a9b" vbProcedure="false">'Use Phase'!$AF$188</definedName>
    <definedName function="false" hidden="false" name="mleaf_0293716d_5b66_582f_abf3_2cc71dc49a0e" vbProcedure="false">Resume_SensAnal!$D$158</definedName>
    <definedName function="false" hidden="false" name="mleaf_029683f7_7711_5740_8a20_a1c23d3d4d38" vbProcedure="false">Recycling!$AV$145</definedName>
    <definedName function="false" hidden="false" name="mleaf_0297eb01_77b5_52d3_a028_02a1e75c13e4" vbProcedure="false">Resume_SensAnal!$K$170</definedName>
    <definedName function="false" hidden="false" name="mleaf_029d40bc_c858_597a_b016_a7285adde582" vbProcedure="false">Recycling!$R$93</definedName>
    <definedName function="false" hidden="false" name="mleaf_029e94ef_97d9_50ee_8858_d4c1156628fe" vbProcedure="false">Recycling!$AZ$85</definedName>
    <definedName function="false" hidden="false" name="mleaf_029fb5a2_9a3a_5716_91c6_206d2a45530d" vbProcedure="false">Resume_SensAnal!$AN$58</definedName>
    <definedName function="false" hidden="false" name="mleaf_02a3f4e7_a374_5fdd_8f63_bc2eef16f2b5" vbProcedure="false">Production!$P$36</definedName>
    <definedName function="false" hidden="false" name="mleaf_02a9cc6a_636c_59e9_ae4f_cfed9c8a596c" vbProcedure="false">Production!$AF$11</definedName>
    <definedName function="false" hidden="false" name="mleaf_02aae286_29b9_556a_b921_d553f429614b" vbProcedure="false">Production!$H$132</definedName>
    <definedName function="false" hidden="false" name="mleaf_02ac1f8a_d0e3_512d_8249_9012ea42649c" vbProcedure="false">Recycling!$M$172</definedName>
    <definedName function="false" hidden="false" name="mleaf_02b35d82_66ac_510a_bbe8_9aaf7e046c25" vbProcedure="false">Resume_SensAnal!$M$167</definedName>
    <definedName function="false" hidden="false" name="mleaf_02b36466_1fc3_5b42_a4c8_1cd53f01f6b6" vbProcedure="false">Production!$BF$155</definedName>
    <definedName function="false" hidden="false" name="mleaf_02b4842d_fc35_5237_b8c5_047396e86953" vbProcedure="false">'Use Phase'!$U$175</definedName>
    <definedName function="false" hidden="false" name="mleaf_02b59b03_4306_5546_af89_29f3624cfd67" vbProcedure="false">'Use Phase'!$AH$153</definedName>
    <definedName function="false" hidden="false" name="mleaf_02b8f46f_6428_53fc_b509_303e6e83590b" vbProcedure="false">'Use Phase'!$Q$16</definedName>
    <definedName function="false" hidden="false" name="mleaf_02bbbb57_20cb_5331_a0a4_80805419730b" vbProcedure="false">Production!$BQ$4</definedName>
    <definedName function="false" hidden="false" name="mleaf_02bc969e_6961_5c8f_9f1d_28746b67093c" vbProcedure="false">'Heat map article'!$C$94</definedName>
    <definedName function="false" hidden="false" name="mleaf_02c44649_a839_5baa_9dbb_d46c338c7793" vbProcedure="false">'Use Phase'!$L$200</definedName>
    <definedName function="false" hidden="false" name="mleaf_02c6b3dc_ae51_5b6d_b3a1_9b500a43c72f" vbProcedure="false">'Heat map article'!$C$92</definedName>
    <definedName function="false" hidden="false" name="mleaf_02c9e448_5466_5bab_8b28_51e6b5ee972b" vbProcedure="false">Recycling!$BK$167</definedName>
    <definedName function="false" hidden="false" name="mleaf_02ca6614_50f2_5d8a_91db_140a9cf5ecf4" vbProcedure="false">Recycling!$AO$162</definedName>
    <definedName function="false" hidden="false" name="mleaf_02d07122_838a_5efe_b0ee_c765d15ea978" vbProcedure="false">Production!$AF$143</definedName>
    <definedName function="false" hidden="false" name="mleaf_02d12a5c_88e8_5b52_97a3_707eda0b669f" vbProcedure="false">'Use Phase_Grid'!$R$156</definedName>
    <definedName function="false" hidden="false" name="mleaf_02d41c06_e5a9_525c_b4a1_9624add16a6a" vbProcedure="false">Resume_SensAnal!$N$38</definedName>
    <definedName function="false" hidden="false" name="mleaf_02d6c32a_cc49_545b_ae81_9b494098b873" vbProcedure="false">Recycling!$AF$187</definedName>
    <definedName function="false" hidden="false" name="mleaf_02d903e7_5d3a_54e1_8fb5_17486b38ff14" vbProcedure="false">'Use Phase'!$K$221</definedName>
    <definedName function="false" hidden="false" name="mleaf_02ddb290_87f7_51e5_8fce_eaa859fb6f90" vbProcedure="false">Production!$AU$48</definedName>
    <definedName function="false" hidden="false" name="mleaf_02de3fe1_822d_5314_99e9_2b5307134a02" vbProcedure="false">'Use Phase_Grid'!$W$160</definedName>
    <definedName function="false" hidden="false" name="mleaf_02de9abe_6277_5172_b0bd_c098c79e3eea" vbProcedure="false">Resume_SensAnal!$AO$122</definedName>
    <definedName function="false" hidden="false" name="mleaf_02e53cb3_d892_5f6e_a7fc_ef4af6795a5e" vbProcedure="false">'Use Phase_Grid'!$N$100</definedName>
    <definedName function="false" hidden="false" name="mleaf_02e5fe26_2f08_5391_a2e1_0c0f353db17b" vbProcedure="false">'Use Phase_Grid'!$D$44</definedName>
    <definedName function="false" hidden="false" name="mleaf_02e7785a_f94a_5f47_8b79_25ca7b944b80" vbProcedure="false">Recycling!$AY$167</definedName>
    <definedName function="false" hidden="false" name="mleaf_02e9cf15_3ece_5122_868a_7319d8add82e" vbProcedure="false">'Use Phase'!$J$73</definedName>
    <definedName function="false" hidden="false" name="mleaf_02eacd80_b8be_5b13_9814_02c8635c574b" vbProcedure="false">'Use Phase'!$O$173</definedName>
    <definedName function="false" hidden="false" name="mleaf_02ebbe27_a50a_5939_a6f4_642bb59236ba" vbProcedure="false">Recycling!$H$85</definedName>
    <definedName function="false" hidden="false" name="mleaf_02ef422b_d85d_5e46_9af3_f723804fa5e1" vbProcedure="false">'Use Phase'!$AF$338</definedName>
    <definedName function="false" hidden="false" name="mleaf_02f19df4_0835_5653_88e6_1e71710d9aae" vbProcedure="false">'Use Phase'!$J$365</definedName>
    <definedName function="false" hidden="false" name="mleaf_02f27151_64b4_5e9e_aa96_dda319101703" vbProcedure="false">'Use Phase_Grid'!$O$53</definedName>
    <definedName function="false" hidden="false" name="mleaf_02f81cf8_a1db_525a_89bb_ac57cc1712fb" vbProcedure="false">'Use Phase'!$R$120</definedName>
    <definedName function="false" hidden="false" name="mleaf_02f8a2ae_de0a_5db4_8643_a3528a449d6c" vbProcedure="false">'Heat map article'!$M$15</definedName>
    <definedName function="false" hidden="false" name="mleaf_02fc4d89_b5d0_5fd8_947d_334d8f8b54e3" vbProcedure="false">'Heat map article'!$I$19</definedName>
    <definedName function="false" hidden="false" name="mleaf_02ff6bad_3931_58a8_bf51_6c38017b3f34" vbProcedure="false">Recycling!$AP$132</definedName>
    <definedName function="false" hidden="false" name="mleaf_02ff71e3_4eef_505a_90b1_7fd66904c675" vbProcedure="false">Resume_SensAnal!$AP$42</definedName>
    <definedName function="false" hidden="false" name="mleaf_03027a38_3e0d_59a0_b467_d0de9a402a56" vbProcedure="false">Production!$M$29</definedName>
    <definedName function="false" hidden="false" name="mleaf_030372da_64ad_5eb7_9f48_29d8f6259c13" vbProcedure="false">'Use Phase'!$M$247</definedName>
    <definedName function="false" hidden="false" name="mleaf_03049025_cec3_5e2c_ae37_e8b617144461" vbProcedure="false">'Heat map article'!$G$90</definedName>
    <definedName function="false" hidden="false" name="mleaf_030893c5_936e_52f1_9390_3f533d9321bd" vbProcedure="false">Production!$L$37</definedName>
    <definedName function="false" hidden="false" name="mleaf_0308d0b1_187d_55e4_987f_219729fc06a8" vbProcedure="false">'Use Phase'!$AK$226</definedName>
    <definedName function="false" hidden="false" name="mleaf_030995d8_241e_5a59_b1de_a6f0dd4e9d7c" vbProcedure="false">Production!$U$61</definedName>
    <definedName function="false" hidden="false" name="mleaf_030a2db6_7795_5d82_8f2f_9fa770f62cd5" vbProcedure="false">'Use Phase_Grid'!$T$166</definedName>
    <definedName function="false" hidden="false" name="mleaf_030b57b5_c673_5f18_b32f_84f6a72d7569" vbProcedure="false">Resume_SensAnal!$G$140</definedName>
    <definedName function="false" hidden="false" name="mleaf_030b5cee_ba84_5764_b39b_7db563bf6832" vbProcedure="false">Resume_SensAnal!$B$192</definedName>
    <definedName function="false" hidden="false" name="mleaf_030c15e4_7efb_58a6_b8fb_c665cbf01d29" vbProcedure="false">Resume_SensAnal!$AR$125</definedName>
    <definedName function="false" hidden="false" name="mleaf_03125900_a6a6_5a1c_b160_ad0f1fd7e171" vbProcedure="false">'Use Phase'!$AF$230</definedName>
    <definedName function="false" hidden="false" name="mleaf_0314c2cb_14ef_572d_8c60_87aaefbb5fb2" vbProcedure="false">Production!$BE$180</definedName>
    <definedName function="false" hidden="false" name="mleaf_0315413c_0551_520b_9713_1ac02bf45a18" vbProcedure="false">'Use Phase'!$AI$303</definedName>
    <definedName function="false" hidden="false" name="mleaf_0315770b_511e_5462_bc6f_577f5321c7fc" vbProcedure="false">'Use Phase'!$AF$331</definedName>
    <definedName function="false" hidden="false" name="mleaf_03162af9_5958_5f58_be2b_0371dedc6ec2" vbProcedure="false">Production!$AV$227</definedName>
    <definedName function="false" hidden="false" name="mleaf_0317dc92_4b43_5be6_8534_9ed200ca9afd" vbProcedure="false">Resume_SensAnal!$J$188</definedName>
    <definedName function="false" hidden="false" name="mleaf_031a140b_227a_5d06_853a_60da0464f46b" vbProcedure="false">'Heat map article'!$N$86</definedName>
    <definedName function="false" hidden="false" name="mleaf_031c877e_a659_57a5_9fb8_5b4d8a8c7ae4" vbProcedure="false">'Use Phase'!$K$179</definedName>
    <definedName function="false" hidden="false" name="mleaf_031d7b26_d5aa_5efe_8340_a07ca682b539" vbProcedure="false">Recycling!$AX$162</definedName>
    <definedName function="false" hidden="false" name="mleaf_031f2777_6442_5aa7_986a_937bd8438f4e" vbProcedure="false">Recycling!$BB$86</definedName>
    <definedName function="false" hidden="false" name="mleaf_0323849b_6454_5d22_aa7a_0abe3e8586e5" vbProcedure="false">'Use Phase'!$L$73</definedName>
    <definedName function="false" hidden="false" name="mleaf_0323f21b_82b4_5e0b_a3c8_2ccecaacca40" vbProcedure="false">Production!$H$182</definedName>
    <definedName function="false" hidden="false" name="mleaf_032eee80_1770_5c6f_82de_fcfb2b2bb1a7" vbProcedure="false">Production!$S$37</definedName>
    <definedName function="false" hidden="false" name="mleaf_03345c12_cfd4_51a8_ae5f_b342bed2332d" vbProcedure="false">Recycling!$G$103</definedName>
    <definedName function="false" hidden="false" name="mleaf_03398f50_78ab_557b_9562_e91340def241" vbProcedure="false">'Use Phase'!$K$254</definedName>
    <definedName function="false" hidden="false" name="mleaf_0339dab6_8caf_5af6_8ccd_fecc9d352f4e" vbProcedure="false">'Use Phase'!$K$382</definedName>
    <definedName function="false" hidden="false" name="mleaf_033d002d_a100_5447_9087_f50963d44cba" vbProcedure="false">Production!$AL$13</definedName>
    <definedName function="false" hidden="false" name="mleaf_0340bd76_0e0a_5fcf_a173_699206d16e6c" vbProcedure="false">'Heat map article'!$AZ$34</definedName>
    <definedName function="false" hidden="false" name="mleaf_0344fc9b_81d7_5551_a438_7f59f68b2bbb" vbProcedure="false">Resume_SensAnal!$AP$103</definedName>
    <definedName function="false" hidden="false" name="mleaf_03489d97_9664_5907_8fb7_db1fa2cb7bf0" vbProcedure="false">'Heat map article'!$H$58</definedName>
    <definedName function="false" hidden="false" name="mleaf_0349a9b4_afb7_596b_aebc_8249913657da" vbProcedure="false">Resume_SensAnal!$Q$214</definedName>
    <definedName function="false" hidden="false" name="mleaf_034c5792_35b6_51b1_9a87_e453e78b3938" vbProcedure="false">Recycling!$BL$319</definedName>
    <definedName function="false" hidden="false" name="mleaf_03520739_5e89_5121_9f58_73679b77aeab" vbProcedure="false">Resume_SensAnal!$AR$47</definedName>
    <definedName function="false" hidden="false" name="mleaf_03567f6d_be13_5d0a_b341_f08e684e86e2" vbProcedure="false">Resume_SensAnal!$E$13</definedName>
    <definedName function="false" hidden="false" name="mleaf_03577fdd_f04d_5275_9d8f_9fb178f1d1a3" vbProcedure="false">'Use Phase'!$K$397</definedName>
    <definedName function="false" hidden="false" name="mleaf_035852ca_ed55_56b3_980c_5a1b68390efa" vbProcedure="false">Production!$BE$83</definedName>
    <definedName function="false" hidden="false" name="mleaf_035f23d7_d410_5314_b824_e9880a4996a4" vbProcedure="false">'Use Phase'!$J$368</definedName>
    <definedName function="false" hidden="false" name="mleaf_035fd02a_07b9_5a0e_a897_4529833c906c" vbProcedure="false">Production!$AL$191</definedName>
    <definedName function="false" hidden="false" name="mleaf_0369da19_c540_53a8_9e03_80d2b11c91aa" vbProcedure="false">Recycling!$AU$55</definedName>
    <definedName function="false" hidden="false" name="mleaf_036abed0_270f_5509_85b5_b3281db1cd28" vbProcedure="false">Recycling!$AW$333</definedName>
    <definedName function="false" hidden="false" name="mleaf_0371b926_260e_579c_a9be_cd4d30ae56d3" vbProcedure="false">Recycling!$AW$317</definedName>
    <definedName function="false" hidden="false" name="mleaf_0371bc75_b356_5399_b55a_71cc5c73b229" vbProcedure="false">'Use Phase'!$AD$142</definedName>
    <definedName function="false" hidden="false" name="mleaf_037296cd_a245_5818_a6f5_84b3acf81a56" vbProcedure="false">Resume_SensAnal!$G$194</definedName>
    <definedName function="false" hidden="false" name="mleaf_0378a741_6994_5407_b1e7_2bdd30e1cdd1" vbProcedure="false">'Heat map article'!$R$144</definedName>
    <definedName function="false" hidden="false" name="mleaf_0379d6e6_7d97_5718_b4d6_0755d9416c28" vbProcedure="false">Resume_SensAnal!$B$212</definedName>
    <definedName function="false" hidden="false" name="mleaf_037a29fc_e7f2_56d8_95f4_7612c390a36c" vbProcedure="false">'Use Phase'!$AI$142</definedName>
    <definedName function="false" hidden="false" name="mleaf_037bc0c6_5001_5fd5_bc60_8426f5912e59" vbProcedure="false">Recycling!$BQ$118</definedName>
    <definedName function="false" hidden="false" name="mleaf_038010bb_0173_57b0_8d00_13becffb924c" vbProcedure="false">'Use Phase'!$K$119</definedName>
    <definedName function="false" hidden="false" name="mleaf_03820483_0220_5b6e_a0c4_8925d19a5c3e" vbProcedure="false">Resume_SensAnal!$E$156</definedName>
    <definedName function="false" hidden="false" name="mleaf_038307df_32d4_5290_98a0_63e77c5e771f" vbProcedure="false">'Use Phase'!$AD$335</definedName>
    <definedName function="false" hidden="false" name="mleaf_038409b0_f707_5358_89e4_bffc79c2c8dc" vbProcedure="false">'Use Phase'!$L$58</definedName>
    <definedName function="false" hidden="false" name="mleaf_03870cf7_f8be_5e4e_af27_77eae9cbf6b5" vbProcedure="false">'Heat map article'!$U$53</definedName>
    <definedName function="false" hidden="false" name="mleaf_0387f547_0664_5dc3_9ba3_95fa0fd00655" vbProcedure="false">'Use Phase'!$AK$234</definedName>
    <definedName function="false" hidden="false" name="mleaf_0388a988_fb3f_5cea_81b2_745976767510" vbProcedure="false">'Use Phase'!$K$185</definedName>
    <definedName function="false" hidden="false" name="mleaf_038aca5d_974e_53a2_8cd4_25d4bc0bca82" vbProcedure="false">Graphs!$O$56</definedName>
    <definedName function="false" hidden="false" name="mleaf_038f6ace_313d_5984_8473_c9ec1a128251" vbProcedure="false">Resume_SensAnal!$T$113</definedName>
    <definedName function="false" hidden="false" name="mleaf_039c3920_038f_50f8_8e7d_893efa7cd45a" vbProcedure="false">'Use Phase'!$K$134</definedName>
    <definedName function="false" hidden="false" name="mleaf_039d26e5_0b78_59e6_be7e_a7a71391214d" vbProcedure="false">'Use Phase'!$R$50</definedName>
    <definedName function="false" hidden="false" name="mleaf_039f4963_3970_5051_aeea_0ea90054be32" vbProcedure="false">Recycling!$H$101</definedName>
    <definedName function="false" hidden="false" name="mleaf_03a27f5e_a09a_5afb_93a0_364b54712d69" vbProcedure="false">'Use Phase_Grid'!$M$189</definedName>
    <definedName function="false" hidden="false" name="mleaf_03a2c227_a5fc_53bb_ad2f_5478fb7a62e6" vbProcedure="false">Resume_SensAnal!$AL$135</definedName>
    <definedName function="false" hidden="false" name="mleaf_03a5b22b_d04a_5014_b8aa_c5617196a42d" vbProcedure="false">Resume_SensAnal!$F$77</definedName>
    <definedName function="false" hidden="false" name="mleaf_03ab8ec6_9d1d_507e_a9c9_1569c57821bb" vbProcedure="false">'Use Phase'!$L$85</definedName>
    <definedName function="false" hidden="false" name="mleaf_03ae7793_4629_5b6b_bc71_ecb2a46ce528" vbProcedure="false">Resume_SensAnal!$AG$88</definedName>
    <definedName function="false" hidden="false" name="mleaf_03b06501_66ea_5c1c_b647_cd1b76f27084" vbProcedure="false">Graphs!$N$23</definedName>
    <definedName function="false" hidden="false" name="mleaf_03b0c321_1879_5a1b_8c66_9719928ee1c0" vbProcedure="false">'Use Phase'!$S$233</definedName>
    <definedName function="false" hidden="false" name="mleaf_03b1e168_69ad_554a_a0bc_bcea18e13fe8" vbProcedure="false">Recycling!$AM$96</definedName>
    <definedName function="false" hidden="false" name="mleaf_03b32424_652c_5f6f_8907_91a5b099b043" vbProcedure="false">Production!$R$15</definedName>
    <definedName function="false" hidden="false" name="mleaf_03b6c4c5_734f_5c0c_bfb1_bacf01c06f72" vbProcedure="false">Resume_SensAnal!$AG$43</definedName>
    <definedName function="false" hidden="false" name="mleaf_03c26bce_cac4_5722_875c_846bbdc60541" vbProcedure="false">'Use Phase'!$K$316</definedName>
    <definedName function="false" hidden="false" name="mleaf_03c2d928_dedf_53c9_a5bb_827798203075" vbProcedure="false">Resume_SensAnal!$AR$61</definedName>
    <definedName function="false" hidden="false" name="mleaf_03c302d2_aa67_5c93_be01_2e7dd37bda36" vbProcedure="false">'Use Phase'!$Q$209</definedName>
    <definedName function="false" hidden="false" name="mleaf_03c3280b_2c08_5d13_beab_22e016d14190" vbProcedure="false">'Use Phase'!$N$160</definedName>
    <definedName function="false" hidden="false" name="mleaf_03c38bcd_1331_5deb_bb39_986c5d9f9262" vbProcedure="false">'Use Phase'!$D$44</definedName>
    <definedName function="false" hidden="false" name="mleaf_03c54845_a32b_569e_8b95_e5c5ecdebd41" vbProcedure="false">Resume_SensAnal!$L$218</definedName>
    <definedName function="false" hidden="false" name="mleaf_03c89cd1_084e_53de_bca7_729c454ef43c" vbProcedure="false">Recycling!$BJ$105</definedName>
    <definedName function="false" hidden="false" name="mleaf_03cc2031_c751_5ecf_ba80_fc0286f819d0" vbProcedure="false">'Use Phase'!$B$3</definedName>
    <definedName function="false" hidden="false" name="mleaf_03cc208d_8244_598a_a06b_4f27f49c511d" vbProcedure="false">Recycling!$AW$125</definedName>
    <definedName function="false" hidden="false" name="mleaf_03d1249d_a8d2_52c9_8a85_9cb560dc65a6" vbProcedure="false">'Use Phase_Grid'!$T$211</definedName>
    <definedName function="false" hidden="false" name="mleaf_03d1694b_d38c_5c00_8499_c4a70a46c1ca" vbProcedure="false">'Heat map article'!$E$86</definedName>
    <definedName function="false" hidden="false" name="mleaf_03d1b29e_c7f1_52c4_943e_c06492e5cc43" vbProcedure="false">'Heat map article'!$W$55</definedName>
    <definedName function="false" hidden="false" name="mleaf_03d9143f_6aa0_5590_809a_e1698bdcb2d2" vbProcedure="false">Production!$BM$149</definedName>
    <definedName function="false" hidden="false" name="mleaf_03dad20d_c78b_5f9e_a9eb_9eff3067a4ed" vbProcedure="false">Recycling!$Q$172</definedName>
    <definedName function="false" hidden="false" name="mleaf_03dc9519_76d0_5d5a_a338_945c5fbff67f" vbProcedure="false">'Heat map article'!$AI$89</definedName>
    <definedName function="false" hidden="false" name="mleaf_03e0f343_48c8_5adc_a1dc_34a6874777bc" vbProcedure="false">'Use Phase'!$AK$196</definedName>
    <definedName function="false" hidden="false" name="mleaf_03e25904_f3a9_5669_93f3_fe7e7b19f899" vbProcedure="false">'Use Phase'!$W$264</definedName>
    <definedName function="false" hidden="false" name="mleaf_03e395e9_9975_5787_98b6_4f455ec1a405" vbProcedure="false">'Heat map article'!$Q$148</definedName>
    <definedName function="false" hidden="false" name="mleaf_03e42d23_3d55_549f_b2c1_76f8a7d9c04d" vbProcedure="false">Resume_SensAnal!$G$70</definedName>
    <definedName function="false" hidden="false" name="mleaf_03e57ed8_d2e1_5d94_942d_866b48fb8302" vbProcedure="false">'Use Phase'!$D$6</definedName>
    <definedName function="false" hidden="false" name="mleaf_03e77f8a_5286_5180_9488_edfa51ed9880" vbProcedure="false">'Heat map article'!$AZ$36</definedName>
    <definedName function="false" hidden="false" name="mleaf_03ec2912_e789_5501_97a2_d8759cb41cfe" vbProcedure="false">'Use Phase'!$N$155</definedName>
    <definedName function="false" hidden="false" name="mleaf_03ed3ce2_b674_5b71_bd45_96e6c517678b" vbProcedure="false">Resume_SensAnal!$R$116</definedName>
    <definedName function="false" hidden="false" name="mleaf_03ed5132_21ac_506b_9c80_f43e00c2e7d8" vbProcedure="false">Resume_SensAnal!$T$102</definedName>
    <definedName function="false" hidden="false" name="mleaf_03ef1ecd_defb_592b_b1e1_3094ef26cd7b" vbProcedure="false">Resume_SensAnal!$R$155</definedName>
    <definedName function="false" hidden="false" name="mleaf_03ef3906_9bfb_5416_ad58_b3f81ee84601" vbProcedure="false">Production!$Q$67</definedName>
    <definedName function="false" hidden="false" name="mleaf_03ef827b_ba9d_5d8d_bf6e_15d9147138a5" vbProcedure="false">'Use Phase'!$AE$175</definedName>
    <definedName function="false" hidden="false" name="mleaf_03f874de_d917_5b33_a54d_878db7182666" vbProcedure="false">'Use Phase'!$N$156</definedName>
    <definedName function="false" hidden="false" name="mleaf_03f99d09_dea1_5853_8b8c_21ef58bd1f13" vbProcedure="false">'Heat map article'!$G$57</definedName>
    <definedName function="false" hidden="false" name="mleaf_03fd8738_71e2_5859_a7c6_e2682e9a16a2" vbProcedure="false">'Use Phase'!$N$49</definedName>
    <definedName function="false" hidden="false" name="mleaf_03fea8f7_25fb_5c60_8a27_c43a29da39e1" vbProcedure="false">Production!$G$61</definedName>
    <definedName function="false" hidden="false" name="mleaf_03fed23f_3cfe_585e_9f0f_c2c10f780ae1" vbProcedure="false">'Heat map article'!$F$145</definedName>
    <definedName function="false" hidden="false" name="mleaf_0401d685_3116_5450_b276_02e3e0d0aea6" vbProcedure="false">Resume_SensAnal!$AM$125</definedName>
    <definedName function="false" hidden="false" name="mleaf_04044d1d_ce85_529e_b0bc_37fcd5d5331b" vbProcedure="false">'Heat map article'!$L$101</definedName>
    <definedName function="false" hidden="false" name="mleaf_04089288_53c7_5230_9d1f_17e055909fb4" vbProcedure="false">'Heat map article'!$AE$31</definedName>
    <definedName function="false" hidden="false" name="mleaf_040aa8fd_0fa6_5e80_af78_def5e8a23481" vbProcedure="false">Resume_SensAnal!$AI$105</definedName>
    <definedName function="false" hidden="false" name="mleaf_040b6278_959a_566e_ba06_7db591874aaf" vbProcedure="false">Recycling!$I$143</definedName>
    <definedName function="false" hidden="false" name="mleaf_0410d67b_b1a0_5090_bd03_83d4fcc196b2" vbProcedure="false">Recycling!$AE$91</definedName>
    <definedName function="false" hidden="false" name="mleaf_04111e08_a0ec_5ffe_b460_9da72a2860b3" vbProcedure="false">Graphs!$C$48</definedName>
    <definedName function="false" hidden="false" name="mleaf_0412624e_0f98_56c1_96c6_7ffb07039802" vbProcedure="false">Resume_SensAnal!$F$100</definedName>
    <definedName function="false" hidden="false" name="mleaf_0413748f_5c7b_5ca2_93ab_637140d560ac" vbProcedure="false">'Use Phase_Grid'!$O$45</definedName>
    <definedName function="false" hidden="false" name="mleaf_0413ecbb_267d_532c_bb05_899ac46861d1" vbProcedure="false">Graphs!$E$60</definedName>
    <definedName function="false" hidden="false" name="mleaf_04156907_398a_5cc1_aab4_19d29b3b3960" vbProcedure="false">Production!$AT$179</definedName>
    <definedName function="false" hidden="false" name="mleaf_0415a40c_5712_56d6_87a6_f3e6f1b56d09" vbProcedure="false">'Use Phase'!$S$342</definedName>
    <definedName function="false" hidden="false" name="mleaf_041bc73e_a8c7_520f_92dc_a06456a6d9d3" vbProcedure="false">'Use Phase_Grid'!$R$30</definedName>
    <definedName function="false" hidden="false" name="mleaf_041c5ec8_100a_5d25_ae69_023b90744711" vbProcedure="false">Production!$N$64</definedName>
    <definedName function="false" hidden="false" name="mleaf_041cbd91_5209_53ed_99b7_7ed999056c66" vbProcedure="false">Resume_SensAnal!$O$48</definedName>
    <definedName function="false" hidden="false" name="mleaf_042056c6_6185_5ea7_9383_c9811404c233" vbProcedure="false">'Use Phase_Grid'!$N$93</definedName>
    <definedName function="false" hidden="false" name="mleaf_04243e7e_c831_524c_bdaa_08c468f10bc8" vbProcedure="false">'Heat map article'!$U$130</definedName>
    <definedName function="false" hidden="false" name="mleaf_04245c30_607d_55e7_a93a_5f10b4a95df0" vbProcedure="false">'Heat map article'!$L$6</definedName>
    <definedName function="false" hidden="false" name="mleaf_0426d5de_c49a_5dba_b763_394fcaedb533" vbProcedure="false">Resume_SensAnal!$I$150</definedName>
    <definedName function="false" hidden="false" name="mleaf_0429b2f2_2f24_54f3_be94_f34ffcc162d7" vbProcedure="false">Recycling!$BB$149</definedName>
    <definedName function="false" hidden="false" name="mleaf_0429ec53_60d1_59eb_98ae_678fedc33b89" vbProcedure="false">Resume_SensAnal!$S$75</definedName>
    <definedName function="false" hidden="false" name="mleaf_0429f30c_bbeb_527c_98da_966b3aa27f00" vbProcedure="false">Recycling!$AR$54</definedName>
    <definedName function="false" hidden="false" name="mleaf_042a1a00_89e2_5564_af2f_03a277900fe9" vbProcedure="false">'Use Phase_Grid'!$J$159</definedName>
    <definedName function="false" hidden="false" name="mleaf_042a7c0a_8c6e_5554_b62f_f03d08dad194" vbProcedure="false">'Use Phase_Grid'!$Q$48</definedName>
    <definedName function="false" hidden="false" name="mleaf_042c4adb_e010_59a6_8fbf_b9e8bead1240" vbProcedure="false">Graphs!$D$55</definedName>
    <definedName function="false" hidden="false" name="mleaf_0430cc1d_7ae7_5a22_95b4_08aba472419e" vbProcedure="false">'Heat map article'!$Q$96</definedName>
    <definedName function="false" hidden="false" name="mleaf_0437beec_2606_5e74_8156_60835d705089" vbProcedure="false">Whisker_Sens!$F$23</definedName>
    <definedName function="false" hidden="false" name="mleaf_04393f51_d473_5c2a_9943_f6ef4637ef6c" vbProcedure="false">'Heat map article'!$R$64</definedName>
    <definedName function="false" hidden="false" name="mleaf_043b8fa4_9238_5775_9542_072f7c99f514" vbProcedure="false">Resume_SensAnal!$J$61</definedName>
    <definedName function="false" hidden="false" name="mleaf_043f8f02_e355_50a4_b9f4_fbfb2dfef55d" vbProcedure="false">'Use Phase'!$K$6</definedName>
    <definedName function="false" hidden="false" name="mleaf_0442b8db_d54b_5d20_bd7a_f6c2f89ee292" vbProcedure="false">'Use Phase'!$AI$193</definedName>
    <definedName function="false" hidden="false" name="mleaf_04442c57_5b38_5660_91a8_609a960a021c" vbProcedure="false">Production!$H$216</definedName>
    <definedName function="false" hidden="false" name="mleaf_04499d42_64ec_5835_b828_2b0f6185e560" vbProcedure="false">Production!$F$105</definedName>
    <definedName function="false" hidden="false" name="mleaf_044a8775_10f4_5003_869c_76644e4f998d" vbProcedure="false">'Heat map article'!$AF$40</definedName>
    <definedName function="false" hidden="false" name="mleaf_044bca01_8c49_5d3f_bee5_a90341eba92d" vbProcedure="false">Production!$X$67</definedName>
    <definedName function="false" hidden="false" name="mleaf_04538e84_9d1e_59a3_b20a_096e73950181" vbProcedure="false">Resume_SensAnal!$I$193</definedName>
    <definedName function="false" hidden="false" name="mleaf_0453a71a_cd7f_57cd_8687_f2d0e57ea0f6" vbProcedure="false">Resume_SensAnal!$F$48</definedName>
    <definedName function="false" hidden="false" name="mleaf_045bd223_7bbf_5459_b13d_69a3499a702a" vbProcedure="false">Resume_SensAnal!$H$41</definedName>
    <definedName function="false" hidden="false" name="mleaf_045f449f_dfdb_51c5_998b_88e7956aa2a5" vbProcedure="false">Resume_SensAnal!$X$187</definedName>
    <definedName function="false" hidden="false" name="mleaf_0460c79a_20ba_55b4_8335_673b1334fe86" vbProcedure="false">'Use Phase'!$U$325</definedName>
    <definedName function="false" hidden="false" name="mleaf_04654df9_361f_5318_8718_c30de78e6b29" vbProcedure="false">Recycling!$AM$167</definedName>
    <definedName function="false" hidden="false" name="mleaf_0466b87c_a49d_58dc_99ef_6950cdb754b6" vbProcedure="false">Whisker_Sens!$I$37</definedName>
    <definedName function="false" hidden="false" name="mleaf_046877b0_2c95_5bbc_9114_9fc122786c8c" vbProcedure="false">'Heat map article'!$AI$122</definedName>
    <definedName function="false" hidden="false" name="mleaf_046a13cf_baca_5dbd_8305_984c87246046" vbProcedure="false">Production!$AL$91</definedName>
    <definedName function="false" hidden="false" name="mleaf_046c6928_7630_567a_8939_ca458df87057" vbProcedure="false">'Heat map article'!$AE$122</definedName>
    <definedName function="false" hidden="false" name="mleaf_046cd057_df3d_5677_94f4_5c5e99e188a0" vbProcedure="false">Resume_SensAnal!$H$72</definedName>
    <definedName function="false" hidden="false" name="mleaf_046f4c28_bf97_53a2_9f48_392561938946" vbProcedure="false">'Use Phase_Grid'!$L$215</definedName>
    <definedName function="false" hidden="false" name="mleaf_046fe4cf_969d_5889_9d32_06a51b12968b" vbProcedure="false">'Use Phase'!$AJ$152</definedName>
    <definedName function="false" hidden="false" name="mleaf_0472a82b_ddcc_5e00_891e_17e00d92af5c" vbProcedure="false">'Use Phase'!$AI$287</definedName>
    <definedName function="false" hidden="false" name="mleaf_047311aa_64aa_5706_ad2c_c4ded2892486" vbProcedure="false">'Heat map article'!$D$57</definedName>
    <definedName function="false" hidden="false" name="mleaf_0474103e_c0ec_522d_8fc8_b949815f2d3b" vbProcedure="false">Production!$BN$84</definedName>
    <definedName function="false" hidden="false" name="mleaf_04767520_3cd7_50af_8363_1db517eebdf1" vbProcedure="false">'Use Phase'!$AI$271</definedName>
    <definedName function="false" hidden="false" name="mleaf_0478cf79_5143_5886_89a0_e878b20930b6" vbProcedure="false">Production!$F$83</definedName>
    <definedName function="false" hidden="false" name="mleaf_047b059b_048d_56e5_b524_8f387632bbe8" vbProcedure="false">Recycling!$AL$112</definedName>
    <definedName function="false" hidden="false" name="mleaf_047d12f2_7e77_5a2d_bf61_5207baa06e2f" vbProcedure="false">Production!$O$38</definedName>
    <definedName function="false" hidden="false" name="mleaf_047f5e5a_93aa_522a_9e4e_e133339e3186" vbProcedure="false">'Heat map article'!$AP$45</definedName>
    <definedName function="false" hidden="false" name="mleaf_04831d06_2a74_5401_8624_5b0f75bdf621" vbProcedure="false">Production!$AZ$41</definedName>
    <definedName function="false" hidden="false" name="mleaf_0483e041_5433_5da1_9fe4_2234ea156d35" vbProcedure="false">'Use Phase'!$R$38</definedName>
    <definedName function="false" hidden="false" name="mleaf_0485ae0a_38d7_563e_9c08_f297fd589606" vbProcedure="false">Graphs!$K$29</definedName>
    <definedName function="false" hidden="false" name="mleaf_048b067d_8fc2_58d7_9c95_802a39e6d7ec" vbProcedure="false">Recycling!$L$123</definedName>
    <definedName function="false" hidden="false" name="mleaf_048e4281_fdfa_50cb_886a_25c529d40aa9" vbProcedure="false">'Heat map article'!$J$134</definedName>
    <definedName function="false" hidden="false" name="mleaf_048f3383_be97_5461_9a2c_c54f82c86bf1" vbProcedure="false">'Heat map article'!$V$36</definedName>
    <definedName function="false" hidden="false" name="mleaf_048ff016_b891_58c4_a84f_160054960a52" vbProcedure="false">Production!$BO$153</definedName>
    <definedName function="false" hidden="false" name="mleaf_0490f996_817f_547f_8c51_e5a18847d9fb" vbProcedure="false">'Use Phase_Grid'!$V$220</definedName>
    <definedName function="false" hidden="false" name="mleaf_04910590_c141_5c3a_9424_a044264f5668" vbProcedure="false">Recycling!$AX$319</definedName>
    <definedName function="false" hidden="false" name="mleaf_04914018_2733_5a65_b9ad_1e3f244e9dd8" vbProcedure="false">Recycling!$P$153</definedName>
    <definedName function="false" hidden="false" name="mleaf_04937f3c_3fe2_58ea_9b64_d41c3e4e5948" vbProcedure="false">'Heat map article'!$AE$123</definedName>
    <definedName function="false" hidden="false" name="mleaf_04940610_feea_5e3f_986c_76356238af87" vbProcedure="false">'Use Phase'!$R$269</definedName>
    <definedName function="false" hidden="false" name="mleaf_049b56fb_d57a_5e63_b424_7445bb9afca8" vbProcedure="false">Recycling!$BW$103</definedName>
    <definedName function="false" hidden="false" name="mleaf_049f5abc_a879_5f6a_b3a5_56be793aa8ab" vbProcedure="false">Recycling!$AA$197</definedName>
    <definedName function="false" hidden="false" name="mleaf_04a03cfa_0f72_518c_b3bf_b264863f98a3" vbProcedure="false">Resume_SensAnal!$C$200</definedName>
    <definedName function="false" hidden="false" name="mleaf_04a123f3_b443_5dc8_bc33_2942ef54175c" vbProcedure="false">Production!$AF$5</definedName>
    <definedName function="false" hidden="false" name="mleaf_04a59b6e_efb7_5bb2_84a8_a579c814e3ec" vbProcedure="false">Production!$BF$15</definedName>
    <definedName function="false" hidden="false" name="mleaf_04a6fff5_9b47_5d0a_bac0_44d0a7385ce5" vbProcedure="false">Recycling!$K$88</definedName>
    <definedName function="false" hidden="false" name="mleaf_04a8c744_91d7_5c85_bfe2_7d3654e47258" vbProcedure="false">Graphs!$G$58</definedName>
    <definedName function="false" hidden="false" name="mleaf_04a92755_acfd_58cb_91d9_569aad1a94e2" vbProcedure="false">'Heat map article'!$U$136</definedName>
    <definedName function="false" hidden="false" name="mleaf_04a9dd1d_9149_5604_84ef_d71396c47e0f" vbProcedure="false">Recycling!$E$85</definedName>
    <definedName function="false" hidden="false" name="mleaf_04aec2e4_2ef9_5808_b703_a942327fd919" vbProcedure="false">Recycling!$BW$116</definedName>
    <definedName function="false" hidden="false" name="mleaf_04aee7c2_d628_57b6_beeb_6719ccafc0d9" vbProcedure="false">Graphs!$B$20</definedName>
    <definedName function="false" hidden="false" name="mleaf_04af4c04_2f4f_51ec_a194_a287ad5921bd" vbProcedure="false">'Use Phase'!$R$161</definedName>
    <definedName function="false" hidden="false" name="mleaf_04b9ce0e_bc64_535f_8947_8ec7b7b79d62" vbProcedure="false">'Use Phase'!$AI$250</definedName>
    <definedName function="false" hidden="false" name="mleaf_04bb359e_6087_5154_87c9_457412ffb3b6" vbProcedure="false">'Use Phase'!$O$192</definedName>
    <definedName function="false" hidden="false" name="mleaf_04bd0fef_3051_59f5_aab1_39e697934137" vbProcedure="false">Recycling!$I$122</definedName>
    <definedName function="false" hidden="false" name="mleaf_04c1dfd9_be2b_5bf2_a2d5_0f938cada014" vbProcedure="false">Production!$Y$155</definedName>
    <definedName function="false" hidden="false" name="mleaf_04cc0816_da0f_5bc7_bbe0_a825af52d7ea" vbProcedure="false">'Heat map article'!$E$112</definedName>
    <definedName function="false" hidden="false" name="mleaf_04cd31fd_61b5_5137_959b_8af3caadb9c2" vbProcedure="false">'Use Phase'!$K$358</definedName>
    <definedName function="false" hidden="false" name="mleaf_04d27c12_32e3_53a3_931b_c66cc5cad46e" vbProcedure="false">'Heat map article'!$AE$97</definedName>
    <definedName function="false" hidden="false" name="mleaf_04d29a0d_1a8d_5b9d_aa3e_a4650c8a7351" vbProcedure="false">Resume_SensAnal!$AB$78</definedName>
    <definedName function="false" hidden="false" name="mleaf_04d9d795_cc40_5785_8446_cbaf55b2289f" vbProcedure="false">Recycling!$BJ$314</definedName>
    <definedName function="false" hidden="false" name="mleaf_04da1a31_99ce_5861_8205_f04a8b881b41" vbProcedure="false">'Heat map article'!$U$117</definedName>
    <definedName function="false" hidden="false" name="mleaf_04dd2600_cd83_5e83_b0ee_18efacee9eb6" vbProcedure="false">Whisker_Sens!$E$40</definedName>
    <definedName function="false" hidden="false" name="mleaf_04ddf68d_1bfa_5d3b_9311_9ebec6866daa" vbProcedure="false">Production!$P$222</definedName>
    <definedName function="false" hidden="false" name="mleaf_04ded0bc_1c80_55db_832a_abb815e2c4a9" vbProcedure="false">'Heat map article'!$AY$25</definedName>
    <definedName function="false" hidden="false" name="mleaf_04dee424_6d2e_5411_bf9a_2d973d928c00" vbProcedure="false">'Heat map article'!$U$10</definedName>
    <definedName function="false" hidden="false" name="mleaf_04df16d5_76be_5ad3_88c2_d73d210992ad" vbProcedure="false">'Heat map article'!$E$9</definedName>
    <definedName function="false" hidden="false" name="mleaf_04df947a_e775_5dc5_bf2e_3d1af40da3cc" vbProcedure="false">Resume_SensAnal!$P$190</definedName>
    <definedName function="false" hidden="false" name="mleaf_04dfbc53_5812_56fc_9437_482fcb2f2d55" vbProcedure="false">'Use Phase'!$N$19</definedName>
    <definedName function="false" hidden="false" name="mleaf_04e1bbea_c8a0_56ac_a4c9_8d6430d10dd9" vbProcedure="false">Recycling!$AR$327</definedName>
    <definedName function="false" hidden="false" name="mleaf_04e1d001_40cd_55c0_8f1e_b996bae455eb" vbProcedure="false">Recycling!$AR$315</definedName>
    <definedName function="false" hidden="false" name="mleaf_04e6656d_21c3_53c7_940c_b059a02a2be7" vbProcedure="false">'Heat map article'!$E$107</definedName>
    <definedName function="false" hidden="false" name="mleaf_04efc923_5cd9_5dbf_9d02_a3d3fce5fcf0" vbProcedure="false">Resume_SensAnal!$P$98</definedName>
    <definedName function="false" hidden="false" name="mleaf_04f00bce_9725_52b5_87ea_6f84a36ad935" vbProcedure="false">Recycling!$AC$161</definedName>
    <definedName function="false" hidden="false" name="mleaf_04f23bd7_2719_55fc_a7a9_074bc8707ac2" vbProcedure="false">Resume_SensAnal!$AL$42</definedName>
    <definedName function="false" hidden="false" name="mleaf_04f4d4ef_de58_54b0_806c_f4c3e4af6c1a" vbProcedure="false">Resume_SensAnal!$AB$71</definedName>
    <definedName function="false" hidden="false" name="mleaf_04f85789_c552_589e_99df_40bb2d646eb0" vbProcedure="false">Resume_SensAnal!$N$129</definedName>
    <definedName function="false" hidden="false" name="mleaf_04f8685d_fcdd_5712_b7a8_c22071e4b3cd" vbProcedure="false">'Use Phase'!$U$235</definedName>
    <definedName function="false" hidden="false" name="mleaf_04f9fef7_ee40_5a87_8757_bbe9a899af32" vbProcedure="false">'Use Phase_Grid'!$W$159</definedName>
    <definedName function="false" hidden="false" name="mleaf_04fa3ae9_1891_54c3_b686_24d86ca09e83" vbProcedure="false">Recycling!$K$174</definedName>
    <definedName function="false" hidden="false" name="mleaf_04fa9114_9744_5fc9_9899_1f87e2ab361f" vbProcedure="false">'Use Phase_Grid'!$J$202</definedName>
    <definedName function="false" hidden="false" name="mleaf_04ffbd18_9b6e_5c8f_8d77_77af5b23a388" vbProcedure="false">'Use Phase'!$L$171</definedName>
    <definedName function="false" hidden="false" name="mleaf_0500c814_cd8f_51a3_9095_ef954744a70d" vbProcedure="false">Resume_SensAnal!$AP$43</definedName>
    <definedName function="false" hidden="false" name="mleaf_05034f11_3126_5624_94d1_b88c43fa4b26" vbProcedure="false">Graphs!$K$20</definedName>
    <definedName function="false" hidden="false" name="mleaf_050a6ac2_b3b5_5895_afc1_b67d6ccc871b" vbProcedure="false">Graphs!$K$52</definedName>
    <definedName function="false" hidden="false" name="mleaf_050b8b33_3c2e_5a58_aa06_c21c7e6876bf" vbProcedure="false">Production!$Z$216</definedName>
    <definedName function="false" hidden="false" name="mleaf_050b918b_bb4f_5dfb_98aa_2ef8fea89975" vbProcedure="false">Recycling!$BI$117</definedName>
    <definedName function="false" hidden="false" name="mleaf_050c244b_cb66_58fa_8942_1d59b2c17067" vbProcedure="false">'Heat map article'!$K$93</definedName>
    <definedName function="false" hidden="false" name="mleaf_05109f65_6ce5_502c_a8c0_c4dea77d8278" vbProcedure="false">Recycling!$Y$173</definedName>
    <definedName function="false" hidden="false" name="mleaf_0513368e_e4c5_5a78_a4ce_5e4e7050e4cb" vbProcedure="false">'Use Phase'!$S$37</definedName>
    <definedName function="false" hidden="false" name="mleaf_0515afde_f81f_5375_92d4_9aeca993f704" vbProcedure="false">'Use Phase'!$J$165</definedName>
    <definedName function="false" hidden="false" name="mleaf_051765b1_8324_545a_ae86_1622a79305cc" vbProcedure="false">'Heat map article'!$R$99</definedName>
    <definedName function="false" hidden="false" name="mleaf_0519e9bd_9812_5f31_8c42_2e310158528b" vbProcedure="false">Resume_SensAnal!$E$59</definedName>
    <definedName function="false" hidden="false" name="mleaf_05208b61_6cd9_56c2_b7d5_93819cc05c45" vbProcedure="false">'Heat map article'!$R$34</definedName>
    <definedName function="false" hidden="false" name="mleaf_05230a97_a626_58a1_be8c_272ca4b8b290" vbProcedure="false">Recycling!$H$171</definedName>
    <definedName function="false" hidden="false" name="mleaf_0523d399_70eb_5001_b071_5ee9375fd15d" vbProcedure="false">'Heat map article'!$AF$138</definedName>
    <definedName function="false" hidden="false" name="mleaf_05251b45_eb1e_5fd7_852e_860778f8faf9" vbProcedure="false">Resume_SensAnal!$N$70</definedName>
    <definedName function="false" hidden="false" name="mleaf_052678ae_b7eb_5552_a426_25efedf5e72d" vbProcedure="false">Resume_SensAnal!$S$100</definedName>
    <definedName function="false" hidden="false" name="mleaf_0527a5d8_d160_54bb_b74b_f7c201660cc3" vbProcedure="false">Recycling!$BP$110</definedName>
    <definedName function="false" hidden="false" name="mleaf_052bbc08_0690_587d_8c8e_f02df2bcecd0" vbProcedure="false">Resume_SensAnal!$Q$47</definedName>
    <definedName function="false" hidden="false" name="mleaf_053ca56b_d920_57f4_8baa_d4d680b4041b" vbProcedure="false">Resume_SensAnal!$G$120</definedName>
    <definedName function="false" hidden="false" name="mleaf_053eb138_70b7_540c_ac76_6059cb569488" vbProcedure="false">Resume_SensAnal!$J$208</definedName>
    <definedName function="false" hidden="false" name="mleaf_053f5990_af82_54e7_aaad_64bb6f91c2b4" vbProcedure="false">Production!$L$160</definedName>
    <definedName function="false" hidden="false" name="mleaf_0542970f_e80d_5451_8e08_49bf87324420" vbProcedure="false">'Heat map article'!$L$52</definedName>
    <definedName function="false" hidden="false" name="mleaf_0542cbf9_840d_5662_96b7_255ccc9dcac1" vbProcedure="false">'Heat map article'!$AE$56</definedName>
    <definedName function="false" hidden="false" name="mleaf_05436cb5_3b82_57b8_8eaa_e71656e063fa" vbProcedure="false">Resume_SensAnal!$J$11</definedName>
    <definedName function="false" hidden="false" name="mleaf_0543f32e_9bc2_554b_b2f8_faa0d09f4246" vbProcedure="false">'Use Phase'!$P$71</definedName>
    <definedName function="false" hidden="false" name="mleaf_054b64fb_363c_512d_896e_ffce3b20c89b" vbProcedure="false">Recycling!$R$162</definedName>
    <definedName function="false" hidden="false" name="mleaf_054f3195_5c2c_5e20_8cf5_ef84d42c27b9" vbProcedure="false">Production!$M$71</definedName>
    <definedName function="false" hidden="false" name="mleaf_05512f28_2255_57b7_96b1_28a83ae47a42" vbProcedure="false">Recycling!$AU$42</definedName>
    <definedName function="false" hidden="false" name="mleaf_0551c461_ac00_5fe8_a086_e772d0a6fb4c" vbProcedure="false">'Use Phase_Grid'!$J$82</definedName>
    <definedName function="false" hidden="false" name="mleaf_0557d42c_c14d_5898_b43c_60184c93b4a0" vbProcedure="false">'Heat map article'!$AE$49</definedName>
    <definedName function="false" hidden="false" name="mleaf_0558c057_dc0a_5c0a_83fc_08825fe1dca8" vbProcedure="false">Recycling!$B$129</definedName>
    <definedName function="false" hidden="false" name="mleaf_055adae3_6c50_56e2_b21c_cd6b7ac0e95c" vbProcedure="false">Whisker_Sens!$C$25</definedName>
    <definedName function="false" hidden="false" name="mleaf_055f6a51_3507_5f1c_8497_2adaf90d99fd" vbProcedure="false">'Use Phase_Grid'!$M$12</definedName>
    <definedName function="false" hidden="false" name="mleaf_0560c9cf_be30_5975_8830_c1f0649e097c" vbProcedure="false">'Use Phase'!$K$258</definedName>
    <definedName function="false" hidden="false" name="mleaf_05619644_b8cd_5dee_b69c_ab6f5cc324e7" vbProcedure="false">Resume_SensAnal!$H$170</definedName>
    <definedName function="false" hidden="false" name="mleaf_05620093_a8ff_5fd4_a94f_a79e6a58f0aa" vbProcedure="false">Recycling!$BQ$303</definedName>
    <definedName function="false" hidden="false" name="mleaf_056232e9_0295_5bf5_93d7_e3be4a5e5a9b" vbProcedure="false">'Heat map article'!$N$37</definedName>
    <definedName function="false" hidden="false" name="mleaf_056601d4_7d89_5ba0_a738_4833b1925096" vbProcedure="false">Resume_SensAnal!$J$114</definedName>
    <definedName function="false" hidden="false" name="mleaf_05661e30_bf8e_5e37_8465_7425df9cd0d6" vbProcedure="false">'Heat map article'!$AB$112</definedName>
    <definedName function="false" hidden="false" name="mleaf_0567552c_1223_54ea_ac6c_041051c51006" vbProcedure="false">'Use Phase'!$AI$285</definedName>
    <definedName function="false" hidden="false" name="mleaf_05687a83_ec44_54a4_8c74_7408100747f3" vbProcedure="false">Production!$AV$56</definedName>
    <definedName function="false" hidden="false" name="mleaf_057136ce_4aa9_56c2_be41_4625f5ef3ddf" vbProcedure="false">Resume_SensAnal!$F$61</definedName>
    <definedName function="false" hidden="false" name="mleaf_057223eb_e82b_5b0e_afcf_94286f6f7c26" vbProcedure="false">Resume_SensAnal!$E$17</definedName>
    <definedName function="false" hidden="false" name="mleaf_0573586f_aef5_5fca_b657_dbdb74c90cb9" vbProcedure="false">Recycling!$B$127</definedName>
    <definedName function="false" hidden="false" name="mleaf_057691dd_b2be_5393_b815_092987a47540" vbProcedure="false">'Use Phase_Grid'!$S$153</definedName>
    <definedName function="false" hidden="false" name="mleaf_0578ea1c_229e_5805_b8f3_121bd765c5b1" vbProcedure="false">'Use Phase'!$N$24</definedName>
    <definedName function="false" hidden="false" name="mleaf_057c4f5e_b606_5cf2_87e4_0d550f17cb86" vbProcedure="false">Production!$K$62</definedName>
    <definedName function="false" hidden="false" name="mleaf_057deb4a_ab8f_51b8_aa77_16cadac7cd19" vbProcedure="false">'Heat map article'!$AZ$31</definedName>
    <definedName function="false" hidden="false" name="mleaf_0580b5f9_9f6b_5e5c_acf3_8348c1a0fd62" vbProcedure="false">'Use Phase_Grid'!$W$184</definedName>
    <definedName function="false" hidden="false" name="mleaf_05817d1b_ba04_5db4_91f1_982ebcd6c756" vbProcedure="false">Production!$F$94</definedName>
    <definedName function="false" hidden="false" name="mleaf_05845ffe_4981_5d2c_bc6a_7f210b8c8bf2" vbProcedure="false">'Heat map article'!$W$99</definedName>
    <definedName function="false" hidden="false" name="mleaf_0584f4d5_422e_5fcb_beb7_9022216abd2b" vbProcedure="false">'Heat map article'!$O$130</definedName>
    <definedName function="false" hidden="false" name="mleaf_05885414_6bba_529d_b406_3ade452426ef" vbProcedure="false">'Heat map article'!$AV$8</definedName>
    <definedName function="false" hidden="false" name="mleaf_058b094a_938b_562e_a6d2_9f36a8dadd87" vbProcedure="false">'Use Phase_Grid'!$P$144</definedName>
    <definedName function="false" hidden="false" name="mleaf_058b1b6d_4682_5d01_9c9d_95fdac235980" vbProcedure="false">'Use Phase_Grid'!$M$86</definedName>
    <definedName function="false" hidden="false" name="mleaf_058b2bdc_5ccf_5c2e_ae66_556147b20ada" vbProcedure="false">Resume_SensAnal!$D$6</definedName>
    <definedName function="false" hidden="false" name="mleaf_058c231b_c92b_5bee_86e3_6c9797eab896" vbProcedure="false">'Use Phase_Grid'!$J$97</definedName>
    <definedName function="false" hidden="false" name="mleaf_058dd618_e99d_521e_85b4_d9ed6a961ec0" vbProcedure="false">Resume_SensAnal!$I$188</definedName>
    <definedName function="false" hidden="false" name="mleaf_058fb96e_980c_5f06_8931_8a2b5432d0dc" vbProcedure="false">Resume_SensAnal!$AG$67</definedName>
    <definedName function="false" hidden="false" name="mleaf_058fbb80_c3f5_517a_87df_e6e20b11cb5e" vbProcedure="false">Recycling!$BQ$300</definedName>
    <definedName function="false" hidden="false" name="mleaf_058fcf2c_bb1a_524f_97ba_f9b698b718ca" vbProcedure="false">'Heat map article'!$V$146</definedName>
    <definedName function="false" hidden="false" name="mleaf_05908dcf_947c_538e_a3e7_2fb870d21e88" vbProcedure="false">'Heat map article'!$F$24</definedName>
    <definedName function="false" hidden="false" name="mleaf_0594c513_2016_55af_a240_b6b283cd265a" vbProcedure="false">'Use Phase_Grid'!$R$42</definedName>
    <definedName function="false" hidden="false" name="mleaf_05973fa8_2b65_59b3_9455_e3fd0b06a249" vbProcedure="false">Resume_SensAnal!$AK$78</definedName>
    <definedName function="false" hidden="false" name="mleaf_0597c099_2b93_52a8_9a40_b912232690fc" vbProcedure="false">Recycling!$AK$154</definedName>
    <definedName function="false" hidden="false" name="mleaf_05983f40_40e0_5069_b9da_1a1806b43486" vbProcedure="false">'Heat map article'!$AU$40</definedName>
    <definedName function="false" hidden="false" name="mleaf_05995bf4_2ba9_5e88_a332_3bca42295757" vbProcedure="false">Recycling!$AX$301</definedName>
    <definedName function="false" hidden="false" name="mleaf_059d1230_fde3_576f_b5ec_f81195b55011" vbProcedure="false">'Use Phase'!$O$288</definedName>
    <definedName function="false" hidden="false" name="mleaf_05aa192e_177a_582d_82dc_59ab7dfac9ce" vbProcedure="false">Production!$M$167</definedName>
    <definedName function="false" hidden="false" name="mleaf_05b04485_421b_588f_b88a_86d2bd3bd4be" vbProcedure="false">'Use Phase'!$AF$261</definedName>
    <definedName function="false" hidden="false" name="mleaf_05b3524d_fd42_51ec_99fa_f817579dc693" vbProcedure="false">'Use Phase'!$N$393</definedName>
    <definedName function="false" hidden="false" name="mleaf_05b3bc44_c3e9_508a_8def_465fb13bbca7" vbProcedure="false">'Use Phase_Grid'!$K$152</definedName>
    <definedName function="false" hidden="false" name="mleaf_05b65869_8616_55dc_ac16_3555d469a703" vbProcedure="false">'Use Phase'!$AL$143</definedName>
    <definedName function="false" hidden="false" name="mleaf_05b6cbb6_f4f0_5076_8cfb_11619dc05a4d" vbProcedure="false">'Use Phase'!$AD$303</definedName>
    <definedName function="false" hidden="false" name="mleaf_05b7c8d5_f268_57dc_b722_a088b7970e81" vbProcedure="false">'Heat map article'!$W$110</definedName>
    <definedName function="false" hidden="false" name="mleaf_05bb9135_8458_551d_ba92_b18e9d571454" vbProcedure="false">'Heat map article'!$AE$67</definedName>
    <definedName function="false" hidden="false" name="mleaf_05bc5186_462a_52cb_87f0_623a5cc90dd2" vbProcedure="false">'Heat map article'!$AT$29</definedName>
    <definedName function="false" hidden="false" name="mleaf_05c0cc3b_5aca_53c0_95df_185d00d2c66e" vbProcedure="false">'Use Phase'!$AE$261</definedName>
    <definedName function="false" hidden="false" name="mleaf_05c0dc10_9b7f_52b1_8d08_630ee05da37e" vbProcedure="false">Resume_SensAnal!$D$121</definedName>
    <definedName function="false" hidden="false" name="mleaf_05c11731_f421_5b2f_bb64_c021ecde13e7" vbProcedure="false">Resume_SensAnal!$F$156</definedName>
    <definedName function="false" hidden="false" name="mleaf_05c2d6f3_104e_5420_bb57_dbbe65814532" vbProcedure="false">Recycling!$BF$136</definedName>
    <definedName function="false" hidden="false" name="mleaf_05c487d4_9afd_51d7_b599_b912d5499a92" vbProcedure="false">Resume_SensAnal!$AO$62</definedName>
    <definedName function="false" hidden="false" name="mleaf_05c592e6_0024_5cef_98a4_626f54ac20f5" vbProcedure="false">Production!$R$28</definedName>
    <definedName function="false" hidden="false" name="mleaf_05c59776_966b_51be_97b9_68b5360c4f6b" vbProcedure="false">'Use Phase'!$Q$363</definedName>
    <definedName function="false" hidden="false" name="mleaf_05c5ca64_6a9c_5b90_baca_7291b6b1b261" vbProcedure="false">Recycling!$AC$202</definedName>
    <definedName function="false" hidden="false" name="mleaf_05c85719_b624_581e_b0e8_9e096c5493da" vbProcedure="false">'Use Phase'!$Q$200</definedName>
    <definedName function="false" hidden="false" name="mleaf_05c94468_801c_52ab_a6c9_83fcc63033bd" vbProcedure="false">'Heat map article'!$C$12</definedName>
    <definedName function="false" hidden="false" name="mleaf_05cabdfe_4bdc_5386_afe0_17419bd1853c" vbProcedure="false">'Use Phase'!$Q$166</definedName>
    <definedName function="false" hidden="false" name="mleaf_05cb01d0_9b86_5e9c_9a17_fad50969b7f0" vbProcedure="false">'Heat map article'!$AY$14</definedName>
    <definedName function="false" hidden="false" name="mleaf_05cca368_cfd1_5857_b9d2_e63110f4c335" vbProcedure="false">'Heat map article'!$AG$15</definedName>
    <definedName function="false" hidden="false" name="mleaf_05ced90c_2b19_55e8_878c_00c454c817e0" vbProcedure="false">'Use Phase'!$M$154</definedName>
    <definedName function="false" hidden="false" name="mleaf_05d01fe0_9324_5fc5_9a4a_41968ee6c5c8" vbProcedure="false">Recycling!$O$197</definedName>
    <definedName function="false" hidden="false" name="mleaf_05d6a6f4_b257_5164_9016_3b5b93bf5506" vbProcedure="false">'Use Phase'!$O$11</definedName>
    <definedName function="false" hidden="false" name="mleaf_05dc0acc_c58c_5c04_a5e4_224444f35b68" vbProcedure="false">Resume_SensAnal!$AN$41</definedName>
    <definedName function="false" hidden="false" name="mleaf_05dcf4a0_a3c4_5ba5_a834_a5386b13c5b6" vbProcedure="false">Resume_SensAnal!$O$116</definedName>
    <definedName function="false" hidden="false" name="mleaf_05de29a3_bed0_5802_b67c_59baebeb3553" vbProcedure="false">'Heat map article'!$Y$133</definedName>
    <definedName function="false" hidden="false" name="mleaf_05e54a47_42b9_50d4_b98b_93487403180c" vbProcedure="false">Resume_SensAnal!$D$64</definedName>
    <definedName function="false" hidden="false" name="mleaf_05e5ed62_2f3a_50e3_8aef_dc229ffd4e36" vbProcedure="false">Resume_SensAnal!$P$170</definedName>
    <definedName function="false" hidden="false" name="mleaf_05e75333_5bdd_54d3_aa22_2b1fcaf5dec5" vbProcedure="false">'Use Phase'!$M$181</definedName>
    <definedName function="false" hidden="false" name="mleaf_05f1b0c1_a3c5_588e_8692_601ad8123b8b" vbProcedure="false">'Heat map article'!$AM$24</definedName>
    <definedName function="false" hidden="false" name="mleaf_05f36d26_8b84_5565_baea_000e59074e57" vbProcedure="false">'Use Phase_Grid'!$R$5</definedName>
    <definedName function="false" hidden="false" name="mleaf_05f407d2_9735_5737_adf3_6deda6f0020a" vbProcedure="false">Recycling!$BR$320</definedName>
    <definedName function="false" hidden="false" name="mleaf_05f4fc4b_7e39_5d03_acc1_004e3c4ffc72" vbProcedure="false">Resume_SensAnal!$M$23</definedName>
    <definedName function="false" hidden="false" name="mleaf_05f6fa01_ae5d_52ea_9091_e31d07a1e684" vbProcedure="false">Whisker_Sens!$D$40</definedName>
    <definedName function="false" hidden="false" name="mleaf_05f84141_94c3_5013_beb5_f9d6e6a6f16b" vbProcedure="false">Recycling!$AC$123</definedName>
    <definedName function="false" hidden="false" name="mleaf_05fa520d_675f_54fe_a3da_293adb5d4faf" vbProcedure="false">'Use Phase'!$M$163</definedName>
    <definedName function="false" hidden="false" name="mleaf_05fbf20b_d49b_5a9c_8bda_3e1a4daeb88a" vbProcedure="false">Recycling!$F$92</definedName>
    <definedName function="false" hidden="false" name="mleaf_05fc11f6_c74f_5fea_8cb1_70df2f973a30" vbProcedure="false">'Heat map article'!$AT$13</definedName>
    <definedName function="false" hidden="false" name="mleaf_05ffa0f7_3ab2_5d72_82bd_4c5b5dacfe2e" vbProcedure="false">Production!$F$219</definedName>
    <definedName function="false" hidden="false" name="mleaf_06043de4_aaba_5894_9bcb_ad9324ce377b" vbProcedure="false">Recycling!$BQ$106</definedName>
    <definedName function="false" hidden="false" name="mleaf_0606d894_2621_5816_ae3a_cee6774e3ff1" vbProcedure="false">Graphs!$Q$15</definedName>
    <definedName function="false" hidden="false" name="mleaf_06077795_36a4_59fb_96a6_400a989e56dd" vbProcedure="false">'Heat map article'!$I$40</definedName>
    <definedName function="false" hidden="false" name="mleaf_0609161a_78d5_5748_83e7_dcf3ea8a5e58" vbProcedure="false">'Use Phase'!$AI$208</definedName>
    <definedName function="false" hidden="false" name="mleaf_060b39fa_a000_5776_9ffa_0b9b23092c85" vbProcedure="false">Production!$AL$149</definedName>
    <definedName function="false" hidden="false" name="mleaf_060bffe0_fc01_5aa5_89c2_28982c965c85" vbProcedure="false">Recycling!$AY$155</definedName>
    <definedName function="false" hidden="false" name="mleaf_060d0798_e7fd_5f03_8d91_c4126336cad0" vbProcedure="false">Resume_SensAnal!$T$93</definedName>
    <definedName function="false" hidden="false" name="mleaf_060d3a3e_9d83_5ffc_80b0_e4d0a094e049" vbProcedure="false">Recycling!$AG$183</definedName>
    <definedName function="false" hidden="false" name="mleaf_061fb0bf_1cb5_519d_bf38_fd87755570a6" vbProcedure="false">'Use Phase_Grid'!$O$266</definedName>
    <definedName function="false" hidden="false" name="mleaf_0621550b_a987_5c43_bc64_c9edb29554ca" vbProcedure="false">'Heat map article'!$P$129</definedName>
    <definedName function="false" hidden="false" name="mleaf_06231a2b_969c_5d3e_8c82_cba6e69a4873" vbProcedure="false">Recycling!$U$149</definedName>
    <definedName function="false" hidden="false" name="mleaf_062432ea_67e7_5f6c_a5d0_a8def12ae280" vbProcedure="false">'Use Phase_Grid'!$R$216</definedName>
    <definedName function="false" hidden="false" name="mleaf_06267080_0c97_57f3_9afe_95027841c08e" vbProcedure="false">Recycling!$AV$143</definedName>
    <definedName function="false" hidden="false" name="mleaf_06290a71_bd5c_5346_923a_677fb54f6fcb" vbProcedure="false">'Heat map article'!$E$52</definedName>
    <definedName function="false" hidden="false" name="mleaf_062af8df_0afe_5632_be30_e2b69b6aed99" vbProcedure="false">'Heat map article'!$H$73</definedName>
    <definedName function="false" hidden="false" name="mleaf_062d7e77_4df0_5e91_abb1_96c611ad3dcb" vbProcedure="false">Resume_SensAnal!$J$191</definedName>
    <definedName function="false" hidden="false" name="mleaf_0631332d_0e9c_5f7e_9f68_af970246b623" vbProcedure="false">Recycling!$AP$299</definedName>
    <definedName function="false" hidden="false" name="mleaf_0632ad41_3738_56be_8cc8_ec6c438ac8a7" vbProcedure="false">'Use Phase_Grid'!$O$88</definedName>
    <definedName function="false" hidden="false" name="mleaf_0633b9aa_a301_5c69_9492_15ac912b9ef5" vbProcedure="false">'Use Phase'!$M$242</definedName>
    <definedName function="false" hidden="false" name="mleaf_063702d2_7ebd_5cfc_9c01_778f2c31b773" vbProcedure="false">Production!$BN$182</definedName>
    <definedName function="false" hidden="false" name="mleaf_06379c05_ed24_51c2_a4e4_5ca52bbe6091" vbProcedure="false">Production!$G$106</definedName>
    <definedName function="false" hidden="false" name="mleaf_063876d4_89ef_5c8e_8ffa_d6fd2d5fc517" vbProcedure="false">Recycling!$I$93</definedName>
    <definedName function="false" hidden="false" name="mleaf_0638e5ba_8492_5c50_92aa_236dd328bd53" vbProcedure="false">'Heat map article'!$J$42</definedName>
    <definedName function="false" hidden="false" name="mleaf_063aa827_ce02_5727_b68e_2d320d4b6a3a" vbProcedure="false">'Use Phase'!$K$211</definedName>
    <definedName function="false" hidden="false" name="mleaf_063abe88_4a13_5f75_8a40_bbf553e35699" vbProcedure="false">Whisker_Sens!$J$23</definedName>
    <definedName function="false" hidden="false" name="mleaf_063b683c_d390_56e9_b5ad_c27fab3414a1" vbProcedure="false">Production!$G$145</definedName>
    <definedName function="false" hidden="false" name="mleaf_063d7da9_8c89_531e_8c89_eab4068c1722" vbProcedure="false">Resume_SensAnal!$AD$66</definedName>
    <definedName function="false" hidden="false" name="mleaf_063f747c_f5df_5ed4_9962_c49d1baaa934" vbProcedure="false">Resume_SensAnal!$AF$98</definedName>
    <definedName function="false" hidden="false" name="mleaf_06415a53_3bc3_540d_9b0a_7af1a4f38f46" vbProcedure="false">Recycling!$H$117</definedName>
    <definedName function="false" hidden="false" name="mleaf_0644cd20_2c54_59f5_a43f_641129c76c9d" vbProcedure="false">'Use Phase_Grid'!$L$244</definedName>
    <definedName function="false" hidden="false" name="mleaf_064b328d_90c8_5588_8c46_fb3a56ed7aa7" vbProcedure="false">'Use Phase'!$Q$251</definedName>
    <definedName function="false" hidden="false" name="mleaf_064dba0c_0061_5bee_ace1_99548ea519b1" vbProcedure="false">Resume_SensAnal!$D$149</definedName>
    <definedName function="false" hidden="false" name="mleaf_064ef269_9f43_5be8_8522_27fcff95b43e" vbProcedure="false">Production!$AL$146</definedName>
    <definedName function="false" hidden="false" name="mleaf_06509edb_5c05_530e_9fb8_a03781cbe22f" vbProcedure="false">'Use Phase'!$O$185</definedName>
    <definedName function="false" hidden="false" name="mleaf_0653d81b_540f_5549_8a91_896b6bb19b1c" vbProcedure="false">Resume_SensAnal!$S$198</definedName>
    <definedName function="false" hidden="false" name="mleaf_0654da31_96d4_5d62_abd0_8c48f1b2f5fc" vbProcedure="false">Production!$O$44</definedName>
    <definedName function="false" hidden="false" name="mleaf_0655ab35_f12f_5491_9216_d02e00d2ea60" vbProcedure="false">'Use Phase'!$V$273</definedName>
    <definedName function="false" hidden="false" name="mleaf_06560c85_64cd_562a_a397_c01c0134ebd0" vbProcedure="false">Production!$BF$85</definedName>
    <definedName function="false" hidden="false" name="mleaf_065a84cc_9b1e_589b_9dca_16ddfe94d3c7" vbProcedure="false">Whisker_Sens!$I$9</definedName>
    <definedName function="false" hidden="false" name="mleaf_065aacc0_8fce_55f7_a6f9_c287b3c9f64d" vbProcedure="false">'Use Phase'!$N$220</definedName>
    <definedName function="false" hidden="false" name="mleaf_06602946_1714_54a0_acb5_1787a34f8ce2" vbProcedure="false">Resume_SensAnal!$AR$75</definedName>
    <definedName function="false" hidden="false" name="mleaf_0661aef0_0897_5981_b615_629327fa09cc" vbProcedure="false">'Use Phase'!$AJ$264</definedName>
    <definedName function="false" hidden="false" name="mleaf_0666f91b_dcaf_5fdc_97de_119ccf398d6d" vbProcedure="false">Production!$F$193</definedName>
    <definedName function="false" hidden="false" name="mleaf_066a43f7_b4fb_548a_a46b_d9219c7b1bca" vbProcedure="false">'Use Phase'!$AL$146</definedName>
    <definedName function="false" hidden="false" name="mleaf_066a7871_78fe_57fc_b232_a61934bd1a69" vbProcedure="false">'Heat map article'!$AE$134</definedName>
    <definedName function="false" hidden="false" name="mleaf_066c4f6b_27e9_5866_95b8_896da6849165" vbProcedure="false">'Heat map article'!$AA$13</definedName>
    <definedName function="false" hidden="false" name="mleaf_0670255c_69a8_5d6f_ad06_f2ea4a8eeb20" vbProcedure="false">'Heat map article'!$AI$90</definedName>
    <definedName function="false" hidden="false" name="mleaf_0671910b_264f_518f_a9c5_9b7ab2f64416" vbProcedure="false">'Heat map article'!$D$30</definedName>
    <definedName function="false" hidden="false" name="mleaf_067317ea_73fe_5d84_85f7_2a61b4661590" vbProcedure="false">Resume_SensAnal!$R$70</definedName>
    <definedName function="false" hidden="false" name="mleaf_06776f09_8876_5ab7_86ca_b025fad21bce" vbProcedure="false">Recycling!$BM$300</definedName>
    <definedName function="false" hidden="false" name="mleaf_067c25bb_5f2a_5bec_8be5_a29e4bbc7959" vbProcedure="false">Resume_SensAnal!$C$195</definedName>
    <definedName function="false" hidden="false" name="mleaf_06801a15_470b_571d_9a30_a15671469b9b" vbProcedure="false">'Heat map article'!$E$66</definedName>
    <definedName function="false" hidden="false" name="mleaf_0682b3de_7b1d_5572_86aa_ab7121563839" vbProcedure="false">'Use Phase_Grid'!$R$17</definedName>
    <definedName function="false" hidden="false" name="mleaf_068d62c0_b6b4_524a_91da_0d8cee4be114" vbProcedure="false">'Heat map article'!$AP$7</definedName>
    <definedName function="false" hidden="false" name="mleaf_068d68bf_7457_5479_b657_28b06a5ab6ce" vbProcedure="false">'Use Phase'!$AL$188</definedName>
    <definedName function="false" hidden="false" name="mleaf_0690ee3f_db88_58d6_9942_8772dc803032" vbProcedure="false">'Use Phase'!$U$345</definedName>
    <definedName function="false" hidden="false" name="mleaf_0692affc_9552_5ce7_bcda_54214251a8cf" vbProcedure="false">'Use Phase_Grid'!$M$163</definedName>
    <definedName function="false" hidden="false" name="mleaf_06936e79_c8b9_5b8b_b1b2_c377b1eaa71e" vbProcedure="false">Production!$AL$93</definedName>
    <definedName function="false" hidden="false" name="mleaf_069831f9_33e1_5441_b459_6e46b84e600f" vbProcedure="false">'Use Phase'!$Q$330</definedName>
    <definedName function="false" hidden="false" name="mleaf_06983cb6_e1db_5288_aee8_f96e9853ccfb" vbProcedure="false">'Use Phase'!$R$12</definedName>
    <definedName function="false" hidden="false" name="mleaf_06987c91_dd2b_5962_aea1_cfe89397015a" vbProcedure="false">'Use Phase'!$AJ$217</definedName>
    <definedName function="false" hidden="false" name="mleaf_069d0ac4_f14b_5334_aed3_3f362cb88f05" vbProcedure="false">Resume_SensAnal!$AN$47</definedName>
    <definedName function="false" hidden="false" name="mleaf_069dc01f_6cf4_5987_957b_9674b6110348" vbProcedure="false">Recycling!$AD$94</definedName>
    <definedName function="false" hidden="false" name="mleaf_069e3795_523a_5890_8fba_5bc4f9f6937d" vbProcedure="false">'Use Phase'!$L$39</definedName>
    <definedName function="false" hidden="false" name="mleaf_069ef4da_c9f7_557a_a553_f130f31124ff" vbProcedure="false">'Heat map article'!$AE$98</definedName>
    <definedName function="false" hidden="false" name="mleaf_06a306b4_bff3_54f0_b1fe_bab53b57c2d0" vbProcedure="false">Recycling!$AU$308</definedName>
    <definedName function="false" hidden="false" name="mleaf_06a915e0_8133_5de7_a114_cad682443dfd" vbProcedure="false">Resume_SensAnal!$AM$89</definedName>
    <definedName function="false" hidden="false" name="mleaf_06aa2fee_ffcd_55f4_b7f2_b4c286b17251" vbProcedure="false">'Use Phase_Grid'!$K$46</definedName>
    <definedName function="false" hidden="false" name="mleaf_06aa9150_c77e_5be0_963a_b167b4bd6811" vbProcedure="false">Whisker_Sens!$I$8</definedName>
    <definedName function="false" hidden="false" name="mleaf_06adc32f_66f6_521c_8b5b_24a58550c39e" vbProcedure="false">Recycling!$M$177</definedName>
    <definedName function="false" hidden="false" name="mleaf_06b43cc5_6d83_57b5_bbe5_acd762fcada0" vbProcedure="false">Resume_SensAnal!$M$209</definedName>
    <definedName function="false" hidden="false" name="mleaf_06b533ec_4797_59c4_839c_e4f891f51509" vbProcedure="false">'Use Phase_Grid'!$J$142</definedName>
    <definedName function="false" hidden="false" name="mleaf_06b895b6_915e_53b9_9fbe_267b2e4e55d3" vbProcedure="false">Recycling!$AP$92</definedName>
    <definedName function="false" hidden="false" name="mleaf_06c09493_21a4_5a1b_9abc_467f639d7279" vbProcedure="false">'Use Phase_Grid'!$L$256</definedName>
    <definedName function="false" hidden="false" name="mleaf_06c20e1a_7b6f_5386_8d65_637f477d7b51" vbProcedure="false">'Use Phase'!$E$49</definedName>
    <definedName function="false" hidden="false" name="mleaf_06c5251c_67bc_530a_8ce2_b98cfc5527be" vbProcedure="false">Production!$BF$55</definedName>
    <definedName function="false" hidden="false" name="mleaf_06ccbc72_0fad_5a70_8d95_20952a778f22" vbProcedure="false">Recycling!$BF$111</definedName>
    <definedName function="false" hidden="false" name="mleaf_06ceacb6_1f7d_56a6_811c_e5f43d3a1a43" vbProcedure="false">'Use Phase'!$AE$228</definedName>
    <definedName function="false" hidden="false" name="mleaf_06d13882_dd6e_5dea_b863_fbd0b362dffc" vbProcedure="false">'Use Phase'!$AE$352</definedName>
    <definedName function="false" hidden="false" name="mleaf_06d26574_ab3e_5ebc_8132_9f53a64fc29b" vbProcedure="false">'Heat map article'!$AT$27</definedName>
    <definedName function="false" hidden="false" name="mleaf_06d79ac8_0fa2_558d_a034_cc652dfed49a" vbProcedure="false">Resume_SensAnal!$AP$61</definedName>
    <definedName function="false" hidden="false" name="mleaf_06ddad77_6240_50b4_a5a6_ebef14612b31" vbProcedure="false">Resume_SensAnal!$G$66</definedName>
    <definedName function="false" hidden="false" name="mleaf_06df805d_2f4c_56df_accf_3956556eecb9" vbProcedure="false">'Heat map article'!$AY$46</definedName>
    <definedName function="false" hidden="false" name="mleaf_06e40f66_7bb3_5bff_be3b_30cabed9d500" vbProcedure="false">Recycling!$AQ$148</definedName>
    <definedName function="false" hidden="false" name="mleaf_06e63405_5d5f_5300_addb_63c0cdb56f03" vbProcedure="false">'Heat map article'!$G$119</definedName>
    <definedName function="false" hidden="false" name="mleaf_06e9a878_2be3_5ddb_a1a2_e49940f0f37d" vbProcedure="false">'Use Phase'!$AJ$344</definedName>
    <definedName function="false" hidden="false" name="mleaf_06ec7731_3ecc_570b_aeee_59d4d44a98e1" vbProcedure="false">Production!$H$119</definedName>
    <definedName function="false" hidden="false" name="mleaf_06ed9b45_71d1_5a0b_be6f_c0fd1f865818" vbProcedure="false">'Use Phase'!$S$302</definedName>
    <definedName function="false" hidden="false" name="mleaf_06f15673_c2e5_5959_8a36_7bf0ffa7c1ef" vbProcedure="false">'Use Phase'!$AF$152</definedName>
    <definedName function="false" hidden="false" name="mleaf_06f35df1_9609_5286_bdd0_bc391e66d638" vbProcedure="false">Resume_SensAnal!$S$48</definedName>
    <definedName function="false" hidden="false" name="mleaf_06f3ca1c_c77c_53a6_a5bc_21a613bb0180" vbProcedure="false">'Use Phase'!$AJ$220</definedName>
    <definedName function="false" hidden="false" name="mleaf_06f3d355_767c_51c5_a4ce_0d33471212ff" vbProcedure="false">'Heat map article'!$AW$16</definedName>
    <definedName function="false" hidden="false" name="mleaf_06f4c732_4a05_5e4e_af88_490010b58aec" vbProcedure="false">Recycling!$R$82</definedName>
    <definedName function="false" hidden="false" name="mleaf_06f90f6d_93a0_54f9_9150_4976c0b9d64d" vbProcedure="false">'Heat map article'!$AU$43</definedName>
    <definedName function="false" hidden="false" name="mleaf_0701f010_984a_587f_bd28_f485cf2401e3" vbProcedure="false">'Use Phase_Grid'!$V$187</definedName>
    <definedName function="false" hidden="false" name="mleaf_07077278_9981_5ad4_a20d_57359ee1974a" vbProcedure="false">'Heat map article'!$L$80</definedName>
    <definedName function="false" hidden="false" name="mleaf_070f5538_cb67_574e_8cfb_262f04840234" vbProcedure="false">Recycling!$BL$304</definedName>
    <definedName function="false" hidden="false" name="mleaf_070f824e_569a_5c63_9595_ddeac2018df8" vbProcedure="false">'Use Phase'!$K$42</definedName>
    <definedName function="false" hidden="false" name="mleaf_071000f5_dd76_53ab_8e9f_ec5a280cce5a" vbProcedure="false">Recycling!$P$180</definedName>
    <definedName function="false" hidden="false" name="mleaf_07146219_4656_506d_b464_73bf9f55a1cf" vbProcedure="false">Graphs!$O$26</definedName>
    <definedName function="false" hidden="false" name="mleaf_071a0338_8c4c_5578_b6c3_249ed9a5f867" vbProcedure="false">'Use Phase_Grid'!$O$147</definedName>
    <definedName function="false" hidden="false" name="mleaf_071d2e31_619d_5a7b_a6e9_045542bdbd28" vbProcedure="false">'Use Phase'!$R$321</definedName>
    <definedName function="false" hidden="false" name="mleaf_071ee290_2902_52a4_a9b5_54b8296d421d" vbProcedure="false">Resume_SensAnal!$O$101</definedName>
    <definedName function="false" hidden="false" name="mleaf_0723570d_32bd_503e_b4e3_96a241135dc9" vbProcedure="false">Resume_SensAnal!$I$42</definedName>
    <definedName function="false" hidden="false" name="mleaf_0724ffea_dd32_52b0_8b09_c2a2733fd2ca" vbProcedure="false">'Use Phase'!$S$268</definedName>
    <definedName function="false" hidden="false" name="mleaf_0725ee38_6fbf_595c_97eb_9d266abc3df6" vbProcedure="false">Resume_SensAnal!$G$76</definedName>
    <definedName function="false" hidden="false" name="mleaf_07264eb7_b49a_5498_a28f_0fd1b5ae5b42" vbProcedure="false">Resume_SensAnal!$M$215</definedName>
    <definedName function="false" hidden="false" name="mleaf_072f21a4_15e2_5def_82f4_bfcebe27cf0d" vbProcedure="false">Graphs!$B$41</definedName>
    <definedName function="false" hidden="false" name="mleaf_0730af48_1613_5346_90b1_9de1ba60ef17" vbProcedure="false">Recycling!$AM$162</definedName>
    <definedName function="false" hidden="false" name="mleaf_0731820c_19e2_5d2b_8626_d6a17e6afb02" vbProcedure="false">Recycling!$BK$297</definedName>
    <definedName function="false" hidden="false" name="mleaf_0731851f_6850_5129_adb1_a9844111fbdb" vbProcedure="false">Production!$H$122</definedName>
    <definedName function="false" hidden="false" name="mleaf_07336198_c28c_57c5_91ff_8eb24baa9bbc" vbProcedure="false">'Use Phase'!$M$306</definedName>
    <definedName function="false" hidden="false" name="mleaf_0734b8a7_c1dd_58ea_8d65_de958aa44db2" vbProcedure="false">'Use Phase'!$AK$171</definedName>
    <definedName function="false" hidden="false" name="mleaf_0738d57b_5692_595b_9d1e_685f3e2ee92d" vbProcedure="false">'Use Phase'!$W$269</definedName>
    <definedName function="false" hidden="false" name="mleaf_073952a0_c510_546f_a07a_73fb4b61a9ac" vbProcedure="false">'Use Phase'!$M$156</definedName>
    <definedName function="false" hidden="false" name="mleaf_07396594_23de_5348_8e68_0c102df53ab6" vbProcedure="false">'Heat map article'!$AP$19</definedName>
    <definedName function="false" hidden="false" name="mleaf_073bb7e0_b52d_58d0_83de_e12fa2e3b7d6" vbProcedure="false">Recycling!$AF$99</definedName>
    <definedName function="false" hidden="false" name="mleaf_073f926e_24d0_573d_8775_beb92ae0f188" vbProcedure="false">Recycling!$BJ$102</definedName>
    <definedName function="false" hidden="false" name="mleaf_07411874_2bd9_5bd6_9727_bf98972c2327" vbProcedure="false">Recycling!$AT$71</definedName>
    <definedName function="false" hidden="false" name="mleaf_07429b39_2db2_5790_a7a6_ff67f59d2c9f" vbProcedure="false">Production!$BF$207</definedName>
    <definedName function="false" hidden="false" name="mleaf_074414fe_bb2b_5749_be0e_2e59572fd974" vbProcedure="false">Recycling!$BA$146</definedName>
    <definedName function="false" hidden="false" name="mleaf_0745f957_d846_5683_a09d_acd5a2e554a4" vbProcedure="false">Resume_SensAnal!$K$103</definedName>
    <definedName function="false" hidden="false" name="mleaf_07467f0d_e95c_5b35_8ec7_b480502dc88a" vbProcedure="false">Resume_SensAnal!$AL$65</definedName>
    <definedName function="false" hidden="false" name="mleaf_0747dde6_c0f8_5818_8e37_f384672fae2c" vbProcedure="false">Production!$AJ$208</definedName>
    <definedName function="false" hidden="false" name="mleaf_074b81fe_b138_5592_bf6d_a7c9dd20f236" vbProcedure="false">Resume_SensAnal!$H$104</definedName>
    <definedName function="false" hidden="false" name="mleaf_0750ebdb_4bac_50b6_b425_7f60386395f8" vbProcedure="false">Graphs!$E$34</definedName>
    <definedName function="false" hidden="false" name="mleaf_07511cbf_ca9d_5fd9_a24d_39b219364482" vbProcedure="false">'Heat map article'!$AM$6</definedName>
    <definedName function="false" hidden="false" name="mleaf_0757cf38_5f82_50f4_901f_c3f48744672d" vbProcedure="false">'Heat map article'!$AF$24</definedName>
    <definedName function="false" hidden="false" name="mleaf_075ad392_62b8_5880_bbe8_add6d1e91ee2" vbProcedure="false">Production!$BF$221</definedName>
    <definedName function="false" hidden="false" name="mleaf_075d916f_0b3a_5623_a618_a381d2ed1ca3" vbProcedure="false">Graphs!$O$30</definedName>
    <definedName function="false" hidden="false" name="mleaf_075f0e40_f833_5793_a6ce_13699af15b72" vbProcedure="false">'Heat map article'!$AJ$53</definedName>
    <definedName function="false" hidden="false" name="mleaf_07603a54_5465_5d6d_9893_18e0c34f22a1" vbProcedure="false">Recycling!$K$170</definedName>
    <definedName function="false" hidden="false" name="mleaf_07609f78_9cc9_559d_b168_7cca47e7a288" vbProcedure="false">'Use Phase'!$P$270</definedName>
    <definedName function="false" hidden="false" name="mleaf_07616cc6_3940_5b93_80ff_a9151b4c831d" vbProcedure="false">'Use Phase'!$T$340</definedName>
    <definedName function="false" hidden="false" name="mleaf_0767f336_cc6c_5867_8f68_71280f7b6e4c" vbProcedure="false">Recycling!$I$118</definedName>
    <definedName function="false" hidden="false" name="mleaf_076bd7bc_259b_5527_a99b_101f148592c5" vbProcedure="false">Resume_SensAnal!$AO$126</definedName>
    <definedName function="false" hidden="false" name="mleaf_0772c241_0bdc_57a1_9498_b24bd1ee650a" vbProcedure="false">'Heat map article'!$AS$33</definedName>
    <definedName function="false" hidden="false" name="mleaf_0773f5e0_5f2f_5da6_81ca_ebf86f810316" vbProcedure="false">'Heat map article'!$M$129</definedName>
    <definedName function="false" hidden="false" name="mleaf_0777763a_548e_5f7c_807d_6d84e668dd93" vbProcedure="false">Production!$S$64</definedName>
    <definedName function="false" hidden="false" name="mleaf_077c1851_6c93_53a6_91ab_3c6d7a983f73" vbProcedure="false">Resume_SensAnal!$AB$70</definedName>
    <definedName function="false" hidden="false" name="mleaf_077c28c2_ba2b_56eb_a31c_9466a81c3c27" vbProcedure="false">'Use Phase'!$AF$210</definedName>
    <definedName function="false" hidden="false" name="mleaf_078063fd_d9ea_508c_9026_cfff141b27cb" vbProcedure="false">Production!$K$125</definedName>
    <definedName function="false" hidden="false" name="mleaf_0781085f_039c_5087_b02b_08032cba49b3" vbProcedure="false">Resume_SensAnal!$N$35</definedName>
    <definedName function="false" hidden="false" name="mleaf_07857cff_210a_5f2e_abcc_1dfac0bd34b2" vbProcedure="false">'Heat map article'!$P$17</definedName>
    <definedName function="false" hidden="false" name="mleaf_0785fe14_eb4b_5f14_90e9_f7bc04eeb11d" vbProcedure="false">'Use Phase'!$R$25</definedName>
    <definedName function="false" hidden="false" name="mleaf_07889f40_b3fe_5d10_b484_5e56737f28a0" vbProcedure="false">Graphs!$H$59</definedName>
    <definedName function="false" hidden="false" name="mleaf_0788f186_629f_5b38_a396_d58e4dca53e7" vbProcedure="false">'Use Phase'!$K$305</definedName>
    <definedName function="false" hidden="false" name="mleaf_078ce675_2707_5b5e_b70f_47c9e5a3d202" vbProcedure="false">'Heat map article'!$Y$28</definedName>
    <definedName function="false" hidden="false" name="mleaf_07908330_212d_5478_9860_cdabb5b0cf99" vbProcedure="false">'Use Phase'!$U$138</definedName>
    <definedName function="false" hidden="false" name="mleaf_079fc1db_af1d_5838_8ced_0f6f0f600e04" vbProcedure="false">Recycling!$BG$166</definedName>
    <definedName function="false" hidden="false" name="mleaf_07a0b6be_9ef9_5dd1_a815_4e748d8299ac" vbProcedure="false">Recycling!$R$108</definedName>
    <definedName function="false" hidden="false" name="mleaf_07a1039f_c871_57d8_a23c_0a42841ed6f3" vbProcedure="false">Resume_SensAnal!$S$195</definedName>
    <definedName function="false" hidden="false" name="mleaf_07a39721_3c58_5699_8905_1b8a43d0d64d" vbProcedure="false">Recycling!$AL$149</definedName>
    <definedName function="false" hidden="false" name="mleaf_07a53136_0c88_5446_80a7_523c57dc140b" vbProcedure="false">Resume_SensAnal!$AG$61</definedName>
    <definedName function="false" hidden="false" name="mleaf_07a5a908_7bbd_5be9_91d3_12530ead6104" vbProcedure="false">Production!$BE$47</definedName>
    <definedName function="false" hidden="false" name="mleaf_07a88f2b_58fa_5053_a1ea_a9c61d1f2abd" vbProcedure="false">Resume_SensAnal!$AR$132</definedName>
    <definedName function="false" hidden="false" name="mleaf_07a912de_7876_5103_acaf_befdff4a6925" vbProcedure="false">'Use Phase'!$S$251</definedName>
    <definedName function="false" hidden="false" name="mleaf_07aa3630_6a49_5b3e_b42d_54e64f64ee12" vbProcedure="false">Production!$N$132</definedName>
    <definedName function="false" hidden="false" name="mleaf_07aff5aa_8f24_5757_ba6f_3a42c9aa0a84" vbProcedure="false">'Use Phase'!$R$307</definedName>
    <definedName function="false" hidden="false" name="mleaf_07b1453d_16a2_57e8_b28c_fab519f7b930" vbProcedure="false">Production!$M$243</definedName>
    <definedName function="false" hidden="false" name="mleaf_07b14952_c4a0_52f0_b602_d480ff670558" vbProcedure="false">Recycling!$AY$87</definedName>
    <definedName function="false" hidden="false" name="mleaf_07b1a53a_9f2a_5ddc_97a4_9a44e5db2ee4" vbProcedure="false">Recycling!$H$105</definedName>
    <definedName function="false" hidden="false" name="mleaf_07b41cd5_1a2a_5da8_8010_8a22b37ab751" vbProcedure="false">'Use Phase_Grid'!$Q$178</definedName>
    <definedName function="false" hidden="false" name="mleaf_07b430e1_4b8c_57f6_a1f6_8341a58e87a4" vbProcedure="false">'Use Phase'!$AF$295</definedName>
    <definedName function="false" hidden="false" name="mleaf_07ba1c1c_6e05_5808_aafe_88d3911f4fa5" vbProcedure="false">'Use Phase'!$L$371</definedName>
    <definedName function="false" hidden="false" name="mleaf_07bad24a_6568_571b_a9cf_250d45e4cffa" vbProcedure="false">'Use Phase_Grid'!$E$45</definedName>
    <definedName function="false" hidden="false" name="mleaf_07bb3dea_a366_52c1_b3f6_cbc3e77b523a" vbProcedure="false">Resume_SensAnal!$F$38</definedName>
    <definedName function="false" hidden="false" name="mleaf_07bb643a_ec0f_5f09_be25_a0d75a17709d" vbProcedure="false">Resume_SensAnal!$P$200</definedName>
    <definedName function="false" hidden="false" name="mleaf_07bd0f40_e41b_523c_b519_203e745ec571" vbProcedure="false">'Use Phase'!$K$83</definedName>
    <definedName function="false" hidden="false" name="mleaf_07bd2397_f046_56b5_a1d6_7eec332ac10c" vbProcedure="false">Production!$H$10</definedName>
    <definedName function="false" hidden="false" name="mleaf_07c2f060_0f1d_5cd0_897c_d268b89d8868" vbProcedure="false">'Use Phase_Grid'!$N$222</definedName>
    <definedName function="false" hidden="false" name="mleaf_07c3a6ca_0fde_5783_942a_84d25c594072" vbProcedure="false">'Heat map article'!$M$152</definedName>
    <definedName function="false" hidden="false" name="mleaf_07c49880_04bd_57cb_8826_7a3fb96c8037" vbProcedure="false">Resume_SensAnal!$AP$35</definedName>
    <definedName function="false" hidden="false" name="mleaf_07c775c1_16ed_5661_b5ef_2abe32e946b8" vbProcedure="false">Production!$AU$147</definedName>
    <definedName function="false" hidden="false" name="mleaf_07c8de35_d9b9_5e3d_aee1_81aa7ed23d4f" vbProcedure="false">Resume_SensAnal!$AP$73</definedName>
    <definedName function="false" hidden="false" name="mleaf_07cc8833_669d_53f1_ac58_c7884a7ed3f9" vbProcedure="false">Whisker_Sens!$E$4</definedName>
    <definedName function="false" hidden="false" name="mleaf_07ced0cb_5f3c_5f3d_871b_a69ea6ba766b" vbProcedure="false">'Use Phase'!$AF$203</definedName>
    <definedName function="false" hidden="false" name="mleaf_07cf695e_2a17_509c_83b9_d8fb98e018f4" vbProcedure="false">'Use Phase'!$J$358</definedName>
    <definedName function="false" hidden="false" name="mleaf_07d4c815_fa6c_54e8_b055_45b069c015b7" vbProcedure="false">Resume_SensAnal!$AC$51</definedName>
    <definedName function="false" hidden="false" name="mleaf_07d79540_1365_524d_a58f_2d88d7ae4546" vbProcedure="false">Resume_SensAnal!$AR$59</definedName>
    <definedName function="false" hidden="false" name="mleaf_07da7034_a890_5b32_bcbd_30dcf190d8e8" vbProcedure="false">Resume_SensAnal!$H$150</definedName>
    <definedName function="false" hidden="false" name="mleaf_07dbac34_a2cf_5c74_bf8b_93ebb779c4ec" vbProcedure="false">'Use Phase_Grid'!$P$254</definedName>
    <definedName function="false" hidden="false" name="mleaf_07e0b411_21a6_5a3c_9666_73db281fc3f0" vbProcedure="false">Resume_SensAnal!$AH$87</definedName>
    <definedName function="false" hidden="false" name="mleaf_07ecaf8e_3888_5c10_9e43_bdd265df493d" vbProcedure="false">Recycling!$AP$130</definedName>
    <definedName function="false" hidden="false" name="mleaf_07f15e6d_e208_5810_a973_b1901f58f007" vbProcedure="false">'Heat map article'!$AE$44</definedName>
    <definedName function="false" hidden="false" name="mleaf_07f19028_ddab_5409_aea2_65bdf751d608" vbProcedure="false">'Use Phase'!$AJ$284</definedName>
    <definedName function="false" hidden="false" name="mleaf_07f1ce28_7de6_5c00_ac46_aa6b3441ef7f" vbProcedure="false">Graphs!$G$10</definedName>
    <definedName function="false" hidden="false" name="mleaf_07f6dbc8_4074_5362_80b1_af0f2fdc5153" vbProcedure="false">'Heat map article'!$I$101</definedName>
    <definedName function="false" hidden="false" name="mleaf_07f90c53_bedf_57ec_a9d9_d5f27cf1a349" vbProcedure="false">'Use Phase'!$U$263</definedName>
    <definedName function="false" hidden="false" name="mleaf_07fd8fc3_273b_5c8f_88bc_0fa0fb991866" vbProcedure="false">'Heat map article'!$Z$66</definedName>
    <definedName function="false" hidden="false" name="mleaf_07fda459_020a_51f1_b448_6d3006d861d7" vbProcedure="false">Recycling!$BQ$108</definedName>
    <definedName function="false" hidden="false" name="mleaf_07fdc5cc_2455_5b11_b046_0bbe3c350820" vbProcedure="false">'Use Phase'!$AK$291</definedName>
    <definedName function="false" hidden="false" name="mleaf_07fe5466_5b05_5575_b6ed_58cf3453cbf6" vbProcedure="false">'Use Phase_Grid'!$P$263</definedName>
    <definedName function="false" hidden="false" name="mleaf_08006aa1_ada9_5549_959c_d6ed7a7525b2" vbProcedure="false">'Heat map article'!$AL$38</definedName>
    <definedName function="false" hidden="false" name="mleaf_0800a403_31b3_5eef_9d8a_65b464984eae" vbProcedure="false">'Use Phase_Grid'!$T$142</definedName>
    <definedName function="false" hidden="false" name="mleaf_08016b76_d360_501a_ad32_2d3dfd39d4b4" vbProcedure="false">'Use Phase'!$O$295</definedName>
    <definedName function="false" hidden="false" name="mleaf_0807a0e5_7a81_506b_b531_c9a953b9def4" vbProcedure="false">'Use Phase'!$R$61</definedName>
    <definedName function="false" hidden="false" name="mleaf_0807c332_12a8_5e2b_99e6_213548c254a3" vbProcedure="false">'Heat map article'!$AY$37</definedName>
    <definedName function="false" hidden="false" name="mleaf_080a9032_0ca2_5df9_8444_c802fc119599" vbProcedure="false">'Use Phase'!$P$145</definedName>
    <definedName function="false" hidden="false" name="mleaf_0816238c_b8d2_5d03_84b4_4a7089ff0f37" vbProcedure="false">Whisker_Sens!$J$18</definedName>
    <definedName function="false" hidden="false" name="mleaf_0817f4ca_ac30_5ee3_958a_f3f078a2cabf" vbProcedure="false">Resume_SensAnal!$F$216</definedName>
    <definedName function="false" hidden="false" name="mleaf_0818b06b_997c_5714_bf99_5b476b537c8f" vbProcedure="false">'Heat map article'!$AA$143</definedName>
    <definedName function="false" hidden="false" name="mleaf_0819e36e_7fa8_5748_b61c_5a96b46fff9a" vbProcedure="false">Resume_SensAnal!$O$33</definedName>
    <definedName function="false" hidden="false" name="mleaf_081b2239_8140_59af_b676_988315f21190" vbProcedure="false">'Heat map article'!$E$129</definedName>
    <definedName function="false" hidden="false" name="mleaf_081f8191_c8a4_5d1e_8a47_4faeb2f051d5" vbProcedure="false">'Heat map article'!$J$35</definedName>
    <definedName function="false" hidden="false" name="mleaf_0820e8c6_4d6d_5bc4_8016_eafa03c6b7aa" vbProcedure="false">'Heat map article'!$X$89</definedName>
    <definedName function="false" hidden="false" name="mleaf_0823472c_6533_5000_a5a5_30101757b973" vbProcedure="false">'Use Phase'!$T$260</definedName>
    <definedName function="false" hidden="false" name="mleaf_0828cdfe_bd5f_518f_a62c_e9ea5104b271" vbProcedure="false">'Heat map article'!$AA$105</definedName>
    <definedName function="false" hidden="false" name="mleaf_082b6c8e_bbec_5534_94ec_1db7460b5f13" vbProcedure="false">Recycling!$AH$180</definedName>
    <definedName function="false" hidden="false" name="mleaf_082dc593_c32c_5bf6_867c_92c9363bf594" vbProcedure="false">Production!$AA$87</definedName>
    <definedName function="false" hidden="false" name="mleaf_082e5e0c_cfb9_5473_97fb_967d192f015d" vbProcedure="false">'Heat map article'!$L$90</definedName>
    <definedName function="false" hidden="false" name="mleaf_082fa90c_ea83_5487_a080_ec8a2f409b26" vbProcedure="false">Resume_SensAnal!$O$148</definedName>
    <definedName function="false" hidden="false" name="mleaf_0832cb07_f067_571d_8595_ecb1ca5d6c77" vbProcedure="false">'Use Phase'!$M$73</definedName>
    <definedName function="false" hidden="false" name="mleaf_083663ed_9384_56bf_af56_ea55f330c2f0" vbProcedure="false">'Heat map article'!$AZ$39</definedName>
    <definedName function="false" hidden="false" name="mleaf_0836bba1_d9b3_5d12_a881_50bd4bb80dfb" vbProcedure="false">Recycling!$H$125</definedName>
    <definedName function="false" hidden="false" name="mleaf_0836ebd0_d4ca_52f7_9030_403f0f3ad14c" vbProcedure="false">'Heat map article'!$U$129</definedName>
    <definedName function="false" hidden="false" name="mleaf_083ca435_5645_5803_9fa6_acd287c33678" vbProcedure="false">Recycling!$AS$44</definedName>
    <definedName function="false" hidden="false" name="mleaf_08415788_7eec_5af2_ad24_6279da66f9dd" vbProcedure="false">Production!$AL$48</definedName>
    <definedName function="false" hidden="false" name="mleaf_0841b7cc_9e21_5e55_b785_532f168033c7" vbProcedure="false">'Heat map article'!$M$131</definedName>
    <definedName function="false" hidden="false" name="mleaf_0842ea89_ffcc_5ed2_beb1_2b4a3cd86822" vbProcedure="false">Resume_SensAnal!$AQ$100</definedName>
    <definedName function="false" hidden="false" name="mleaf_0844a64d_d869_5b7c_a658_918befcac76c" vbProcedure="false">'Use Phase'!$S$197</definedName>
    <definedName function="false" hidden="false" name="mleaf_08458bb5_f9d6_570d_9afc_3424bf1bcfc3" vbProcedure="false">Recycling!$H$103</definedName>
    <definedName function="false" hidden="false" name="mleaf_0849fa4b_e6a1_512b_89e6_b8bc46c8ed74" vbProcedure="false">'Use Phase'!$O$223</definedName>
    <definedName function="false" hidden="false" name="mleaf_084d439c_42c5_5eee_be1f_54367bec70a1" vbProcedure="false">Recycling!$X$81</definedName>
    <definedName function="false" hidden="false" name="mleaf_084e627d_8496_5998_9c85_0b56fd157366" vbProcedure="false">'Use Phase'!$V$230</definedName>
    <definedName function="false" hidden="false" name="mleaf_085235ce_ebdd_5e44_a0e6_338d58afb89c" vbProcedure="false">Production!$AK$202</definedName>
    <definedName function="false" hidden="false" name="mleaf_0853079f_f2d9_58f5_ba0f_1105e8c6c9ed" vbProcedure="false">Recycling!$AX$93</definedName>
    <definedName function="false" hidden="false" name="mleaf_0857ead6_37ec_55c0_be84_b8a90f8287f9" vbProcedure="false">Resume_SensAnal!$J$46</definedName>
    <definedName function="false" hidden="false" name="mleaf_085d5f26_04b9_5213_95d6_c2d53ad4b68a" vbProcedure="false">'Use Phase'!$V$167</definedName>
    <definedName function="false" hidden="false" name="mleaf_085e7703_ee90_5065_b2a2_e0281260f863" vbProcedure="false">'Heat map article'!$AB$67</definedName>
    <definedName function="false" hidden="false" name="mleaf_08617e6f_a2ba_51c8_b61f_f1288fd44fe3" vbProcedure="false">Resume_SensAnal!$I$152</definedName>
    <definedName function="false" hidden="false" name="mleaf_086579eb_0a24_54f4_acf4_a2ac57b18040" vbProcedure="false">Resume_SensAnal!$E$210</definedName>
    <definedName function="false" hidden="false" name="mleaf_0867571f_d527_58d6_9930_108c79085b17" vbProcedure="false">Resume_SensAnal!$S$7</definedName>
    <definedName function="false" hidden="false" name="mleaf_086804a3_d7d7_50b4_bf29_d84ea25e1a15" vbProcedure="false">Recycling!$AR$332</definedName>
    <definedName function="false" hidden="false" name="mleaf_086d04f3_c572_5fb3_ba86_cb1fbba8d929" vbProcedure="false">Recycling!$W$146</definedName>
    <definedName function="false" hidden="false" name="mleaf_086db5b1_a6f8_516e_ad84_b67744575180" vbProcedure="false">Resume_SensAnal!$T$78</definedName>
    <definedName function="false" hidden="false" name="mleaf_086df1e6_5a97_5f49_b653_708fd8f4c054" vbProcedure="false">Production!$P$204</definedName>
    <definedName function="false" hidden="false" name="mleaf_0871921a_472f_5ee8_8ca7_c443a3fbca90" vbProcedure="false">'Heat map article'!$D$90</definedName>
    <definedName function="false" hidden="false" name="mleaf_0875e2d2_1aff_5c60_bfdf_1534f416af31" vbProcedure="false">'Use Phase_Grid'!$P$176</definedName>
    <definedName function="false" hidden="false" name="mleaf_087a7e99_4656_5577_802c_b4f35d1231e7" vbProcedure="false">'Heat map article'!$D$63</definedName>
    <definedName function="false" hidden="false" name="mleaf_0883b88f_d321_5840_bada_484ffa4c175a" vbProcedure="false">Resume_SensAnal!$K$195</definedName>
    <definedName function="false" hidden="false" name="mleaf_0885fe43_067c_5e79_b63e_7028526a25a8" vbProcedure="false">'Use Phase_Grid'!$T$195</definedName>
    <definedName function="false" hidden="false" name="mleaf_0889ebf7_b8c8_5cf0_886e_6cbbee6ea9d8" vbProcedure="false">'Heat map article'!$AN$42</definedName>
    <definedName function="false" hidden="false" name="mleaf_088b7949_9e4d_5db9_aa2d_9a0a58a3e20b" vbProcedure="false">'Use Phase_Grid'!$U$213</definedName>
    <definedName function="false" hidden="false" name="mleaf_088c3469_23c5_5827_b03e_b0cb6654d5c5" vbProcedure="false">Recycling!$AG$166</definedName>
    <definedName function="false" hidden="false" name="mleaf_088c8607_7cd6_531d_b60c_e082b5d2c448" vbProcedure="false">'Heat map article'!$AJ$19</definedName>
    <definedName function="false" hidden="false" name="mleaf_088ff09c_621b_5a20_bc6a_b6725dd2e18b" vbProcedure="false">'Heat map article'!$Z$64</definedName>
    <definedName function="false" hidden="false" name="mleaf_0890d65a_5905_5787_b14d_b0b67f2db3c7" vbProcedure="false">'Use Phase_Grid'!$P$55</definedName>
    <definedName function="false" hidden="false" name="mleaf_089cdc27_c1c4_5804_ac23_6b81c1de95f0" vbProcedure="false">Recycling!$R$151</definedName>
    <definedName function="false" hidden="false" name="mleaf_089dccf3_a374_5247_b0fc_7d5b61e9a86e" vbProcedure="false">'Use Phase'!$B$26</definedName>
    <definedName function="false" hidden="false" name="mleaf_08a56a11_7874_52e7_89b6_f5a7056b24ac" vbProcedure="false">Production!$BQ$12</definedName>
    <definedName function="false" hidden="false" name="mleaf_08a66030_4620_54e8_86a0_ab996b34e5cf" vbProcedure="false">'Heat map article'!$P$14</definedName>
    <definedName function="false" hidden="false" name="mleaf_08a8b0ab_c143_5ed7_8598_81597c0cf879" vbProcedure="false">Recycling!$J$151</definedName>
    <definedName function="false" hidden="false" name="mleaf_08aa5b21_c367_53c1_939e_5b2fb9c6b2c9" vbProcedure="false">'Use Phase'!$N$285</definedName>
    <definedName function="false" hidden="false" name="mleaf_08abedba_4eea_5cb1_9e04_0e7fa0fd1c05" vbProcedure="false">Recycling!$M$189</definedName>
    <definedName function="false" hidden="false" name="mleaf_08ad6ba7_0dda_5765_b024_6584aeacfba4" vbProcedure="false">'Use Phase'!$J$233</definedName>
    <definedName function="false" hidden="false" name="mleaf_08af5018_8e29_5e6e_9174_8ea459c2a5d7" vbProcedure="false">Resume_SensAnal!$N$62</definedName>
    <definedName function="false" hidden="false" name="mleaf_08b17b7a_9d64_5194_a1b0_66933edcc2e8" vbProcedure="false">'Use Phase'!$K$230</definedName>
    <definedName function="false" hidden="false" name="mleaf_08b7c188_260c_543c_88b8_49f47b60228a" vbProcedure="false">'Use Phase_Grid'!$L$52</definedName>
    <definedName function="false" hidden="false" name="mleaf_08b88442_fc89_547b_9894_b48095346bc3" vbProcedure="false">Recycling!$P$176</definedName>
    <definedName function="false" hidden="false" name="mleaf_08b9a5bb_547c_5f17_ae63_c2dda0e24339" vbProcedure="false">Recycling!$BO$313</definedName>
    <definedName function="false" hidden="false" name="mleaf_08c0a3d8_3ddc_52cb_84ab_c5df57228cf0" vbProcedure="false">'Heat map article'!$AL$46</definedName>
    <definedName function="false" hidden="false" name="mleaf_08c16f7a_b3d3_59b5_9e4e_7cf5ce5c30e2" vbProcedure="false">'Use Phase_Grid'!$Q$209</definedName>
    <definedName function="false" hidden="false" name="mleaf_08c4d135_cf55_5dce_a81a_05b85fb0c09b" vbProcedure="false">'Use Phase'!$O$171</definedName>
    <definedName function="false" hidden="false" name="mleaf_08c817a5_ae60_550c_9c0a_639f1b2a83ec" vbProcedure="false">Production!$F$32</definedName>
    <definedName function="false" hidden="false" name="mleaf_08cafe72_405b_5047_948d_069f73336226" vbProcedure="false">'Use Phase_Grid'!$N$205</definedName>
    <definedName function="false" hidden="false" name="mleaf_08cbbee2_50a5_5707_a479_f4dab21c1bb1" vbProcedure="false">Recycling!$BU$167</definedName>
    <definedName function="false" hidden="false" name="mleaf_08cd1a88_b1db_5aa2_b97b_12e3bd9893ab" vbProcedure="false">'Use Phase'!$AK$162</definedName>
    <definedName function="false" hidden="false" name="mleaf_08ced706_cbdf_5253_b33a_55ad9d8afd6b" vbProcedure="false">Production!$AP$14</definedName>
    <definedName function="false" hidden="false" name="mleaf_08cfa1fe_f8a1_5308_8efc_bf12d387f963" vbProcedure="false">'Use Phase'!$Q$81</definedName>
    <definedName function="false" hidden="false" name="mleaf_08d599ff_27f6_50df_958d_e71e62485742" vbProcedure="false">'Use Phase'!$O$398</definedName>
    <definedName function="false" hidden="false" name="mleaf_08d9c515_1d9b_5214_98b9_6a4264d2e0e6" vbProcedure="false">'Heat map article'!$AA$54</definedName>
    <definedName function="false" hidden="false" name="mleaf_08e30647_52c8_5da3_96c8_d2702301e523" vbProcedure="false">'Heat map article'!$AG$61</definedName>
    <definedName function="false" hidden="false" name="mleaf_08e4b1a5_49a8_5c3e_9bde_15d293893033" vbProcedure="false">Resume_SensAnal!$O$210</definedName>
    <definedName function="false" hidden="false" name="mleaf_08e57763_e63c_5969_9818_45299f7427a3" vbProcedure="false">'Use Phase'!$N$364</definedName>
    <definedName function="false" hidden="false" name="mleaf_08e5c178_16bf_5a19_9526_73c79bfd2dae" vbProcedure="false">'Use Phase'!$R$172</definedName>
    <definedName function="false" hidden="false" name="mleaf_08e79534_dd73_589d_9fb6_16c6dad6257d" vbProcedure="false">Resume_SensAnal!$AM$51</definedName>
    <definedName function="false" hidden="false" name="mleaf_08eaf810_6230_564e_bfbf_79b6d2a4d068" vbProcedure="false">'Heat map article'!$AB$82</definedName>
    <definedName function="false" hidden="false" name="mleaf_08eb2f90_8ce6_52bb_b23b_fd5fd5de8cd5" vbProcedure="false">'Heat map article'!$AO$18</definedName>
    <definedName function="false" hidden="false" name="mleaf_08eb4fdd_a1d7_57b0_a478_d8a77bf813ca" vbProcedure="false">'Heat map article'!$AA$62</definedName>
    <definedName function="false" hidden="false" name="mleaf_08ed8c4c_2c67_5345_aa9c_08c60463c915" vbProcedure="false">'Use Phase'!$Q$179</definedName>
    <definedName function="false" hidden="false" name="mleaf_08edcb3e_9bfc_5039_8c43_835ba4f8dabd" vbProcedure="false">'Use Phase_Grid'!$V$139</definedName>
    <definedName function="false" hidden="false" name="mleaf_08ee9016_5005_5a48_9e02_4f2ddc623d70" vbProcedure="false">Production!$Z$182</definedName>
    <definedName function="false" hidden="false" name="mleaf_08ef5fe5_917b_5941_b116_ae2952eb73fe" vbProcedure="false">Resume_SensAnal!$F$51</definedName>
    <definedName function="false" hidden="false" name="mleaf_08efea33_e427_5f28_bb18_5bf59cf484dc" vbProcedure="false">'Use Phase'!$Q$26</definedName>
    <definedName function="false" hidden="false" name="mleaf_08f26b9a_a109_5f19_b36a_f384dfa8fa23" vbProcedure="false">Resume_SensAnal!$AE$94</definedName>
    <definedName function="false" hidden="false" name="mleaf_08f4ea5c_e213_516b_98b5_c0c72a7cc382" vbProcedure="false">Production!$Q$83</definedName>
    <definedName function="false" hidden="false" name="mleaf_08f5a807_61dd_5937_a4c3_82999afa49fb" vbProcedure="false">'Heat map article'!$AI$143</definedName>
    <definedName function="false" hidden="false" name="mleaf_08f6863d_96a8_52c0_a674_61c3cefce178" vbProcedure="false">Production!$D$25</definedName>
    <definedName function="false" hidden="false" name="mleaf_08f69f9f_2b40_5afe_8b1f_f4791021eee2" vbProcedure="false">'Heat map article'!$O$42</definedName>
    <definedName function="false" hidden="false" name="mleaf_08fa132a_19cb_5c19_abb7_7f3600c007f8" vbProcedure="false">Production!$AO$88</definedName>
    <definedName function="false" hidden="false" name="mleaf_08ff6a4e_a007_5f61_a5d0_628e9dfad013" vbProcedure="false">Resume_SensAnal!$O$57</definedName>
    <definedName function="false" hidden="false" name="mleaf_0900a21f_4fe4_5ca5_8ff4_f34fc06973b4" vbProcedure="false">Whisker_Sens!$C$10</definedName>
    <definedName function="false" hidden="false" name="mleaf_09025513_91c4_568c_b69c_feda7d97f436" vbProcedure="false">'Use Phase'!$AG$304</definedName>
    <definedName function="false" hidden="false" name="mleaf_090374e8_57b8_547a_9444_10d2e6c5d4ad" vbProcedure="false">'Heat map article'!$AD$103</definedName>
    <definedName function="false" hidden="false" name="mleaf_090619ef_1dce_59ad_ba17_682eb913cd56" vbProcedure="false">'Heat map article'!$Q$41</definedName>
    <definedName function="false" hidden="false" name="mleaf_09099c12_c85a_5641_a38f_b09882995b18" vbProcedure="false">'Heat map article'!$I$125</definedName>
    <definedName function="false" hidden="false" name="mleaf_090a4c49_9c49_5cef_880d_1f7846e6655a" vbProcedure="false">'Heat map article'!$V$75</definedName>
    <definedName function="false" hidden="false" name="mleaf_090ea935_eadc_5b62_b909_98da106e811d" vbProcedure="false">Resume_SensAnal!$M$194</definedName>
    <definedName function="false" hidden="false" name="mleaf_0913a111_71b6_5690_973c_32de75c2e977" vbProcedure="false">'Use Phase'!$AG$300</definedName>
    <definedName function="false" hidden="false" name="mleaf_0915d8c0_1f8c_52d2_8338_94fa37900ac1" vbProcedure="false">'Use Phase'!$Q$78</definedName>
    <definedName function="false" hidden="false" name="mleaf_091984d0_8c39_5bab_bd78_613610cc45e4" vbProcedure="false">Resume_SensAnal!$P$132</definedName>
    <definedName function="false" hidden="false" name="mleaf_091afda2_fb33_5d5b_b144_a72594509106" vbProcedure="false">'Heat map article'!$AO$29</definedName>
    <definedName function="false" hidden="false" name="mleaf_091b5b59_ac3e_54f9_afa0_f423782997b4" vbProcedure="false">'Heat map article'!$AH$104</definedName>
    <definedName function="false" hidden="false" name="mleaf_091bc94e_84f5_5923_8e23_74e3b81720e5" vbProcedure="false">'Heat map article'!$AJ$100</definedName>
    <definedName function="false" hidden="false" name="mleaf_091c9323_cfc9_5dc8_84ab_1c14d6ee4eb0" vbProcedure="false">Recycling!$J$183</definedName>
    <definedName function="false" hidden="false" name="mleaf_091e3df5_2c1d_5eea_944a_57f4c9d1606e" vbProcedure="false">Recycling!$AV$105</definedName>
    <definedName function="false" hidden="false" name="mleaf_091f107a_ac92_575f_98e3_df7402a83de5" vbProcedure="false">'Use Phase_Grid'!$V$211</definedName>
    <definedName function="false" hidden="false" name="mleaf_091f3fde_a117_5f14_82c7_9e7672582a3f" vbProcedure="false">'Use Phase'!$AJ$167</definedName>
    <definedName function="false" hidden="false" name="mleaf_09220c62_c744_52b6_b033_e88f6dc3ef95" vbProcedure="false">Resume_SensAnal!$R$126</definedName>
    <definedName function="false" hidden="false" name="mleaf_09222674_7b68_5459_96b0_e782ff3bd763" vbProcedure="false">Resume_SensAnal!$AR$91</definedName>
    <definedName function="false" hidden="false" name="mleaf_0923819f_6f3a_5c7d_94ed_c2e36b8e2de6" vbProcedure="false">Production!$Z$150</definedName>
    <definedName function="false" hidden="false" name="mleaf_0924619c_a2e5_51ad_bc49_dab07a7a4922" vbProcedure="false">Production!$G$150</definedName>
    <definedName function="false" hidden="false" name="mleaf_092deb40_91b1_5c06_b253_f168374bea3e" vbProcedure="false">Resume_SensAnal!$AM$106</definedName>
    <definedName function="false" hidden="false" name="mleaf_09326917_f644_58e0_b629_6c6dbc9ff3b1" vbProcedure="false">'Use Phase_Grid'!$B$54</definedName>
    <definedName function="false" hidden="false" name="mleaf_09348428_c12d_549f_8fae_d5714bab9c9e" vbProcedure="false">'Use Phase'!$AI$223</definedName>
    <definedName function="false" hidden="false" name="mleaf_0934b4bc_2ce5_5894_ba9e_0afe5e9b702b" vbProcedure="false">Graphs!$G$42</definedName>
    <definedName function="false" hidden="false" name="mleaf_0935fdce_49ed_55e0_8c81_31970a927389" vbProcedure="false">'Use Phase_Grid'!$Q$5</definedName>
    <definedName function="false" hidden="false" name="mleaf_09373d17_d71b_5875_b081_f0f83494ad74" vbProcedure="false">'Use Phase'!$P$56</definedName>
    <definedName function="false" hidden="false" name="mleaf_0939bc00_c9ae_5fc0_a91b_a8cc6ccd0a1a" vbProcedure="false">'Use Phase_Grid'!$L$162</definedName>
    <definedName function="false" hidden="false" name="mleaf_093a04b0_51e9_5f13_845b_d3954ea45155" vbProcedure="false">Resume_SensAnal!$L$13</definedName>
    <definedName function="false" hidden="false" name="mleaf_093d4101_161a_5a5e_89e6_cd6fde6cf239" vbProcedure="false">'Use Phase_Grid'!$O$11</definedName>
    <definedName function="false" hidden="false" name="mleaf_093e11ca_43ff_535b_96cd_e870ebd58d49" vbProcedure="false">Recycling!$BP$115</definedName>
    <definedName function="false" hidden="false" name="mleaf_093e1d09_7426_5c94_9e11_4d4f0db0167e" vbProcedure="false">'Heat map article'!$AE$110</definedName>
    <definedName function="false" hidden="false" name="mleaf_093f5d1e_c7a1_5148_8d6d_1787281bcc00" vbProcedure="false">'Use Phase'!$J$231</definedName>
    <definedName function="false" hidden="false" name="mleaf_094298e7_8961_50a0_a943_0694164f7191" vbProcedure="false">'Heat map article'!$AL$29</definedName>
    <definedName function="false" hidden="false" name="mleaf_094370af_90b7_58cf_91dc_211193dfa57c" vbProcedure="false">Resume_SensAnal!$O$100</definedName>
    <definedName function="false" hidden="false" name="mleaf_0944c9e6_7a40_5c6a_8b8c_5a4549df13a3" vbProcedure="false">'Use Phase'!$O$186</definedName>
    <definedName function="false" hidden="false" name="mleaf_0949f841_5ad3_59b2_b1a9_d05d932c1969" vbProcedure="false">'Use Phase'!$V$215</definedName>
    <definedName function="false" hidden="false" name="mleaf_094fb0fd_25f3_59ec_94cd_53d1b85d9c26" vbProcedure="false">'Use Phase'!$K$107</definedName>
    <definedName function="false" hidden="false" name="mleaf_09502c1b_aee4_5c83_8413_3dc0c0e04d3a" vbProcedure="false">Recycling!$BR$330</definedName>
    <definedName function="false" hidden="false" name="mleaf_095399bb_645e_5d00_8d52_98108a1be31e" vbProcedure="false">'Heat map article'!$J$121</definedName>
    <definedName function="false" hidden="false" name="mleaf_0954c3eb_6e4e_5e76_8654_a861990b4a76" vbProcedure="false">'Heat map article'!$X$155</definedName>
    <definedName function="false" hidden="false" name="mleaf_095ade6d_2663_5d18_8099_53828f0bc071" vbProcedure="false">'Heat map article'!$Y$111</definedName>
    <definedName function="false" hidden="false" name="mleaf_09603779_5d64_5964_a371_18b13fe0d8c3" vbProcedure="false">'Use Phase'!$AE$254</definedName>
    <definedName function="false" hidden="false" name="mleaf_0962c39f_c39c_53af_bccd_696cb1885223" vbProcedure="false">'Heat map article'!$AD$19</definedName>
    <definedName function="false" hidden="false" name="mleaf_0962f7f0_64d8_5bb9_bdf4_f09cafc73f38" vbProcedure="false">'Heat map article'!$D$135</definedName>
    <definedName function="false" hidden="false" name="mleaf_096b3762_2780_5f61_81df_2257f6ae67a9" vbProcedure="false">'Use Phase'!$AD$239</definedName>
    <definedName function="false" hidden="false" name="mleaf_096c7859_bcce_5330_b178_e65bca24ba89" vbProcedure="false">'Use Phase'!$M$127</definedName>
    <definedName function="false" hidden="false" name="mleaf_096e0b41_b8ae_5d6c_8e8d_f6c5e35e1b35" vbProcedure="false">'Heat map article'!$V$28</definedName>
    <definedName function="false" hidden="false" name="mleaf_0973340f_ed4d_5810_98fa_5e12f69cc5ac" vbProcedure="false">Resume_SensAnal!$K$132</definedName>
    <definedName function="false" hidden="false" name="mleaf_0975142e_9283_531d_9d97_9ca0447e6dd9" vbProcedure="false">'Heat map article'!$AA$46</definedName>
    <definedName function="false" hidden="false" name="mleaf_097627da_f30c_55f0_a2c0_4fd15d3d7f50" vbProcedure="false">'Use Phase'!$L$95</definedName>
    <definedName function="false" hidden="false" name="mleaf_09770e5d_0e92_5409_bdb0_fee78831941c" vbProcedure="false">'Use Phase'!$AG$312</definedName>
    <definedName function="false" hidden="false" name="mleaf_09787b87_b3df_5f46_8a19_bc30efb70f99" vbProcedure="false">Recycling!$AC$190</definedName>
    <definedName function="false" hidden="false" name="mleaf_097e3f32_81b7_55f6_926d_103dc3764c0a" vbProcedure="false">'Heat map article'!$G$154</definedName>
    <definedName function="false" hidden="false" name="mleaf_097f8c78_68f8_501e_8bde_f0e50cc0d9a6" vbProcedure="false">Resume_SensAnal!$A$218</definedName>
    <definedName function="false" hidden="false" name="mleaf_0980eb6f_904d_5ae8_833e_9e7cb3063308" vbProcedure="false">Recycling!$H$135</definedName>
    <definedName function="false" hidden="false" name="mleaf_09831c21_952a_5ee4_aa62_d867514ac00a" vbProcedure="false">'Heat map article'!$E$131</definedName>
    <definedName function="false" hidden="false" name="mleaf_09834631_c7bc_5741_9425_9d6dfaedbd65" vbProcedure="false">Recycling!$O$184</definedName>
    <definedName function="false" hidden="false" name="mleaf_0987555a_2208_5565_ac12_50bb1d14c469" vbProcedure="false">'Use Phase_Grid'!$O$245</definedName>
    <definedName function="false" hidden="false" name="mleaf_098847ec_7248_5fe5_989d_ea95fdb551f2" vbProcedure="false">'Heat map article'!$J$141</definedName>
    <definedName function="false" hidden="false" name="mleaf_098bf2b2_c46b_5465_be54_28ad1675ce4e" vbProcedure="false">Production!$I$105</definedName>
    <definedName function="false" hidden="false" name="mleaf_0993ac26_6411_541e_a1ff_1db0bf7d91d9" vbProcedure="false">'Use Phase'!$AK$268</definedName>
    <definedName function="false" hidden="false" name="mleaf_099bfe6f_cb7b_5477_a37b_311bd784088b" vbProcedure="false">Production!$H$161</definedName>
    <definedName function="false" hidden="false" name="mleaf_09a077ac_258e_5a94_8e8f_0252eaee1887" vbProcedure="false">'Heat map article'!$AZ$43</definedName>
    <definedName function="false" hidden="false" name="mleaf_09a369b9_085c_5e5a_a316_64670dd12a00" vbProcedure="false">'Use Phase'!$N$85</definedName>
    <definedName function="false" hidden="false" name="mleaf_09a39dd4_63d4_5792_ab7e_83675ee7f84e" vbProcedure="false">Production!$Q$186</definedName>
    <definedName function="false" hidden="false" name="mleaf_09a4e342_b4ab_57d6_874c_63311cea9823" vbProcedure="false">Resume_SensAnal!$I$166</definedName>
    <definedName function="false" hidden="false" name="mleaf_09a83ed1_28ad_5516_82a7_e3f384f75682" vbProcedure="false">Resume_SensAnal!$AE$87</definedName>
    <definedName function="false" hidden="false" name="mleaf_09aecd49_8efd_5b13_845c_f404c3a3e441" vbProcedure="false">Whisker_Sens!$I$2</definedName>
    <definedName function="false" hidden="false" name="mleaf_09b5910d_00ad_52eb_a1fe_48b580351e3b" vbProcedure="false">'Use Phase'!$P$352</definedName>
    <definedName function="false" hidden="false" name="mleaf_09b8a16a_46e9_5cd5_8e6d_7781a949b7e3" vbProcedure="false">Production!$R$70</definedName>
    <definedName function="false" hidden="false" name="mleaf_09ba3f53_ebed_58f3_8ac6_f7b024091c6f" vbProcedure="false">'Heat map article'!$V$41</definedName>
    <definedName function="false" hidden="false" name="mleaf_09bbee95_cb7d_52fe_9b63_2194257948dd" vbProcedure="false">'Heat map article'!$E$145</definedName>
    <definedName function="false" hidden="false" name="mleaf_09bc496d_a823_56e9_bb02_3dbdf3a82cfb" vbProcedure="false">'Use Phase'!$K$347</definedName>
    <definedName function="false" hidden="false" name="mleaf_09bdb988_1a82_58f9_a4ad_4bb5f99fa425" vbProcedure="false">'Use Phase'!$B$16</definedName>
    <definedName function="false" hidden="false" name="mleaf_09c03db7_f581_5fe7_9e54_3fcfae5b9fbe" vbProcedure="false">Resume_SensAnal!$AR$130</definedName>
    <definedName function="false" hidden="false" name="mleaf_09c04cca_d491_513a_8a1f_e4bec69977d0" vbProcedure="false">'Use Phase'!$L$220</definedName>
    <definedName function="false" hidden="false" name="mleaf_09c2cc7a_3a14_5f2c_a40b_263c8ee1306c" vbProcedure="false">Resume_SensAnal!$AR$48</definedName>
    <definedName function="false" hidden="false" name="mleaf_09c41a02_1007_5696_896f_b71bef309889" vbProcedure="false">'Heat map article'!$C$95</definedName>
    <definedName function="false" hidden="false" name="mleaf_09c59b3c_4263_53cc_a0dd_3fb7f415f6ab" vbProcedure="false">Recycling!$P$146</definedName>
    <definedName function="false" hidden="false" name="mleaf_09c73f65_b0c7_541d_9048_9d0392535a42" vbProcedure="false">'Use Phase'!$AE$256</definedName>
    <definedName function="false" hidden="false" name="mleaf_09c8b720_c195_5c1a_82dd_cc78702eac0a" vbProcedure="false">'Use Phase'!$N$38</definedName>
    <definedName function="false" hidden="false" name="mleaf_09ca7046_d5da_53ee_b0df_e47b7eb6640c" vbProcedure="false">Production!$J$122</definedName>
    <definedName function="false" hidden="false" name="mleaf_09cb618d_4b36_5852_ab9a_a1a0b8dcdb71" vbProcedure="false">'Use Phase'!$J$98</definedName>
    <definedName function="false" hidden="false" name="mleaf_09cd7687_1118_586e_929f_e75ad958e7fb" vbProcedure="false">'Use Phase'!$P$165</definedName>
    <definedName function="false" hidden="false" name="mleaf_09d1bf03_4eb2_5898_bb76_f2c9e05fa4c3" vbProcedure="false">'Heat map article'!$AI$152</definedName>
    <definedName function="false" hidden="false" name="mleaf_09d310e7_0342_5a4d_98bf_89580a1c2e8d" vbProcedure="false">Production!$BO$90</definedName>
    <definedName function="false" hidden="false" name="mleaf_09d8a551_d6b2_5752_9d15_5b78316c2550" vbProcedure="false">'Use Phase_Grid'!$J$251</definedName>
    <definedName function="false" hidden="false" name="mleaf_09d8b48d_e7c2_5c7e_8a2f_89f1614b3312" vbProcedure="false">'Use Phase'!$AD$347</definedName>
    <definedName function="false" hidden="false" name="mleaf_09d8f3cb_7d06_5b97_a7c2_5366c17ba265" vbProcedure="false">Resume_SensAnal!$N$128</definedName>
    <definedName function="false" hidden="false" name="mleaf_09da0141_b409_53f9_aef9_716e7eb2a4dc" vbProcedure="false">Production!$BD$154</definedName>
    <definedName function="false" hidden="false" name="mleaf_09dd0547_852c_5e69_bfe4_b5412e7b6dad" vbProcedure="false">Resume_SensAnal!$X$216</definedName>
    <definedName function="false" hidden="false" name="mleaf_09e2a3fe_4bab_5266_b30a_691d6ba9fcb9" vbProcedure="false">Recycling!$AM$81</definedName>
    <definedName function="false" hidden="false" name="mleaf_09e65963_f00d_564b_b7af_e966d18262d5" vbProcedure="false">Recycling!$AK$83</definedName>
    <definedName function="false" hidden="false" name="mleaf_09e8002b_5cd7_5cbb_be27_1dc57ce1aa1f" vbProcedure="false">Production!$K$163</definedName>
    <definedName function="false" hidden="false" name="mleaf_09ebaa2a_d6cd_5e8c_a856_a76b6901fa5e" vbProcedure="false">Resume_SensAnal!$E$47</definedName>
    <definedName function="false" hidden="false" name="mleaf_09ebf733_4851_5f29_836e_eb921da09269" vbProcedure="false">Recycling!$BF$132</definedName>
    <definedName function="false" hidden="false" name="mleaf_09f37dab_da98_5d1d_a8ff_7efe118fbbe4" vbProcedure="false">'Use Phase'!$S$315</definedName>
    <definedName function="false" hidden="false" name="mleaf_09f54eeb_f51d_5efc_9b04_be55cdbac288" vbProcedure="false">Resume_SensAnal!$J$65</definedName>
    <definedName function="false" hidden="false" name="mleaf_09f563e6_bf97_5c10_b0bf_8e2037d9a81c" vbProcedure="false">'Use Phase'!$P$309</definedName>
    <definedName function="false" hidden="false" name="mleaf_09f7a651_3f7e_54bc_8d89_7d6209f09db6" vbProcedure="false">'Use Phase_Grid'!$J$223</definedName>
    <definedName function="false" hidden="false" name="mleaf_09f7d59e_9c00_5a3d_a831_794cc559bd8b" vbProcedure="false">Recycling!$B$115</definedName>
    <definedName function="false" hidden="false" name="mleaf_09fa65f4_6a1e_55bc_a629_75de2f944ae5" vbProcedure="false">Recycling!$BJ$108</definedName>
    <definedName function="false" hidden="false" name="mleaf_09fed04b_9b6b_57e4_b8db_2bc71d97da57" vbProcedure="false">Recycling!$AL$128</definedName>
    <definedName function="false" hidden="false" name="mleaf_09fef3ee_13d0_5889_bd37_3b0e765d341e" vbProcedure="false">'Use Phase_Grid'!$Q$234</definedName>
    <definedName function="false" hidden="false" name="mleaf_09ff17d1_435a_54a8_a0c6_57176d5dc794" vbProcedure="false">Graphs!$P$67</definedName>
    <definedName function="false" hidden="false" name="mleaf_0a02726f_8ff4_5196_9761_2aa4d7dd5186" vbProcedure="false">'Heat map article'!$G$61</definedName>
    <definedName function="false" hidden="false" name="mleaf_0a029420_a16a_50fe_858f_29a4b8909945" vbProcedure="false">'Use Phase_Grid'!$J$136</definedName>
    <definedName function="false" hidden="false" name="mleaf_0a02a124_7e2c_5496_b672_cbbe8e0f434f" vbProcedure="false">'Use Phase'!$Q$219</definedName>
    <definedName function="false" hidden="false" name="mleaf_0a02f4a8_853d_5a65_a6b6_2fe9473ccf29" vbProcedure="false">Production!$J$31</definedName>
    <definedName function="false" hidden="false" name="mleaf_0a09739c_7e0a_527b_985c_5aea7f6e9b27" vbProcedure="false">Recycling!$AV$311</definedName>
    <definedName function="false" hidden="false" name="mleaf_0a0bf5e5_84ee_5ad0_a35d_65a6011b0988" vbProcedure="false">Graphs!$M$66</definedName>
    <definedName function="false" hidden="false" name="mleaf_0a0d9014_0674_5d23_9009_10cdaa5f212f" vbProcedure="false">'Use Phase'!$P$54</definedName>
    <definedName function="false" hidden="false" name="mleaf_0a0edb2f_84aa_5388_810a_8f1486efda44" vbProcedure="false">Resume_SensAnal!$AI$42</definedName>
    <definedName function="false" hidden="false" name="mleaf_0a0fb98c_620f_558f_9c5d_50c0a352b8ec" vbProcedure="false">Recycling!$AB$93</definedName>
    <definedName function="false" hidden="false" name="mleaf_0a118133_30a2_537d_9a96_d5347d35a3ff" vbProcedure="false">Resume_SensAnal!$I$189</definedName>
    <definedName function="false" hidden="false" name="mleaf_0a136409_af04_5b8f_88e8_4be3e1f9b4e4" vbProcedure="false">'Use Phase'!$L$163</definedName>
    <definedName function="false" hidden="false" name="mleaf_0a19a160_9c9a_53b1_b8e5_868ae6f08c26" vbProcedure="false">Production!$AV$19</definedName>
    <definedName function="false" hidden="false" name="mleaf_0a1a9a20_4c49_5246_b715_c84184ebb036" vbProcedure="false">'Heat map article'!$AR$11</definedName>
    <definedName function="false" hidden="false" name="mleaf_0a1acde2_9539_5435_ace1_074fd0c71d9f" vbProcedure="false">'Use Phase'!$L$381</definedName>
    <definedName function="false" hidden="false" name="mleaf_0a1c6356_ecf0_5356_a77c_502358d294a5" vbProcedure="false">Resume_SensAnal!$AL$115</definedName>
    <definedName function="false" hidden="false" name="mleaf_0a248dfd_fa18_5e0c_825e_7d9577466399" vbProcedure="false">Production!$L$169</definedName>
    <definedName function="false" hidden="false" name="mleaf_0a26c88d_84aa_5979_9017_f819d20e7f10" vbProcedure="false">'Heat map article'!$J$41</definedName>
    <definedName function="false" hidden="false" name="mleaf_0a27561f_bef9_55ae_8777_b6d169990c9b" vbProcedure="false">Recycling!$I$145</definedName>
    <definedName function="false" hidden="false" name="mleaf_0a2f2808_56a1_54a1_9463_a9378c27e64f" vbProcedure="false">'Use Phase'!$J$187</definedName>
    <definedName function="false" hidden="false" name="mleaf_0a38c249_d66e_5515_8c9a_37cabcdbbf84" vbProcedure="false">'Use Phase'!$AH$166</definedName>
    <definedName function="false" hidden="false" name="mleaf_0a3ef172_5bb2_531d_bd16_0c7c4baa6919" vbProcedure="false">'Heat map article'!$R$110</definedName>
    <definedName function="false" hidden="false" name="mleaf_0a45cdcf_d47a_5486_96b6_5f77695f2395" vbProcedure="false">Resume_SensAnal!$I$149</definedName>
    <definedName function="false" hidden="false" name="mleaf_0a4baba5_fa41_5fa3_b3b7_f7c960a28b67" vbProcedure="false">Resume_SensAnal!$AR$39</definedName>
    <definedName function="false" hidden="false" name="mleaf_0a4e4204_1b0d_5a5a_94fa_5d9443c5cb5c" vbProcedure="false">Production!$L$165</definedName>
    <definedName function="false" hidden="false" name="mleaf_0a4fdbd6_f459_58d8_a58f_364816e8bcb8" vbProcedure="false">Resume_SensAnal!$D$187</definedName>
    <definedName function="false" hidden="false" name="mleaf_0a51d563_dd78_5ecf_9543_6c7cf3ccb4d1" vbProcedure="false">Resume_SensAnal!$D$23</definedName>
    <definedName function="false" hidden="false" name="mleaf_0a58fa74_e13b_5f4f_874d_1fe779ba5102" vbProcedure="false">Production!$Y$207</definedName>
    <definedName function="false" hidden="false" name="mleaf_0a596d1b_0e96_590b_a89f_1ef5e2845dab" vbProcedure="false">'Heat map article'!$AH$148</definedName>
    <definedName function="false" hidden="false" name="mleaf_0a621468_652f_5843_bf75_b53f45e3b62f" vbProcedure="false">'Heat map article'!$AI$101</definedName>
    <definedName function="false" hidden="false" name="mleaf_0a64229a_ed90_5759_b1ed_14eb2763af10" vbProcedure="false">Resume_SensAnal!$AQ$99</definedName>
    <definedName function="false" hidden="false" name="mleaf_0a654aef_0c76_5d0b_8616_5eb21d47ed89" vbProcedure="false">Production!$AM$19</definedName>
    <definedName function="false" hidden="false" name="mleaf_0a6579a9_e333_5f93_b50f_b09e92a3359f" vbProcedure="false">Production!$BO$209</definedName>
    <definedName function="false" hidden="false" name="mleaf_0a677379_3417_51f4_aa73_183ddb3b3e02" vbProcedure="false">'Heat map article'!$AJ$84</definedName>
    <definedName function="false" hidden="false" name="mleaf_0a69ed6d_434a_5781_b0e9_14361ebbf7c3" vbProcedure="false">'Use Phase_Grid'!$N$25</definedName>
    <definedName function="false" hidden="false" name="mleaf_0a6fd44a_7b7b_532a_aa84_7f7a8d864a2e" vbProcedure="false">Production!$P$200</definedName>
    <definedName function="false" hidden="false" name="mleaf_0a723539_5402_5c83_8b4f_4a0671ee772b" vbProcedure="false">'Use Phase'!$AJ$299</definedName>
    <definedName function="false" hidden="false" name="mleaf_0a760312_52ab_5418_9f8f_7e23d48c18ac" vbProcedure="false">Recycling!$BF$127</definedName>
    <definedName function="false" hidden="false" name="mleaf_0a77e009_27ac_515e_8668_7527caa542a4" vbProcedure="false">'Heat map article'!$AI$8</definedName>
    <definedName function="false" hidden="false" name="mleaf_0a7ab59a_3005_5d9d_9714_92802d6ec972" vbProcedure="false">Production!$AP$19</definedName>
    <definedName function="false" hidden="false" name="mleaf_0a82dcac_b753_5275_b302_dc3d3d9c5f0a" vbProcedure="false">Graphs!$K$31</definedName>
    <definedName function="false" hidden="false" name="mleaf_0a870364_3b6e_5aa3_8f30_f64b8c2f36e3" vbProcedure="false">Production!$H$156</definedName>
    <definedName function="false" hidden="false" name="mleaf_0a8d742c_99f0_508d_bd9a_c7f8ac79eb5a" vbProcedure="false">'Use Phase_Grid'!$P$17</definedName>
    <definedName function="false" hidden="false" name="mleaf_0a8d789e_2803_55f3_9b2e_5394279c48b1" vbProcedure="false">'Use Phase_Grid'!$P$185</definedName>
    <definedName function="false" hidden="false" name="mleaf_0a8e56e2_97ac_5f6d_85e8_712ea63533b3" vbProcedure="false">'Heat map article'!$M$113</definedName>
    <definedName function="false" hidden="false" name="mleaf_0a8fb416_60c7_572e_b264_5f52ecc1949e" vbProcedure="false">'Use Phase_Grid'!$O$33</definedName>
    <definedName function="false" hidden="false" name="mleaf_0a9154ed_957c_5f7c_9a04_f17922831878" vbProcedure="false">Recycling!$AM$83</definedName>
    <definedName function="false" hidden="false" name="mleaf_0a91803f_938f_5e3e_953a_94aeccead809" vbProcedure="false">Resume_SensAnal!$AK$99</definedName>
    <definedName function="false" hidden="false" name="mleaf_0a9593f6_f598_50af_89d9_da65e32dc91c" vbProcedure="false">'Use Phase_Grid'!$L$168</definedName>
    <definedName function="false" hidden="false" name="mleaf_0a9d9461_36ab_5b04_94dd_ce3525ef5bc2" vbProcedure="false">Resume_SensAnal!$H$42</definedName>
    <definedName function="false" hidden="false" name="mleaf_0a9e6dd0_8bc7_5000_be0e_b54821357a72" vbProcedure="false">Recycling!$AY$109</definedName>
    <definedName function="false" hidden="false" name="mleaf_0aa54dd2_2edb_5ee0_abe6_59e7e5731cf1" vbProcedure="false">'Heat map article'!$AZ$38</definedName>
    <definedName function="false" hidden="false" name="mleaf_0aa5ae4e_649e_5307_81f0_9a0cf14eb2fb" vbProcedure="false">'Use Phase'!$M$6</definedName>
    <definedName function="false" hidden="false" name="mleaf_0aac1fe3_bb36_5adc_bc63_261c95d5ba91" vbProcedure="false">'Use Phase_Grid'!$N$255</definedName>
    <definedName function="false" hidden="false" name="mleaf_0aaf1cdf_6020_5a81_80f9_663a26a45613" vbProcedure="false">Production!$I$172</definedName>
    <definedName function="false" hidden="false" name="mleaf_0ab2ab1d_d254_5b2d_98a1_455a492e2e32" vbProcedure="false">Production!$A$25</definedName>
    <definedName function="false" hidden="false" name="mleaf_0ab2ff53_3687_5849_9934_45e16fe872ac" vbProcedure="false">Resume_SensAnal!$AB$35</definedName>
    <definedName function="false" hidden="false" name="mleaf_0ab6f8fa_9c20_570d_a3f1_8928fb0e4b7f" vbProcedure="false">'Use Phase_Grid'!$O$52</definedName>
    <definedName function="false" hidden="false" name="mleaf_0aba7da5_e388_58e4_9a74_17e347baf834" vbProcedure="false">'Heat map article'!$G$135</definedName>
    <definedName function="false" hidden="false" name="mleaf_0abba422_2a25_5bb3_9898_728f3bf40107" vbProcedure="false">Resume_SensAnal!$R$32</definedName>
    <definedName function="false" hidden="false" name="mleaf_0abca763_45cb_5138_a9f8_c33a4ef35d70" vbProcedure="false">Resume_SensAnal!$S$57</definedName>
    <definedName function="false" hidden="false" name="mleaf_0abf9c86_5392_531b_b84b_ee84bfd0888d" vbProcedure="false">'Use Phase_Grid'!$V$210</definedName>
    <definedName function="false" hidden="false" name="mleaf_0ac3a824_282c_5a69_b1ad_2de888d2a08d" vbProcedure="false">'Use Phase'!$L$4</definedName>
    <definedName function="false" hidden="false" name="mleaf_0ac3e410_41a0_5470_b611_07033762bbf9" vbProcedure="false">Recycling!$AG$199</definedName>
    <definedName function="false" hidden="false" name="mleaf_0ac5db08_1807_5b85_8df2_8e5dd49afb7f" vbProcedure="false">Whisker_Sens!$F$24</definedName>
    <definedName function="false" hidden="false" name="mleaf_0acb3cd6_4a0c_5a5f_a55c_b636b3c03680" vbProcedure="false">Production!$AL$196</definedName>
    <definedName function="false" hidden="false" name="mleaf_0acba717_b783_5b82_8fe1_8b228fb8f317" vbProcedure="false">Recycling!$AD$110</definedName>
    <definedName function="false" hidden="false" name="mleaf_0acbef07_9042_59fc_9406_660c591b464a" vbProcedure="false">'Use Phase'!$P$205</definedName>
    <definedName function="false" hidden="false" name="mleaf_0ad1ceb4_7fe4_54d3_9c4b_23c7a840c6bc" vbProcedure="false">Resume_SensAnal!$F$95</definedName>
    <definedName function="false" hidden="false" name="mleaf_0ad271c1_9d76_5759_9b33_ebd1fe823e31" vbProcedure="false">'Use Phase'!$AF$269</definedName>
    <definedName function="false" hidden="false" name="mleaf_0ad4f779_1457_55fd_a84b_eec3633c31ec" vbProcedure="false">'Use Phase_Grid'!$L$172</definedName>
    <definedName function="false" hidden="false" name="mleaf_0ad8db60_7e88_5016_b00e_a6b5c5cfe5b2" vbProcedure="false">Resume_SensAnal!$O$15</definedName>
    <definedName function="false" hidden="false" name="mleaf_0adbb54b_4f5f_536c_a7a1_6df6820135f6" vbProcedure="false">'Use Phase_Grid'!$J$199</definedName>
    <definedName function="false" hidden="false" name="mleaf_0adbc9d9_c28b_51be_a19f_5bee6300dea4" vbProcedure="false">'Heat map article'!$R$16</definedName>
    <definedName function="false" hidden="false" name="mleaf_0adbfb51_31ab_5b75_a824_c746fe191c32" vbProcedure="false">'Use Phase'!$Q$271</definedName>
    <definedName function="false" hidden="false" name="mleaf_0adca3f7_4a2c_50b9_857d_cbde5fa55873" vbProcedure="false">Production!$AC$87</definedName>
    <definedName function="false" hidden="false" name="mleaf_0adcc0ca_9b85_58d5_bbd2_c8176ca70b03" vbProcedure="false">Recycling!$AW$119</definedName>
    <definedName function="false" hidden="false" name="mleaf_0adf9831_de42_53a6_9033_e4827133a028" vbProcedure="false">'Use Phase'!$AI$277</definedName>
    <definedName function="false" hidden="false" name="mleaf_0adfe71e_a416_5a16_be52_7566e6bc1372" vbProcedure="false">Recycling!$BQ$305</definedName>
    <definedName function="false" hidden="false" name="mleaf_0ae821d6_5eef_51aa_9434_e8618537c8e5" vbProcedure="false">Production!$T$69</definedName>
    <definedName function="false" hidden="false" name="mleaf_0aeb6399_33ae_574f_bf6b_1803bb68fa39" vbProcedure="false">Recycling!$BM$322</definedName>
    <definedName function="false" hidden="false" name="mleaf_0aebf74d_115e_5ef7_91a1_45955d104858" vbProcedure="false">'Heat map article'!$C$146</definedName>
    <definedName function="false" hidden="false" name="mleaf_0aee5b11_4874_52f7_8896_c0ff23c92b08" vbProcedure="false">Production!$I$7</definedName>
    <definedName function="false" hidden="false" name="mleaf_0af3cf13_b2c9_5525_a456_545749595bbd" vbProcedure="false">'Use Phase'!$AF$154</definedName>
    <definedName function="false" hidden="false" name="mleaf_0af4acb8_1f6c_5a5c_bc8a_590d393d5139" vbProcedure="false">'Heat map article'!$X$35</definedName>
    <definedName function="false" hidden="false" name="mleaf_0afb9e45_a9b8_59bd_a611_4caf12d12c26" vbProcedure="false">'Use Phase_Grid'!$P$63</definedName>
    <definedName function="false" hidden="false" name="mleaf_0afd36ce_c9ea_5f0a_84df_48af5712a653" vbProcedure="false">'Heat map article'!$C$83</definedName>
    <definedName function="false" hidden="false" name="mleaf_0afdf7e8_a356_591b_838d_fec6a5bf1596" vbProcedure="false">Recycling!$L$176</definedName>
    <definedName function="false" hidden="false" name="mleaf_0aff495a_8f6d_556b_ba09_daf1d03a9324" vbProcedure="false">Recycling!$AF$176</definedName>
    <definedName function="false" hidden="false" name="mleaf_0b02c442_9075_521d_b584_961d7015e660" vbProcedure="false">Whisker_Sens!$C$14</definedName>
    <definedName function="false" hidden="false" name="mleaf_0b06b948_0eb9_5f4d_a95c_0e9b037dcd79" vbProcedure="false">Recycling!$AN$118</definedName>
    <definedName function="false" hidden="false" name="mleaf_0b0a856f_ba03_5b46_af99_9a13b93ffe5b" vbProcedure="false">'Heat map article'!$D$123</definedName>
    <definedName function="false" hidden="false" name="mleaf_0b0ccb50_9615_58d2_8ca8_9018b6a669ac" vbProcedure="false">'Use Phase'!$M$399</definedName>
    <definedName function="false" hidden="false" name="mleaf_0b1010db_6bcf_5bb4_848b_512663d5112d" vbProcedure="false">Production!$BA$4</definedName>
    <definedName function="false" hidden="false" name="mleaf_0b11276e_7e36_59a5_8519_f7c262b7d078" vbProcedure="false">Recycling!$I$117</definedName>
    <definedName function="false" hidden="false" name="mleaf_0b116ac9_df96_51f6_a62a_d13b27d9388c" vbProcedure="false">'Use Phase_Grid'!$K$227</definedName>
    <definedName function="false" hidden="false" name="mleaf_0b147c21_dd9b_5c15_b919_3c70831d1544" vbProcedure="false">'Use Phase'!$W$348</definedName>
    <definedName function="false" hidden="false" name="mleaf_0b17d38f_1e4f_529c_bc3e_34f83f63a335" vbProcedure="false">'Use Phase'!$AI$268</definedName>
    <definedName function="false" hidden="false" name="mleaf_0b17e29b_9dce_51ec_a947_c3344b768508" vbProcedure="false">'Use Phase'!$O$69</definedName>
    <definedName function="false" hidden="false" name="mleaf_0b18ae64_db78_5010_bbcc_55f43e293ff5" vbProcedure="false">Recycling!$BK$162</definedName>
    <definedName function="false" hidden="false" name="mleaf_0b20b88a_8f18_592a_843b_f458fc8bd60f" vbProcedure="false">'Use Phase'!$J$238</definedName>
    <definedName function="false" hidden="false" name="mleaf_0b211a85_8ca2_5e45_b880_f8e283778af5" vbProcedure="false">Production!$AW$20</definedName>
    <definedName function="false" hidden="false" name="mleaf_0b231358_0bd5_5c8e_8660_73701c27df5c" vbProcedure="false">'Use Phase'!$J$340</definedName>
    <definedName function="false" hidden="false" name="mleaf_0b235e18_a1c0_526e_bb98_30744fea4faf" vbProcedure="false">Recycling!$BN$301</definedName>
    <definedName function="false" hidden="false" name="mleaf_0b2eb34d_ab4c_56b3_87e0_43b94d8b2630" vbProcedure="false">'Use Phase'!$R$248</definedName>
    <definedName function="false" hidden="false" name="mleaf_0b2fd927_27fb_569c_be8c_29c6272f7796" vbProcedure="false">'Heat map article'!$J$144</definedName>
    <definedName function="false" hidden="false" name="mleaf_0b36804b_4ad2_5e5b_98cf_50ad781672ef" vbProcedure="false">'Use Phase_Grid'!$Q$82</definedName>
    <definedName function="false" hidden="false" name="mleaf_0b395fc4_800c_575e_9454_71a6b0e25f24" vbProcedure="false">'Use Phase'!$L$342</definedName>
    <definedName function="false" hidden="false" name="mleaf_0b407ee9_6c7e_548e_a2fd_4a9020c7e634" vbProcedure="false">'Heat map article'!$M$65</definedName>
    <definedName function="false" hidden="false" name="mleaf_0b432288_9573_5caa_926c_9c26a5f71c00" vbProcedure="false">'Use Phase_Grid'!$M$144</definedName>
    <definedName function="false" hidden="false" name="mleaf_0b514218_b0b0_5be8_a54d_3a4fff675834" vbProcedure="false">Resume_SensAnal!$AF$46</definedName>
    <definedName function="false" hidden="false" name="mleaf_0b516121_0ad1_5033_9fcd_400f92b3afcd" vbProcedure="false">Resume_SensAnal!$G$172</definedName>
    <definedName function="false" hidden="false" name="mleaf_0b51c121_e4ee_5ca8_a67b_4ceb7490d6ca" vbProcedure="false">Resume_SensAnal!$N$65</definedName>
    <definedName function="false" hidden="false" name="mleaf_0b533731_38d8_52cb_ad07_0876bda65984" vbProcedure="false">Recycling!$V$201</definedName>
    <definedName function="false" hidden="false" name="mleaf_0b53aad7_b25c_5642_82d1_79fdb70b6987" vbProcedure="false">'Heat map article'!$AD$149</definedName>
    <definedName function="false" hidden="false" name="mleaf_0b578d69_ee3c_5fb3_88fe_1473ec6cae04" vbProcedure="false">Resume_SensAnal!$O$40</definedName>
    <definedName function="false" hidden="false" name="mleaf_0b59ad5b_836c_56b5_8d0d_959064eb27c7" vbProcedure="false">Production!$BP$11</definedName>
    <definedName function="false" hidden="false" name="mleaf_0b59ee89_9c8b_5043_a7e6_b2b411b59cad" vbProcedure="false">'Heat map article'!$AB$56</definedName>
    <definedName function="false" hidden="false" name="mleaf_0b5a0ca9_75dc_55c4_b4f3_72e3f128780c" vbProcedure="false">'Use Phase'!$R$273</definedName>
    <definedName function="false" hidden="false" name="mleaf_0b5c7b98_3da6_5111_86f5_2fec211336a0" vbProcedure="false">Resume_SensAnal!$AP$30</definedName>
    <definedName function="false" hidden="false" name="mleaf_0b605a21_e1d1_5dca_9852_38d76dd123d5" vbProcedure="false">Recycling!$S$93</definedName>
    <definedName function="false" hidden="false" name="mleaf_0b6149f6_ad65_5980_8c22_8ee11bdd9a50" vbProcedure="false">Graphs!$O$38</definedName>
    <definedName function="false" hidden="false" name="mleaf_0b61b66e_100a_5bed_a148_6dcbcfcb2964" vbProcedure="false">Resume_SensAnal!$AH$99</definedName>
    <definedName function="false" hidden="false" name="mleaf_0b661afe_2df9_566a_b88d_82437cdbc8e1" vbProcedure="false">Resume_SensAnal!$R$60</definedName>
    <definedName function="false" hidden="false" name="mleaf_0b6e464c_fde4_5277_bc3a_3e9860aec843" vbProcedure="false">'Heat map article'!$AH$42</definedName>
    <definedName function="false" hidden="false" name="mleaf_0b6ea1ee_048a_5556_825e_01a22263e4e6" vbProcedure="false">'Use Phase'!$N$7</definedName>
    <definedName function="false" hidden="false" name="mleaf_0b70f1e3_bce5_5af9_96ea_224c5058fcfc" vbProcedure="false">Resume_SensAnal!$D$122</definedName>
    <definedName function="false" hidden="false" name="mleaf_0b718e11_3455_5f63_a773_94a0941b815c" vbProcedure="false">'Use Phase'!$V$212</definedName>
    <definedName function="false" hidden="false" name="mleaf_0b730a69_2024_5217_90d0_d9d453d5e91a" vbProcedure="false">'Use Phase_Grid'!$O$195</definedName>
    <definedName function="false" hidden="false" name="mleaf_0b76d26f_fdf0_5e16_95c7_e2029d144fee" vbProcedure="false">Recycling!$BM$333</definedName>
    <definedName function="false" hidden="false" name="mleaf_0b7a6528_692f_5087_a48e_07b847c53a93" vbProcedure="false">'Use Phase'!$R$85</definedName>
    <definedName function="false" hidden="false" name="mleaf_0b7c4c36_2c7b_5542_8e8b_3426523cbf3a" vbProcedure="false">'Heat map article'!$AM$14</definedName>
    <definedName function="false" hidden="false" name="mleaf_0b7cd9da_d8be_5835_878a_c3477a02015d" vbProcedure="false">'Use Phase'!$K$388</definedName>
    <definedName function="false" hidden="false" name="mleaf_0b7d3a30_57bf_5110_b176_9fa73ebc2cad" vbProcedure="false">Resume_SensAnal!$AQ$36</definedName>
    <definedName function="false" hidden="false" name="mleaf_0b818822_52c3_5e91_9777_5f42687f15c8" vbProcedure="false">Graphs!$L$12</definedName>
    <definedName function="false" hidden="false" name="mleaf_0b81e578_5f86_5a3a_a06e_bdee15430f85" vbProcedure="false">'Use Phase'!$AF$327</definedName>
    <definedName function="false" hidden="false" name="mleaf_0b85e08c_92a8_5988_8fab_e65bf2b6b3e5" vbProcedure="false">Graphs!$O$63</definedName>
    <definedName function="false" hidden="false" name="mleaf_0b861dd6_0240_5f49_bf3f_d9633f071330" vbProcedure="false">Resume_SensAnal!$R$35</definedName>
    <definedName function="false" hidden="false" name="mleaf_0b87743e_7439_5b74_9384_b468d480ce5c" vbProcedure="false">'Heat map article'!$W$17</definedName>
    <definedName function="false" hidden="false" name="mleaf_0b8e3958_b0cb_5251_b555_b4afc96c9e4a" vbProcedure="false">'Use Phase'!$AE$246</definedName>
    <definedName function="false" hidden="false" name="mleaf_0b8fc739_bb25_5fc0_b37b_27d389f2bd70" vbProcedure="false">'Use Phase_Grid'!$C$37</definedName>
    <definedName function="false" hidden="false" name="mleaf_0b9075ee_3bba_5a02_990d_9430485df175" vbProcedure="false">Production!$P$149</definedName>
    <definedName function="false" hidden="false" name="mleaf_0b912726_9473_5398_9548_48b036675aad" vbProcedure="false">'Use Phase'!$AH$248</definedName>
    <definedName function="false" hidden="false" name="mleaf_0b960613_c48a_513b_92c3_98cad03e5fc3" vbProcedure="false">Production!$BF$187</definedName>
    <definedName function="false" hidden="false" name="mleaf_0b967a4a_d154_5e7a_af9c_483d93992b12" vbProcedure="false">'Use Phase_Grid'!$U$205</definedName>
    <definedName function="false" hidden="false" name="mleaf_0b97b7ca_4fd7_52ee_b9aa_dd1e4e0b5f73" vbProcedure="false">'Heat map article'!$F$108</definedName>
    <definedName function="false" hidden="false" name="mleaf_0b97dd31_b51b_59f7_973f_7c4e55564f4c" vbProcedure="false">'Heat map article'!$N$92</definedName>
    <definedName function="false" hidden="false" name="mleaf_0b99c5d5_8ff2_5774_9723_ffc55bd3c87a" vbProcedure="false">'Use Phase'!$M$217</definedName>
    <definedName function="false" hidden="false" name="mleaf_0b9cf63b_538a_5fe5_ac44_5f94801d0231" vbProcedure="false">Production!$K$235</definedName>
    <definedName function="false" hidden="false" name="mleaf_0b9d387d_a274_5f2a_8ffd_5a94981ca119" vbProcedure="false">'Use Phase_Grid'!$N$86</definedName>
    <definedName function="false" hidden="false" name="mleaf_0b9f793c_4c9c_56b7_9d43_dbd081791aa7" vbProcedure="false">Production!$C$32</definedName>
    <definedName function="false" hidden="false" name="mleaf_0ba132f5_2963_511b_bc4a_0fa603c46152" vbProcedure="false">Recycling!$T$153</definedName>
    <definedName function="false" hidden="false" name="mleaf_0ba29d64_c1f0_5f1f_a9d2_6a32ff3d88dd" vbProcedure="false">'Use Phase'!$K$209</definedName>
    <definedName function="false" hidden="false" name="mleaf_0ba6d06b_ae82_59ab_a904_466c6fb5b062" vbProcedure="false">'Use Phase_Grid'!$J$152</definedName>
    <definedName function="false" hidden="false" name="mleaf_0baa4352_b134_5cf9_9e5b_d96593d8d438" vbProcedure="false">Whisker_Sens!$C$23</definedName>
    <definedName function="false" hidden="false" name="mleaf_0bac62e4_5fd5_5245_a16f_abcd5da7c1ba" vbProcedure="false">Production!$BE$89</definedName>
    <definedName function="false" hidden="false" name="mleaf_0bac81ed_4b20_55aa_87d8_ebf896c828eb" vbProcedure="false">'Use Phase'!$V$243</definedName>
    <definedName function="false" hidden="false" name="mleaf_0badbde4_2716_53bf_a1fc_a676857c5212" vbProcedure="false">'Use Phase'!$K$28</definedName>
    <definedName function="false" hidden="false" name="mleaf_0bb07880_49b1_50ce_85e1_b99118feb79b" vbProcedure="false">Recycling!$AD$190</definedName>
    <definedName function="false" hidden="false" name="mleaf_0bb07ffb_12b9_550a_90a5_407d5f136bce" vbProcedure="false">Resume_SensAnal!$R$216</definedName>
    <definedName function="false" hidden="false" name="mleaf_0bb1fbae_f3f1_58dd_bcf2_a1194e799db4" vbProcedure="false">Recycling!$J$193</definedName>
    <definedName function="false" hidden="false" name="mleaf_0bb214ac_2648_5296_a0f2_cf9cece54b0e" vbProcedure="false">Production!$AF$14</definedName>
    <definedName function="false" hidden="false" name="mleaf_0bb5c129_8d5d_519b_be24_01ce5d1d153f" vbProcedure="false">Production!$U$63</definedName>
    <definedName function="false" hidden="false" name="mleaf_0bba7387_e0e3_5eac_b7e9_2c9441e370b5" vbProcedure="false">'Use Phase'!$P$324</definedName>
    <definedName function="false" hidden="false" name="mleaf_0bbae822_527e_5022_a01a_6085941eebf3" vbProcedure="false">'Heat map article'!$H$64</definedName>
    <definedName function="false" hidden="false" name="mleaf_0bbcbd19_505f_56ed_bf9e_ec82d97c6c41" vbProcedure="false">'Use Phase'!$J$282</definedName>
    <definedName function="false" hidden="false" name="mleaf_0bbd0376_68f7_5349_ae95_55892a647d6c" vbProcedure="false">Recycling!$R$147</definedName>
    <definedName function="false" hidden="false" name="mleaf_0bc0944a_8efc_52a7_b11f_7b81b916986b" vbProcedure="false">Graphs!$O$66</definedName>
    <definedName function="false" hidden="false" name="mleaf_0bc506ac_f8bb_5355_8f64_d4ecb4253090" vbProcedure="false">'Use Phase'!$N$211</definedName>
    <definedName function="false" hidden="false" name="mleaf_0bc57ea0_f229_51c5_be26_862be872a988" vbProcedure="false">Resume_SensAnal!$G$92</definedName>
    <definedName function="false" hidden="false" name="mleaf_0bc861ab_df0d_5f6e_9fe3_7c4ce965b5af" vbProcedure="false">'Heat map article'!$AR$42</definedName>
    <definedName function="false" hidden="false" name="mleaf_0bd129a4_f369_59e1_87d0_70ec78308bb8" vbProcedure="false">Resume_SensAnal!$AC$104</definedName>
    <definedName function="false" hidden="false" name="mleaf_0bd5359f_b665_5f87_b2be_3534bb120139" vbProcedure="false">Production!$AL$222</definedName>
    <definedName function="false" hidden="false" name="mleaf_0bdab344_31ee_5489_9ece_45c54f75f878" vbProcedure="false">'Use Phase_Grid'!$Q$41</definedName>
    <definedName function="false" hidden="false" name="mleaf_0bdb21c7_fd8a_5f10_bf2b_c5ea118668ee" vbProcedure="false">'Heat map article'!$AF$142</definedName>
    <definedName function="false" hidden="false" name="mleaf_0bdc045a_019a_56cb_b5a3_8c97388cbdc6" vbProcedure="false">Recycling!$L$157</definedName>
    <definedName function="false" hidden="false" name="mleaf_0bdf3bbf_feda_555a_a8be_ac150726b92d" vbProcedure="false">Recycling!$AG$161</definedName>
    <definedName function="false" hidden="false" name="mleaf_0bdf8a44_81fe_5f25_84c9_134e873d961d" vbProcedure="false">'Use Phase'!$K$140</definedName>
    <definedName function="false" hidden="false" name="mleaf_0bdfa09e_9b97_578f_89dd_c4fd342f4c18" vbProcedure="false">'Heat map article'!$P$118</definedName>
    <definedName function="false" hidden="false" name="mleaf_0bdfc76b_938d_5e95_ae6e_4d884849e205" vbProcedure="false">Production!$AA$49</definedName>
    <definedName function="false" hidden="false" name="mleaf_0be3181f_4de4_50e2_a45b_04ff3367c0d6" vbProcedure="false">'Heat map article'!$AI$21</definedName>
    <definedName function="false" hidden="false" name="mleaf_0be32823_3889_5cd2_a633_ad88dbc64265" vbProcedure="false">'Use Phase'!$N$228</definedName>
    <definedName function="false" hidden="false" name="mleaf_0be35d24_43e4_5d8f_9f84_112cffc0f493" vbProcedure="false">'Heat map article'!$V$7</definedName>
    <definedName function="false" hidden="false" name="mleaf_0be5d195_9eaa_5569_9d7d_e15967a127a0" vbProcedure="false">Production!$Q$225</definedName>
    <definedName function="false" hidden="false" name="mleaf_0beafe29_c3f3_5b1d_934f_467489fc1450" vbProcedure="false">Recycling!$L$121</definedName>
    <definedName function="false" hidden="false" name="mleaf_0bebea80_4483_5d0e_8f78_e88cdaa53bc5" vbProcedure="false">'Heat map article'!$AO$13</definedName>
    <definedName function="false" hidden="false" name="mleaf_0becb53e_9a8c_5db3_a649_5b16b8dc9d7b" vbProcedure="false">'Use Phase'!$R$298</definedName>
    <definedName function="false" hidden="false" name="mleaf_0befdb0d_8414_574f_aa26_2f4888dbab04" vbProcedure="false">Production!$AF$81</definedName>
    <definedName function="false" hidden="false" name="mleaf_0bf05213_1d3f_5340_b9cc_a54b49a8d703" vbProcedure="false">Recycling!$AV$7</definedName>
    <definedName function="false" hidden="false" name="mleaf_0bf11257_107b_5a43_a8ec_ff0116d05050" vbProcedure="false">'Use Phase_Grid'!$G$56</definedName>
    <definedName function="false" hidden="false" name="mleaf_0bf1e4c1_f929_5727_86b2_c23d229835c3" vbProcedure="false">'Use Phase_Grid'!$O$47</definedName>
    <definedName function="false" hidden="false" name="mleaf_0bf4a148_72f0_5cca_b379_d1bf69576e9d" vbProcedure="false">Resume_SensAnal!$G$86</definedName>
    <definedName function="false" hidden="false" name="mleaf_0bf89721_9bfa_57bd_a590_751fc98a741b" vbProcedure="false">'Use Phase'!$N$50</definedName>
    <definedName function="false" hidden="false" name="mleaf_0bfb11ec_6988_53a8_89e1_11a0b7a0eb58" vbProcedure="false">Recycling!$AW$155</definedName>
    <definedName function="false" hidden="false" name="mleaf_0bfc8b38_f90b_5cdb_a156_365199d63b2d" vbProcedure="false">Recycling!$BR$165</definedName>
    <definedName function="false" hidden="false" name="mleaf_0bfd576e_c46d_50fc_8797_7c62c8e15058" vbProcedure="false">Production!$I$27</definedName>
    <definedName function="false" hidden="false" name="mleaf_0bffbfff_d5f1_50a6_944f_c8f57b9ac9ca" vbProcedure="false">'Use Phase'!$S$328</definedName>
    <definedName function="false" hidden="false" name="mleaf_0c00f2c1_95d0_51f1_b987_c2e865aab5b5" vbProcedure="false">'Heat map article'!$AI$33</definedName>
    <definedName function="false" hidden="false" name="mleaf_0c065e71_61ab_5594_b769_e08b9eafcd19" vbProcedure="false">Recycling!$AV$111</definedName>
    <definedName function="false" hidden="false" name="mleaf_0c0acdd2_cd1c_54bf_97c1_0a8c93e387de" vbProcedure="false">'Heat map article'!$AB$78</definedName>
    <definedName function="false" hidden="false" name="mleaf_0c0d61e3_8edc_555f_bcde_7814bd0b89e3" vbProcedure="false">'Use Phase'!$N$104</definedName>
    <definedName function="false" hidden="false" name="mleaf_0c108961_9137_569b_9b42_044ca67a9194" vbProcedure="false">'Use Phase'!$K$115</definedName>
    <definedName function="false" hidden="false" name="mleaf_0c126408_3364_5dbd_9c9b_6e8c7da78baa" vbProcedure="false">Graphs!$I$20</definedName>
    <definedName function="false" hidden="false" name="mleaf_0c129a76_fe95_5369_848a_e718d6d7a0d2" vbProcedure="false">Resume_SensAnal!$AL$104</definedName>
    <definedName function="false" hidden="false" name="mleaf_0c138c0f_407a_5fba_9a90_2184805f41c3" vbProcedure="false">'Use Phase'!$U$219</definedName>
    <definedName function="false" hidden="false" name="mleaf_0c13aba6_383a_5e93_a5fa_cf22f95c29cd" vbProcedure="false">Production!$G$162</definedName>
    <definedName function="false" hidden="false" name="mleaf_0c14e81d_8175_5822_8f71_cbecc797b577" vbProcedure="false">'Use Phase'!$AI$301</definedName>
    <definedName function="false" hidden="false" name="mleaf_0c1b2651_f64a_5472_82e7_f43c21331f19" vbProcedure="false">Recycling!$V$166</definedName>
    <definedName function="false" hidden="false" name="mleaf_0c20545e_5111_510d_9b8e_814889554034" vbProcedure="false">'Heat map article'!$AY$6</definedName>
    <definedName function="false" hidden="false" name="mleaf_0c27f806_cf54_5132_a377_e5ffc79ea856" vbProcedure="false">'Use Phase_Grid'!$M$93</definedName>
    <definedName function="false" hidden="false" name="mleaf_0c2806c8_3d37_58da_8d1d_e46f7ee8d96f" vbProcedure="false">'Heat map article'!$I$153</definedName>
    <definedName function="false" hidden="false" name="mleaf_0c29c4f2_3ed3_58ed_b583_5e815a4f8ff3" vbProcedure="false">Resume_SensAnal!$H$121</definedName>
    <definedName function="false" hidden="false" name="mleaf_0c2c7407_92e8_516e_a32d_f28ede2ffa31" vbProcedure="false">Resume_SensAnal!$K$67</definedName>
    <definedName function="false" hidden="false" name="mleaf_0c2d93ff_63a9_5fdd_a3ea_53e32ae98a11" vbProcedure="false">'Heat map article'!$J$131</definedName>
    <definedName function="false" hidden="false" name="mleaf_0c2f29fa_118d_52ca_8b34_d716ec7203ac" vbProcedure="false">Resume_SensAnal!$R$150</definedName>
    <definedName function="false" hidden="false" name="mleaf_0c2fa8cd_f883_570a_aaaa_15c4a51f654a" vbProcedure="false">'Use Phase_Grid'!$P$54</definedName>
    <definedName function="false" hidden="false" name="mleaf_0c313e60_1538_5439_8f52_f9bc3184ae8d" vbProcedure="false">Resume_SensAnal!$F$65</definedName>
    <definedName function="false" hidden="false" name="mleaf_0c32f9b5_b65e_525c_866e_753cea379c35" vbProcedure="false">'Use Phase'!$AK$210</definedName>
    <definedName function="false" hidden="false" name="mleaf_0c349fe0_dad5_59c2_b035_0c73d2c53128" vbProcedure="false">Recycling!$BR$162</definedName>
    <definedName function="false" hidden="false" name="mleaf_0c39496d_69d9_5317_8c10_4919ce999a7e" vbProcedure="false">'Heat map article'!$W$113</definedName>
    <definedName function="false" hidden="false" name="mleaf_0c3b6e96_9b82_5200_91d0_a6b0fd21b565" vbProcedure="false">'Use Phase'!$AK$261</definedName>
    <definedName function="false" hidden="false" name="mleaf_0c3c60d8_65fb_51d3_a006_376af33bb954" vbProcedure="false">Resume_SensAnal!$T$166</definedName>
    <definedName function="false" hidden="false" name="mleaf_0c3da60e_dc98_5858_9cc2_18f76f4a1838" vbProcedure="false">Production!$I$169</definedName>
    <definedName function="false" hidden="false" name="mleaf_0c3e35ef_6218_5ffd_a2be_b9729de49c50" vbProcedure="false">'Use Phase'!$V$185</definedName>
    <definedName function="false" hidden="false" name="mleaf_0c3efc98_9e13_54d4_b8a7_362f41f87fe9" vbProcedure="false">'Use Phase'!$V$147</definedName>
    <definedName function="false" hidden="false" name="mleaf_0c4004f4_9bfd_54bf_b61b_e30b5306b5ba" vbProcedure="false">'Use Phase'!$M$53</definedName>
    <definedName function="false" hidden="false" name="mleaf_0c40c0b8_5e2c_5b8c_bf75_b2dbf845c6d8" vbProcedure="false">'Heat map article'!$G$51</definedName>
    <definedName function="false" hidden="false" name="mleaf_0c426f8a_0cfe_5fb8_924d_0a134f178af0" vbProcedure="false">Production!$AA$228</definedName>
    <definedName function="false" hidden="false" name="mleaf_0c4280a9_2f66_51c6_ab65_5cafeb1af325" vbProcedure="false">Production!$AK$149</definedName>
    <definedName function="false" hidden="false" name="mleaf_0c4b3a53_c6c1_5941_bc4d_c7fff6269ff2" vbProcedure="false">Graphs!$C$30</definedName>
    <definedName function="false" hidden="false" name="mleaf_0c4fbe98_5bfe_5380_9ddd_b5712a8e63b5" vbProcedure="false">'Use Phase_Grid'!$L$202</definedName>
    <definedName function="false" hidden="false" name="mleaf_0c5d3181_3c0a_59ee_a4a3_9be7a9d32e9f" vbProcedure="false">Production!$J$163</definedName>
    <definedName function="false" hidden="false" name="mleaf_0c5fd0d5_5958_5c87_93f4_ff73c89aa59a" vbProcedure="false">'Use Phase'!$Q$170</definedName>
    <definedName function="false" hidden="false" name="mleaf_0c605343_2a70_5e10_905a_301442386ab5" vbProcedure="false">'Heat map article'!$F$150</definedName>
    <definedName function="false" hidden="false" name="mleaf_0c60d937_53b8_55fb_89a4_25caec370434" vbProcedure="false">'Use Phase'!$O$72</definedName>
    <definedName function="false" hidden="false" name="mleaf_0c65e805_6d99_5b20_8364_1b5bf557dab7" vbProcedure="false">'Heat map article'!$AE$18</definedName>
    <definedName function="false" hidden="false" name="mleaf_0c664743_dcb3_5249_89b0_d5dc4319a070" vbProcedure="false">Recycling!$AA$82</definedName>
    <definedName function="false" hidden="false" name="mleaf_0c68fb14_5b85_5ab1_8e2d_e16bc742e270" vbProcedure="false">'Heat map article'!$P$143</definedName>
    <definedName function="false" hidden="false" name="mleaf_0c694356_b04d_574f_baa9_0f156210d6a9" vbProcedure="false">'Use Phase_Grid'!$G$45</definedName>
    <definedName function="false" hidden="false" name="mleaf_0c6b900e_3ac4_5400_90ce_c8dbc32c70d8" vbProcedure="false">'Heat map article'!$AA$19</definedName>
    <definedName function="false" hidden="false" name="mleaf_0c720489_7e1d_5d18_aa79_182760f3d177" vbProcedure="false">Whisker_Sens!$D$57</definedName>
    <definedName function="false" hidden="false" name="mleaf_0c72d5c6_cefa_521f_9d86_97c00faa5c74" vbProcedure="false">'Heat map article'!$AG$35</definedName>
    <definedName function="false" hidden="false" name="mleaf_0c7626d1_d48f_595f_8ee3_585909ff7723" vbProcedure="false">Production!$AB$20</definedName>
    <definedName function="false" hidden="false" name="mleaf_0c76715a_9c7e_5047_bbe0_dba9875f9f21" vbProcedure="false">Resume_SensAnal!$O$155</definedName>
    <definedName function="false" hidden="false" name="mleaf_0c7903ef_ef8b_5ec2_9a67_e7f880935b1a" vbProcedure="false">Production!$AT$189</definedName>
    <definedName function="false" hidden="false" name="mleaf_0c7961a7_9e53_56fc_bbc9_56f4747be879" vbProcedure="false">Recycling!$Y$202</definedName>
    <definedName function="false" hidden="false" name="mleaf_0c7b524f_18ed_5a63_a4de_8843a36f7c4a" vbProcedure="false">'Heat map article'!$AJ$89</definedName>
    <definedName function="false" hidden="false" name="mleaf_0c7b6502_a5ac_5cc2_99f5_448fe8dc048c" vbProcedure="false">Resume_SensAnal!$AQ$135</definedName>
    <definedName function="false" hidden="false" name="mleaf_0c7ce432_495a_584f_8289_01911a194e02" vbProcedure="false">Graphs!$B$67</definedName>
    <definedName function="false" hidden="false" name="mleaf_0c7ec663_df23_5573_a547_a8a0b3ec0e9e" vbProcedure="false">Recycling!$AP$144</definedName>
    <definedName function="false" hidden="false" name="mleaf_0c81c9c4_ca5e_50bf_9bcd_721dbd5e92dd" vbProcedure="false">'Heat map article'!$J$116</definedName>
    <definedName function="false" hidden="false" name="mleaf_0c828230_6c31_5bd4_9e0d_7728d14de4c4" vbProcedure="false">Recycling!$J$153</definedName>
    <definedName function="false" hidden="false" name="mleaf_0c82897b_e811_5d29_867f_e5af46a291e1" vbProcedure="false">'Use Phase'!$K$131</definedName>
    <definedName function="false" hidden="false" name="mleaf_0c848606_0fae_5d6f_809b_fe11997dc03d" vbProcedure="false">'Heat map article'!$R$24</definedName>
    <definedName function="false" hidden="false" name="mleaf_0c8593dc_bf15_5e30_8f4f_a540165c06a6" vbProcedure="false">'Use Phase'!$G$47</definedName>
    <definedName function="false" hidden="false" name="mleaf_0c85dd3c_04f6_5e2a_871d_4893f373dbf5" vbProcedure="false">'Use Phase'!$U$318</definedName>
    <definedName function="false" hidden="false" name="mleaf_0c864ea5_22ab_5b47_a9eb_8ffb503ba3db" vbProcedure="false">Recycling!$V$174</definedName>
    <definedName function="false" hidden="false" name="mleaf_0c874994_850d_5910_82ce_3f8b9e26bd4f" vbProcedure="false">Recycling!$AP$102</definedName>
    <definedName function="false" hidden="false" name="mleaf_0c88e1c9_06a4_5666_8719_78150cf2150d" vbProcedure="false">Production!$BD$227</definedName>
    <definedName function="false" hidden="false" name="mleaf_0c8bbc43_1aed_5087_a9b2_297863de2d61" vbProcedure="false">Recycling!$K$83</definedName>
    <definedName function="false" hidden="false" name="mleaf_0c8e8631_f08a_5c3d_9a56_a8ebeb8f43a1" vbProcedure="false">Production!$AL$83</definedName>
    <definedName function="false" hidden="false" name="mleaf_0c912be1_2aa7_523f_beb4_878a91db30d4" vbProcedure="false">Graphs!$M$43</definedName>
    <definedName function="false" hidden="false" name="mleaf_0c92c718_6cec_59dc_8641_6fdc92143ae0" vbProcedure="false">'Use Phase'!$K$87</definedName>
    <definedName function="false" hidden="false" name="mleaf_0c97fd81_4ea3_5a0e_8282_f92d646bc6bc" vbProcedure="false">'Heat map article'!$Y$63</definedName>
    <definedName function="false" hidden="false" name="mleaf_0c98a077_3e4c_500f_a6c4_bf4114d223bc" vbProcedure="false">Production!$F$75</definedName>
    <definedName function="false" hidden="false" name="mleaf_0c9e60cf_0322_52e5_9ef2_5a9ed7c39bfa" vbProcedure="false">Recycling!$AP$343</definedName>
    <definedName function="false" hidden="false" name="mleaf_0ca008a1_bb03_563a_b4b5_cf80a29271fa" vbProcedure="false">Recycling!$BQ$325</definedName>
    <definedName function="false" hidden="false" name="mleaf_0ca38329_229a_5475_bd47_250b08e83756" vbProcedure="false">'Use Phase'!$K$145</definedName>
    <definedName function="false" hidden="false" name="mleaf_0ca40a2b_817a_5852_9e3f_3071287a5077" vbProcedure="false">Production!$Q$150</definedName>
    <definedName function="false" hidden="false" name="mleaf_0ca685cc_8447_532f_861e_3d5186600420" vbProcedure="false">'Heat map article'!$W$40</definedName>
    <definedName function="false" hidden="false" name="mleaf_0ca6956e_79e7_5324_85fc_ffec6e7f8725" vbProcedure="false">'Use Phase'!$T$298</definedName>
    <definedName function="false" hidden="false" name="mleaf_0ca8885a_b0a1_5f4e_8bc1_221938f245e4" vbProcedure="false">'Use Phase'!$S$260</definedName>
    <definedName function="false" hidden="false" name="mleaf_0ca930c4_a05b_5236_8b89_0fd51e4b622b" vbProcedure="false">'Heat map article'!$AJ$85</definedName>
    <definedName function="false" hidden="false" name="mleaf_0ca9599d_bd82_523f_aced_d33d8f9d46fc" vbProcedure="false">'Use Phase_Grid'!$Q$161</definedName>
    <definedName function="false" hidden="false" name="mleaf_0cabbaa9_8af1_57a8_9c34_2d99aac0dd6f" vbProcedure="false">Resume_SensAnal!$AO$100</definedName>
    <definedName function="false" hidden="false" name="mleaf_0caddcb5_f8ed_5591_bdf3_a27b6cf183a5" vbProcedure="false">'Use Phase_Grid'!$N$59</definedName>
    <definedName function="false" hidden="false" name="mleaf_0cb13dd7_d1ce_5fdc_8a3e_e1f968a9e95d" vbProcedure="false">'Heat map article'!$AZ$45</definedName>
    <definedName function="false" hidden="false" name="mleaf_0cb39247_ef39_5a44_bb9f_905ef4552cd2" vbProcedure="false">Recycling!$S$149</definedName>
    <definedName function="false" hidden="false" name="mleaf_0cb99dc5_bc4e_56b7_8717_e55b539d7193" vbProcedure="false">'Use Phase'!$Q$6</definedName>
    <definedName function="false" hidden="false" name="mleaf_0cbbbdd5_4a5b_59a8_bc4a_c099c3fef29e" vbProcedure="false">'Use Phase'!$W$209</definedName>
    <definedName function="false" hidden="false" name="mleaf_0cbda325_f7dc_5dc4_8783_0f9db0db9ffd" vbProcedure="false">'Heat map article'!$AQ$18</definedName>
    <definedName function="false" hidden="false" name="mleaf_0cc30c5d_e0ae_55e6_928d_43c58b8e8c53" vbProcedure="false">Recycling!$AS$333</definedName>
    <definedName function="false" hidden="false" name="mleaf_0cc31ac5_483f_5a0a_89ac_38744afd8d0f" vbProcedure="false">'Heat map article'!$O$134</definedName>
    <definedName function="false" hidden="false" name="mleaf_0cc73442_f9ef_5479_a416_48a2e4baf794" vbProcedure="false">Production!$H$137</definedName>
    <definedName function="false" hidden="false" name="mleaf_0cc91149_be29_5d0a_a089_532821e26a88" vbProcedure="false">Production!$J$165</definedName>
    <definedName function="false" hidden="false" name="mleaf_0ccb1b2e_53cb_5e59_af0d_0f26faacb709" vbProcedure="false">'Use Phase'!$L$228</definedName>
    <definedName function="false" hidden="false" name="mleaf_0ccc2d4c_628f_5800_a612_7a390a27036f" vbProcedure="false">'Use Phase'!$AF$225</definedName>
    <definedName function="false" hidden="false" name="mleaf_0ccc86c6_7500_5c5b_a1fe_ea74d6c1fcbf" vbProcedure="false">Resume_SensAnal!$M$95</definedName>
    <definedName function="false" hidden="false" name="mleaf_0ccdbe03_6243_510d_bf56_699791c4bca6" vbProcedure="false">'Use Phase'!$R$192</definedName>
    <definedName function="false" hidden="false" name="mleaf_0cd412f6_7455_5e6e_b35d_775478889d69" vbProcedure="false">Recycling!$AC$112</definedName>
    <definedName function="false" hidden="false" name="mleaf_0cda0ffd_dddf_5bdc_9c9b_fc219c23cd93" vbProcedure="false">Resume_SensAnal!$AP$77</definedName>
    <definedName function="false" hidden="false" name="mleaf_0cdbac9d_fe6b_5960_91be_07b737894c42" vbProcedure="false">'Use Phase'!$N$141</definedName>
    <definedName function="false" hidden="false" name="mleaf_0cdfff80_74b9_5a48_ad5d_e788a633362d" vbProcedure="false">'Heat map article'!$AB$30</definedName>
    <definedName function="false" hidden="false" name="mleaf_0ce003de_6dd0_5acc_924c_655fde5e9a89" vbProcedure="false">'Heat map article'!$G$28</definedName>
    <definedName function="false" hidden="false" name="mleaf_0ce1e580_4201_5c96_a2fc_bbdeb1145e84" vbProcedure="false">Resume_SensAnal!$AC$57</definedName>
    <definedName function="false" hidden="false" name="mleaf_0ce21b05_9109_5e8b_8377_8a516e814053" vbProcedure="false">'Use Phase'!$C$43</definedName>
    <definedName function="false" hidden="false" name="mleaf_0ce3d7d1_3bd4_5c2c_8e87_a6eab9efd2c6" vbProcedure="false">Production!$I$75</definedName>
    <definedName function="false" hidden="false" name="mleaf_0ce7ea04_67f1_5969_9cfc_ab7c14c8d2d3" vbProcedure="false">Production!$AT$212</definedName>
    <definedName function="false" hidden="false" name="mleaf_0ceaf703_fafc_5632_9f5b_4fc62a13d2c4" vbProcedure="false">Recycling!$J$189</definedName>
    <definedName function="false" hidden="false" name="mleaf_0cf5d4fd_333c_52cc_9f44_6d8fc3f1137c" vbProcedure="false">Resume_SensAnal!$F$19</definedName>
    <definedName function="false" hidden="false" name="mleaf_0cf87951_020c_53c8_a8a5_cec434635ed8" vbProcedure="false">Recycling!$AZ$92</definedName>
    <definedName function="false" hidden="false" name="mleaf_0cf920e4_cbe3_5ac5_b5f4_57b2dfe1b467" vbProcedure="false">'Heat map article'!$C$100</definedName>
    <definedName function="false" hidden="false" name="mleaf_0cf94b40_b9d2_53e3_b299_47218bf9d4cf" vbProcedure="false">'Heat map article'!$AH$14</definedName>
    <definedName function="false" hidden="false" name="mleaf_0cf9d5d4_4b05_5895_a987_8c8b685ec3cc" vbProcedure="false">Resume_SensAnal!$T$41</definedName>
    <definedName function="false" hidden="false" name="mleaf_0d017ab9_141d_5227_96b3_dd5aeb5bc6dd" vbProcedure="false">Resume_SensAnal!$G$152</definedName>
    <definedName function="false" hidden="false" name="mleaf_0d068f3e_d188_52d6_9016_25f2ae56f139" vbProcedure="false">'Use Phase'!$T$204</definedName>
    <definedName function="false" hidden="false" name="mleaf_0d0b8a4d_a60b_5b16_8fac_3ba6d90710fe" vbProcedure="false">'Use Phase_Grid'!$S$24</definedName>
    <definedName function="false" hidden="false" name="mleaf_0d0f315a_1b90_5f3f_9c9b_9c4c2184cdd9" vbProcedure="false">'Use Phase_Grid'!$R$207</definedName>
    <definedName function="false" hidden="false" name="mleaf_0d0f6005_edee_5d1a_9c61_284dd63e287c" vbProcedure="false">Recycling!$J$172</definedName>
    <definedName function="false" hidden="false" name="mleaf_0d16c42f_282d_5436_81c4_be3bbfda691b" vbProcedure="false">Whisker_Sens!$F$48</definedName>
    <definedName function="false" hidden="false" name="mleaf_0d19048e_406a_5f89_914c_2002b50c0122" vbProcedure="false">'Heat map article'!$BA$37</definedName>
    <definedName function="false" hidden="false" name="mleaf_0d1a6bcd_3460_5360_b7ed_cd6c0e1c5a0c" vbProcedure="false">Graphs!$M$67</definedName>
    <definedName function="false" hidden="false" name="mleaf_0d1ef5b5_f2a9_5a2a_b7c1_c128e17a0912" vbProcedure="false">Resume_SensAnal!$J$104</definedName>
    <definedName function="false" hidden="false" name="mleaf_0d210ec7_9878_54d2_8528_a96b09cf3a99" vbProcedure="false">Resume_SensAnal!$AN$128</definedName>
    <definedName function="false" hidden="false" name="mleaf_0d22de75_433f_5e34_aa93_4d101913cc19" vbProcedure="false">'Use Phase'!$M$86</definedName>
    <definedName function="false" hidden="false" name="mleaf_0d231ad0_aefa_5708_abf5_2cc57e29b8c2" vbProcedure="false">Recycling!$AK$143</definedName>
    <definedName function="false" hidden="false" name="mleaf_0d2383e6_1068_523e_80e0_88a727e9c1ef" vbProcedure="false">'Use Phase'!$J$100</definedName>
    <definedName function="false" hidden="false" name="mleaf_0d23fd84_4ee2_5b30_ab3b_0b7df3a2612e" vbProcedure="false">'Use Phase'!$E$59</definedName>
    <definedName function="false" hidden="false" name="mleaf_0d2c51ce_2ef5_54e8_8e29_1c1923b213dd" vbProcedure="false">'Use Phase'!$K$235</definedName>
    <definedName function="false" hidden="false" name="mleaf_0d2ee9f9_a33a_510a_9be4_8cd4f47f19a5" vbProcedure="false">Production!$P$4</definedName>
    <definedName function="false" hidden="false" name="mleaf_0d339e5b_c5ee_58aa_8ee0_da666a8c9d65" vbProcedure="false">'Use Phase'!$AD$275</definedName>
    <definedName function="false" hidden="false" name="mleaf_0d35062b_dca2_5ddd_863f_a98c2c227788" vbProcedure="false">Production!$Q$38</definedName>
    <definedName function="false" hidden="false" name="mleaf_0d3ba508_c2ce_5cc0_96c3_88596e184b5b" vbProcedure="false">Recycling!$L$117</definedName>
    <definedName function="false" hidden="false" name="mleaf_0d3bc9e8_70a0_572a_b654_308d5fa96bff" vbProcedure="false">'Heat map article'!$AN$18</definedName>
    <definedName function="false" hidden="false" name="mleaf_0d3dff68_41b4_51fa_bcf5_d96e79d8f89c" vbProcedure="false">'Heat map article'!$AV$37</definedName>
    <definedName function="false" hidden="false" name="mleaf_0d457f6b_819b_52d6_94ed_b76b34d867a8" vbProcedure="false">Resume_SensAnal!$E$89</definedName>
    <definedName function="false" hidden="false" name="mleaf_0d465aaa_1b28_5aaf_ba92_0c7419bb5888" vbProcedure="false">Recycling!$BI$163</definedName>
    <definedName function="false" hidden="false" name="mleaf_0d4aae01_12fa_5353_bb6c_111f14f87f20" vbProcedure="false">Production!$P$37</definedName>
    <definedName function="false" hidden="false" name="mleaf_0d509b3e_be3a_5090_bd82_562e58d74ff5" vbProcedure="false">Recycling!$BJ$309</definedName>
    <definedName function="false" hidden="false" name="mleaf_0d587ecf_b21e_50d9_85de_dc5f968f77d7" vbProcedure="false">'Heat map article'!$G$53</definedName>
    <definedName function="false" hidden="false" name="mleaf_0d5c4de2_4c26_515a_b1ae_310a340ee9d8" vbProcedure="false">'Heat map article'!$AF$25</definedName>
    <definedName function="false" hidden="false" name="mleaf_0d5dbd22_59f4_5153_9774_5446f4d13a1e" vbProcedure="false">'Heat map article'!$C$145</definedName>
    <definedName function="false" hidden="false" name="mleaf_0d61c83e_9e40_5cfa_a072_fb2460c9da28" vbProcedure="false">Recycling!$AV$330</definedName>
    <definedName function="false" hidden="false" name="mleaf_0d63d795_c29e_5115_9136_c56454ab4e25" vbProcedure="false">'Use Phase'!$AK$185</definedName>
    <definedName function="false" hidden="false" name="mleaf_0d63ec46_6df0_5010_aa13_f84bda3d04c4" vbProcedure="false">'Heat map article'!$AB$25</definedName>
    <definedName function="false" hidden="false" name="mleaf_0d64ca4f_0ba5_5ed0_bb1a_15133978d9cd" vbProcedure="false">Production!$F$121</definedName>
    <definedName function="false" hidden="false" name="mleaf_0d66217d_52d4_5acf_937f_bdeaee0fe056" vbProcedure="false">Graphs!$O$55</definedName>
    <definedName function="false" hidden="false" name="mleaf_0d677e99_e51f_5cff_b1c3_d9b34093ec84" vbProcedure="false">Production!$J$118</definedName>
    <definedName function="false" hidden="false" name="mleaf_0d6a46a6_166c_5c30_95a0_2b051f303a50" vbProcedure="false">Resume_SensAnal!$AD$63</definedName>
    <definedName function="false" hidden="false" name="mleaf_0d6ae17e_32c3_5669_a37e_9a133cb01421" vbProcedure="false">Resume_SensAnal!$K$105</definedName>
    <definedName function="false" hidden="false" name="mleaf_0d6b043a_3c6d_54bd_b6c4_51a897cf7aa8" vbProcedure="false">Recycling!$AT$297</definedName>
    <definedName function="false" hidden="false" name="mleaf_0d6b621a_8de4_5f6d_a7bd_4999e7ae4160" vbProcedure="false">'Heat map article'!$I$156</definedName>
    <definedName function="false" hidden="false" name="mleaf_0d6c7d26_3174_5419_86c4_a21d00bc4928" vbProcedure="false">Production!$C$38</definedName>
    <definedName function="false" hidden="false" name="mleaf_0d6d9e3b_6b56_5cb0_a61b_95f775080d85" vbProcedure="false">'Use Phase'!$U$239</definedName>
    <definedName function="false" hidden="false" name="mleaf_0d6eae12_5d2b_587f_9d69_e76f6073507c" vbProcedure="false">Resume_SensAnal!$M$135</definedName>
    <definedName function="false" hidden="false" name="mleaf_0d6f4d3d_801e_55d5_af6a_0f6a24a1da11" vbProcedure="false">Resume_SensAnal!$D$128</definedName>
    <definedName function="false" hidden="false" name="mleaf_0d6fadff_3822_55b1_a851_96393cb6461d" vbProcedure="false">Graphs!$G$33</definedName>
    <definedName function="false" hidden="false" name="mleaf_0d727f7e_3ec1_5c55_8c93_17a344e04fee" vbProcedure="false">'Use Phase'!$AE$184</definedName>
    <definedName function="false" hidden="false" name="mleaf_0d753f41_754a_5147_90b1_bb29076c2fe6" vbProcedure="false">Resume_SensAnal!$U$7</definedName>
    <definedName function="false" hidden="false" name="mleaf_0d77da86_5e5d_5716_bc5a_c73ded57f7f0" vbProcedure="false">'Heat map article'!$G$91</definedName>
    <definedName function="false" hidden="false" name="mleaf_0d7aaff1_24d5_5469_b96a_c79362cdca4c" vbProcedure="false">'Heat map article'!$D$15</definedName>
    <definedName function="false" hidden="false" name="mleaf_0d7b8099_c8c3_56d2_befc_7f5625a3cfe4" vbProcedure="false">Production!$N$28</definedName>
    <definedName function="false" hidden="false" name="mleaf_0d7dd32d_e4ad_5f34_9fda_275623536987" vbProcedure="false">'Heat map article'!$AG$86</definedName>
    <definedName function="false" hidden="false" name="mleaf_0d840377_db87_58e4_94d6_814fd78b373a" vbProcedure="false">'Heat map article'!$Z$65</definedName>
    <definedName function="false" hidden="false" name="mleaf_0d85c5d9_4ea3_5c11_9b62_e82dc70a7c51" vbProcedure="false">Recycling!$O$173</definedName>
    <definedName function="false" hidden="false" name="mleaf_0d8966fa_f38d_56cb_aace_a9608d94308b" vbProcedure="false">Resume_SensAnal!$O$103</definedName>
    <definedName function="false" hidden="false" name="mleaf_0d8bac42_a6fd_5247_a266_b691ab110a7e" vbProcedure="false">Graphs!$F$29</definedName>
    <definedName function="false" hidden="false" name="mleaf_0d91dd3e_cfe9_5e5c_b31f_480bc3107ec6" vbProcedure="false">'Heat map article'!$R$39</definedName>
    <definedName function="false" hidden="false" name="mleaf_0d925bcd_6474_5a15_b878_3267922c9399" vbProcedure="false">Resume_SensAnal!$N$46</definedName>
    <definedName function="false" hidden="false" name="mleaf_0d9286ef_b27e_5ac9_b50d_864eaab64f1b" vbProcedure="false">'Heat map article'!$AI$78</definedName>
    <definedName function="false" hidden="false" name="mleaf_0d959379_261d_532a_86c2_63da0d9f8a45" vbProcedure="false">Recycling!$AC$84</definedName>
    <definedName function="false" hidden="false" name="mleaf_0d97a0e9_d450_5132_a564_01a1f62f5dad" vbProcedure="false">Graphs!$H$9</definedName>
    <definedName function="false" hidden="false" name="mleaf_0d9a2483_a538_5810_b9f5_474ca6c7fabd" vbProcedure="false">Recycling!$AV$148</definedName>
    <definedName function="false" hidden="false" name="mleaf_0d9a894c_15e6_58ce_bdc1_c39913865a53" vbProcedure="false">Recycling!$AM$84</definedName>
    <definedName function="false" hidden="false" name="mleaf_0d9b24f8_51ff_585c_bb63_d2db2b75abce" vbProcedure="false">Resume_SensAnal!$AF$75</definedName>
    <definedName function="false" hidden="false" name="mleaf_0d9cd6b6_323a_5169_bccb_696089d68a64" vbProcedure="false">'Heat map article'!$AO$26</definedName>
    <definedName function="false" hidden="false" name="mleaf_0d9ce865_3ec2_5782_bf7d_c00bc8a00739" vbProcedure="false">'Use Phase_Grid'!$M$51</definedName>
    <definedName function="false" hidden="false" name="mleaf_0d9d1d25_a246_5c00_8ce1_05b7989ef503" vbProcedure="false">'Heat map article'!$AH$84</definedName>
    <definedName function="false" hidden="false" name="mleaf_0d9f41e2_66b9_5cfe_a3c2_8ab3f61d3565" vbProcedure="false">Recycling!$L$99</definedName>
    <definedName function="false" hidden="false" name="mleaf_0da06e4d_7ffe_5660_b75d_e2b8101fe3ec" vbProcedure="false">'Use Phase'!$P$72</definedName>
    <definedName function="false" hidden="false" name="mleaf_0da4baf8_2d11_53a0_80ca_2b65f9cb0d16" vbProcedure="false">'Use Phase'!$AF$344</definedName>
    <definedName function="false" hidden="false" name="mleaf_0daba323_880a_5172_a65d_d6d26ac2a143" vbProcedure="false">'Use Phase_Grid'!$U$190</definedName>
    <definedName function="false" hidden="false" name="mleaf_0daccad1_f027_5080_8076_6cdf78147720" vbProcedure="false">Recycling!$AR$73</definedName>
    <definedName function="false" hidden="false" name="mleaf_0dadb595_bb97_5999_a0ca_074713858924" vbProcedure="false">'Use Phase'!$L$265</definedName>
    <definedName function="false" hidden="false" name="mleaf_0db353b1_959b_55a7_9cc6_ed681fddc64e" vbProcedure="false">Recycling!$T$194</definedName>
    <definedName function="false" hidden="false" name="mleaf_0db46609_effe_5de7_b09a_cc2f6b93239a" vbProcedure="false">Recycling!$AT$56</definedName>
    <definedName function="false" hidden="false" name="mleaf_0db7b26f_1143_5339_8d2b_5110b4082792" vbProcedure="false">Recycling!$D$142</definedName>
    <definedName function="false" hidden="false" name="mleaf_0db7b3f1_da71_508c_95b9_ce48e31e6a28" vbProcedure="false">'Use Phase_Grid'!$R$76</definedName>
    <definedName function="false" hidden="false" name="mleaf_0db7f8a5_bb3c_5d50_b9f2_d65b60ab2563" vbProcedure="false">Resume_SensAnal!$E$123</definedName>
    <definedName function="false" hidden="false" name="mleaf_0dbc6b43_c9ee_5581_8c16_880557ed7d68" vbProcedure="false">Production!$Z$215</definedName>
    <definedName function="false" hidden="false" name="mleaf_0dbd0223_9dee_55a5_9d8c_cbd0b97244ad" vbProcedure="false">Recycling!$AT$143</definedName>
    <definedName function="false" hidden="false" name="mleaf_0dc2316e_f50e_59dc_82e5_54151368076d" vbProcedure="false">Resume_SensAnal!$AP$89</definedName>
    <definedName function="false" hidden="false" name="mleaf_0dc30549_d04e_5a2d_9ea5_4d206a6af5b9" vbProcedure="false">'Use Phase_Grid'!$D$4</definedName>
    <definedName function="false" hidden="false" name="mleaf_0dc4c630_4ab3_5ecb_a563_95fa802db43a" vbProcedure="false">Production!$O$93</definedName>
    <definedName function="false" hidden="false" name="mleaf_0dc6e3af_3277_53fc_86a4_1a12bf1c9765" vbProcedure="false">'Use Phase'!$V$315</definedName>
    <definedName function="false" hidden="false" name="mleaf_0dc87a02_fa1c_5e72_a721_e49d32d12eb8" vbProcedure="false">'Use Phase'!$N$95</definedName>
    <definedName function="false" hidden="false" name="mleaf_0dc9fc2f_044d_5898_ad21_3366abb6a30a" vbProcedure="false">'Heat map article'!$O$55</definedName>
    <definedName function="false" hidden="false" name="mleaf_0dcb79c2_2074_56c8_847e_c724c356901b" vbProcedure="false">'Use Phase'!$R$93</definedName>
    <definedName function="false" hidden="false" name="mleaf_0dccbe37_3b81_5893_9d9a_0254bbaea313" vbProcedure="false">Production!$V$67</definedName>
    <definedName function="false" hidden="false" name="mleaf_0dce5ac5_9543_51b8_96f8_d6da32c3d081" vbProcedure="false">'Use Phase'!$P$96</definedName>
    <definedName function="false" hidden="false" name="mleaf_0dd1822d_e631_5328_ac61_1572dc909aea" vbProcedure="false">'Heat map article'!$P$10</definedName>
    <definedName function="false" hidden="false" name="mleaf_0dd362d6_4313_5cf1_ba64_0c970e9fcb95" vbProcedure="false">Resume_SensAnal!$O$207</definedName>
    <definedName function="false" hidden="false" name="mleaf_0dd39cdc_1803_53ea_b9f0_84fc1aea96b0" vbProcedure="false">Resume_SensAnal!$M$63</definedName>
    <definedName function="false" hidden="false" name="mleaf_0dd8941d_0f01_56bd_8678_0fb1a64793b7" vbProcedure="false">Resume_SensAnal!$N$183</definedName>
    <definedName function="false" hidden="false" name="mleaf_0ddc9cc2_0bff_5784_8cad_aeec5cf5a567" vbProcedure="false">Recycling!$AY$113</definedName>
    <definedName function="false" hidden="false" name="mleaf_0de4b95f_c047_556d_a9cb_e02cbaefcc2c" vbProcedure="false">'Use Phase_Grid'!$J$54</definedName>
    <definedName function="false" hidden="false" name="mleaf_0de4db50_5cf7_5c9d_a4c3_a68a79c48cd1" vbProcedure="false">'Use Phase_Grid'!$N$200</definedName>
    <definedName function="false" hidden="false" name="mleaf_0de5dd70_4743_50ab_809c_d9664b5730dd" vbProcedure="false">Resume_SensAnal!$AP$86</definedName>
    <definedName function="false" hidden="false" name="mleaf_0de6afe5_38bd_5894_941d_7cb8cec1fe6a" vbProcedure="false">Resume_SensAnal!$AD$74</definedName>
    <definedName function="false" hidden="false" name="mleaf_0de86386_7437_577b_9c47_5d778bbfd1e5" vbProcedure="false">Resume_SensAnal!$AI$94</definedName>
    <definedName function="false" hidden="false" name="mleaf_0dee5e7b_2fd2_5e5d_aede_ab30f303e916" vbProcedure="false">Resume_SensAnal!$D$219</definedName>
    <definedName function="false" hidden="false" name="mleaf_0dee72ae_a565_5ba0_a906_ded0a504ca3e" vbProcedure="false">Resume_SensAnal!$P$39</definedName>
    <definedName function="false" hidden="false" name="mleaf_0defd2d3_b8e8_5280_9591_0ff03516d0d4" vbProcedure="false">'Use Phase'!$AJ$208</definedName>
    <definedName function="false" hidden="false" name="mleaf_0df645af_03fa_52c8_85a3_b3f5eae46a44" vbProcedure="false">Production!$I$126</definedName>
    <definedName function="false" hidden="false" name="mleaf_0df76031_2d4b_5e66_94f0_803abec68383" vbProcedure="false">Resume_SensAnal!$H$9</definedName>
    <definedName function="false" hidden="false" name="mleaf_0df770a6_462b_5e52_b4df_c4303c328f2b" vbProcedure="false">Recycling!$AY$154</definedName>
    <definedName function="false" hidden="false" name="mleaf_0dfa2e31_f184_5340_9911_62ac7e146ef3" vbProcedure="false">'Heat map article'!$Y$19</definedName>
    <definedName function="false" hidden="false" name="mleaf_0dfac00f_c214_522b_a37a_bf742ae7a0bd" vbProcedure="false">Recycling!$J$107</definedName>
    <definedName function="false" hidden="false" name="mleaf_0dfbf4bd_4bdb_5af3_a962_f56cb1327071" vbProcedure="false">'Use Phase'!$O$181</definedName>
    <definedName function="false" hidden="false" name="mleaf_0dfd0f62_d9aa_5de6_9eb3_b9f8ebb06041" vbProcedure="false">'Use Phase'!$M$176</definedName>
    <definedName function="false" hidden="false" name="mleaf_0dff5efc_0513_5e1d_8059_29fee559475f" vbProcedure="false">Resume_SensAnal!$I$172</definedName>
    <definedName function="false" hidden="false" name="mleaf_0e01c43a_5a11_5087_b8ca_6a7780f3e64c" vbProcedure="false">Resume_SensAnal!$P$43</definedName>
    <definedName function="false" hidden="false" name="mleaf_0e0585d6_848c_5b45_8530_7e17c1ad8159" vbProcedure="false">Recycling!$I$136</definedName>
    <definedName function="false" hidden="false" name="mleaf_0e09c338_4898_5a4e_a97e_fd2c09b52b6c" vbProcedure="false">'Heat map article'!$W$81</definedName>
    <definedName function="false" hidden="false" name="mleaf_0e0a4005_363e_531a_9c42_e909ab612ddb" vbProcedure="false">Resume_SensAnal!$S$62</definedName>
    <definedName function="false" hidden="false" name="mleaf_0e0b96aa_d667_5ed7_8b5a_f35894096a8b" vbProcedure="false">Recycling!$BG$105</definedName>
    <definedName function="false" hidden="false" name="mleaf_0e126895_cff8_5782_b012_6b7ecd84cca3" vbProcedure="false">Recycling!$AW$21</definedName>
    <definedName function="false" hidden="false" name="mleaf_0e15753c_8af8_5347_aac3_80c1f9cd6447" vbProcedure="false">'Use Phase_Grid'!$P$165</definedName>
    <definedName function="false" hidden="false" name="mleaf_0e1d4e1c_b912_57a6_9a8d_91e0ccfaeb74" vbProcedure="false">'Heat map article'!$AY$8</definedName>
    <definedName function="false" hidden="false" name="mleaf_0e20f3f8_ed7e_52c6_ad12_b2ecdb90d0a6" vbProcedure="false">'Use Phase'!$AK$232</definedName>
    <definedName function="false" hidden="false" name="mleaf_0e21574c_a305_5640_9f26_bce0447cadd1" vbProcedure="false">'Use Phase_Grid'!$R$74</definedName>
    <definedName function="false" hidden="false" name="mleaf_0e2c0828_d423_5938_ac23_e49fe4b481ff" vbProcedure="false">Recycling!$BM$299</definedName>
    <definedName function="false" hidden="false" name="mleaf_0e2fd118_e7be_5501_8274_5b8a24d0b40b" vbProcedure="false">'Heat map article'!$Z$107</definedName>
    <definedName function="false" hidden="false" name="mleaf_0e3127b4_570c_5ced_8663_c592655685e1" vbProcedure="false">Production!$K$165</definedName>
    <definedName function="false" hidden="false" name="mleaf_0e34b5a3_185d_516f_bc50_b94dbd7cc840" vbProcedure="false">Resume_SensAnal!$AO$115</definedName>
    <definedName function="false" hidden="false" name="mleaf_0e37d761_dfae_53ab_84e4_9e84e5d5d8eb" vbProcedure="false">Resume_SensAnal!$E$76</definedName>
    <definedName function="false" hidden="false" name="mleaf_0e38f78b_1cec_5889_b115_77b08259eb3f" vbProcedure="false">Recycling!$B$110</definedName>
    <definedName function="false" hidden="false" name="mleaf_0e3b7cdc_19cc_5e33_9ba7_b19e67f73af1" vbProcedure="false">Recycling!$AR$319</definedName>
    <definedName function="false" hidden="false" name="mleaf_0e3e9af3_b08f_55b1_b0fe_88bca6cb78f3" vbProcedure="false">'Use Phase_Grid'!$P$58</definedName>
    <definedName function="false" hidden="false" name="mleaf_0e3f0785_3263_5d93_b7a1_bf8ed8a2792c" vbProcedure="false">Recycling!$R$104</definedName>
    <definedName function="false" hidden="false" name="mleaf_0e404c1e_2f9c_524b_ab91_04804890350a" vbProcedure="false">Resume_SensAnal!$N$78</definedName>
    <definedName function="false" hidden="false" name="mleaf_0e43d17c_f2be_5bed_827a_f576fd45cee0" vbProcedure="false">'Use Phase_Grid'!$K$25</definedName>
    <definedName function="false" hidden="false" name="mleaf_0e45dc95_d857_5d38_b442_f9785c14e119" vbProcedure="false">'Use Phase_Grid'!$O$213</definedName>
    <definedName function="false" hidden="false" name="mleaf_0e4fc361_994d_56d5_9263_39a9f0b844bb" vbProcedure="false">Graphs!$Q$8</definedName>
    <definedName function="false" hidden="false" name="mleaf_0e504414_ac93_56a4_bab6_f63b2af4393e" vbProcedure="false">'Use Phase_Grid'!$R$53</definedName>
    <definedName function="false" hidden="false" name="mleaf_0e520940_a93c_5fed_b892_f13c5601451e" vbProcedure="false">Recycling!$BD$82</definedName>
    <definedName function="false" hidden="false" name="mleaf_0e52c4f7_c702_5358_8b93_da4cb5ec973b" vbProcedure="false">Resume_SensAnal!$M$61</definedName>
    <definedName function="false" hidden="false" name="mleaf_0e54b792_0691_5fff_a294_df302615f093" vbProcedure="false">Resume_SensAnal!$D$168</definedName>
    <definedName function="false" hidden="false" name="mleaf_0e54e523_228d_5900_a722_9ed41c4447f0" vbProcedure="false">Resume_SensAnal!$Q$152</definedName>
    <definedName function="false" hidden="false" name="mleaf_0e5598c9_4c96_5755_8e25_3c392623b75a" vbProcedure="false">'Use Phase'!$AD$194</definedName>
    <definedName function="false" hidden="false" name="mleaf_0e5ba51a_a847_5870_8440_82bb9204830a" vbProcedure="false">Recycling!$AI$156</definedName>
    <definedName function="false" hidden="false" name="mleaf_0e5cf5c3_fab9_5ba7_a9ad_a40ded0e77d4" vbProcedure="false">Production!$AL$186</definedName>
    <definedName function="false" hidden="false" name="mleaf_0e61c738_ad17_5e6e_ac75_ba847af090d6" vbProcedure="false">Resume_SensAnal!$G$215</definedName>
    <definedName function="false" hidden="false" name="mleaf_0e694dc3_4303_5fde_82d7_9b745906c28b" vbProcedure="false">Whisker_Sens!$C$26</definedName>
    <definedName function="false" hidden="false" name="mleaf_0e75448e_2fc8_5637_a454_12519ecadbd8" vbProcedure="false">'Heat map article'!$J$80</definedName>
    <definedName function="false" hidden="false" name="mleaf_0e756321_e513_5b51_9358_6898984d6fbd" vbProcedure="false">Recycling!$AX$304</definedName>
    <definedName function="false" hidden="false" name="mleaf_0e770139_3c3c_52b4_9eaf_f4be4aa292c3" vbProcedure="false">'Heat map article'!$U$106</definedName>
    <definedName function="false" hidden="false" name="mleaf_0e78bdac_b28f_580a_8bf5_06b389e6ce2e" vbProcedure="false">'Use Phase_Grid'!$P$41</definedName>
    <definedName function="false" hidden="false" name="mleaf_0e7d2f9f_994b_5310_98bc_770fba1e1179" vbProcedure="false">Production!$BM$193</definedName>
    <definedName function="false" hidden="false" name="mleaf_0e7ea099_01dc_5e41_81e2_9d9fa816bfc7" vbProcedure="false">Resume_SensAnal!$AH$46</definedName>
    <definedName function="false" hidden="false" name="mleaf_0e829965_4579_5d3b_a1ab_6bc35e70d85d" vbProcedure="false">'Use Phase'!$P$261</definedName>
    <definedName function="false" hidden="false" name="mleaf_0e898c57_579a_5bfc_a036_96e7e0b3d92b" vbProcedure="false">Recycling!$AT$317</definedName>
    <definedName function="false" hidden="false" name="mleaf_0e8efdcb_1d93_500d_af4d_d93b1e92c45c" vbProcedure="false">'Heat map article'!$AR$12</definedName>
    <definedName function="false" hidden="false" name="mleaf_0e927208_b392_5af5_a0c0_91631bc1bba7" vbProcedure="false">'Use Phase_Grid'!$J$219</definedName>
    <definedName function="false" hidden="false" name="mleaf_0e9578d2_cd68_568d_af30_44c918cf9d1b" vbProcedure="false">Resume_SensAnal!$H$116</definedName>
    <definedName function="false" hidden="false" name="mleaf_0e981d4c_4417_55ae_9fe2_3fdd741c6f6c" vbProcedure="false">'Use Phase_Grid'!$T$180</definedName>
    <definedName function="false" hidden="false" name="mleaf_0e9bd673_2eed_5f42_8cf4_dd11dc0f12a2" vbProcedure="false">'Use Phase'!$N$75</definedName>
    <definedName function="false" hidden="false" name="mleaf_0e9da3ae_de14_5945_82a6_f0a4c1537224" vbProcedure="false">Recycling!$BS$118</definedName>
    <definedName function="false" hidden="false" name="mleaf_0e9eca10_513f_5a93_a9c4_9b162be06891" vbProcedure="false">'Use Phase'!$AL$147</definedName>
    <definedName function="false" hidden="false" name="mleaf_0ea14df9_39fd_505e_b847_125f293ce616" vbProcedure="false">'Use Phase'!$L$361</definedName>
    <definedName function="false" hidden="false" name="mleaf_0ea1c512_240e_5813_a1f3_0d83648b2d34" vbProcedure="false">Recycling!$AF$171</definedName>
    <definedName function="false" hidden="false" name="mleaf_0ea28175_a305_5242_97d1_fcce152aa043" vbProcedure="false">Recycling!$H$155</definedName>
    <definedName function="false" hidden="false" name="mleaf_0ea2f35f_bd38_5eb5_b438_5aee3962a65f" vbProcedure="false">Recycling!$Q$146</definedName>
    <definedName function="false" hidden="false" name="mleaf_0ea6cecb_f6bf_54c2_b363_21466c2734c1" vbProcedure="false">'Heat map article'!$AB$87</definedName>
    <definedName function="false" hidden="false" name="mleaf_0eaaf87d_5616_5304_ac9b_5f10b4e14c2c" vbProcedure="false">Resume_SensAnal!$D$192</definedName>
    <definedName function="false" hidden="false" name="mleaf_0eafe5bc_4ad7_57eb_858c_b5e65cef3020" vbProcedure="false">'Use Phase_Grid'!$W$175</definedName>
    <definedName function="false" hidden="false" name="mleaf_0eb3aa32_62d8_53a8_a0c0_e21d3edee6d0" vbProcedure="false">Recycling!$W$175</definedName>
    <definedName function="false" hidden="false" name="mleaf_0eb66422_03d9_5f0e_ae4f_01e753811425" vbProcedure="false">'Use Phase'!$T$239</definedName>
    <definedName function="false" hidden="false" name="mleaf_0eb914f3_441f_5b19_932e_694d6400a2e5" vbProcedure="false">'Use Phase_Grid'!$Q$198</definedName>
    <definedName function="false" hidden="false" name="mleaf_0ebb9af9_a0ec_5689_9ba1_ed18202e8be9" vbProcedure="false">Production!$S$11</definedName>
    <definedName function="false" hidden="false" name="mleaf_0ebc2060_2d69_5ea0_a891_1985860508c9" vbProcedure="false">Production!$F$180</definedName>
    <definedName function="false" hidden="false" name="mleaf_0ec0f531_e69d_5e9f_9276_2060bbe06605" vbProcedure="false">Resume_SensAnal!$AC$43</definedName>
    <definedName function="false" hidden="false" name="mleaf_0ec2e4e4_62fc_5de5_9b8a_178f0e59a723" vbProcedure="false">Resume_SensAnal!$S$133</definedName>
    <definedName function="false" hidden="false" name="mleaf_0ec3280b_1a6d_5aab_a87e_fb9f698f67b6" vbProcedure="false">'Use Phase'!$T$195</definedName>
    <definedName function="false" hidden="false" name="mleaf_0ec6006d_ec14_5b69_9d15_214b3ebbe487" vbProcedure="false">'Heat map article'!$AB$89</definedName>
    <definedName function="false" hidden="false" name="mleaf_0ec83f53_8c40_5050_8f9b_5548ca9917ca" vbProcedure="false">'Use Phase'!$O$197</definedName>
    <definedName function="false" hidden="false" name="mleaf_0ec9a8c1_3817_5407_a397_2314ad986759" vbProcedure="false">'Use Phase'!$L$6</definedName>
    <definedName function="false" hidden="false" name="mleaf_0ec9e5f7_4078_5fbf_96bc_2d4b9a8baf25" vbProcedure="false">Recycling!$AH$195</definedName>
    <definedName function="false" hidden="false" name="mleaf_0ecd51c3_60d2_51fa_bd72_2a8d85858575" vbProcedure="false">Recycling!$BP$166</definedName>
    <definedName function="false" hidden="false" name="mleaf_0ece1907_71ec_5c23_b2bb_8247d0a87443" vbProcedure="false">Production!$BM$153</definedName>
    <definedName function="false" hidden="false" name="mleaf_0ed5d669_e0cc_5fb6_a136_b07488649f0a" vbProcedure="false">'Use Phase'!$R$239</definedName>
    <definedName function="false" hidden="false" name="mleaf_0ed6fafc_76f2_5ad3_b167_1e3b8922ae52" vbProcedure="false">'Use Phase'!$P$275</definedName>
    <definedName function="false" hidden="false" name="mleaf_0ed942db_0045_583d_b389_fa6a7977c3a4" vbProcedure="false">'Use Phase_Grid'!$U$151</definedName>
    <definedName function="false" hidden="false" name="mleaf_0edc1e42_420d_5f07_b865_0897c0db8c72" vbProcedure="false">'Use Phase_Grid'!$K$189</definedName>
    <definedName function="false" hidden="false" name="mleaf_0ede9545_493a_5932_b3f1_5f9c38acc5b7" vbProcedure="false">Graphs!$P$43</definedName>
    <definedName function="false" hidden="false" name="mleaf_0ee06355_7e8c_581a_b87e_011ea305ebc5" vbProcedure="false">Production!$M$122</definedName>
    <definedName function="false" hidden="false" name="mleaf_0ee06b15_0a13_5396_b369_cb8f04755a11" vbProcedure="false">'Use Phase'!$AJ$347</definedName>
    <definedName function="false" hidden="false" name="mleaf_0ee0f05e_fa32_5824_8d3a_5f83dd0c268e" vbProcedure="false">'Heat map article'!$G$146</definedName>
    <definedName function="false" hidden="false" name="mleaf_0ee3c28d_4071_5ee2_957a_0eeaab4c57ec" vbProcedure="false">Production!$L$133</definedName>
    <definedName function="false" hidden="false" name="mleaf_0ee7c1a6_5d23_5249_b7a1_a9213119f397" vbProcedure="false">Recycling!$AU$53</definedName>
    <definedName function="false" hidden="false" name="mleaf_0ee85fea_7619_564e_a35a_6cac491f991b" vbProcedure="false">Recycling!$BW$108</definedName>
    <definedName function="false" hidden="false" name="mleaf_0eefe6ad_7024_5c7a_9fc2_84b8ec30e3d2" vbProcedure="false">Recycling!$BB$151</definedName>
    <definedName function="false" hidden="false" name="mleaf_0ef34960_ce51_5f6a_b87d_3887c369909a" vbProcedure="false">Graphs!$Q$9</definedName>
    <definedName function="false" hidden="false" name="mleaf_0ef45390_d3cc_50ce_a7ca_16b912b10191" vbProcedure="false">'Heat map article'!$O$67</definedName>
    <definedName function="false" hidden="false" name="mleaf_0ef46471_876d_502a_8139_dcb542a00443" vbProcedure="false">Recycling!$D$148</definedName>
    <definedName function="false" hidden="false" name="mleaf_0ef75484_e6c8_53f5_b4eb_92ff6128e6f3" vbProcedure="false">'Use Phase_Grid'!$O$166</definedName>
    <definedName function="false" hidden="false" name="mleaf_0ef98cda_12a6_5ece_a5e8_1066003ee822" vbProcedure="false">Production!$AJ$188</definedName>
    <definedName function="false" hidden="false" name="mleaf_0efa0e65_c70e_562b_9dcb_cf6d52d1186c" vbProcedure="false">'Heat map article'!$H$150</definedName>
    <definedName function="false" hidden="false" name="mleaf_0efac70c_9513_501d_98be_c9747e453c73" vbProcedure="false">Production!$H$240</definedName>
    <definedName function="false" hidden="false" name="mleaf_0efe80f1_d5f4_538e_9f3e_733d7ba4f8ec" vbProcedure="false">Production!$G$105</definedName>
    <definedName function="false" hidden="false" name="mleaf_0f09dc2e_c589_5dc0_9d98_f905c3689bf2" vbProcedure="false">'Use Phase_Grid'!$J$240</definedName>
    <definedName function="false" hidden="false" name="mleaf_0f0e8256_83d7_58fe_bafb_ae538431961e" vbProcedure="false">Production!$BF$91</definedName>
    <definedName function="false" hidden="false" name="mleaf_0f14ea14_e325_5858_9b90_f7f5d8e6c29b" vbProcedure="false">'Heat map article'!$N$16</definedName>
    <definedName function="false" hidden="false" name="mleaf_0f16f99d_bfc6_5546_9603_9e7aa508041a" vbProcedure="false">'Use Phase'!$V$260</definedName>
    <definedName function="false" hidden="false" name="mleaf_0f1a2468_fb9e_5fc7_92b6_d3b46316e8aa" vbProcedure="false">Production!$BN$185</definedName>
    <definedName function="false" hidden="false" name="mleaf_0f229e8c_7bab_5806_9c9e_3120c1e715a8" vbProcedure="false">Graphs!$E$54</definedName>
    <definedName function="false" hidden="false" name="mleaf_0f23031f_b5ee_5f89_85f9_2e617be0c4bc" vbProcedure="false">'Heat map article'!$M$40</definedName>
    <definedName function="false" hidden="false" name="mleaf_0f2a1acb_088f_531a_bcea_024a2748a65c" vbProcedure="false">Production!$Q$157</definedName>
    <definedName function="false" hidden="false" name="mleaf_0f2c1ff3_c74d_5705_a4ec_c0774f97e2d3" vbProcedure="false">'Use Phase'!$R$221</definedName>
    <definedName function="false" hidden="false" name="mleaf_0f2d27c3_c4c9_5034_94b4_f3c6a63a78f8" vbProcedure="false">Recycling!$I$124</definedName>
    <definedName function="false" hidden="false" name="mleaf_0f2dcfe3_6da6_5802_8099_bfb14b4bde48" vbProcedure="false">'Use Phase'!$V$341</definedName>
    <definedName function="false" hidden="false" name="mleaf_0f2f6931_60d8_5ba2_bac1_af3fb1136ddd" vbProcedure="false">Recycling!$AT$314</definedName>
    <definedName function="false" hidden="false" name="mleaf_0f3226ac_514d_57aa_b6e2_a6482bad63c1" vbProcedure="false">'Use Phase'!$O$170</definedName>
    <definedName function="false" hidden="false" name="mleaf_0f34b01a_b391_57b4_8538_1cea36cdbcda" vbProcedure="false">'Use Phase_Grid'!$M$128</definedName>
    <definedName function="false" hidden="false" name="mleaf_0f373050_1541_5559_b3fa_6abf5d21f901" vbProcedure="false">'Heat map article'!$L$133</definedName>
    <definedName function="false" hidden="false" name="mleaf_0f3c3042_a953_5104_be5b_c1bb57cbff1e" vbProcedure="false">Resume_SensAnal!$M$152</definedName>
    <definedName function="false" hidden="false" name="mleaf_0f3c8d23_1727_5802_9f1c_cc167fcaffe4" vbProcedure="false">'Heat map article'!$AI$75</definedName>
    <definedName function="false" hidden="false" name="mleaf_0f3e2919_de3e_5a63_be8d_6a56631b9afe" vbProcedure="false">'Use Phase_Grid'!$N$51</definedName>
    <definedName function="false" hidden="false" name="mleaf_0f415342_5295_5cb6_bac1_97687f7d6ca5" vbProcedure="false">'Use Phase_Grid'!$L$126</definedName>
    <definedName function="false" hidden="false" name="mleaf_0f427809_fc48_5b28_843f_32e86048a478" vbProcedure="false">'Heat map article'!$J$58</definedName>
    <definedName function="false" hidden="false" name="mleaf_0f42d306_56a6_581e_b36f_2571577af03a" vbProcedure="false">Resume_SensAnal!$P$162</definedName>
    <definedName function="false" hidden="false" name="mleaf_0f49428f_9a83_5140_aad1_3b54e4527d8a" vbProcedure="false">Resume_SensAnal!$AG$46</definedName>
    <definedName function="false" hidden="false" name="mleaf_0f4a3116_f7c6_55d4_80f1_68211c64159b" vbProcedure="false">'Use Phase'!$O$71</definedName>
    <definedName function="false" hidden="false" name="mleaf_0f4b85c4_d76b_51cb_9837_bdf8e396f1fe" vbProcedure="false">'Use Phase'!$Q$51</definedName>
    <definedName function="false" hidden="false" name="mleaf_0f50396a_f177_5df7_9bff_027470e800c2" vbProcedure="false">'Use Phase'!$L$237</definedName>
    <definedName function="false" hidden="false" name="mleaf_0f510b6a_cdbe_5a58_b357_f3d7a665cc4e" vbProcedure="false">'Use Phase'!$AK$274</definedName>
    <definedName function="false" hidden="false" name="mleaf_0f514b46_4b8d_561a_993a_b1185a72f0f2" vbProcedure="false">'Heat map article'!$H$116</definedName>
    <definedName function="false" hidden="false" name="mleaf_0f5a6cd9_e0da_5903_ac4d_067873efe86b" vbProcedure="false">'Heat map article'!$P$123</definedName>
    <definedName function="false" hidden="false" name="mleaf_0f5ac475_3485_598e_b7a2_f0790a60e1ba" vbProcedure="false">Recycling!$AB$129</definedName>
    <definedName function="false" hidden="false" name="mleaf_0f5c6036_f506_53fd_8856_f42be1ef81ac" vbProcedure="false">Production!$AL$227</definedName>
    <definedName function="false" hidden="false" name="mleaf_0f5cdc39_c819_54c5_a5e4_442098f2db64" vbProcedure="false">Whisker_Sens!$I$49</definedName>
    <definedName function="false" hidden="false" name="mleaf_0f5d0c0c_4cff_5e1a_9a15_f792369850e1" vbProcedure="false">'Heat map article'!$P$21</definedName>
    <definedName function="false" hidden="false" name="mleaf_0f5e2c9b_79e4_5741_9157_ab5091218508" vbProcedure="false">'Heat map article'!$N$97</definedName>
    <definedName function="false" hidden="false" name="mleaf_0f61cdce_57c5_536f_8b70_efb91f15c80b" vbProcedure="false">'Heat map article'!$AI$126</definedName>
    <definedName function="false" hidden="false" name="mleaf_0f62e784_7374_5a86_94a3_0efff477abf9" vbProcedure="false">'Heat map article'!$Z$83</definedName>
    <definedName function="false" hidden="false" name="mleaf_0f63c022_fbe0_529b_a5db_16446287260f" vbProcedure="false">Graphs!$P$18</definedName>
    <definedName function="false" hidden="false" name="mleaf_0f660c46_f8d4_5f5c_af6c_36f3386126a1" vbProcedure="false">'Use Phase'!$T$205</definedName>
    <definedName function="false" hidden="false" name="mleaf_0f663b3b_8672_5405_907e_3cb52b310c8c" vbProcedure="false">'Heat map article'!$AE$76</definedName>
    <definedName function="false" hidden="false" name="mleaf_0f674416_4f59_5230_9e8c_e3de7485f51f" vbProcedure="false">Production!$AV$223</definedName>
    <definedName function="false" hidden="false" name="mleaf_0f67969a_474b_58e1_b391_459ecc9aaa20" vbProcedure="false">Recycling!$AT$82</definedName>
    <definedName function="false" hidden="false" name="mleaf_0f68739f_af8b_5308_8196_f2c4b4149650" vbProcedure="false">'Use Phase'!$U$251</definedName>
    <definedName function="false" hidden="false" name="mleaf_0f6ab4f0_028a_5980_8862_3a427f0182f7" vbProcedure="false">'Use Phase'!$U$137</definedName>
    <definedName function="false" hidden="false" name="mleaf_0f6bb2f0_9c5d_5ce7_9bd9_26afacdf3efc" vbProcedure="false">'Use Phase'!$P$374</definedName>
    <definedName function="false" hidden="false" name="mleaf_0f6e8874_177c_5901_ba2b_71612faa3d1c" vbProcedure="false">Production!$G$86</definedName>
    <definedName function="false" hidden="false" name="mleaf_0f731d5b_3842_5817_8eed_4bbd8d0cf9bb" vbProcedure="false">Recycling!$AR$84</definedName>
    <definedName function="false" hidden="false" name="mleaf_0f789900_215f_5020_b68a_84d720c51025" vbProcedure="false">'Use Phase'!$AE$334</definedName>
    <definedName function="false" hidden="false" name="mleaf_0f78bdf4_3f34_5a6b_b7a5_9d76abf9d2f5" vbProcedure="false">'Heat map article'!$AZ$7</definedName>
    <definedName function="false" hidden="false" name="mleaf_0f792b29_d5ba_581c_a4c8_90459d6cf9ff" vbProcedure="false">'Heat map article'!$C$54</definedName>
    <definedName function="false" hidden="false" name="mleaf_0f7b18e0_3e76_5298_b1b2_34742d0131dd" vbProcedure="false">'Heat map article'!$Q$87</definedName>
    <definedName function="false" hidden="false" name="mleaf_0f7c815f_7234_5f22_8009_916edabbf124" vbProcedure="false">'Use Phase_Grid'!$R$219</definedName>
    <definedName function="false" hidden="false" name="mleaf_0f7e3794_2600_5f80_97cc_e49f4c0ed7a1" vbProcedure="false">Recycling!$AH$142</definedName>
    <definedName function="false" hidden="false" name="mleaf_0f801067_6a6e_5853_987b_d5d0922769df" vbProcedure="false">Recycling!$F$90</definedName>
    <definedName function="false" hidden="false" name="mleaf_0f81c8e3_beb8_5b6f_99da_2a9c4be17f1c" vbProcedure="false">'Heat map article'!$M$58</definedName>
    <definedName function="false" hidden="false" name="mleaf_0f829bf0_8a9a_54a5_85b9_171ee2de1983" vbProcedure="false">Resume_SensAnal!$M$49</definedName>
    <definedName function="false" hidden="false" name="mleaf_0f844476_77b2_5bce_8330_00513e50dce0" vbProcedure="false">Resume_SensAnal!$S$171</definedName>
    <definedName function="false" hidden="false" name="mleaf_0f8a4409_c9b5_5aa1_9eed_17eb98a21d48" vbProcedure="false">'Use Phase'!$AE$240</definedName>
    <definedName function="false" hidden="false" name="mleaf_0f8b9633_6f81_56de_ab37_377feb6a273d" vbProcedure="false">Recycling!$AU$314</definedName>
    <definedName function="false" hidden="false" name="mleaf_0f8dcb79_ec97_5cb2_94e3_14160c09eb6d" vbProcedure="false">Resume_SensAnal!$E$57</definedName>
    <definedName function="false" hidden="false" name="mleaf_0f8ea1cd_50f4_5784_a31e_979cbccf5e08" vbProcedure="false">'Use Phase'!$P$328</definedName>
    <definedName function="false" hidden="false" name="mleaf_0f8effeb_84b4_557d_9f28_3e5aac7303d5" vbProcedure="false">Resume_SensAnal!$P$211</definedName>
    <definedName function="false" hidden="false" name="mleaf_0f9051a3_686a_53b5_984d_fb34905b1e07" vbProcedure="false">'Use Phase'!$R$328</definedName>
    <definedName function="false" hidden="false" name="mleaf_0f91691b_1e7b_58d2_8dca_8c260e0dbe0a" vbProcedure="false">'Use Phase_Grid'!$N$251</definedName>
    <definedName function="false" hidden="false" name="mleaf_0f977f6c_c264_5ea4_ad6d_eca64e30720e" vbProcedure="false">Production!$B$15</definedName>
    <definedName function="false" hidden="false" name="mleaf_0f994a25_ba92_5f5f_8679_34017a158d66" vbProcedure="false">'Heat map article'!$C$77</definedName>
    <definedName function="false" hidden="false" name="mleaf_0f9ef1fe_fa02_5a03_9d45_92df79802fbb" vbProcedure="false">'Heat map article'!$C$38</definedName>
    <definedName function="false" hidden="false" name="mleaf_0f9febca_3790_5e73_a89e_6c475495ea64" vbProcedure="false">Production!$C$30</definedName>
    <definedName function="false" hidden="false" name="mleaf_0fa0fd30_cce4_53c7_a6da_233863920204" vbProcedure="false">'Heat map article'!$V$116</definedName>
    <definedName function="false" hidden="false" name="mleaf_0fa62710_5fb7_5011_a689_bcb1a21ed995" vbProcedure="false">Recycling!$G$169</definedName>
    <definedName function="false" hidden="false" name="mleaf_0fa7fefe_bda4_521d_8716_96c6d3ae04d8" vbProcedure="false">'Use Phase_Grid'!$C$15</definedName>
    <definedName function="false" hidden="false" name="mleaf_0fa89208_66d0_55c5_8e53_f5f8811c35ce" vbProcedure="false">Production!$L$36</definedName>
    <definedName function="false" hidden="false" name="mleaf_0fa9f414_ba7d_51b7_a262_2b4ffbae9d09" vbProcedure="false">'Use Phase'!$R$189</definedName>
    <definedName function="false" hidden="false" name="mleaf_0fab026e_49cc_558f_a487_19426c684e57" vbProcedure="false">'Heat map article'!$O$38</definedName>
    <definedName function="false" hidden="false" name="mleaf_0fab5cab_cd58_535d_ba39_aa4a32237839" vbProcedure="false">'Use Phase_Grid'!$R$223</definedName>
    <definedName function="false" hidden="false" name="mleaf_0fab74a2_cc0e_52bb_9165_e80b60f98c4d" vbProcedure="false">Production!$L$162</definedName>
    <definedName function="false" hidden="false" name="mleaf_0fb01b59_7e7f_5e1e_801c_d5032e20be61" vbProcedure="false">'Heat map article'!$H$54</definedName>
    <definedName function="false" hidden="false" name="mleaf_0fb04a26_cffe_5e83_b61a_b8386c0425ef" vbProcedure="false">'Heat map article'!$Y$12</definedName>
    <definedName function="false" hidden="false" name="mleaf_0fb08276_553f_563e_bd64_0d8ad39bab89" vbProcedure="false">'Use Phase_Grid'!$J$245</definedName>
    <definedName function="false" hidden="false" name="mleaf_0fb4a932_681f_59d6_8888_2bc9e449c720" vbProcedure="false">'Use Phase'!$AK$336</definedName>
    <definedName function="false" hidden="false" name="mleaf_0fb533df_d6fd_5cd4_8be4_cd7113258fdf" vbProcedure="false">'Heat map article'!$AB$88</definedName>
    <definedName function="false" hidden="false" name="mleaf_0fb570d3_09fd_54ef_8b4b_c3963bcacf6d" vbProcedure="false">'Heat map article'!$H$85</definedName>
    <definedName function="false" hidden="false" name="mleaf_0fba77dc_929e_50b0_97b4_3188cce8a340" vbProcedure="false">'Heat map article'!$L$7</definedName>
    <definedName function="false" hidden="false" name="mleaf_0fbbdfd5_6b51_5780_81c6_b785d6c1fc0e" vbProcedure="false">'Use Phase'!$S$292</definedName>
    <definedName function="false" hidden="false" name="mleaf_0fbcc6d2_09be_520d_ba63_5ddb487745f5" vbProcedure="false">'Use Phase'!$AK$318</definedName>
    <definedName function="false" hidden="false" name="mleaf_0fbfd8ee_813a_53d2_bdc8_014710787af6" vbProcedure="false">'Heat map article'!$AQ$28</definedName>
    <definedName function="false" hidden="false" name="mleaf_0fc509c7_22dd_5903_ba63_ba60d0c13cf9" vbProcedure="false">'Heat map article'!$AH$61</definedName>
    <definedName function="false" hidden="false" name="mleaf_0fc9a1f5_1826_5f8a_ac8e_cd4e6e120a9a" vbProcedure="false">'Heat map article'!$AD$133</definedName>
    <definedName function="false" hidden="false" name="mleaf_0fc9b922_c45e_576d_9d56_fe48f11a1a41" vbProcedure="false">'Use Phase'!$AE$174</definedName>
    <definedName function="false" hidden="false" name="mleaf_0fcba626_ab5a_5179_b10e_ebc14ab3b7a6" vbProcedure="false">Graphs!$F$10</definedName>
    <definedName function="false" hidden="false" name="mleaf_0fcc3084_2eef_5a56_af54_55cec7a6f86e" vbProcedure="false">'Use Phase'!$J$345</definedName>
    <definedName function="false" hidden="false" name="mleaf_0fd0eae9_248a_5f9d_be15_4c7049604f72" vbProcedure="false">Production!$Q$23</definedName>
    <definedName function="false" hidden="false" name="mleaf_0fd49c7f_7e63_5bea_a99c_e6d71a0166ea" vbProcedure="false">'Use Phase_Grid'!$N$217</definedName>
    <definedName function="false" hidden="false" name="mleaf_0fd6a27f_06c5_53e4_ab35_0689d28eb4fe" vbProcedure="false">'Use Phase_Grid'!$T$220</definedName>
    <definedName function="false" hidden="false" name="mleaf_0fd8dcc4_07cf_52ae_80ef_098a19283b65" vbProcedure="false">Resume_SensAnal!$H$132</definedName>
    <definedName function="false" hidden="false" name="mleaf_0fda9ded_dec7_5b40_86a7_c57409ee321e" vbProcedure="false">Production!$D$38</definedName>
    <definedName function="false" hidden="false" name="mleaf_0fdddbcc_b8b7_53a6_849a_d4060846fdcd" vbProcedure="false">Recycling!$R$160</definedName>
    <definedName function="false" hidden="false" name="mleaf_0fdf4b9f_37db_5cfe_879a_10ed42b3cba9" vbProcedure="false">Production!$AL$87</definedName>
    <definedName function="false" hidden="false" name="mleaf_0fe1fd2f_ac87_504e_8de1_60ebbadce1cd" vbProcedure="false">'Use Phase'!$K$226</definedName>
    <definedName function="false" hidden="false" name="mleaf_0fe25762_c020_54f4_8828_99c2aa4fadaf" vbProcedure="false">Recycling!$AO$151</definedName>
    <definedName function="false" hidden="false" name="mleaf_0fe3f402_fb65_5006_8699_207e25460484" vbProcedure="false">'Heat map article'!$R$75</definedName>
    <definedName function="false" hidden="false" name="mleaf_0fe617dd_ff13_5b0e_b43c_0f0efe20ed63" vbProcedure="false">'Use Phase'!$M$285</definedName>
    <definedName function="false" hidden="false" name="mleaf_0fe83693_9d2b_5956_b2ab_0e6041f5af90" vbProcedure="false">Recycling!$AP$302</definedName>
    <definedName function="false" hidden="false" name="mleaf_0fe9d22a_86d8_5706_b93a_005ce6fdae38" vbProcedure="false">Production!$S$63</definedName>
    <definedName function="false" hidden="false" name="mleaf_0feb100d_57bf_58df_b98b_8727d3d07b3f" vbProcedure="false">Production!$BP$20</definedName>
    <definedName function="false" hidden="false" name="mleaf_0feca777_9c8c_5c9a_8f75_72b8c46fa33f" vbProcedure="false">Graphs!$K$64</definedName>
    <definedName function="false" hidden="false" name="mleaf_0ff10a8d_902e_5577_aa2d_a6f188e239e8" vbProcedure="false">Recycling!$AX$149</definedName>
    <definedName function="false" hidden="false" name="mleaf_0ff37ffd_c3f0_5fbf_a0cd_881b4b3fd07f" vbProcedure="false">Recycling!$N$187</definedName>
    <definedName function="false" hidden="false" name="mleaf_0ff428c2_06fd_5e00_a3dd_26e77763c4b1" vbProcedure="false">'Heat map article'!$AH$101</definedName>
    <definedName function="false" hidden="false" name="mleaf_0ff88dda_6b73_5a30_8cec_56e1695140e8" vbProcedure="false">Resume_SensAnal!$K$120</definedName>
    <definedName function="false" hidden="false" name="mleaf_0ffadf8a_0d71_5ed2_994a_dfd07c9bd354" vbProcedure="false">Recycling!$AP$138</definedName>
    <definedName function="false" hidden="false" name="mleaf_0ffc64be_cc77_540f_8139_aa43b013f69d" vbProcedure="false">'Use Phase_Grid'!$Q$162</definedName>
    <definedName function="false" hidden="false" name="mleaf_0fff5800_1a27_530c_a502_00aa3336e3f0" vbProcedure="false">'Use Phase'!$AK$247</definedName>
    <definedName function="false" hidden="false" name="mleaf_1005a25b_443d_5f6d_ba13_6dcdde4df62f" vbProcedure="false">'Heat map article'!$U$118</definedName>
    <definedName function="false" hidden="false" name="mleaf_1006ba29_1cbc_556f_8569_3257795c4933" vbProcedure="false">'Heat map article'!$C$26</definedName>
    <definedName function="false" hidden="false" name="mleaf_100a8a69_f76c_584f_81ec_8faf02b7aa11" vbProcedure="false">'Heat map article'!$AT$43</definedName>
    <definedName function="false" hidden="false" name="mleaf_100ef001_4f82_54b7_9eff_1ba9f457f07a" vbProcedure="false">Whisker_Sens!$E$38</definedName>
    <definedName function="false" hidden="false" name="mleaf_1011423f_ef24_5e83_9fd5_5fd4eca41f07" vbProcedure="false">'Use Phase'!$R$304</definedName>
    <definedName function="false" hidden="false" name="mleaf_101322ef_d960_5dec_913e_6f822a3e78b3" vbProcedure="false">'Heat map article'!$M$104</definedName>
    <definedName function="false" hidden="false" name="mleaf_10146e19_6cc8_56d1_93e7_fe66ce3ccb63" vbProcedure="false">'Use Phase'!$L$240</definedName>
    <definedName function="false" hidden="false" name="mleaf_1017d398_5acc_55f4_8ef9_1787a1185af1" vbProcedure="false">'Heat map article'!$AE$118</definedName>
    <definedName function="false" hidden="false" name="mleaf_101c2fed_f262_50a1_9566_f6773f6fe99e" vbProcedure="false">'Heat map article'!$AG$122</definedName>
    <definedName function="false" hidden="false" name="mleaf_1020e99c_bce5_5ec8_a5c5_779931163b67" vbProcedure="false">'Use Phase'!$V$237</definedName>
    <definedName function="false" hidden="false" name="mleaf_102d229e_e009_50af_aa3c_6d43243a83e6" vbProcedure="false">Resume_SensAnal!$AG$31</definedName>
    <definedName function="false" hidden="false" name="mleaf_102e6cc0_d830_5e54_8000_335b381a19ae" vbProcedure="false">'Use Phase_Grid'!$N$187</definedName>
    <definedName function="false" hidden="false" name="mleaf_103257ec_c9aa_5393_a9c1_a00b1fa46a1c" vbProcedure="false">'Heat map article'!$X$51</definedName>
    <definedName function="false" hidden="false" name="mleaf_10355183_ffd4_5a68_97d1_72ac9efbd86b" vbProcedure="false">'Use Phase'!$U$338</definedName>
    <definedName function="false" hidden="false" name="mleaf_1036008d_3de7_51ef_a51e_6677cf9f6e4a" vbProcedure="false">'Use Phase'!$AD$293</definedName>
    <definedName function="false" hidden="false" name="mleaf_103694c5_e79c_5d04_afb7_15cedc9357e1" vbProcedure="false">'Heat map article'!$C$14</definedName>
    <definedName function="false" hidden="false" name="mleaf_103cd838_0631_5572_b719_b3f182539ada" vbProcedure="false">'Use Phase'!$AJ$262</definedName>
    <definedName function="false" hidden="false" name="mleaf_103ce8f7_fea1_5c28_be30_d3a139f230f5" vbProcedure="false">Recycling!$R$111</definedName>
    <definedName function="false" hidden="false" name="mleaf_103f9869_117d_5a59_9e0f_ae2c494fc361" vbProcedure="false">'Use Phase'!$D$19</definedName>
    <definedName function="false" hidden="false" name="mleaf_1040427a_7626_5068_8714_d8179f251c29" vbProcedure="false">'Use Phase'!$T$307</definedName>
    <definedName function="false" hidden="false" name="mleaf_1041387c_dfeb_59cb_a5ea_d148bb9fb54b" vbProcedure="false">Recycling!$L$4</definedName>
    <definedName function="false" hidden="false" name="mleaf_10416d13_01e7_5cce_a30a_24e4127d407c" vbProcedure="false">Recycling!$H$116</definedName>
    <definedName function="false" hidden="false" name="mleaf_1044a670_47c0_5eda_88e8_b22eac370d9e" vbProcedure="false">'Use Phase'!$AH$186</definedName>
    <definedName function="false" hidden="false" name="mleaf_10457dd0_f76c_5f6e_840f_2b0ef6236eac" vbProcedure="false">Resume_SensAnal!$X$207</definedName>
    <definedName function="false" hidden="false" name="mleaf_104f5784_4f32_552a_81b6_26bfd484def4" vbProcedure="false">'Use Phase'!$J$351</definedName>
    <definedName function="false" hidden="false" name="mleaf_105049b4_0344_51e7_a60d_5bd191a43cdb" vbProcedure="false">Graphs!$N$9</definedName>
    <definedName function="false" hidden="false" name="mleaf_1055a2ea_818c_5c80_b951_131851219d3a" vbProcedure="false">Resume_SensAnal!$D$43</definedName>
    <definedName function="false" hidden="false" name="mleaf_1057cfc2_9910_5acd_9772_e1c01b2d7e3c" vbProcedure="false">Resume_SensAnal!$R$194</definedName>
    <definedName function="false" hidden="false" name="mleaf_10583d7f_4191_549b_b197_4e4792aa2b5e" vbProcedure="false">'Use Phase'!$P$162</definedName>
    <definedName function="false" hidden="false" name="mleaf_105d1b14_73ec_57be_a4b1_b98ce373a913" vbProcedure="false">Recycling!$AV$6</definedName>
    <definedName function="false" hidden="false" name="mleaf_105e325a_8a45_58de_aa89_eadf35ac8174" vbProcedure="false">Production!$AK$88</definedName>
    <definedName function="false" hidden="false" name="mleaf_10601ece_13b2_53ae_b044_9bba40182c20" vbProcedure="false">'Use Phase_Grid'!$R$45</definedName>
    <definedName function="false" hidden="false" name="mleaf_10621c09_ba39_530e_9ba1_9a26d698a8cf" vbProcedure="false">Recycling!$AN$143</definedName>
    <definedName function="false" hidden="false" name="mleaf_1062914a_a80a_5d90_879a_517a1953f67f" vbProcedure="false">'Heat map article'!$AG$146</definedName>
    <definedName function="false" hidden="false" name="mleaf_1068d4af_7625_5d32_abe1_6e53b0a719f8" vbProcedure="false">Production!$AA$183</definedName>
    <definedName function="false" hidden="false" name="mleaf_106958e4_41ce_57a7_9020_6f1e874a57a8" vbProcedure="false">Recycling!$AN$83</definedName>
    <definedName function="false" hidden="false" name="mleaf_106cad57_646b_594f_b53b_5311fb8935a0" vbProcedure="false">'Heat map article'!$Z$134</definedName>
    <definedName function="false" hidden="false" name="mleaf_106fbe6f_6c3d_5c1e_a493_8a0fc258c45b" vbProcedure="false">'Heat map article'!$X$76</definedName>
    <definedName function="false" hidden="false" name="mleaf_10720b4e_9238_5956_9044_0dc36ce0bbc8" vbProcedure="false">Recycling!$BP$318</definedName>
    <definedName function="false" hidden="false" name="mleaf_10764f82_7f8b_50e0_83b5_c9e63d756482" vbProcedure="false">Recycling!$V$95</definedName>
    <definedName function="false" hidden="false" name="mleaf_1076ccb5_18d3_5cba_ac19_8c0be1122dd2" vbProcedure="false">Resume_SensAnal!$AO$130</definedName>
    <definedName function="false" hidden="false" name="mleaf_107b77aa_7665_5eb2_9442_eb75511b5e5b" vbProcedure="false">'Use Phase_Grid'!$V$164</definedName>
    <definedName function="false" hidden="false" name="mleaf_107d241b_8385_5086_9b29_643967a88241" vbProcedure="false">Graphs!$I$64</definedName>
    <definedName function="false" hidden="false" name="mleaf_10808269_5011_5a63_bf84_2e8d98d4bd14" vbProcedure="false">'Heat map article'!$BB$30</definedName>
    <definedName function="false" hidden="false" name="mleaf_10813d05_9a7e_51fc_97b6_cbca6eabde6f" vbProcedure="false">'Heat map article'!$F$119</definedName>
    <definedName function="false" hidden="false" name="mleaf_10826eb3_5944_5e56_9a8e_30e6ccfbd813" vbProcedure="false">Production!$H$100</definedName>
    <definedName function="false" hidden="false" name="mleaf_1083a890_65cd_5d22_a568_09cf3f68ccb6" vbProcedure="false">Resume_SensAnal!$J$74</definedName>
    <definedName function="false" hidden="false" name="mleaf_10871155_5fcf_5f57_92bd_6260c00bb583" vbProcedure="false">'Heat map article'!$AT$44</definedName>
    <definedName function="false" hidden="false" name="mleaf_1087db83_0586_5120_80ee_0fd811fb7ac8" vbProcedure="false">Production!$AA$202</definedName>
    <definedName function="false" hidden="false" name="mleaf_108960ce_e5b9_55f1_ba26_8e0edabe69fa" vbProcedure="false">'Use Phase'!$P$298</definedName>
    <definedName function="false" hidden="false" name="mleaf_108c4423_6056_5c85_be79_f55cf636d7b1" vbProcedure="false">Graphs!$F$31</definedName>
    <definedName function="false" hidden="false" name="mleaf_1091ce09_ce9c_522c_b7e6_c1a04b9bf774" vbProcedure="false">Resume_SensAnal!$J$119</definedName>
    <definedName function="false" hidden="false" name="mleaf_1092116d_14cc_56f9_9d46_f250ecd7d44b" vbProcedure="false">Recycling!$AU$316</definedName>
    <definedName function="false" hidden="false" name="mleaf_1093a3ea_2b5a_5bc7_96fd_4f8a6ed55a01" vbProcedure="false">'Heat map article'!$D$122</definedName>
    <definedName function="false" hidden="false" name="mleaf_10955552_ffbe_5233_a2d1_efbc59e71b7e" vbProcedure="false">'Heat map article'!$O$37</definedName>
    <definedName function="false" hidden="false" name="mleaf_1096fc76_a7e7_5782_ba97_7ab57b106c65" vbProcedure="false">Resume_SensAnal!$M$103</definedName>
    <definedName function="false" hidden="false" name="mleaf_109d5145_2903_58ba_9bdd_d81b59ca2d58" vbProcedure="false">'Heat map article'!$Y$34</definedName>
    <definedName function="false" hidden="false" name="mleaf_109d797d_c5cf_5ffd_afb6_e6c15873eafd" vbProcedure="false">Recycling!$AW$324</definedName>
    <definedName function="false" hidden="false" name="mleaf_109daa24_7b92_5e1f_a63c_5ce8930fdf18" vbProcedure="false">'Use Phase'!$Q$113</definedName>
    <definedName function="false" hidden="false" name="mleaf_109de54d_4d9f_5704_b75e_ffaaa829b7e2" vbProcedure="false">Graphs!$B$5</definedName>
    <definedName function="false" hidden="false" name="mleaf_10a09d56_c0a3_5a7c_9ed3_d38fb7e0644c" vbProcedure="false">'Heat map article'!$J$83</definedName>
    <definedName function="false" hidden="false" name="mleaf_10a21de8_3f28_5595_b18d_4f470b24e823" vbProcedure="false">'Use Phase'!$G$51</definedName>
    <definedName function="false" hidden="false" name="mleaf_10a6b693_09ca_5ac0_92a1_112e602da2c0" vbProcedure="false">'Heat map article'!$X$92</definedName>
    <definedName function="false" hidden="false" name="mleaf_10a74f3c_2627_50f2_96b4_44b2edbf6553" vbProcedure="false">'Use Phase'!$N$54</definedName>
    <definedName function="false" hidden="false" name="mleaf_10a9ec1d_3af3_51ff_9953_0dd71d82b88a" vbProcedure="false">'Use Phase'!$O$343</definedName>
    <definedName function="false" hidden="false" name="mleaf_10aacd97_b014_54e2_a736_692f24be1af3" vbProcedure="false">'Heat map article'!$O$116</definedName>
    <definedName function="false" hidden="false" name="mleaf_10ac99cc_cca3_5ce9_92a2_cc5ee996858d" vbProcedure="false">'Use Phase_Grid'!$T$171</definedName>
    <definedName function="false" hidden="false" name="mleaf_10afab82_680f_5d03_bd40_f34eb47430eb" vbProcedure="false">'Use Phase'!$M$280</definedName>
    <definedName function="false" hidden="false" name="mleaf_10b21c9d_fab3_5e2e_b770_f07e6d8e6461" vbProcedure="false">Production!$AV$8</definedName>
    <definedName function="false" hidden="false" name="mleaf_10b64abd_49d4_5378_a5fd_b215c19cc6c2" vbProcedure="false">Resume_SensAnal!$AP$79</definedName>
    <definedName function="false" hidden="false" name="mleaf_10bac89e_a5dc_5881_a21b_e95d8536d6ee" vbProcedure="false">Production!$J$172</definedName>
    <definedName function="false" hidden="false" name="mleaf_10bb5ea0_8eac_53b9_9b9c_77001ca68c8d" vbProcedure="false">'Use Phase'!$AK$233</definedName>
    <definedName function="false" hidden="false" name="mleaf_10bd9289_cb0a_541f_bdec_4bfbf1fa31bc" vbProcedure="false">'Use Phase_Grid'!$M$263</definedName>
    <definedName function="false" hidden="false" name="mleaf_10bdb0fe_48b6_5b60_acf2_35de8445d7b0" vbProcedure="false">Production!$O$193</definedName>
    <definedName function="false" hidden="false" name="mleaf_10c07641_b8cc_5097_93f4_9309a61de5bc" vbProcedure="false">Recycling!$M$174</definedName>
    <definedName function="false" hidden="false" name="mleaf_10c12599_07b1_5f6d_a9e7_f004b01e6935" vbProcedure="false">'Heat map article'!$E$11</definedName>
    <definedName function="false" hidden="false" name="mleaf_10c60b71_8c0a_55bc_9076_4ddd0df1fa82" vbProcedure="false">'Heat map article'!$G$45</definedName>
    <definedName function="false" hidden="false" name="mleaf_10ca5254_4a9e_557d_97c9_67d084ccaf0f" vbProcedure="false">'Heat map article'!$AB$24</definedName>
    <definedName function="false" hidden="false" name="mleaf_10cfb5ca_0dfd_5869_9787_bfe3b9823e50" vbProcedure="false">Resume_SensAnal!$N$40</definedName>
    <definedName function="false" hidden="false" name="mleaf_10d1e993_fb63_5454_bb15_9ae4c90d49ce" vbProcedure="false">Recycling!$BJ$339</definedName>
    <definedName function="false" hidden="false" name="mleaf_10d50743_4f8d_549a_b7a6_8f2b36eab3da" vbProcedure="false">Production!$G$168</definedName>
    <definedName function="false" hidden="false" name="mleaf_10d6fef9_2bb1_54a0_92a1_ad214099e54f" vbProcedure="false">'Heat map article'!$R$40</definedName>
    <definedName function="false" hidden="false" name="mleaf_10d7f7b5_66ee_5265_b249_5a622a1d936f" vbProcedure="false">Resume_SensAnal!$Q$106</definedName>
    <definedName function="false" hidden="false" name="mleaf_10d92b11_f6ee_5809_8344_287a81a2892b" vbProcedure="false">'Use Phase'!$P$398</definedName>
    <definedName function="false" hidden="false" name="mleaf_10dc8c10_7dcd_5dc2_b278_62137479a1a3" vbProcedure="false">'Heat map article'!$V$126</definedName>
    <definedName function="false" hidden="false" name="mleaf_10dcd957_683f_59ca_b71a_a3dd233a3743" vbProcedure="false">Resume_SensAnal!$M$199</definedName>
    <definedName function="false" hidden="false" name="mleaf_10dec741_5899_5e8e_bcd7_2492efdfcabc" vbProcedure="false">'Use Phase_Grid'!$N$7</definedName>
    <definedName function="false" hidden="false" name="mleaf_10e0b5db_ccc4_5d7a_9f25_89778dcab58d" vbProcedure="false">Resume_SensAnal!$F$90</definedName>
    <definedName function="false" hidden="false" name="mleaf_10e352c4_6fd6_52f7_b395_46ce30b8e132" vbProcedure="false">'Heat map article'!$V$10</definedName>
    <definedName function="false" hidden="false" name="mleaf_10e394d8_73f2_550f_a4b3_4c57adb0dd04" vbProcedure="false">Production!$AJ$225</definedName>
    <definedName function="false" hidden="false" name="mleaf_10eac599_6b8b_5fa5_bf24_7c816a877a9c" vbProcedure="false">'Use Phase'!$J$190</definedName>
    <definedName function="false" hidden="false" name="mleaf_10eb46ce_0e79_5edc_8083_7fca85c602ca" vbProcedure="false">Graphs!$C$52</definedName>
    <definedName function="false" hidden="false" name="mleaf_10efa347_9e63_57fc_bc3c_e1f713db7626" vbProcedure="false">'Use Phase'!$M$240</definedName>
    <definedName function="false" hidden="false" name="mleaf_10f01b78_78b9_513f_988b_c091d7a513be" vbProcedure="false">Resume_SensAnal!$O$201</definedName>
    <definedName function="false" hidden="false" name="mleaf_10f0f3f7_1a8e_52e8_a3e2_acc793fba149" vbProcedure="false">'Use Phase'!$N$140</definedName>
    <definedName function="false" hidden="false" name="mleaf_10f30aaf_d69d_5a23_92bd_eb4c67e7656a" vbProcedure="false">'Use Phase'!$W$153</definedName>
    <definedName function="false" hidden="false" name="mleaf_10f62cea_6de5_5bc2_8cff_eb9a7141b9ca" vbProcedure="false">'Use Phase'!$O$394</definedName>
    <definedName function="false" hidden="false" name="mleaf_10f6eb66_dd72_5b3a_a398_15790773e142" vbProcedure="false">Recycling!$AQ$167</definedName>
    <definedName function="false" hidden="false" name="mleaf_10fe4479_d716_5513_a964_ec1d1ddfe80b" vbProcedure="false">Recycling!$AI$149</definedName>
    <definedName function="false" hidden="false" name="mleaf_11023566_63a7_5819_8aac_458999e677dc" vbProcedure="false">'Heat map article'!$C$153</definedName>
    <definedName function="false" hidden="false" name="mleaf_11032daf_4f79_567a_adf9_e241cc09e59e" vbProcedure="false">'Heat map article'!$AB$151</definedName>
    <definedName function="false" hidden="false" name="mleaf_1103b8f2_5292_570a_bd89_c79890fa2c79" vbProcedure="false">Resume_SensAnal!$V$215</definedName>
    <definedName function="false" hidden="false" name="mleaf_110697f8_814f_50ac_b00e_0ca6fe9be3a5" vbProcedure="false">Recycling!$BB$144</definedName>
    <definedName function="false" hidden="false" name="mleaf_1108d6fe_5ebb_5f0f_8777_f418ad740a45" vbProcedure="false">Whisker_Sens!$E$2</definedName>
    <definedName function="false" hidden="false" name="mleaf_1108d8cd_a1db_5481_8a20_fc2fbc2c0215" vbProcedure="false">'Use Phase_Grid'!$C$9</definedName>
    <definedName function="false" hidden="false" name="mleaf_11091b3e_b06f_5606_8fa1_3a44646205e3" vbProcedure="false">'Use Phase'!$M$365</definedName>
    <definedName function="false" hidden="false" name="mleaf_110bcb3c_10f8_5c40_bd72_c173d46f76d7" vbProcedure="false">Whisker_Sens!$I$5</definedName>
    <definedName function="false" hidden="false" name="mleaf_110cfe1a_3335_509d_b9c6_452f0f261f9a" vbProcedure="false">'Use Phase'!$P$255</definedName>
    <definedName function="false" hidden="false" name="mleaf_110dcaa6_c14a_5c84_950f_08402744306a" vbProcedure="false">'Heat map article'!$I$81</definedName>
    <definedName function="false" hidden="false" name="mleaf_110e0013_7d36_56f6_8f38_9a54f84b7818" vbProcedure="false">'Heat map article'!$M$75</definedName>
    <definedName function="false" hidden="false" name="mleaf_110e0fcc_775e_57ae_9f08_efc31ceb3660" vbProcedure="false">Resume_SensAnal!$R$120</definedName>
    <definedName function="false" hidden="false" name="mleaf_110e4861_cfbc_5655_be78_3e9aaaaa2154" vbProcedure="false">'Use Phase'!$AI$280</definedName>
    <definedName function="false" hidden="false" name="mleaf_1112c621_55ee_5dde_b6e6_6a0af6168516" vbProcedure="false">'Heat map article'!$U$154</definedName>
    <definedName function="false" hidden="false" name="mleaf_1114a754_0fbc_5cf3_b1be_0afb9030fc30" vbProcedure="false">'Heat map article'!$C$112</definedName>
    <definedName function="false" hidden="false" name="mleaf_11176e38_260b_5218_8700_c4b2167dba39" vbProcedure="false">'Heat map article'!$N$145</definedName>
    <definedName function="false" hidden="false" name="mleaf_1117e7db_4cc7_5b64_b861_1b91080b95da" vbProcedure="false">'Heat map article'!$AE$148</definedName>
    <definedName function="false" hidden="false" name="mleaf_111a8a8e_bcc7_53a8_80ee_6296787f12b9" vbProcedure="false">Resume_SensAnal!$M$117</definedName>
    <definedName function="false" hidden="false" name="mleaf_111b7000_d11c_5e42_a8b7_0643dab2a444" vbProcedure="false">'Use Phase'!$Q$382</definedName>
    <definedName function="false" hidden="false" name="mleaf_111fe145_77a0_593b_9977_ba721eca5bdb" vbProcedure="false">Production!$BO$208</definedName>
    <definedName function="false" hidden="false" name="mleaf_11228913_16d7_5b21_b442_962b701dc1c6" vbProcedure="false">'Use Phase_Grid'!$K$125</definedName>
    <definedName function="false" hidden="false" name="mleaf_11242e9d_34a8_5046_8f64_5849df048a8f" vbProcedure="false">'Use Phase'!$J$350</definedName>
    <definedName function="false" hidden="false" name="mleaf_112c6e32_ffe9_5f9e_9d79_07402e8f829d" vbProcedure="false">'Use Phase_Grid'!$N$61</definedName>
    <definedName function="false" hidden="false" name="mleaf_1130e0dd_7899_539e_9836_80b42b23e3eb" vbProcedure="false">'Use Phase'!$L$241</definedName>
    <definedName function="false" hidden="false" name="mleaf_11318e32_5177_5298_a12b_26271c6aafe7" vbProcedure="false">'Use Phase'!$T$303</definedName>
    <definedName function="false" hidden="false" name="mleaf_11335357_d488_5bf1_89eb_573240633f21" vbProcedure="false">'Use Phase_Grid'!$K$33</definedName>
    <definedName function="false" hidden="false" name="mleaf_11336c2b_73e2_5b6c_8043_d81e34f2ea8f" vbProcedure="false">'Use Phase'!$AH$316</definedName>
    <definedName function="false" hidden="false" name="mleaf_11337838_a83c_52fb_94af_ea9973c37152" vbProcedure="false">Resume_SensAnal!$P$51</definedName>
    <definedName function="false" hidden="false" name="mleaf_1134615a_0fa7_5960_846f_70427790eb48" vbProcedure="false">Resume_SensAnal!$E$133</definedName>
    <definedName function="false" hidden="false" name="mleaf_11359599_2544_591d_a767_390230f92c37" vbProcedure="false">Resume_SensAnal!$D$69</definedName>
    <definedName function="false" hidden="false" name="mleaf_113aba9b_5e2b_57ac_806a_e11bc158da9f" vbProcedure="false">'Use Phase'!$M$302</definedName>
    <definedName function="false" hidden="false" name="mleaf_113ad88f_9e5f_5d1e_b994_7403f94f942f" vbProcedure="false">'Use Phase'!$AH$219</definedName>
    <definedName function="false" hidden="false" name="mleaf_113c38fb_0ca4_5a60_bf9d_b6c22056c9e5" vbProcedure="false">'Use Phase'!$K$61</definedName>
    <definedName function="false" hidden="false" name="mleaf_113e027d_53af_55f7_9433_f54051c2c561" vbProcedure="false">'Use Phase'!$S$166</definedName>
    <definedName function="false" hidden="false" name="mleaf_113f84c6_b6c4_5309_b27b_09683837edaa" vbProcedure="false">Resume_SensAnal!$H$113</definedName>
    <definedName function="false" hidden="false" name="mleaf_1143b395_3e80_5445_bfbb_1e49fb1fdf6e" vbProcedure="false">'Use Phase'!$AH$291</definedName>
    <definedName function="false" hidden="false" name="mleaf_114ad8f1_25cb_5589_b1cf_b78d6b1919e3" vbProcedure="false">'Use Phase'!$AD$280</definedName>
    <definedName function="false" hidden="false" name="mleaf_114f5d76_3268_578c_9954_1c17b5c9bf74" vbProcedure="false">'Heat map article'!$Y$156</definedName>
    <definedName function="false" hidden="false" name="mleaf_114fc3f9_6796_55f6_b9b3_de63f346f2d0" vbProcedure="false">Production!$P$85</definedName>
    <definedName function="false" hidden="false" name="mleaf_11509a7d_efc9_5cc9_9757_1ec5bf2b979c" vbProcedure="false">Resume_SensAnal!$S$36</definedName>
    <definedName function="false" hidden="false" name="mleaf_1154efe6_ed58_5447_aa37_ba29304b98f3" vbProcedure="false">Resume_SensAnal!$H$131</definedName>
    <definedName function="false" hidden="false" name="mleaf_115b2672_8e00_5ef2_b90a_4a48186b7119" vbProcedure="false">'Use Phase_Grid'!$N$228</definedName>
    <definedName function="false" hidden="false" name="mleaf_115d2a75_81e3_5449_8ae1_1489c374c6a0" vbProcedure="false">Recycling!$AT$146</definedName>
    <definedName function="false" hidden="false" name="mleaf_115e68cf_8e4c_5f77_8849_908305570cd9" vbProcedure="false">Resume_SensAnal!$D$217</definedName>
    <definedName function="false" hidden="false" name="mleaf_1160c9a4_ef11_58b8_a801_b4eb125d9fd7" vbProcedure="false">Recycling!$BP$126</definedName>
    <definedName function="false" hidden="false" name="mleaf_11636d27_ee2c_5d5d_a553_56bc66e76302" vbProcedure="false">Production!$P$74</definedName>
    <definedName function="false" hidden="false" name="mleaf_1167f394_381a_5e4e_82d7_967291d2d23e" vbProcedure="false">'Use Phase'!$U$252</definedName>
    <definedName function="false" hidden="false" name="mleaf_116b49f2_2712_5d89_b4f8_99bab465f76a" vbProcedure="false">'Heat map article'!$AQ$13</definedName>
    <definedName function="false" hidden="false" name="mleaf_116d7200_0d23_56f8_99af_43d887b7b7f0" vbProcedure="false">Recycling!$AH$193</definedName>
    <definedName function="false" hidden="false" name="mleaf_11734dc0_43a1_5f98_a007_07fbe5dd3213" vbProcedure="false">'Use Phase_Grid'!$R$3</definedName>
    <definedName function="false" hidden="false" name="mleaf_1176a439_a1b2_5fcb_838d_ea4a32769b94" vbProcedure="false">Recycling!$AC$196</definedName>
    <definedName function="false" hidden="false" name="mleaf_117b4449_78d0_5441_9ec8_89c1211884e6" vbProcedure="false">'Heat map article'!$AR$38</definedName>
    <definedName function="false" hidden="false" name="mleaf_117b52f4_14cb_58b7_9699_67d96b53fcd0" vbProcedure="false">'Heat map article'!$AR$27</definedName>
    <definedName function="false" hidden="false" name="mleaf_11800ba1_10a0_5ba0_95b4_c3a587689995" vbProcedure="false">Production!$AV$85</definedName>
    <definedName function="false" hidden="false" name="mleaf_1182ebc1_df84_5159_aeb7_6e63499bbc2d" vbProcedure="false">Resume_SensAnal!$AL$114</definedName>
    <definedName function="false" hidden="false" name="mleaf_11846de3_6662_597b_960e_85089174a536" vbProcedure="false">Recycling!$H$131</definedName>
    <definedName function="false" hidden="false" name="mleaf_1185db97_a2e1_58ed_9d26_f404754e808e" vbProcedure="false">Graphs!$O$29</definedName>
    <definedName function="false" hidden="false" name="mleaf_11880f46_7179_5418_8348_7702d9745858" vbProcedure="false">'Use Phase'!$M$130</definedName>
    <definedName function="false" hidden="false" name="mleaf_1188fdf6_7b5c_5461_b046_f7cfe0f50dd6" vbProcedure="false">Production!$G$62</definedName>
    <definedName function="false" hidden="false" name="mleaf_118b2a2a_3c6c_580c_9e8f_792943dfac9f" vbProcedure="false">Resume_SensAnal!$A$221</definedName>
    <definedName function="false" hidden="false" name="mleaf_118d4957_7aec_5859_bf8d_b332f86a8d8c" vbProcedure="false">Resume_SensAnal!$V$8</definedName>
    <definedName function="false" hidden="false" name="mleaf_1193f63f_82a7_5b1d_ae73_f6fefd218123" vbProcedure="false">'Heat map article'!$AA$17</definedName>
    <definedName function="false" hidden="false" name="mleaf_1194f282_ef81_5288_94c9_ceefdf3a0d71" vbProcedure="false">'Use Phase'!$Q$213</definedName>
    <definedName function="false" hidden="false" name="mleaf_11958563_7aca_51c7_b314_50fa5d5a4c1b" vbProcedure="false">Recycling!$AB$109</definedName>
    <definedName function="false" hidden="false" name="mleaf_119801de_b7f2_55d9_84e4_36c3b19ef92a" vbProcedure="false">Recycling!$S$167</definedName>
    <definedName function="false" hidden="false" name="mleaf_1198d9ea_41fc_533b_9478_eeda30f6717f" vbProcedure="false">Resume_SensAnal!$F$162</definedName>
    <definedName function="false" hidden="false" name="mleaf_11998544_b3bd_5232_879c_a0d7942c6b9a" vbProcedure="false">'Use Phase_Grid'!$N$241</definedName>
    <definedName function="false" hidden="false" name="mleaf_119ff2d3_1218_5d24_9cc3_2564884c20be" vbProcedure="false">'Heat map article'!$N$51</definedName>
    <definedName function="false" hidden="false" name="mleaf_11a35f15_1a7a_5eb3_b0e6_011e9ed1ae27" vbProcedure="false">Graphs!$G$40</definedName>
    <definedName function="false" hidden="false" name="mleaf_11a8e05f_e259_5c55_bb61_023e01d6ac9a" vbProcedure="false">Resume_SensAnal!$M$11</definedName>
    <definedName function="false" hidden="false" name="mleaf_11a9f294_8c10_5992_b7f1_f0a17b7e69be" vbProcedure="false">'Heat map article'!$AG$101</definedName>
    <definedName function="false" hidden="false" name="mleaf_11aa677f_df55_59f1_9674_e9a005183660" vbProcedure="false">Resume_SensAnal!$I$169</definedName>
    <definedName function="false" hidden="false" name="mleaf_11acdccd_1c9f_526f_8536_b1fe6c500da5" vbProcedure="false">'Use Phase_Grid'!$N$69</definedName>
    <definedName function="false" hidden="false" name="mleaf_11adb557_7f41_560b_b742_da1f1cc098b5" vbProcedure="false">Recycling!$BL$313</definedName>
    <definedName function="false" hidden="false" name="mleaf_11add1b1_9ade_54c7_877b_9d4e42a68d7d" vbProcedure="false">'Heat map article'!$L$41</definedName>
    <definedName function="false" hidden="false" name="mleaf_11b25f85_d559_5f18_9be4_e6563785dd95" vbProcedure="false">Resume_SensAnal!$Q$20</definedName>
    <definedName function="false" hidden="false" name="mleaf_11b63d98_9f73_5996_8aaa_ea49a8423d7b" vbProcedure="false">Resume_SensAnal!$G$197</definedName>
    <definedName function="false" hidden="false" name="mleaf_11b8e96d_25b6_5a9b_8083_9a022f234449" vbProcedure="false">'Heat map article'!$AJ$120</definedName>
    <definedName function="false" hidden="false" name="mleaf_11bc4175_e2d3_5f48_b212_42390b941d56" vbProcedure="false">'Use Phase_Grid'!$K$66</definedName>
    <definedName function="false" hidden="false" name="mleaf_11bd4a1a_9d1b_51a8_8a74_593c5df368df" vbProcedure="false">'Heat map article'!$L$130</definedName>
    <definedName function="false" hidden="false" name="mleaf_11c0ba0f_b1ab_5b68_9266_b224800da3f2" vbProcedure="false">Recycling!$S$156</definedName>
    <definedName function="false" hidden="false" name="mleaf_11c27fa0_2efa_52a5_96e4_466e0d8c061c" vbProcedure="false">'Heat map article'!$AS$42</definedName>
    <definedName function="false" hidden="false" name="mleaf_11c50976_a65f_545a_ac71_f13c7c4ece8a" vbProcedure="false">Recycling!$AG$170</definedName>
    <definedName function="false" hidden="false" name="mleaf_11c68e4a_38be_5dda_bc47_b62dac5d7274" vbProcedure="false">Production!$K$172</definedName>
    <definedName function="false" hidden="false" name="mleaf_11c7e9f7_26b9_5768_9662_43ab20eb2088" vbProcedure="false">Recycling!$BN$312</definedName>
    <definedName function="false" hidden="false" name="mleaf_11cb450f_fe2e_5ca9_80c7_37ef247802fe" vbProcedure="false">Production!$I$123</definedName>
    <definedName function="false" hidden="false" name="mleaf_11ccbcc8_ab8d_53df_ac91_a92650a04496" vbProcedure="false">'Heat map article'!$AF$123</definedName>
    <definedName function="false" hidden="false" name="mleaf_11ce2887_a132_5828_a6bc_65ad14e4ff31" vbProcedure="false">Recycling!$I$195</definedName>
    <definedName function="false" hidden="false" name="mleaf_11cedfa8_6fbb_55ae_86b8_500e47df5160" vbProcedure="false">'Use Phase'!$K$300</definedName>
    <definedName function="false" hidden="false" name="mleaf_11d6e52e_8dfc_511e_874d_faf9f619414b" vbProcedure="false">'Use Phase_Grid'!$N$81</definedName>
    <definedName function="false" hidden="false" name="mleaf_11db832b_fe70_5586_a19d_82f3421f5500" vbProcedure="false">'Use Phase'!$AH$341</definedName>
    <definedName function="false" hidden="false" name="mleaf_11dcc985_5a2e_51e5_a4aa_7d6278fcd619" vbProcedure="false">Recycling!$V$162</definedName>
    <definedName function="false" hidden="false" name="mleaf_11e1bfff_0bcb_5ddb_bf3c_69d6793c3dde" vbProcedure="false">'Use Phase_Grid'!$R$63</definedName>
    <definedName function="false" hidden="false" name="mleaf_11e4469e_0966_5ca9_964c_ce2aa779e853" vbProcedure="false">Resume_SensAnal!$G$20</definedName>
    <definedName function="false" hidden="false" name="mleaf_11e4dc98_b6e4_51b7_9888_ed7982904075" vbProcedure="false">Recycling!$F$154</definedName>
    <definedName function="false" hidden="false" name="mleaf_11e6ef1c_caa9_5320_b501_c1b5e5e81a00" vbProcedure="false">Production!$L$234</definedName>
    <definedName function="false" hidden="false" name="mleaf_11ebbdd4_32a7_54ef_9516_bde47e818a64" vbProcedure="false">Resume_SensAnal!$H$153</definedName>
    <definedName function="false" hidden="false" name="mleaf_11ecb388_a7c3_50e2_9052_0eef48f46176" vbProcedure="false">'Heat map article'!$J$73</definedName>
    <definedName function="false" hidden="false" name="mleaf_11edd476_cff4_5a8d_a9b2_1b15f9dc39a1" vbProcedure="false">'Heat map article'!$AW$24</definedName>
    <definedName function="false" hidden="false" name="mleaf_11f09874_c701_5af8_b29d_bdb4fa11fe62" vbProcedure="false">Resume_SensAnal!$AI$101</definedName>
    <definedName function="false" hidden="false" name="mleaf_11f2b72b_9871_5900_a12f_437e5e528b7f" vbProcedure="false">'Use Phase_Grid'!$G$37</definedName>
    <definedName function="false" hidden="false" name="mleaf_11f3ca36_3531_588b_9f96_e083dfba0002" vbProcedure="false">'Heat map article'!$M$46</definedName>
    <definedName function="false" hidden="false" name="mleaf_11fa32e4_140f_5415_83c6_375838492eb8" vbProcedure="false">Recycling!$BL$299</definedName>
    <definedName function="false" hidden="false" name="mleaf_11fc8b26_37f4_57de_aaec_1469949a7dc1" vbProcedure="false">'Heat map article'!$H$57</definedName>
    <definedName function="false" hidden="false" name="mleaf_11fcf56c_656c_5a55_ada1_3bad995ebe17" vbProcedure="false">Resume_SensAnal!$E$62</definedName>
    <definedName function="false" hidden="false" name="mleaf_120804f8_015e_5219_b586_ebe1bf86e8a7" vbProcedure="false">'Use Phase'!$P$375</definedName>
    <definedName function="false" hidden="false" name="mleaf_1208c717_5b89_58f0_b668_c2d400dabaf2" vbProcedure="false">'Use Phase_Grid'!$N$126</definedName>
    <definedName function="false" hidden="false" name="mleaf_120a29ee_709e_57fd_a930_ffc0c06de35f" vbProcedure="false">'Use Phase_Grid'!$J$84</definedName>
    <definedName function="false" hidden="false" name="mleaf_120a5465_132a_5b3d_a9f3_d5c7e1714659" vbProcedure="false">Resume_SensAnal!$S$156</definedName>
    <definedName function="false" hidden="false" name="mleaf_120b3eb2_6f61_575a_be4a_b06c2b4d6b3e" vbProcedure="false">Recycling!$AR$149</definedName>
    <definedName function="false" hidden="false" name="mleaf_12125e93_6c34_5c46_8ebd_ed4da9e75907" vbProcedure="false">Recycling!$AT$69</definedName>
    <definedName function="false" hidden="false" name="mleaf_1214cce8_544d_53e4_b230_78ed65f24d0d" vbProcedure="false">Recycling!$AY$107</definedName>
    <definedName function="false" hidden="false" name="mleaf_1215b756_f8eb_5d1a_baaf_450120aeefb8" vbProcedure="false">Production!$BO$187</definedName>
    <definedName function="false" hidden="false" name="mleaf_12191781_31d7_5610_8763_cb44213060b7" vbProcedure="false">Resume_SensAnal!$AR$101</definedName>
    <definedName function="false" hidden="false" name="mleaf_12199d57_262c_5fdb_83f3_60d9d6107345" vbProcedure="false">'Use Phase'!$AK$301</definedName>
    <definedName function="false" hidden="false" name="mleaf_121bee85_7005_5e52_ac3e_b35b60605240" vbProcedure="false">'Heat map article'!$O$24</definedName>
    <definedName function="false" hidden="false" name="mleaf_121c3ddf_e8a1_5efa_adf2_1b8ad439e83c" vbProcedure="false">'Heat map article'!$H$152</definedName>
    <definedName function="false" hidden="false" name="mleaf_121ee3ae_f98f_56bc_8586_82a7a7910f50" vbProcedure="false">'Use Phase'!$D$47</definedName>
    <definedName function="false" hidden="false" name="mleaf_121fae7f_f635_51f0_8355_8afa97e4d993" vbProcedure="false">'Use Phase'!$L$364</definedName>
    <definedName function="false" hidden="false" name="mleaf_1221c67e_d97f_52aa_bcab_deae6ddf84f0" vbProcedure="false">'Heat map article'!$X$41</definedName>
    <definedName function="false" hidden="false" name="mleaf_12224536_e774_561b_9303_e7c48a154b49" vbProcedure="false">'Use Phase'!$AG$347</definedName>
    <definedName function="false" hidden="false" name="mleaf_122282c6_01a1_55ee_97ca_2a6842278137" vbProcedure="false">Production!$E$26</definedName>
    <definedName function="false" hidden="false" name="mleaf_1225c2d0_8d03_549b_967d_f7470c1587a5" vbProcedure="false">Resume_SensAnal!$E$61</definedName>
    <definedName function="false" hidden="false" name="mleaf_122ab0ff_2664_5d15_914c_89c780883500" vbProcedure="false">'Heat map article'!$M$100</definedName>
    <definedName function="false" hidden="false" name="mleaf_1230f6a0_9ade_5915_8cda_dd9fbc76bdfe" vbProcedure="false">'Use Phase'!$AE$169</definedName>
    <definedName function="false" hidden="false" name="mleaf_123199eb_1dc9_52d4_95d2_607306edb11c" vbProcedure="false">Resume_SensAnal!$AP$105</definedName>
    <definedName function="false" hidden="false" name="mleaf_1234f8e7_7d71_558d_8001_d5e769696251" vbProcedure="false">'Heat map article'!$AB$51</definedName>
    <definedName function="false" hidden="false" name="mleaf_12397873_6dbc_50c0_9848_4de8f453ab4c" vbProcedure="false">'Use Phase_Grid'!$J$158</definedName>
    <definedName function="false" hidden="false" name="mleaf_123dc2fb_fafe_5fe5_a31b_68e714410652" vbProcedure="false">Resume_SensAnal!$AB$91</definedName>
    <definedName function="false" hidden="false" name="mleaf_124056f7_6db8_5889_9087_cf7943a7ef99" vbProcedure="false">Recycling!$L$96</definedName>
    <definedName function="false" hidden="false" name="mleaf_12438f96_4eea_50f7_8aa9_d5b6025555d5" vbProcedure="false">'Use Phase'!$AK$251</definedName>
    <definedName function="false" hidden="false" name="mleaf_1243cc56_87ed_5841_a49b_9e8aa5a4352b" vbProcedure="false">Production!$B$25</definedName>
    <definedName function="false" hidden="false" name="mleaf_12456da8_ff54_5901_b602_687b4835f184" vbProcedure="false">'Use Phase_Grid'!$O$96</definedName>
    <definedName function="false" hidden="false" name="mleaf_1246ddd7_5b85_5304_aa92_cbd1bd568695" vbProcedure="false">'Use Phase'!$K$327</definedName>
    <definedName function="false" hidden="false" name="mleaf_124919e7_3be6_5a1b_b209_0815d25070d4" vbProcedure="false">Recycling!$AW$154</definedName>
    <definedName function="false" hidden="false" name="mleaf_124b596f_2f51_553b_9d28_cd320733603d" vbProcedure="false">Resume_SensAnal!$G$84</definedName>
    <definedName function="false" hidden="false" name="mleaf_124ff193_ddf9_589b_861a_c5e8772f6359" vbProcedure="false">'Use Phase_Grid'!$M$65</definedName>
    <definedName function="false" hidden="false" name="mleaf_1250aa2d_0af0_5d11_9c9b_a1f3e0392e7a" vbProcedure="false">Production!$BD$199</definedName>
    <definedName function="false" hidden="false" name="mleaf_125a78cd_c572_5043_8fb1_35e586bab070" vbProcedure="false">'Use Phase'!$R$257</definedName>
    <definedName function="false" hidden="false" name="mleaf_125d2c67_a0da_5093_959c_a024d07a05a9" vbProcedure="false">'Use Phase'!$AH$176</definedName>
    <definedName function="false" hidden="false" name="mleaf_125f4c8c_af43_5938_8f02_8653d525407d" vbProcedure="false">'Use Phase'!$K$44</definedName>
    <definedName function="false" hidden="false" name="mleaf_126280b7_7f7c_515e_b330_4ee2c51636b0" vbProcedure="false">'Use Phase'!$AE$319</definedName>
    <definedName function="false" hidden="false" name="mleaf_12652926_5632_5a4b_a7f4_623551205958" vbProcedure="false">Recycling!$U$95</definedName>
    <definedName function="false" hidden="false" name="mleaf_12659d86_93c3_5e1d_a085_1d22864a9fb1" vbProcedure="false">Recycling!$AP$103</definedName>
    <definedName function="false" hidden="false" name="mleaf_1266b7e6_23d1_522e_ab45_7f81b0c7ca1c" vbProcedure="false">Resume_SensAnal!$G$59</definedName>
    <definedName function="false" hidden="false" name="mleaf_126705c3_7b3e_5647_ba10_8dac9c9db255" vbProcedure="false">Resume_SensAnal!$T$95</definedName>
    <definedName function="false" hidden="false" name="mleaf_12678d81_85a2_5395_90bc_0d8b253d0f8c" vbProcedure="false">Recycling!$BH$166</definedName>
    <definedName function="false" hidden="false" name="mleaf_1269bf48_4b9a_5ae8_a294_72b2b4e70ea2" vbProcedure="false">Recycling!$Q$155</definedName>
    <definedName function="false" hidden="false" name="mleaf_126a1f95_9252_5fd0_bcee_24ed683e1ba5" vbProcedure="false">Recycling!$AQ$344</definedName>
    <definedName function="false" hidden="false" name="mleaf_126b88d5_e711_5e73_b854_d26ab516c440" vbProcedure="false">Recycling!$BK$311</definedName>
    <definedName function="false" hidden="false" name="mleaf_126edb5e_604c_5220_84a0_0352e9133aa9" vbProcedure="false">'Use Phase'!$Q$381</definedName>
    <definedName function="false" hidden="false" name="mleaf_1277f957_b857_5d1a_b58f_50b96f4e8971" vbProcedure="false">'Heat map article'!$N$109</definedName>
    <definedName function="false" hidden="false" name="mleaf_12780b19_5e7e_5395_881d_3fe47df293c8" vbProcedure="false">Recycling!$P$172</definedName>
    <definedName function="false" hidden="false" name="mleaf_1279b151_f6a4_5872_af77_579faff6bd2d" vbProcedure="false">'Use Phase'!$M$248</definedName>
    <definedName function="false" hidden="false" name="mleaf_127b53ad_ed98_5d0b_8fca_43e870effbe4" vbProcedure="false">Production!$AS$80</definedName>
    <definedName function="false" hidden="false" name="mleaf_127bf20f_90da_5e50_ac99_ba29a9426091" vbProcedure="false">'Heat map article'!$AA$80</definedName>
    <definedName function="false" hidden="false" name="mleaf_127de456_90d3_5416_9c38_c1ac99c71c80" vbProcedure="false">Resume_SensAnal!$O$205</definedName>
    <definedName function="false" hidden="false" name="mleaf_127e83ec_dd62_5c7b_9c76_69d00f3df77b" vbProcedure="false">Resume_SensAnal!$D$107</definedName>
    <definedName function="false" hidden="false" name="mleaf_127f6466_38a5_5cb4_aab6_fbda634e568b" vbProcedure="false">'Use Phase'!$V$340</definedName>
    <definedName function="false" hidden="false" name="mleaf_1280aaea_c8d4_5e8c_8752_814fb80721a2" vbProcedure="false">'Use Phase'!$J$163</definedName>
    <definedName function="false" hidden="false" name="mleaf_1285cae1_cdf0_50e9_88a9_da582ad386a3" vbProcedure="false">'Use Phase_Grid'!$K$210</definedName>
    <definedName function="false" hidden="false" name="mleaf_1285e3d6_1e7c_5dc5_af68_db37b59300bb" vbProcedure="false">'Heat map article'!$AJ$102</definedName>
    <definedName function="false" hidden="false" name="mleaf_1286c0cc_6971_51c1_a8bb_dc0876efb87c" vbProcedure="false">Resume_SensAnal!$J$68</definedName>
    <definedName function="false" hidden="false" name="mleaf_128bca76_7a04_5b85_b072_20826398a1bc" vbProcedure="false">Recycling!$BA$148</definedName>
    <definedName function="false" hidden="false" name="mleaf_128d0586_46de_5e7f_8318_c08dda4f7f51" vbProcedure="false">'Use Phase'!$M$209</definedName>
    <definedName function="false" hidden="false" name="mleaf_128d5f96_c2b3_5ce4_8441_e8f73b2d1b82" vbProcedure="false">'Use Phase'!$AE$262</definedName>
    <definedName function="false" hidden="false" name="mleaf_128d7232_be80_53e6_bf58_47dcf870dc52" vbProcedure="false">'Use Phase'!$R$64</definedName>
    <definedName function="false" hidden="false" name="mleaf_128d77de_0896_57a0_a10c_c4f1d7d2dae5" vbProcedure="false">'Heat map article'!$BB$8</definedName>
    <definedName function="false" hidden="false" name="mleaf_1293478f_9b53_50b9_8b08_a44f2de0314f" vbProcedure="false">Recycling!$H$170</definedName>
    <definedName function="false" hidden="false" name="mleaf_1296fc9b_3db1_55ac_91af_23132ae0aa21" vbProcedure="false">'Heat map article'!$O$30</definedName>
    <definedName function="false" hidden="false" name="mleaf_129cb57b_e96b_5b5b_86bc_d80c8fc53d7f" vbProcedure="false">'Use Phase'!$P$111</definedName>
    <definedName function="false" hidden="false" name="mleaf_129f0a81_a32f_5d7e_9290_9d06ee3ff317" vbProcedure="false">'Heat map article'!$X$126</definedName>
    <definedName function="false" hidden="false" name="mleaf_12a4c459_048e_55b6_90bb_a6226c392521" vbProcedure="false">Recycling!$Q$170</definedName>
    <definedName function="false" hidden="false" name="mleaf_12a7c05b_ff09_50f4_ba00_a6c0ae81b43e" vbProcedure="false">Production!$AU$219</definedName>
    <definedName function="false" hidden="false" name="mleaf_12a8b5a4_356e_5421_b41f_91a522df0e1c" vbProcedure="false">'Heat map article'!$AH$62</definedName>
    <definedName function="false" hidden="false" name="mleaf_12a9f736_645f_5af6_9c35_511591c6fc8d" vbProcedure="false">'Use Phase_Grid'!$O$128</definedName>
    <definedName function="false" hidden="false" name="mleaf_12a9f908_2822_5ad4_8582_dd93899c5ec4" vbProcedure="false">'Heat map article'!$X$81</definedName>
    <definedName function="false" hidden="false" name="mleaf_12ab775b_6f3c_522e_87d5_012a52bde25e" vbProcedure="false">Production!$H$173</definedName>
    <definedName function="false" hidden="false" name="mleaf_12ad0338_06a0_5fe1_9d3e_9d1e5788925f" vbProcedure="false">'Use Phase'!$W$165</definedName>
    <definedName function="false" hidden="false" name="mleaf_12ad03c3_c677_5494_a9d3_838f56b86365" vbProcedure="false">'Heat map article'!$AI$19</definedName>
    <definedName function="false" hidden="false" name="mleaf_12ae70ba_78b7_59d6_af0b_cc22f8e7dc18" vbProcedure="false">'Use Phase'!$AG$301</definedName>
    <definedName function="false" hidden="false" name="mleaf_12af3094_edc5_55db_aac5_15e4a085041f" vbProcedure="false">'Use Phase_Grid'!$Q$28</definedName>
    <definedName function="false" hidden="false" name="mleaf_12afc8f6_68fc_5a9e_84e3_45e498af5871" vbProcedure="false">'Heat map article'!$AI$146</definedName>
    <definedName function="false" hidden="false" name="mleaf_12b060dc_c0ff_511b_935a_f1b387329f29" vbProcedure="false">Resume_SensAnal!$G$164</definedName>
    <definedName function="false" hidden="false" name="mleaf_12b07a00_51c8_5c71_82ed_5b675a6d151a" vbProcedure="false">Production!$K$111</definedName>
    <definedName function="false" hidden="false" name="mleaf_12b2825b_e2ce_58ea_a5c3_2d5f00a38bcd" vbProcedure="false">Recycling!$W$103</definedName>
    <definedName function="false" hidden="false" name="mleaf_12b42698_712c_552f_a4d0_5083ad3bd650" vbProcedure="false">'Use Phase'!$O$303</definedName>
    <definedName function="false" hidden="false" name="mleaf_12bcf46d_9a51_57ba_9208_5cab724fadcf" vbProcedure="false">Production!$AL$5</definedName>
    <definedName function="false" hidden="false" name="mleaf_12beecc2_e8b0_5090_a117_e66f6c1754d0" vbProcedure="false">'Use Phase_Grid'!$N$54</definedName>
    <definedName function="false" hidden="false" name="mleaf_12bf66c2_79f2_5d90_b91f_e59dbbcfb7f8" vbProcedure="false">Production!$T$73</definedName>
    <definedName function="false" hidden="false" name="mleaf_12bfaeeb_bb87_5a88_a827_fcf5f3d0b8ea" vbProcedure="false">'Use Phase'!$S$179</definedName>
    <definedName function="false" hidden="false" name="mleaf_12c0242e_6ee4_516d_9277_a1fbdd66e688" vbProcedure="false">Resume_SensAnal!$D$215</definedName>
    <definedName function="false" hidden="false" name="mleaf_12c0b454_0456_5817_aa9f_4eb13945a8cf" vbProcedure="false">Production!$BD$212</definedName>
    <definedName function="false" hidden="false" name="mleaf_12c2d7d3_a1e3_5132_8156_2a28e221ea87" vbProcedure="false">'Heat map article'!$AE$14</definedName>
    <definedName function="false" hidden="false" name="mleaf_12c62815_1170_5369_8fd2_742d1a968b87" vbProcedure="false">Resume_SensAnal!$AQ$122</definedName>
    <definedName function="false" hidden="false" name="mleaf_12c7ba0a_fa57_5ad9_bc66_7c719084258f" vbProcedure="false">Recycling!$P$179</definedName>
    <definedName function="false" hidden="false" name="mleaf_12cd4c45_d8fe_5cbd_a5ee_52e98883ad53" vbProcedure="false">Resume_SensAnal!$N$30</definedName>
    <definedName function="false" hidden="false" name="mleaf_12d18425_daf7_5b7d_9250_896c9a4be433" vbProcedure="false">'Use Phase'!$T$142</definedName>
    <definedName function="false" hidden="false" name="mleaf_12d37c06_f1e2_5001_b20b_41085db27327" vbProcedure="false">Resume_SensAnal!$F$134</definedName>
    <definedName function="false" hidden="false" name="mleaf_12d649e6_674d_54ab_aa76_80ff9be3cffa" vbProcedure="false">Production!$V$69</definedName>
    <definedName function="false" hidden="false" name="mleaf_12d96991_125f_5ed5_b7e5_4f659e97323d" vbProcedure="false">Recycling!$R$144</definedName>
    <definedName function="false" hidden="false" name="mleaf_12dcbcf4_1dd2_5c42_b014_cae0aa671172" vbProcedure="false">'Use Phase'!$V$218</definedName>
    <definedName function="false" hidden="false" name="mleaf_12dd32ee_c23a_583d_9ce2_05fded5c3ab3" vbProcedure="false">'Use Phase'!$K$292</definedName>
    <definedName function="false" hidden="false" name="mleaf_12dde0bf_f311_5c22_b61c_734cfe8d6955" vbProcedure="false">Recycling!$L$100</definedName>
    <definedName function="false" hidden="false" name="mleaf_12de7b81_91f0_5a33_859b_6d02869349a3" vbProcedure="false">'Use Phase_Grid'!$U$184</definedName>
    <definedName function="false" hidden="false" name="mleaf_12e03377_90f7_532c_9247_a56c06b45cef" vbProcedure="false">'Heat map article'!$Y$62</definedName>
    <definedName function="false" hidden="false" name="mleaf_12e08423_6391_55b4_a191_385437d9bc1a" vbProcedure="false">'Use Phase_Grid'!$U$135</definedName>
    <definedName function="false" hidden="false" name="mleaf_12e3ad1f_9ebe_5ad2_8ab0_fc5b36056a00" vbProcedure="false">'Heat map article'!$D$11</definedName>
    <definedName function="false" hidden="false" name="mleaf_12e4730a_9817_5bd8_beb0_8a3e0ba046ef" vbProcedure="false">'Use Phase'!$L$287</definedName>
    <definedName function="false" hidden="false" name="mleaf_12e78ca1_a7d6_569e_97f2_451ab97a39de" vbProcedure="false">'Heat map article'!$G$120</definedName>
    <definedName function="false" hidden="false" name="mleaf_12e80b94_fe47_5117_b1c2_20ab860ff3b4" vbProcedure="false">Resume_SensAnal!$N$59</definedName>
    <definedName function="false" hidden="false" name="mleaf_12eb26c9_4972_5a23_b9c2_32cddcd26263" vbProcedure="false">Production!$BQ$7</definedName>
    <definedName function="false" hidden="false" name="mleaf_12eeb7c8_b46b_5f98_b665_acf563d64af2" vbProcedure="false">Resume_SensAnal!$U$210</definedName>
    <definedName function="false" hidden="false" name="mleaf_12f27ce4_ea96_595b_98fa_cd2c806048a3" vbProcedure="false">Recycling!$AY$86</definedName>
    <definedName function="false" hidden="false" name="mleaf_12f93587_5876_519f_89a6_f7727db6d783" vbProcedure="false">Graphs!$H$26</definedName>
    <definedName function="false" hidden="false" name="mleaf_12fdde5c_754e_50f0_85cf_502abc0616d7" vbProcedure="false">'Use Phase_Grid'!$K$56</definedName>
    <definedName function="false" hidden="false" name="mleaf_12fe7d65_4c58_5fac_85ed_631e3bb16e70" vbProcedure="false">'Use Phase_Grid'!$R$153</definedName>
    <definedName function="false" hidden="false" name="mleaf_12fed5aa_3000_5c99_bef7_855e55245305" vbProcedure="false">Production!$AU$182</definedName>
    <definedName function="false" hidden="false" name="mleaf_1306a411_ef31_50ce_acc3_de5533b0597a" vbProcedure="false">'Use Phase_Grid'!$Q$186</definedName>
    <definedName function="false" hidden="false" name="mleaf_130a34c8_bbd8_5e03_8c94_b46e39587668" vbProcedure="false">Graphs!$L$60</definedName>
    <definedName function="false" hidden="false" name="mleaf_130a9c7c_0b0e_5b96_9b66_21aac5e5f236" vbProcedure="false">'Heat map article'!$U$22</definedName>
    <definedName function="false" hidden="false" name="mleaf_130d6ddb_f1da_56e0_9b03_3e5f97814c3a" vbProcedure="false">Production!$AP$3</definedName>
    <definedName function="false" hidden="false" name="mleaf_130e9d24_22cd_503c_9f44_046e7d69bd50" vbProcedure="false">Recycling!$AW$17</definedName>
    <definedName function="false" hidden="false" name="mleaf_131a54c2_aac1_5b76_b8f2_205c8d6ccadc" vbProcedure="false">Recycling!$AT$298</definedName>
    <definedName function="false" hidden="false" name="mleaf_131b2c82_bc62_5675_8173_f32c45a5fbe2" vbProcedure="false">Recycling!$BR$323</definedName>
    <definedName function="false" hidden="false" name="mleaf_131ca03b_0f73_5eaf_9155_2aee9926bb6f" vbProcedure="false">'Use Phase_Grid'!$N$80</definedName>
    <definedName function="false" hidden="false" name="mleaf_131dc508_9afb_5c95_807a_1bbf27005554" vbProcedure="false">Production!$L$59</definedName>
    <definedName function="false" hidden="false" name="mleaf_131f0e9a_9cce_5e6a_8031_33c24a780cbb" vbProcedure="false">Resume_SensAnal!$AG$75</definedName>
    <definedName function="false" hidden="false" name="mleaf_131f7657_a789_5ce0_a1a0_5a2030ebe9db" vbProcedure="false">'Use Phase'!$L$247</definedName>
    <definedName function="false" hidden="false" name="mleaf_13208343_4041_5808_bcb2_afe3ae2349eb" vbProcedure="false">'Use Phase'!$B$4</definedName>
    <definedName function="false" hidden="false" name="mleaf_13210358_6e0e_594a_b69d_99adf71a408c" vbProcedure="false">'Heat map article'!$X$80</definedName>
    <definedName function="false" hidden="false" name="mleaf_13220071_1075_5b9f_9a34_7c26fc3bc4e7" vbProcedure="false">Resume_SensAnal!$K$216</definedName>
    <definedName function="false" hidden="false" name="mleaf_1323e412_3401_5572_a107_68be744b61be" vbProcedure="false">Production!$Y$83</definedName>
    <definedName function="false" hidden="false" name="mleaf_1323f716_e643_5554_b61e_3970f02959c6" vbProcedure="false">'Use Phase'!$AJ$216</definedName>
    <definedName function="false" hidden="false" name="mleaf_1324b4d6_c261_54db_8ec0_64a8e85729e6" vbProcedure="false">Resume_SensAnal!$M$59</definedName>
    <definedName function="false" hidden="false" name="mleaf_132573f2_565c_51fc_a066_3aa980187133" vbProcedure="false">'Use Phase'!$J$154</definedName>
    <definedName function="false" hidden="false" name="mleaf_1331aafe_3efd_5ec5_a874_c99c2cbbb7df" vbProcedure="false">Resume_SensAnal!$AC$41</definedName>
    <definedName function="false" hidden="false" name="mleaf_1331d080_fd64_5079_9eb3_ef972173f082" vbProcedure="false">Production!$I$128</definedName>
    <definedName function="false" hidden="false" name="mleaf_13322a88_aae6_5eac_9014_7f48e02edec0" vbProcedure="false">'Use Phase_Grid'!$N$142</definedName>
    <definedName function="false" hidden="false" name="mleaf_13358462_eeff_539a_84b9_7150a9c5c0e7" vbProcedure="false">'Heat map article'!$M$22</definedName>
    <definedName function="false" hidden="false" name="mleaf_1339fe4d_b214_534f_8179_9892b43fa4ca" vbProcedure="false">'Use Phase'!$J$175</definedName>
    <definedName function="false" hidden="false" name="mleaf_133ad713_0a66_530c_b342_7a24b323276a" vbProcedure="false">'Use Phase'!$R$55</definedName>
    <definedName function="false" hidden="false" name="mleaf_133fb6ca_6632_5e58_abca_fa1af96ff004" vbProcedure="false">Recycling!$AI$95</definedName>
    <definedName function="false" hidden="false" name="mleaf_1340eab0_de4c_525b_98e6_45a39267a3b3" vbProcedure="false">'Heat map article'!$D$86</definedName>
    <definedName function="false" hidden="false" name="mleaf_1342d6a4_cb9c_5c60_8838_b9a4e09fc561" vbProcedure="false">'Heat map article'!$X$23</definedName>
    <definedName function="false" hidden="false" name="mleaf_1342dfec_ad76_599c_adbb_f10bd934e0c6" vbProcedure="false">'Use Phase'!$AF$256</definedName>
    <definedName function="false" hidden="false" name="mleaf_13443ddf_1c6c_53f4_9f46_0e17a7647e39" vbProcedure="false">'Use Phase'!$AJ$175</definedName>
    <definedName function="false" hidden="false" name="mleaf_1346661e_b0f2_539f_becf_b8960e71ab3d" vbProcedure="false">Resume_SensAnal!$AO$121</definedName>
    <definedName function="false" hidden="false" name="mleaf_1347e846_e312_5b3c_84e3_1231dde2c228" vbProcedure="false">'Heat map article'!$J$49</definedName>
    <definedName function="false" hidden="false" name="mleaf_134a19c0_77af_5d40_8b65_61f658b6cc30" vbProcedure="false">Production!$BN$181</definedName>
    <definedName function="false" hidden="false" name="mleaf_134a4605_a736_5013_8899_2f867ac0946b" vbProcedure="false">'Use Phase_Grid'!$U$138</definedName>
    <definedName function="false" hidden="false" name="mleaf_134ca99f_bb2f_5791_af3a_bcead9a53bca" vbProcedure="false">'Use Phase'!$Q$364</definedName>
    <definedName function="false" hidden="false" name="mleaf_135342c5_025e_5c5b_a80c_fbdb3c34adb8" vbProcedure="false">'Heat map article'!$AF$38</definedName>
    <definedName function="false" hidden="false" name="mleaf_136a0325_39b0_5d7c_b900_0442d5b1df51" vbProcedure="false">'Use Phase'!$N$286</definedName>
    <definedName function="false" hidden="false" name="mleaf_136a2c4e_21b5_5257_afee_d7698d22f082" vbProcedure="false">Recycling!$AS$302</definedName>
    <definedName function="false" hidden="false" name="mleaf_136aea6c_230f_544d_84e3_514d60c6c2b2" vbProcedure="false">'Use Phase_Grid'!$M$235</definedName>
    <definedName function="false" hidden="false" name="mleaf_136eae20_7b90_5a32_82c7_f3057bde120a" vbProcedure="false">Production!$AJ$48</definedName>
    <definedName function="false" hidden="false" name="mleaf_136f76bc_0741_5d65_ae51_5aeee4f6ed83" vbProcedure="false">Production!$J$66</definedName>
    <definedName function="false" hidden="false" name="mleaf_13762fec_d38c_5bcd_8d44_71cfa8e7228b" vbProcedure="false">'Use Phase'!$J$145</definedName>
    <definedName function="false" hidden="false" name="mleaf_13777f13_30b5_5419_9d3b_1770631618c9" vbProcedure="false">'Use Phase_Grid'!$L$46</definedName>
    <definedName function="false" hidden="false" name="mleaf_1377dc29_1179_5f79_8cf6_d811abe0d831" vbProcedure="false">Resume_SensAnal!$C$10</definedName>
    <definedName function="false" hidden="false" name="mleaf_137aa7f0_0035_5f1c_9795_502025a3d65f" vbProcedure="false">'Heat map article'!$AA$127</definedName>
    <definedName function="false" hidden="false" name="mleaf_137f9467_b6d5_52b1_b0e6_d6f9bd61de66" vbProcedure="false">Resume_SensAnal!$M$43</definedName>
    <definedName function="false" hidden="false" name="mleaf_13811f6f_3d3d_546e_96ce_afe157999cb4" vbProcedure="false">Recycling!$N$122</definedName>
    <definedName function="false" hidden="false" name="mleaf_13823da0_5895_5a58_91d2_29ebb4ed8087" vbProcedure="false">'Heat map article'!$N$151</definedName>
    <definedName function="false" hidden="false" name="mleaf_13852773_5f71_5e9d_91ef_e09299e59b68" vbProcedure="false">'Use Phase'!$AF$145</definedName>
    <definedName function="false" hidden="false" name="mleaf_13855046_c955_5eeb_949f_6243903bfa90" vbProcedure="false">Whisker_Sens!$I$19</definedName>
    <definedName function="false" hidden="false" name="mleaf_1385afa3_6666_525e_b547_12b5eac703ff" vbProcedure="false">Resume_SensAnal!$P$16</definedName>
    <definedName function="false" hidden="false" name="mleaf_1388f4d9_b0d9_5d57_9ad6_eb5ad96c964e" vbProcedure="false">Resume_SensAnal!$K$201</definedName>
    <definedName function="false" hidden="false" name="mleaf_13898496_ce4b_5c19_a066_2cfd88ea0a9d" vbProcedure="false">'Use Phase_Grid'!$P$33</definedName>
    <definedName function="false" hidden="false" name="mleaf_138f0abf_8792_5be7_9462_c4d5fb98b2ae" vbProcedure="false">'Use Phase'!$M$185</definedName>
    <definedName function="false" hidden="false" name="mleaf_139198ce_f698_5d13_bd60_c8b69b6a1177" vbProcedure="false">Production!$I$174</definedName>
    <definedName function="false" hidden="false" name="mleaf_1396672a_c3ab_5532_86d8_2d167d2a2506" vbProcedure="false">Resume_SensAnal!$AB$68</definedName>
    <definedName function="false" hidden="false" name="mleaf_1396fe3c_ea8d_5351_a082_82bb25102de6" vbProcedure="false">'Use Phase'!$K$309</definedName>
    <definedName function="false" hidden="false" name="mleaf_139d1168_cb1f_5b32_9af7_d0d9f95b53c3" vbProcedure="false">Recycling!$AD$115</definedName>
    <definedName function="false" hidden="false" name="mleaf_139d704f_3140_5a33_8e33_a7cf97b77e9a" vbProcedure="false">Resume_SensAnal!$S$208</definedName>
    <definedName function="false" hidden="false" name="mleaf_13a03598_2044_568a_a488_ec716d6c8342" vbProcedure="false">'Heat map article'!$Y$112</definedName>
    <definedName function="false" hidden="false" name="mleaf_13a4219a_d232_5c0c_9db5_806ce1e186b0" vbProcedure="false">Recycling!$AQ$92</definedName>
    <definedName function="false" hidden="false" name="mleaf_13a5c85f_0c46_52e0_a28a_4be99c14e34b" vbProcedure="false">'Use Phase'!$W$283</definedName>
    <definedName function="false" hidden="false" name="mleaf_13a5ff55_5719_532a_98bc_c5c7e7bb4d5c" vbProcedure="false">Resume_SensAnal!$O$212</definedName>
    <definedName function="false" hidden="false" name="mleaf_13a72cc3_71a2_5965_9319_077c24ac3dd2" vbProcedure="false">'Heat map article'!$AR$15</definedName>
    <definedName function="false" hidden="false" name="mleaf_13aaf864_e92f_5687_8e07_3e652577cf60" vbProcedure="false">'Heat map article'!$W$6</definedName>
    <definedName function="false" hidden="false" name="mleaf_13abe571_ce6f_5b87_85ea_df4b1022a585" vbProcedure="false">'Use Phase'!$B$38</definedName>
    <definedName function="false" hidden="false" name="mleaf_13adb28b_dc4d_59a0_9d70_5471810b5764" vbProcedure="false">Resume_SensAnal!$N$208</definedName>
    <definedName function="false" hidden="false" name="mleaf_13b1df19_8803_5ff3_95d0_4d834bafd405" vbProcedure="false">Recycling!$Y$95</definedName>
    <definedName function="false" hidden="false" name="mleaf_13b3ec4f_bb6c_5abe_a314_188a7fd66ce3" vbProcedure="false">Production!$AV$211</definedName>
    <definedName function="false" hidden="false" name="mleaf_13b64244_4172_562e_9b96_aec7158013e1" vbProcedure="false">Resume_SensAnal!$H$100</definedName>
    <definedName function="false" hidden="false" name="mleaf_13b8c184_4e8e_5b4f_ae78_3c99e70220f4" vbProcedure="false">'Heat map article'!$J$25</definedName>
    <definedName function="false" hidden="false" name="mleaf_13bbce6c_6f9a_5a76_a22a_fc3b3afe3fd9" vbProcedure="false">Recycling!$BK$315</definedName>
    <definedName function="false" hidden="false" name="mleaf_13bf2e67_34bb_5529_a2f5_3e52fede2f4a" vbProcedure="false">Production!$AB$12</definedName>
    <definedName function="false" hidden="false" name="mleaf_13bf94bd_4998_571c_9c8a_a8dde97a726c" vbProcedure="false">Resume_SensAnal!$E$21</definedName>
    <definedName function="false" hidden="false" name="mleaf_13c114f8_ad6f_5cc1_acf6_e47624f75dab" vbProcedure="false">'Use Phase_Grid'!$J$164</definedName>
    <definedName function="false" hidden="false" name="mleaf_13c3001b_6bf2_565f_8992_d7c068b83e13" vbProcedure="false">Resume_SensAnal!$AB$36</definedName>
    <definedName function="false" hidden="false" name="mleaf_13c3310e_a164_509e_be30_e2fb526de4a8" vbProcedure="false">'Use Phase_Grid'!$K$48</definedName>
    <definedName function="false" hidden="false" name="mleaf_13c452b5_6294_5b58_93df_71fcded75dbf" vbProcedure="false">Graphs!$D$49</definedName>
    <definedName function="false" hidden="false" name="mleaf_13c58bbf_8b57_5e86_bca2_09cfcdfb8658" vbProcedure="false">'Use Phase'!$AF$171</definedName>
    <definedName function="false" hidden="false" name="mleaf_13c6db8f_0ab7_583d_9b80_1ed37082b771" vbProcedure="false">Recycling!$U$156</definedName>
    <definedName function="false" hidden="false" name="mleaf_13c71b22_10cc_5b28_a55b_ba822daf8a94" vbProcedure="false">'Use Phase_Grid'!$J$166</definedName>
    <definedName function="false" hidden="false" name="mleaf_13c84f21_b6d3_5b99_9125_c85d93d65f8d" vbProcedure="false">'Use Phase'!$J$194</definedName>
    <definedName function="false" hidden="false" name="mleaf_13c99de4_5604_5a3a_926c_ec92c7f45795" vbProcedure="false">'Use Phase'!$Q$147</definedName>
    <definedName function="false" hidden="false" name="mleaf_13cc0f82_a9a0_52c1_bad0_2dbcc20c51c3" vbProcedure="false">'Heat map article'!$N$120</definedName>
    <definedName function="false" hidden="false" name="mleaf_13cc8c45_f59d_5e82_b2c3_a3875c8a3640" vbProcedure="false">Recycling!$BI$111</definedName>
    <definedName function="false" hidden="false" name="mleaf_13cf91a5_720d_5e3e_98a5_79cbd667cc67" vbProcedure="false">Resume_SensAnal!$O$41</definedName>
    <definedName function="false" hidden="false" name="mleaf_13d09e5d_dffd_50c7_b886_16ec111bb481" vbProcedure="false">'Use Phase_Grid'!$L$51</definedName>
    <definedName function="false" hidden="false" name="mleaf_13d1dca5_e1ae_5264_9ffd_9ab2b84d3841" vbProcedure="false">'Heat map article'!$AX$25</definedName>
    <definedName function="false" hidden="false" name="mleaf_13d52995_3f74_534f_aab8_4d9e7a73d99c" vbProcedure="false">'Heat map article'!$AG$43</definedName>
    <definedName function="false" hidden="false" name="mleaf_13d66760_9265_5cb1_9603_76a1ebf3229f" vbProcedure="false">Production!$BJ$10</definedName>
    <definedName function="false" hidden="false" name="mleaf_13d774ed_c651_5d77_9daa_f4b31f2a6f08" vbProcedure="false">'Use Phase_Grid'!$T$209</definedName>
    <definedName function="false" hidden="false" name="mleaf_13d78bc4_5007_57fe_ae58_796b62a283d8" vbProcedure="false">'Use Phase_Grid'!$R$87</definedName>
    <definedName function="false" hidden="false" name="mleaf_13d899db_394d_56d0_a9d8_51b55c5ffd61" vbProcedure="false">'Heat map article'!$H$15</definedName>
    <definedName function="false" hidden="false" name="mleaf_13d91950_c2e1_5900_80eb_5ef3f687b083" vbProcedure="false">Resume_SensAnal!$S$126</definedName>
    <definedName function="false" hidden="false" name="mleaf_13da6031_0eef_5aa4_8e51_e0a9941f18f0" vbProcedure="false">'Heat map article'!$L$86</definedName>
    <definedName function="false" hidden="false" name="mleaf_13ddca55_c965_5b7b_9018_08f4e2514c31" vbProcedure="false">Resume_SensAnal!$AK$131</definedName>
    <definedName function="false" hidden="false" name="mleaf_13de9963_4009_52ce_80ae_9e1df623a1a6" vbProcedure="false">Recycling!$BM$314</definedName>
    <definedName function="false" hidden="false" name="mleaf_13e10e3f_aed6_5d55_a89e_9ff6a99bcebb" vbProcedure="false">'Use Phase_Grid'!$R$36</definedName>
    <definedName function="false" hidden="false" name="mleaf_13e5505c_58c0_5470_b42b_6aa1b9d39803" vbProcedure="false">Resume_SensAnal!$AB$48</definedName>
    <definedName function="false" hidden="false" name="mleaf_13e55afc_1626_58f4_996a_270ca930196b" vbProcedure="false">Resume_SensAnal!$K$48</definedName>
    <definedName function="false" hidden="false" name="mleaf_13e69d4e_7c20_5932_821a_5b79e8f750be" vbProcedure="false">Production!$AV$220</definedName>
    <definedName function="false" hidden="false" name="mleaf_13f04476_f0d4_58db_b086_18b9041f8a16" vbProcedure="false">'Use Phase'!$W$327</definedName>
    <definedName function="false" hidden="false" name="mleaf_13f0cec0_d7a1_502e_ae13_44cc9f18d1dc" vbProcedure="false">'Use Phase'!$P$277</definedName>
    <definedName function="false" hidden="false" name="mleaf_13f45421_ddab_588b_9313_4e13c403c54b" vbProcedure="false">Recycling!$AP$327</definedName>
    <definedName function="false" hidden="false" name="mleaf_13f47204_5d21_5c9b_a9b4_67aedefbe3bf" vbProcedure="false">'Heat map article'!$E$63</definedName>
    <definedName function="false" hidden="false" name="mleaf_13f73de1_0a3e_5c4b_8c91_ba1426f4a201" vbProcedure="false">Production!$S$88</definedName>
    <definedName function="false" hidden="false" name="mleaf_13fdb65f_7880_5f1e_87d5_40663d8eefcf" vbProcedure="false">Recycling!$BA$166</definedName>
    <definedName function="false" hidden="false" name="mleaf_14033d33_69fa_5c48_8720_3a8f61759e7a" vbProcedure="false">Production!$J$68</definedName>
    <definedName function="false" hidden="false" name="mleaf_1406c831_6bc2_52c7_b1ef_2ea05e462eed" vbProcedure="false">'Use Phase'!$K$153</definedName>
    <definedName function="false" hidden="false" name="mleaf_140b6684_9ee9_506e_af74_36edd92cea7a" vbProcedure="false">'Use Phase'!$R$82</definedName>
    <definedName function="false" hidden="false" name="mleaf_1411d2c0_95b7_5791_a97e_1efdbd2949ad" vbProcedure="false">'Use Phase_Grid'!$B$7</definedName>
    <definedName function="false" hidden="false" name="mleaf_141743c2_99b6_50af_9caa_79cb026d43c2" vbProcedure="false">'Heat map article'!$R$25</definedName>
    <definedName function="false" hidden="false" name="mleaf_141bc779_3429_5646_be52_31e66fb4b923" vbProcedure="false">'Use Phase'!$AE$232</definedName>
    <definedName function="false" hidden="false" name="mleaf_141ef4cf_18de_5ead_8619_83cfd8b87e3e" vbProcedure="false">'Heat map article'!$J$149</definedName>
    <definedName function="false" hidden="false" name="mleaf_14206f45_87d2_559d_b04e_5cba7f23f33d" vbProcedure="false">Recycling!$T$200</definedName>
    <definedName function="false" hidden="false" name="mleaf_1420c490_3501_534c_a57e_cb97067f3cb5" vbProcedure="false">'Heat map article'!$AU$24</definedName>
    <definedName function="false" hidden="false" name="mleaf_1423e7f5_c47c_5da7_95c1_a79efc9c251c" vbProcedure="false">'Heat map article'!$Z$151</definedName>
    <definedName function="false" hidden="false" name="mleaf_143003bf_f76e_5327_9ab3_e7fc5982b427" vbProcedure="false">Recycling!$BO$299</definedName>
    <definedName function="false" hidden="false" name="mleaf_14303125_7d63_5d9a_bb24_daad8d36bd1c" vbProcedure="false">Production!$B$16</definedName>
    <definedName function="false" hidden="false" name="mleaf_14310684_431f_5cda_93d9_96160e0c5191" vbProcedure="false">Production!$AL$156</definedName>
    <definedName function="false" hidden="false" name="mleaf_143522f0_51fe_5078_a379_888d24332519" vbProcedure="false">Resume_SensAnal!$T$210</definedName>
    <definedName function="false" hidden="false" name="mleaf_14354473_4319_5709_b61c_0db9edc295b3" vbProcedure="false">Production!$M$37</definedName>
    <definedName function="false" hidden="false" name="mleaf_14436b9a_1af7_521e_ace1_00b3b16c0623" vbProcedure="false">'Heat map article'!$C$105</definedName>
    <definedName function="false" hidden="false" name="mleaf_144b2c4e_be98_5e09_9e86_d7bc5f1fc3ce" vbProcedure="false">Resume_SensAnal!$L$196</definedName>
    <definedName function="false" hidden="false" name="mleaf_144fee2f_9893_5588_995e_aee04571f86d" vbProcedure="false">'Use Phase_Grid'!$M$84</definedName>
    <definedName function="false" hidden="false" name="mleaf_145005ef_d1f8_5204_867f_e6ecb9146879" vbProcedure="false">Recycling!$AI$143</definedName>
    <definedName function="false" hidden="false" name="mleaf_1450bf9c_cd6a_547f_9aff_540940e11a18" vbProcedure="false">Resume_SensAnal!$AN$86</definedName>
    <definedName function="false" hidden="false" name="mleaf_1453d8ac_170b_5618_a55d_18fd9cbd1414" vbProcedure="false">'Use Phase'!$P$349</definedName>
    <definedName function="false" hidden="false" name="mleaf_1453e32c_6eb1_57b5_b819_be9026d45182" vbProcedure="false">Recycling!$AI$90</definedName>
    <definedName function="false" hidden="false" name="mleaf_1457a0d1_3215_52c6_b87e_674c8894e511" vbProcedure="false">Recycling!$AR$155</definedName>
    <definedName function="false" hidden="false" name="mleaf_1457a425_1cf4_5985_97aa_2742288cf0a6" vbProcedure="false">'Heat map article'!$R$61</definedName>
    <definedName function="false" hidden="false" name="mleaf_1457e820_7ba5_5842_8000_92bdb42854d4" vbProcedure="false">'Use Phase'!$R$326</definedName>
    <definedName function="false" hidden="false" name="mleaf_145d89c8_8486_5445_89d5_935ac549a846" vbProcedure="false">Production!$J$37</definedName>
    <definedName function="false" hidden="false" name="mleaf_145dd34f_16f7_53e2_8d83_b62792e31e33" vbProcedure="false">'Heat map article'!$K$80</definedName>
    <definedName function="false" hidden="false" name="mleaf_145e7dcc_27ec_5a54_9e11_efc4181a1119" vbProcedure="false">'Heat map article'!$V$142</definedName>
    <definedName function="false" hidden="false" name="mleaf_1460e07e_026a_529d_b482_99a5551f3674" vbProcedure="false">'Use Phase_Grid'!$K$252</definedName>
    <definedName function="false" hidden="false" name="mleaf_14638f07_a1ac_5b7a_8f44_fe8f9965fa94" vbProcedure="false">'Use Phase_Grid'!$V$185</definedName>
    <definedName function="false" hidden="false" name="mleaf_14655835_70c3_5e97_aa12_ee17e394b7c4" vbProcedure="false">Recycling!$AU$95</definedName>
    <definedName function="false" hidden="false" name="mleaf_146979aa_267e_5ed5_b926_5307c04ee5d4" vbProcedure="false">'Use Phase'!$AH$231</definedName>
    <definedName function="false" hidden="false" name="mleaf_146e15a3_74ed_5bee_9e13_7d02fdef7e2a" vbProcedure="false">'Heat map article'!$C$37</definedName>
    <definedName function="false" hidden="false" name="mleaf_14726f43_e695_5b00_b021_c6eda68a0eda" vbProcedure="false">Production!$J$61</definedName>
    <definedName function="false" hidden="false" name="mleaf_1472c3dc_fdad_5f91_9983_1efd5ef26157" vbProcedure="false">'Use Phase_Grid'!$O$63</definedName>
    <definedName function="false" hidden="false" name="mleaf_1473db85_4e81_5163_ba0c_6606ba1e8f7e" vbProcedure="false">Resume_SensAnal!$AG$104</definedName>
    <definedName function="false" hidden="false" name="mleaf_147d98f5_0b55_5b1e_9cbc_2805758fa60a" vbProcedure="false">Resume_SensAnal!$R$87</definedName>
    <definedName function="false" hidden="false" name="mleaf_14815ef4_8d12_5c9b_b535_c0c4bb2ba126" vbProcedure="false">Production!$J$236</definedName>
    <definedName function="false" hidden="false" name="mleaf_1481c8e7_a8df_5e78_9796_c1401cc82bcc" vbProcedure="false">'Heat map article'!$C$22</definedName>
    <definedName function="false" hidden="false" name="mleaf_148c625d_ee75_57b9_9158_0f1853bb3e5f" vbProcedure="false">Resume_SensAnal!$J$215</definedName>
    <definedName function="false" hidden="false" name="mleaf_148f8850_74bd_5a42_af28_ffd90b8c3527" vbProcedure="false">'Use Phase'!$AK$337</definedName>
    <definedName function="false" hidden="false" name="mleaf_148fa1ce_3009_5f4d_a7d3_ccefa9103f7e" vbProcedure="false">Production!$R$63</definedName>
    <definedName function="false" hidden="false" name="mleaf_1495fd22_6b91_59dd_bdd1_f8e5cf1aacf0" vbProcedure="false">'Heat map article'!$AA$148</definedName>
    <definedName function="false" hidden="false" name="mleaf_1496d757_a0a8_590a_ba25_29e8cfd94841" vbProcedure="false">Graphs!$D$26</definedName>
    <definedName function="false" hidden="false" name="mleaf_14975cdb_4137_5573_9447_4c2d7a5d525c" vbProcedure="false">'Heat map article'!$F$93</definedName>
    <definedName function="false" hidden="false" name="mleaf_1497a7bf_f2f3_51af_90ee_8a3f481793d9" vbProcedure="false">Resume_SensAnal!$X$210</definedName>
    <definedName function="false" hidden="false" name="mleaf_149f5b99_2f7e_5360_b290_658ab35b898a" vbProcedure="false">'Use Phase'!$AE$168</definedName>
    <definedName function="false" hidden="false" name="mleaf_149f8732_c4ea_5650_a76f_999504b258af" vbProcedure="false">Production!$BO$155</definedName>
    <definedName function="false" hidden="false" name="mleaf_14a21d27_76ec_50eb_9ec0_1e56c02d2772" vbProcedure="false">'Use Phase'!$R$148</definedName>
    <definedName function="false" hidden="false" name="mleaf_14a2e57a_f94c_5785_bd84_56b4c14b0f35" vbProcedure="false">Recycling!$AB$126</definedName>
    <definedName function="false" hidden="false" name="mleaf_14a466a2_79c8_55d8_8d17_26118e7ceb1a" vbProcedure="false">Resume_SensAnal!$X$9</definedName>
    <definedName function="false" hidden="false" name="mleaf_14a75762_4ad0_5846_b34e_57db64276303" vbProcedure="false">Resume_SensAnal!$T$151</definedName>
    <definedName function="false" hidden="false" name="mleaf_14a7c827_6b27_5422_8f3e_76c46be4703d" vbProcedure="false">Recycling!$F$181</definedName>
    <definedName function="false" hidden="false" name="mleaf_14ab7e44_4758_56a4_8ff3_0bb54a8ec0c2" vbProcedure="false">'Heat map article'!$Q$8</definedName>
    <definedName function="false" hidden="false" name="mleaf_14ae7e37_20d8_5b88_8725_ba534cef8ccc" vbProcedure="false">Whisker_Sens!$I$7</definedName>
    <definedName function="false" hidden="false" name="mleaf_14aee045_59a8_5cf6_a08d_e89781d51340" vbProcedure="false">'Use Phase'!$AI$177</definedName>
    <definedName function="false" hidden="false" name="mleaf_14af74f8_bd09_5eb6_a62b_3d6b6be58e27" vbProcedure="false">Resume_SensAnal!$AF$44</definedName>
    <definedName function="false" hidden="false" name="mleaf_14b70e48_c55a_56c9_92f1_6933d4128966" vbProcedure="false">'Use Phase'!$AE$293</definedName>
    <definedName function="false" hidden="false" name="mleaf_14b80383_56e3_5333_a999_ce830be0d137" vbProcedure="false">'Use Phase_Grid'!$M$203</definedName>
    <definedName function="false" hidden="false" name="mleaf_14c3f1ba_34ce_57ad_a09a_0986df6623ad" vbProcedure="false">'Heat map article'!$Y$109</definedName>
    <definedName function="false" hidden="false" name="mleaf_14c8e42b_28ec_5a39_9191_0a3db5a6cea7" vbProcedure="false">'Use Phase_Grid'!$L$165</definedName>
    <definedName function="false" hidden="false" name="mleaf_14cbd8b5_626b_52e7_9dce_ce31a3a16a3d" vbProcedure="false">Production!$V$7</definedName>
    <definedName function="false" hidden="false" name="mleaf_14cef574_fb46_5a43_8187_f4dc9e0ee65c" vbProcedure="false">Production!$L$34</definedName>
    <definedName function="false" hidden="false" name="mleaf_14d3fe58_57e2_5c15_ac14_61b942839583" vbProcedure="false">Recycling!$AU$317</definedName>
    <definedName function="false" hidden="false" name="mleaf_14d61964_716f_5f9e_b969_b1510ab43f5e" vbProcedure="false">'Heat map article'!$D$109</definedName>
    <definedName function="false" hidden="false" name="mleaf_14da7784_5709_5e45_9700_f5766e804110" vbProcedure="false">Graphs!$I$57</definedName>
    <definedName function="false" hidden="false" name="mleaf_14dbf2ba_070b_5961_81d8_64fc4c4a8c6e" vbProcedure="false">'Use Phase_Grid'!$Q$55</definedName>
    <definedName function="false" hidden="false" name="mleaf_14ddc13a_4b23_5ecc_833f_83e8c4a8ffe0" vbProcedure="false">Production!$K$27</definedName>
    <definedName function="false" hidden="false" name="mleaf_14e07efd_a335_56d0_8aaa_8aa87cb529fd" vbProcedure="false">Production!$G$201</definedName>
    <definedName function="false" hidden="false" name="mleaf_14e2d486_4fc1_5183_a046_5b69f5ca76b5" vbProcedure="false">'Use Phase'!$N$271</definedName>
    <definedName function="false" hidden="false" name="mleaf_14e6184e_cd67_5588_98fc_f0a95467fcbe" vbProcedure="false">'Heat map article'!$N$10</definedName>
    <definedName function="false" hidden="false" name="mleaf_14e85771_a76e_544d_ace7_abde2f1a57c3" vbProcedure="false">Production!$BO$57</definedName>
    <definedName function="false" hidden="false" name="mleaf_14eaac1c_2e64_5c08_9784_437e92973b7f" vbProcedure="false">'Use Phase'!$AH$137</definedName>
    <definedName function="false" hidden="false" name="mleaf_14ed9446_7a0b_56ed_b7b1_1a0cbb5a8e2c" vbProcedure="false">Resume_SensAnal!$AL$37</definedName>
    <definedName function="false" hidden="false" name="mleaf_14efcdbe_ef9d_53c4_8070_3d82c4beedd3" vbProcedure="false">'Use Phase'!$O$145</definedName>
    <definedName function="false" hidden="false" name="mleaf_14f081c1_38ac_5e6b_a685_3e975ffd7266" vbProcedure="false">'Heat map article'!$R$88</definedName>
    <definedName function="false" hidden="false" name="mleaf_14f2f0ce_f3ba_5c43_b88f_e25dad3e0ad4" vbProcedure="false">Recycling!$AR$49</definedName>
    <definedName function="false" hidden="false" name="mleaf_14f7b1ca_21d5_5553_b011_50d38b852e21" vbProcedure="false">'Heat map article'!$AW$34</definedName>
    <definedName function="false" hidden="false" name="mleaf_14fb4034_cc4f_5544_8698_edf0e8b2f16b" vbProcedure="false">Production!$AV$204</definedName>
    <definedName function="false" hidden="false" name="mleaf_15019bbf_ccaf_5479_9887_0af2f9d5494d" vbProcedure="false">'Use Phase_Grid'!$E$48</definedName>
    <definedName function="false" hidden="false" name="mleaf_1501f665_572f_50dd_b046_3d4a54c379c4" vbProcedure="false">'Heat map article'!$P$103</definedName>
    <definedName function="false" hidden="false" name="mleaf_15044020_3833_5f6f_8d93_865d8b383ced" vbProcedure="false">Recycling!$AR$308</definedName>
    <definedName function="false" hidden="false" name="mleaf_1509a397_2b4d_55e8_a180_a9d591e602cb" vbProcedure="false">'Use Phase_Grid'!$J$176</definedName>
    <definedName function="false" hidden="false" name="mleaf_150b611b_98e0_525e_8f30_370f9a4502a3" vbProcedure="false">Production!$AC$16</definedName>
    <definedName function="false" hidden="false" name="mleaf_1510a9f5_fb72_5e52_a45c_937f1239e646" vbProcedure="false">'Use Phase'!$V$285</definedName>
    <definedName function="false" hidden="false" name="mleaf_1510edb4_ab7e_59a8_94d8_35e35387eb72" vbProcedure="false">'Use Phase'!$AE$226</definedName>
    <definedName function="false" hidden="false" name="mleaf_151291e7_64be_53db_a5c2_76948ff0996b" vbProcedure="false">Resume_SensAnal!$M$157</definedName>
    <definedName function="false" hidden="false" name="mleaf_15152953_b4bc_5110_a16b_3aeb9ca23734" vbProcedure="false">Resume_SensAnal!$F$7</definedName>
    <definedName function="false" hidden="false" name="mleaf_1518d7e4_b041_5f88_a9ea_2513d71b3d27" vbProcedure="false">'Use Phase_Grid'!$K$208</definedName>
    <definedName function="false" hidden="false" name="mleaf_151ccd9b_c86a_53ce_b5dc_74694445151d" vbProcedure="false">'Use Phase'!$U$295</definedName>
    <definedName function="false" hidden="false" name="mleaf_151e6407_78b0_5008_ba0b_0a2f40fa237c" vbProcedure="false">'Use Phase'!$T$218</definedName>
    <definedName function="false" hidden="false" name="mleaf_151f3411_5b31_50e8_97f6_32b2f61e3e0b" vbProcedure="false">Production!$N$236</definedName>
    <definedName function="false" hidden="false" name="mleaf_15203524_2132_5901_baa4_2debfd78b8c3" vbProcedure="false">'Heat map article'!$L$63</definedName>
    <definedName function="false" hidden="false" name="mleaf_15281fa7_05f4_54f0_89f4_841197c05051" vbProcedure="false">'Use Phase_Grid'!$J$134</definedName>
    <definedName function="false" hidden="false" name="mleaf_152b96d1_2668_5f85_95c8_3b316d5a2970" vbProcedure="false">'Heat map article'!$W$10</definedName>
    <definedName function="false" hidden="false" name="mleaf_152d0d94_31e6_5081_bcd3_6d2d0fa20eaf" vbProcedure="false">'Heat map article'!$L$19</definedName>
    <definedName function="false" hidden="false" name="mleaf_1530f7c6_a969_5106_80c9_d6bf62e214d2" vbProcedure="false">'Use Phase_Grid'!$R$217</definedName>
    <definedName function="false" hidden="false" name="mleaf_15328ed3_89c2_5c2b_881f_e5d767aa4902" vbProcedure="false">'Use Phase'!$F$49</definedName>
    <definedName function="false" hidden="false" name="mleaf_1532cf55_5dee_5a6f_868b_7a4ffda217da" vbProcedure="false">Recycling!$J$157</definedName>
    <definedName function="false" hidden="false" name="mleaf_1533f2ef_7451_56b4_beac_8fb73dcd7f3b" vbProcedure="false">Resume_SensAnal!$AH$32</definedName>
    <definedName function="false" hidden="false" name="mleaf_1535341e_9fcf_5439_85eb_2c3711761b2b" vbProcedure="false">Production!$BD$211</definedName>
    <definedName function="false" hidden="false" name="mleaf_15355e54_6b8e_57e2_9dd1_ad6f467e1ddf" vbProcedure="false">Recycling!$BJ$326</definedName>
    <definedName function="false" hidden="false" name="mleaf_1536008f_0241_52b2_bed5_08fd27f9012c" vbProcedure="false">'Use Phase'!$AD$328</definedName>
    <definedName function="false" hidden="false" name="mleaf_153bb41f_9b1c_5894_8727_5fba0c052c05" vbProcedure="false">Resume_SensAnal!$AN$66</definedName>
    <definedName function="false" hidden="false" name="mleaf_153cf695_6f09_535e_8dda_57dbec9e2429" vbProcedure="false">'Use Phase_Grid'!$M$31</definedName>
    <definedName function="false" hidden="false" name="mleaf_153f0770_d0d8_533d_8287_487c460d4209" vbProcedure="false">'Use Phase'!$L$167</definedName>
    <definedName function="false" hidden="false" name="mleaf_1542b01a_9e14_5f11_abf8_22e4d561b532" vbProcedure="false">'Use Phase'!$R$339</definedName>
    <definedName function="false" hidden="false" name="mleaf_154624ef_88d7_54d7_bc8d_513ffe583165" vbProcedure="false">Production!$L$238</definedName>
    <definedName function="false" hidden="false" name="mleaf_154db983_e647_525b_87fe_980abd3ecc11" vbProcedure="false">Resume_SensAnal!$F$173</definedName>
    <definedName function="false" hidden="false" name="mleaf_154e1c70_1746_5ef8_8b7d_52bd0a7df10e" vbProcedure="false">'Use Phase'!$AG$351</definedName>
    <definedName function="false" hidden="false" name="mleaf_154f13f0_45d7_59ff_8834_321fdfc5151b" vbProcedure="false">'Use Phase'!$Q$336</definedName>
    <definedName function="false" hidden="false" name="mleaf_1550ee99_7e1b_5a90_9a23_908396814429" vbProcedure="false">Resume_SensAnal!$S$214</definedName>
    <definedName function="false" hidden="false" name="mleaf_1551be10_1251_57d1_ae95_5c738f0fdedd" vbProcedure="false">'Use Phase'!$AE$313</definedName>
    <definedName function="false" hidden="false" name="mleaf_15532181_2f04_5716_9e6c_0acd7e262924" vbProcedure="false">Graphs!$K$18</definedName>
    <definedName function="false" hidden="false" name="mleaf_15534ba2_1e7b_5eff_b473_0c6a0155294c" vbProcedure="false">'Use Phase'!$AG$204</definedName>
    <definedName function="false" hidden="false" name="mleaf_15535637_3ea0_5d57_b7ed_97a848a5ee9f" vbProcedure="false">'Use Phase'!$AD$277</definedName>
    <definedName function="false" hidden="false" name="mleaf_1559791c_e76e_58c8_be23_f8987c389939" vbProcedure="false">Production!$AV$149</definedName>
    <definedName function="false" hidden="false" name="mleaf_155ca0bb_1262_5f18_a8c9_4d753b8f4756" vbProcedure="false">Recycling!$AS$49</definedName>
    <definedName function="false" hidden="false" name="mleaf_155cf96b_a417_5a11_bfd8_46dea5f6e88a" vbProcedure="false">'Use Phase'!$P$239</definedName>
    <definedName function="false" hidden="false" name="mleaf_155d700e_a353_5736_b257_2c2be6916ded" vbProcedure="false">Recycling!$K$81</definedName>
    <definedName function="false" hidden="false" name="mleaf_155dfe5d_1fa0_56aa_81b8_0850e9a3cc63" vbProcedure="false">Recycling!$AV$91</definedName>
    <definedName function="false" hidden="false" name="mleaf_155eb780_22da_510e_a4b4_904c799ea301" vbProcedure="false">'Heat map article'!$AH$46</definedName>
    <definedName function="false" hidden="false" name="mleaf_15638120_f40c_59c4_af79_4cc482266a7f" vbProcedure="false">'Use Phase'!$U$280</definedName>
    <definedName function="false" hidden="false" name="mleaf_15639300_7c17_5ec1_8844_7388faebb191" vbProcedure="false">Production!$AK$89</definedName>
    <definedName function="false" hidden="false" name="mleaf_1564fc54_a8cb_5844_bd2c_1353bdb46d08" vbProcedure="false">'Use Phase'!$Q$222</definedName>
    <definedName function="false" hidden="false" name="mleaf_1567b5f3_0757_5607_9f11_2ce55a47fa99" vbProcedure="false">'Heat map article'!$F$21</definedName>
    <definedName function="false" hidden="false" name="mleaf_1569d6ca_2df1_5723_b2d4_0f7753d682de" vbProcedure="false">'Use Phase'!$AH$319</definedName>
    <definedName function="false" hidden="false" name="mleaf_156ad0c0_d20a_52f8_a0a9_a86c52632412" vbProcedure="false">Resume_SensAnal!$B$140</definedName>
    <definedName function="false" hidden="false" name="mleaf_156b9fb9_01dd_566c_8d93_405eedfafbe6" vbProcedure="false">'Use Phase'!$J$338</definedName>
    <definedName function="false" hidden="false" name="mleaf_156e75c5_edb0_550a_93d9_6afca858509b" vbProcedure="false">'Use Phase'!$AH$140</definedName>
    <definedName function="false" hidden="false" name="mleaf_156fc12f_fab9_50aa_9fe4_ccbf4838487e" vbProcedure="false">'Use Phase'!$AD$320</definedName>
    <definedName function="false" hidden="false" name="mleaf_1574e0f0_137d_518e_b4de_e1acecd7d2cf" vbProcedure="false">Recycling!$W$170</definedName>
    <definedName function="false" hidden="false" name="mleaf_1577bf97_a7df_5598_8444_792f8b55b35a" vbProcedure="false">Recycling!$U$180</definedName>
    <definedName function="false" hidden="false" name="mleaf_157e50f7_5f71_57d2_bb0e_da5032a8747e" vbProcedure="false">Resume_SensAnal!$V$219</definedName>
    <definedName function="false" hidden="false" name="mleaf_15804572_772f_5fb5_a2ce_a08f5be8b04c" vbProcedure="false">Resume_SensAnal!$G$88</definedName>
    <definedName function="false" hidden="false" name="mleaf_15823477_ef09_5c3c_973a_220a657e34ff" vbProcedure="false">Production!$C$35</definedName>
    <definedName function="false" hidden="false" name="mleaf_1583647d_b506_56fd_9798_a9c8294dd100" vbProcedure="false">Resume_SensAnal!$AH$43</definedName>
    <definedName function="false" hidden="false" name="mleaf_15844629_4004_5122_8de2_d6e107057483" vbProcedure="false">'Heat map article'!$F$40</definedName>
    <definedName function="false" hidden="false" name="mleaf_15893cd9_91a2_558b_8012_052d737fb7e6" vbProcedure="false">'Use Phase_Grid'!$M$82</definedName>
    <definedName function="false" hidden="false" name="mleaf_1589e596_a2a6_5e64_aa85_e2de835e394f" vbProcedure="false">'Heat map article'!$AI$142</definedName>
    <definedName function="false" hidden="false" name="mleaf_158c0f47_26e8_5556_8bc0_681c7a134d9e" vbProcedure="false">Resume_SensAnal!$AQ$91</definedName>
    <definedName function="false" hidden="false" name="mleaf_158c8a04_fda7_5f7b_a485_4a140ba55b57" vbProcedure="false">'Heat map article'!$U$33</definedName>
    <definedName function="false" hidden="false" name="mleaf_158d4e6c_ab19_594f_91bd_3f7f9852562b" vbProcedure="false">Resume_SensAnal!$Q$50</definedName>
    <definedName function="false" hidden="false" name="mleaf_158ed6a4_d04b_5d6d_be22_ac69bed3caae" vbProcedure="false">'Use Phase'!$O$296</definedName>
    <definedName function="false" hidden="false" name="mleaf_15918b10_acc0_5cff_9473_0dfa1a222cb4" vbProcedure="false">Resume_SensAnal!$U$187</definedName>
    <definedName function="false" hidden="false" name="mleaf_159221bc_b410_5eec_b6a7_3e273a413f8c" vbProcedure="false">'Heat map article'!$F$125</definedName>
    <definedName function="false" hidden="false" name="mleaf_1595dad2_e9a4_5b86_a176_221707a67e8b" vbProcedure="false">Whisker_Sens!$D$44</definedName>
    <definedName function="false" hidden="false" name="mleaf_159eca0d_fb5b_5301_9b7b_432093f3d545" vbProcedure="false">'Use Phase'!$G$38</definedName>
    <definedName function="false" hidden="false" name="mleaf_159f0720_6e46_54e3_a3eb_2846b634563c" vbProcedure="false">Resume_SensAnal!$C$213</definedName>
    <definedName function="false" hidden="false" name="mleaf_15a55db4_0c9b_5a42_9fdc_5018f900811f" vbProcedure="false">'Use Phase'!$N$65</definedName>
    <definedName function="false" hidden="false" name="mleaf_15a62c7a_2755_55d5_84ed_fbb1b7f79b55" vbProcedure="false">'Use Phase'!$U$307</definedName>
    <definedName function="false" hidden="false" name="mleaf_15a6c86f_2d43_53cc_9ee7_146d99d5badc" vbProcedure="false">'Use Phase'!$P$176</definedName>
    <definedName function="false" hidden="false" name="mleaf_15a7c54e_72bf_5b4c_9a33_eccf3a47fc78" vbProcedure="false">Recycling!$K$176</definedName>
    <definedName function="false" hidden="false" name="mleaf_15ac64c7_932a_596c_bc09_8f1c35b81749" vbProcedure="false">Resume_SensAnal!$Q$66</definedName>
    <definedName function="false" hidden="false" name="mleaf_15b27f9f_40e0_5453_9615_95d1d5ce0bfd" vbProcedure="false">'Use Phase'!$L$139</definedName>
    <definedName function="false" hidden="false" name="mleaf_15b3fa3a_e625_587f_9902_140811ef2bfc" vbProcedure="false">'Use Phase'!$AJ$277</definedName>
    <definedName function="false" hidden="false" name="mleaf_15b64af6_a1ab_594f_889a_c8eccacec481" vbProcedure="false">Recycling!$O$154</definedName>
    <definedName function="false" hidden="false" name="mleaf_15b781ba_3f77_5b83_a0f3_9db36d62fe36" vbProcedure="false">Resume_SensAnal!$G$91</definedName>
    <definedName function="false" hidden="false" name="mleaf_15b794ad_ff1c_5ec0_96eb_0e2ca2af7284" vbProcedure="false">Recycling!$AV$152</definedName>
    <definedName function="false" hidden="false" name="mleaf_15b84ac8_3a1c_531f_88b9_33416605cef3" vbProcedure="false">Resume_SensAnal!$AH$67</definedName>
    <definedName function="false" hidden="false" name="mleaf_15c0000e_8cc4_547a_8799_856fc4a6cfef" vbProcedure="false">Production!$G$35</definedName>
    <definedName function="false" hidden="false" name="mleaf_15c7be35_afdf_51df_8ab4_67dec6035d9e" vbProcedure="false">'Use Phase'!$AK$290</definedName>
    <definedName function="false" hidden="false" name="mleaf_15cc16ba_6d46_5a1e_ac07_5d2422d7163a" vbProcedure="false">'Heat map article'!$D$51</definedName>
    <definedName function="false" hidden="false" name="mleaf_15cc8100_f747_5a51_8e81_d3257de7a010" vbProcedure="false">'Heat map article'!$N$77</definedName>
    <definedName function="false" hidden="false" name="mleaf_15cd0422_c23a_54a7_ba5c_e0e04d7f5f65" vbProcedure="false">Recycling!$H$157</definedName>
    <definedName function="false" hidden="false" name="mleaf_15cdc20f_a2ea_5128_9a53_7cae4d929fd4" vbProcedure="false">'Use Phase'!$M$76</definedName>
    <definedName function="false" hidden="false" name="mleaf_15ce2c61_3cf6_576a_909c_db54751c3717" vbProcedure="false">Resume_SensAnal!$J$87</definedName>
    <definedName function="false" hidden="false" name="mleaf_15cfd55f_2f2c_5a2f_b587_30447f4d50b9" vbProcedure="false">Resume_SensAnal!$AE$41</definedName>
    <definedName function="false" hidden="false" name="mleaf_15d12827_3ece_56d8_9e70_71cc115b8061" vbProcedure="false">'Heat map article'!$U$153</definedName>
    <definedName function="false" hidden="false" name="mleaf_15d2fc88_1882_52fe_93f1_c033ed738d1b" vbProcedure="false">Recycling!$H$163</definedName>
    <definedName function="false" hidden="false" name="mleaf_15d4d72d_c712_535c_a63c_c67a0c721c9e" vbProcedure="false">'Heat map article'!$AN$40</definedName>
    <definedName function="false" hidden="false" name="mleaf_15d788bc_74af_5ce7_b8a0_84b2d21e2f60" vbProcedure="false">Production!$O$57</definedName>
    <definedName function="false" hidden="false" name="mleaf_15d7ec87_3e16_575c_90e5_f24873f96167" vbProcedure="false">'Heat map article'!$W$83</definedName>
    <definedName function="false" hidden="false" name="mleaf_15d892bb_cdca_592b_9f01_7d112742fe66" vbProcedure="false">Resume_SensAnal!$R$189</definedName>
    <definedName function="false" hidden="false" name="mleaf_15dcf886_2a40_5c12_85b6_67b74dc2bce8" vbProcedure="false">'Use Phase'!$AJ$159</definedName>
    <definedName function="false" hidden="false" name="mleaf_15e0e178_029b_57bd_87fd_e417290cea36" vbProcedure="false">'Use Phase'!$N$170</definedName>
    <definedName function="false" hidden="false" name="mleaf_15e21080_3124_50b9_9451_93c88f5a1526" vbProcedure="false">Production!$AV$48</definedName>
    <definedName function="false" hidden="false" name="mleaf_15e555a0_35dd_5a12_a703_ba5a344478bb" vbProcedure="false">Resume_SensAnal!$D$97</definedName>
    <definedName function="false" hidden="false" name="mleaf_15e60d03_18ee_52da_bf5d_c71ccf82161f" vbProcedure="false">'Heat map article'!$R$97</definedName>
    <definedName function="false" hidden="false" name="mleaf_15e75e16_7987_53f3_9537_c11fee4e7249" vbProcedure="false">Resume_SensAnal!$J$76</definedName>
    <definedName function="false" hidden="false" name="mleaf_15e7b7b0_ec4c_5c7d_8b11_371d5f5b70bc" vbProcedure="false">Graphs!$P$15</definedName>
    <definedName function="false" hidden="false" name="mleaf_15e89379_3bd8_5beb_bc12_f8a62fc0f7df" vbProcedure="false">'Use Phase_Grid'!$S$191</definedName>
    <definedName function="false" hidden="false" name="mleaf_15ea7fe2_e003_5191_b654_14c2c1bb8a8b" vbProcedure="false">Production!$P$28</definedName>
    <definedName function="false" hidden="false" name="mleaf_15f40232_409b_5ff8_a1bd_661a561d1832" vbProcedure="false">'Heat map article'!$Z$89</definedName>
    <definedName function="false" hidden="false" name="mleaf_15f61a43_948d_5e80_b284_a8f089a5fe8b" vbProcedure="false">Resume_SensAnal!$AP$133</definedName>
    <definedName function="false" hidden="false" name="mleaf_15f7fa5b_d55e_533c_b478_1a8a6a78b5f5" vbProcedure="false">'Heat map article'!$AO$38</definedName>
    <definedName function="false" hidden="false" name="mleaf_15f856b6_18f6_5656_b481_a4afff1db42a" vbProcedure="false">Production!$Z$183</definedName>
    <definedName function="false" hidden="false" name="mleaf_15fdfb45_5ebb_5e39_bbd0_cb045ef21c66" vbProcedure="false">Resume_SensAnal!$M$129</definedName>
    <definedName function="false" hidden="false" name="mleaf_15ff018d_4c06_5dc6_b169_86b03d46af9f" vbProcedure="false">'Heat map article'!$U$108</definedName>
    <definedName function="false" hidden="false" name="mleaf_1603af3c_39b3_53ca_89d7_b7198b56498e" vbProcedure="false">'Heat map article'!$AS$37</definedName>
    <definedName function="false" hidden="false" name="mleaf_16067fa6_b2ad_5762_9534_85aaa95ba59d" vbProcedure="false">'Use Phase'!$AH$314</definedName>
    <definedName function="false" hidden="false" name="mleaf_1607375b_86bb_5abd_b291_bb7babd0f41e" vbProcedure="false">'Use Phase_Grid'!$F$59</definedName>
    <definedName function="false" hidden="false" name="mleaf_160cf3c6_84ac_545a_a74d_4d711adecef8" vbProcedure="false">'Heat map article'!$AP$46</definedName>
    <definedName function="false" hidden="false" name="mleaf_160fcd74_9a25_596e_b2d1_5c6af1534f80" vbProcedure="false">Production!$N$166</definedName>
    <definedName function="false" hidden="false" name="mleaf_161215f8_6aca_5992_9b85_5a8a76c2a50e" vbProcedure="false">'Use Phase_Grid'!$Q$233</definedName>
    <definedName function="false" hidden="false" name="mleaf_16125665_c263_5d5f_b21a_1e76427105f7" vbProcedure="false">'Use Phase'!$V$192</definedName>
    <definedName function="false" hidden="false" name="mleaf_16141e5c_97c7_5cd3_b899_9b8325e99fde" vbProcedure="false">Resume_SensAnal!$R$166</definedName>
    <definedName function="false" hidden="false" name="mleaf_1616c6d3_a62e_55d4_987f_1eaf79a561a8" vbProcedure="false">'Use Phase'!$AI$231</definedName>
    <definedName function="false" hidden="false" name="mleaf_1616c907_6b7d_5627_80ec_6c3f6e8c9a37" vbProcedure="false">'Use Phase_Grid'!$Q$200</definedName>
    <definedName function="false" hidden="false" name="mleaf_161acfe3_7376_5e7b_88af_4415c83a26c5" vbProcedure="false">'Use Phase_Grid'!$Q$219</definedName>
    <definedName function="false" hidden="false" name="mleaf_16205c3d_dd7d_5d1d_940c_93dfd67bf549" vbProcedure="false">Resume_SensAnal!$D$205</definedName>
    <definedName function="false" hidden="false" name="mleaf_162244d3_87ea_5e25_92af_0094146a31fc" vbProcedure="false">Resume_SensAnal!$AI$50</definedName>
    <definedName function="false" hidden="false" name="mleaf_16253866_38db_5fe9_8e22_abc6eb2edad2" vbProcedure="false">'Use Phase'!$AG$141</definedName>
    <definedName function="false" hidden="false" name="mleaf_162b12cb_40b3_5735_a493_5b328b627508" vbProcedure="false">'Heat map article'!$F$42</definedName>
    <definedName function="false" hidden="false" name="mleaf_162dd982_56a1_55d1_bdb3_872b0a35fdd5" vbProcedure="false">'Use Phase'!$L$308</definedName>
    <definedName function="false" hidden="false" name="mleaf_1631fc4a_618e_5bb4_b72b_37fb693361a1" vbProcedure="false">'Heat map article'!$R$96</definedName>
    <definedName function="false" hidden="false" name="mleaf_16342249_fba8_5a4a_89ad_2d143b0c2880" vbProcedure="false">'Heat map article'!$P$120</definedName>
    <definedName function="false" hidden="false" name="mleaf_1637b633_2337_5b3e_aa55_c5d05ba0f8ae" vbProcedure="false">Resume_SensAnal!$O$220</definedName>
    <definedName function="false" hidden="false" name="mleaf_163bf1a8_9f37_5b6f_805d_eedc0f3e3a01" vbProcedure="false">Recycling!$AK$85</definedName>
    <definedName function="false" hidden="false" name="mleaf_16400c5d_e208_58d1_99b6_6a67b10cf8e9" vbProcedure="false">Resume_SensAnal!$P$217</definedName>
    <definedName function="false" hidden="false" name="mleaf_16423b98_3132_5de3_8a61_d0908442193f" vbProcedure="false">Resume_SensAnal!$AH$77</definedName>
    <definedName function="false" hidden="false" name="mleaf_1642f142_affb_56ea_8f8a_be2a5665bc0a" vbProcedure="false">'Heat map article'!$R$81</definedName>
    <definedName function="false" hidden="false" name="mleaf_16432bd1_c70d_515d_ad42_6566a46a29aa" vbProcedure="false">Production!$G$127</definedName>
    <definedName function="false" hidden="false" name="mleaf_16460258_7c10_5e20_9fb8_535bbc4c25b1" vbProcedure="false">Production!$H$201</definedName>
    <definedName function="false" hidden="false" name="mleaf_164677ca_11b1_5586_bed1_172b986f92ee" vbProcedure="false">'Use Phase'!$M$316</definedName>
    <definedName function="false" hidden="false" name="mleaf_16468e41_90b6_5d5e_8243_bd6a7c971328" vbProcedure="false">'Use Phase'!$W$144</definedName>
    <definedName function="false" hidden="false" name="mleaf_16543196_dacd_5f1d_9fee_3e5913f04305" vbProcedure="false">'Heat map article'!$N$105</definedName>
    <definedName function="false" hidden="false" name="mleaf_1658fd00_cd5c_5dcb_b879_ba4813cea674" vbProcedure="false">Resume_SensAnal!$V$221</definedName>
    <definedName function="false" hidden="false" name="mleaf_165947c3_8e6f_554a_86fb_95732b00671f" vbProcedure="false">'Use Phase_Grid'!$R$185</definedName>
    <definedName function="false" hidden="false" name="mleaf_165ac186_2a47_565a_bc2f_519a1679eb36" vbProcedure="false">Graphs!$B$6</definedName>
    <definedName function="false" hidden="false" name="mleaf_165b3606_9a51_57f2_b6cc_faf056f913d1" vbProcedure="false">'Use Phase'!$AE$326</definedName>
    <definedName function="false" hidden="false" name="mleaf_165d0956_7095_55f4_b354_89252e95ed46" vbProcedure="false">Resume_SensAnal!$M$34</definedName>
    <definedName function="false" hidden="false" name="mleaf_165fc008_186f_53b7_8dc5_92d54b5d0e4c" vbProcedure="false">Production!$N$66</definedName>
    <definedName function="false" hidden="false" name="mleaf_1661391e_e37d_53fc_a3a1_679dd9002e13" vbProcedure="false">Recycling!$AE$119</definedName>
    <definedName function="false" hidden="false" name="mleaf_1663f82a_08b1_5d07_b87a_8ac6e7edf135" vbProcedure="false">'Use Phase_Grid'!$T$200</definedName>
    <definedName function="false" hidden="false" name="mleaf_1663ff89_3df4_52aa_81d7_4c3ab6386201" vbProcedure="false">'Use Phase'!$P$55</definedName>
    <definedName function="false" hidden="false" name="mleaf_16700f6e_2487_5c7c_8b9a_452153917f52" vbProcedure="false">'Heat map article'!$E$139</definedName>
    <definedName function="false" hidden="false" name="mleaf_16739361_3c7e_5073_beab_28b9ea18aa2d" vbProcedure="false">Recycling!$AT$156</definedName>
    <definedName function="false" hidden="false" name="mleaf_1674bf41_bbb7_5b40_9105_8ddf2550e9d0" vbProcedure="false">'Use Phase'!$M$244</definedName>
    <definedName function="false" hidden="false" name="mleaf_1674da2e_7bb8_5edb_b15c_0311cb9e13c8" vbProcedure="false">'Use Phase'!$M$23</definedName>
    <definedName function="false" hidden="false" name="mleaf_167a9c1b_51f9_516f_a458_cf2be5d11335" vbProcedure="false">Production!$L$137</definedName>
    <definedName function="false" hidden="false" name="mleaf_16818345_f6c6_5775_aea3_309261171bbc" vbProcedure="false">'Use Phase'!$T$186</definedName>
    <definedName function="false" hidden="false" name="mleaf_16833cf1_b234_533c_92f8_0b030d6d00a4" vbProcedure="false">'Use Phase'!$P$307</definedName>
    <definedName function="false" hidden="false" name="mleaf_1688edf6_e7aa_5dd4_8a50_25e7584486b4" vbProcedure="false">'Heat map article'!$G$56</definedName>
    <definedName function="false" hidden="false" name="mleaf_168bd084_bfca_5458_b6fa_3b628e214977" vbProcedure="false">Recycling!$V$124</definedName>
    <definedName function="false" hidden="false" name="mleaf_168d4c1b_659f_5a21_b869_bcd481da08d8" vbProcedure="false">'Use Phase'!$AG$280</definedName>
    <definedName function="false" hidden="false" name="mleaf_1697db05_fbbe_5e0e_9b49_fa5c687f7472" vbProcedure="false">'Use Phase'!$P$305</definedName>
    <definedName function="false" hidden="false" name="mleaf_1698391d_77da_5a6b_8a83_798927eb0432" vbProcedure="false">'Heat map article'!$P$124</definedName>
    <definedName function="false" hidden="false" name="mleaf_169ca866_0585_5584_8fad_537a1eb3170a" vbProcedure="false">'Use Phase_Grid'!$M$186</definedName>
    <definedName function="false" hidden="false" name="mleaf_16a6c323_eac0_561e_acb3_de45eb07f110" vbProcedure="false">'Heat map article'!$Q$58</definedName>
    <definedName function="false" hidden="false" name="mleaf_16a8258b_c279_5a08_b99d_1a344f523676" vbProcedure="false">'Use Phase_Grid'!$F$37</definedName>
    <definedName function="false" hidden="false" name="mleaf_16ab1d07_83c1_542e_810a_da6fffe8f3bf" vbProcedure="false">'Heat map article'!$AD$54</definedName>
    <definedName function="false" hidden="false" name="mleaf_16b1f8fb_f6a8_5eed_89df_e5b18a1fee8b" vbProcedure="false">Production!$H$75</definedName>
    <definedName function="false" hidden="false" name="mleaf_16b26485_7a1f_5122_abca_031ba69be816" vbProcedure="false">Resume_SensAnal!$N$155</definedName>
    <definedName function="false" hidden="false" name="mleaf_16b2ee91_1f3c_55c9_99d7_8ca5d9e2310b" vbProcedure="false">Resume_SensAnal!$AK$58</definedName>
    <definedName function="false" hidden="false" name="mleaf_16b551a6_ddac_5ac0_b99d_e6c71784a0cd" vbProcedure="false">Recycling!$AQ$333</definedName>
    <definedName function="false" hidden="false" name="mleaf_16b7f5bd_3029_528d_ad4b_46449b1a9c31" vbProcedure="false">'Use Phase'!$S$139</definedName>
    <definedName function="false" hidden="false" name="mleaf_16bcdfc4_f710_5a5f_a87f_12cd12e8f60f" vbProcedure="false">'Heat map article'!$AG$51</definedName>
    <definedName function="false" hidden="false" name="mleaf_16c2a30b_8b56_524d_ae09_89eb3ce10dc7" vbProcedure="false">Recycling!$AK$86</definedName>
    <definedName function="false" hidden="false" name="mleaf_16c4d524_c29c_5635_a45a_2e96eb4712a2" vbProcedure="false">'Heat map article'!$F$73</definedName>
    <definedName function="false" hidden="false" name="mleaf_16c5a8fd_0d75_509e_bf99_f7be4a7ffa4a" vbProcedure="false">Resume_SensAnal!$H$97</definedName>
    <definedName function="false" hidden="false" name="mleaf_16c8dc9c_58a7_5af0_888e_57178fb6cb18" vbProcedure="false">'Use Phase'!$AH$340</definedName>
    <definedName function="false" hidden="false" name="mleaf_16d75063_916d_500e_9cba_50e3b0d1ee7a" vbProcedure="false">Resume_SensAnal!$T$98</definedName>
    <definedName function="false" hidden="false" name="mleaf_16d7fbe6_7a0d_5508_bf16_3b8cf2ca2ef9" vbProcedure="false">Production!$G$219</definedName>
    <definedName function="false" hidden="false" name="mleaf_16d872f2_0229_531c_8df4_22eec4b90923" vbProcedure="false">'Use Phase_Grid'!$K$70</definedName>
    <definedName function="false" hidden="false" name="mleaf_16dc4dff_e57d_5e8e_bc08_585327235a2f" vbProcedure="false">'Heat map article'!$H$44</definedName>
    <definedName function="false" hidden="false" name="mleaf_16dfeced_f366_50cd_8200_04cb16f1d08c" vbProcedure="false">Recycling!$AS$151</definedName>
    <definedName function="false" hidden="false" name="mleaf_16e1ce90_aa18_531a_855c_f960414c5355" vbProcedure="false">'Use Phase'!$U$155</definedName>
    <definedName function="false" hidden="false" name="mleaf_16e32cd9_e0f0_5ed1_8254_11ac5eb7582f" vbProcedure="false">Resume_SensAnal!$E$51</definedName>
    <definedName function="false" hidden="false" name="mleaf_16e87079_043c_57ca_97fc_f4a01c74b44d" vbProcedure="false">Resume_SensAnal!$F$107</definedName>
    <definedName function="false" hidden="false" name="mleaf_16eb4ceb_3824_5e29_893e_127d868af024" vbProcedure="false">Resume_SensAnal!$E$134</definedName>
    <definedName function="false" hidden="false" name="mleaf_16f04ff0_af8f_5d56_b5a7_4b820ef65dd9" vbProcedure="false">'Use Phase'!$W$238</definedName>
    <definedName function="false" hidden="false" name="mleaf_16f26773_854f_583b_bac7_088e75be7472" vbProcedure="false">'Use Phase_Grid'!$J$231</definedName>
    <definedName function="false" hidden="false" name="mleaf_16f4d12c_9308_5e7c_9ad5_26c6cf40031a" vbProcedure="false">'Heat map article'!$AF$45</definedName>
    <definedName function="false" hidden="false" name="mleaf_16fc64d7_2e4b_544d_ad82_e1767fb3fccc" vbProcedure="false">Resume_SensAnal!$AD$100</definedName>
    <definedName function="false" hidden="false" name="mleaf_16fdf48e_1ad9_5de0_ab19_1b524b359b40" vbProcedure="false">Resume_SensAnal!$W$13</definedName>
    <definedName function="false" hidden="false" name="mleaf_1701feb1_2dad_56a1_8ee2_eefc20eb9739" vbProcedure="false">Resume_SensAnal!$AG$106</definedName>
    <definedName function="false" hidden="false" name="mleaf_17061ed2_6f61_53f2_b243_f6b84610e553" vbProcedure="false">Recycling!$AF$93</definedName>
    <definedName function="false" hidden="false" name="mleaf_17070e50_debc_5166_b55e_d24672472e1c" vbProcedure="false">'Heat map article'!$R$151</definedName>
    <definedName function="false" hidden="false" name="mleaf_170d1376_2f6c_5473_9cde_49f76eb12e7b" vbProcedure="false">'Use Phase_Grid'!$J$179</definedName>
    <definedName function="false" hidden="false" name="mleaf_170ef080_599e_515e_ab22_cf6529848074" vbProcedure="false">'Use Phase'!$W$247</definedName>
    <definedName function="false" hidden="false" name="mleaf_1712fb75_a508_5352_b7be_00c32807f4c4" vbProcedure="false">Production!$H$96</definedName>
    <definedName function="false" hidden="false" name="mleaf_1717082b_d008_5906_85ef_c4a915d1e1df" vbProcedure="false">'Use Phase'!$AF$170</definedName>
    <definedName function="false" hidden="false" name="mleaf_1719f52a_513b_57d3_a9ff_f15a3ac9e2c2" vbProcedure="false">Production!$K$169</definedName>
    <definedName function="false" hidden="false" name="mleaf_171b64d1_7cc0_5996_a287_c9da27b1c7d8" vbProcedure="false">Production!$I$162</definedName>
    <definedName function="false" hidden="false" name="mleaf_171de8c6_3a64_5e45_b910_f549c212e1a6" vbProcedure="false">Recycling!$BJ$166</definedName>
    <definedName function="false" hidden="false" name="mleaf_1725732c_1995_5a21_9b78_25190ac4bf29" vbProcedure="false">Recycling!$BD$83</definedName>
    <definedName function="false" hidden="false" name="mleaf_17285fba_faff_5785_a09c_23ed6c233662" vbProcedure="false">'Use Phase'!$O$377</definedName>
    <definedName function="false" hidden="false" name="mleaf_172e3474_ee1d_5cfc_8993_ecf775292992" vbProcedure="false">Graphs!$G$63</definedName>
    <definedName function="false" hidden="false" name="mleaf_172f7aa6_7161_5150_8037_65f0ecfe2368" vbProcedure="false">Production!$Y$225</definedName>
    <definedName function="false" hidden="false" name="mleaf_173023ec_6f9c_5c6c_b1d9_c4b262244fe7" vbProcedure="false">Resume_SensAnal!$AK$87</definedName>
    <definedName function="false" hidden="false" name="mleaf_1735f0d7_e0ed_54de_b531_6bc565a07e26" vbProcedure="false">'Heat map article'!$AH$87</definedName>
    <definedName function="false" hidden="false" name="mleaf_17360ffa_ee11_52d1_b10e_127073da2c50" vbProcedure="false">Resume_SensAnal!$X$217</definedName>
    <definedName function="false" hidden="false" name="mleaf_1738b5b0_2efb_515c_aa03_04572d51275c" vbProcedure="false">'Heat map article'!$J$100</definedName>
    <definedName function="false" hidden="false" name="mleaf_173c6aa2_3216_599a_b8a7_d3a64f21cef1" vbProcedure="false">'Heat map article'!$AD$98</definedName>
    <definedName function="false" hidden="false" name="mleaf_1742f2c7_28bf_5142_b4f2_ab42ea9b5660" vbProcedure="false">Resume_SensAnal!$AQ$127</definedName>
    <definedName function="false" hidden="false" name="mleaf_17433a5c_8cca_58ba_8539_6bbaa032c12b" vbProcedure="false">Production!$M$99</definedName>
    <definedName function="false" hidden="false" name="mleaf_1749764c_8dd3_5a8a_b45f_3a37b032604d" vbProcedure="false">'Heat map article'!$X$144</definedName>
    <definedName function="false" hidden="false" name="mleaf_174b0264_f227_5684_bcff_ea956f812bdd" vbProcedure="false">Resume_SensAnal!$AK$63</definedName>
    <definedName function="false" hidden="false" name="mleaf_174ccd70_d2f3_5ebb_8c43_7e1d8dd2697a" vbProcedure="false">Recycling!$W$85</definedName>
    <definedName function="false" hidden="false" name="mleaf_174d8393_3956_5505_b3e4_b6f2d619d290" vbProcedure="false">'Use Phase_Grid'!$K$15</definedName>
    <definedName function="false" hidden="false" name="mleaf_17562503_80bc_5eb3_aefd_f06a799434cc" vbProcedure="false">'Heat map article'!$G$149</definedName>
    <definedName function="false" hidden="false" name="mleaf_1758a26e_fa61_58b6_982b_b4a3305c6f7e" vbProcedure="false">Production!$M$113</definedName>
    <definedName function="false" hidden="false" name="mleaf_175ff1bb_4be1_5fc5_b1db_d0139818b10c" vbProcedure="false">'Use Phase'!$N$175</definedName>
    <definedName function="false" hidden="false" name="mleaf_175ffdfd_ad9a_5859_a7af_cc89c622cc36" vbProcedure="false">'Use Phase_Grid'!$M$208</definedName>
    <definedName function="false" hidden="false" name="mleaf_1762367c_5423_5207_96db_7cd52f8c5067" vbProcedure="false">Resume_SensAnal!$AM$45</definedName>
    <definedName function="false" hidden="false" name="mleaf_176433b5_98d1_507e_b19e_a174c5251968" vbProcedure="false">'Use Phase'!$AI$225</definedName>
    <definedName function="false" hidden="false" name="mleaf_17644906_c0ca_58cd_8630_a4be5d701f08" vbProcedure="false">Recycling!$AE$193</definedName>
    <definedName function="false" hidden="false" name="mleaf_1765edc8_9436_5598_bf31_20edd17b8a7f" vbProcedure="false">Production!$K$242</definedName>
    <definedName function="false" hidden="false" name="mleaf_17679781_8039_5841_ad15_9079d58d582f" vbProcedure="false">'Heat map article'!$AD$151</definedName>
    <definedName function="false" hidden="false" name="mleaf_1769563c_626d_5afe_848d_63489258d527" vbProcedure="false">'Heat map article'!$AJ$63</definedName>
    <definedName function="false" hidden="false" name="mleaf_176ae9c5_02ff_5068_aa0c_a1754302c837" vbProcedure="false">Production!$AT$208</definedName>
    <definedName function="false" hidden="false" name="mleaf_176af0a9_ff57_539e_9563_5d90fb73cb83" vbProcedure="false">Production!$BF$54</definedName>
    <definedName function="false" hidden="false" name="mleaf_176b7f03_5700_5aa8_bd94_8931e7d11ae0" vbProcedure="false">Production!$D$32</definedName>
    <definedName function="false" hidden="false" name="mleaf_176e5fa5_8774_596c_b863_9ad2fdb08baf" vbProcedure="false">'Use Phase_Grid'!$C$26</definedName>
    <definedName function="false" hidden="false" name="mleaf_1771c0e1_0c66_5fc0_9a9f_88dbce89ef0e" vbProcedure="false">Resume_SensAnal!$H$218</definedName>
    <definedName function="false" hidden="false" name="mleaf_1776ac2d_90c7_5d0f_9051_0da8587c744d" vbProcedure="false">'Use Phase_Grid'!$Q$31</definedName>
    <definedName function="false" hidden="false" name="mleaf_177e0943_c2de_5653_82f4_1ab2c2ce7d05" vbProcedure="false">Resume_SensAnal!$K$197</definedName>
    <definedName function="false" hidden="false" name="mleaf_17804296_5a5e_5066_ac81_64dba7fcc666" vbProcedure="false">Production!$AV$153</definedName>
    <definedName function="false" hidden="false" name="mleaf_178056c2_a803_5ff2_b7ba_6f6f35e59f5c" vbProcedure="false">'Heat map article'!$AH$152</definedName>
    <definedName function="false" hidden="false" name="mleaf_1783d935_51b1_5520_a9e7_f77c487c510b" vbProcedure="false">'Use Phase'!$Q$35</definedName>
    <definedName function="false" hidden="false" name="mleaf_17879666_42f8_50a3_996a_22402fcfd5c8" vbProcedure="false">'Heat map article'!$AG$131</definedName>
    <definedName function="false" hidden="false" name="mleaf_178da5dd_8ca5_51c7_ad64_0c01ee330a76" vbProcedure="false">'Use Phase'!$O$140</definedName>
    <definedName function="false" hidden="false" name="mleaf_1792f029_9d7f_599d_8f7f_7307017e8534" vbProcedure="false">'Use Phase_Grid'!$T$137</definedName>
    <definedName function="false" hidden="false" name="mleaf_17938515_a6d1_5d9d_ac37_ee5bee70ddd6" vbProcedure="false">'Heat map article'!$AE$130</definedName>
    <definedName function="false" hidden="false" name="mleaf_17941848_b5c8_562b_b855_94a084026712" vbProcedure="false">Resume_SensAnal!$AF$68</definedName>
    <definedName function="false" hidden="false" name="mleaf_17951b51_a138_54d9_b24b_919b5c67b321" vbProcedure="false">'Use Phase'!$AJ$169</definedName>
    <definedName function="false" hidden="false" name="mleaf_1796ab2c_8772_5a9c_bf14_911e63ee5b94" vbProcedure="false">'Use Phase'!$AI$272</definedName>
    <definedName function="false" hidden="false" name="mleaf_1796dd16_d307_5e53_acfa_96f131630cc0" vbProcedure="false">'Use Phase'!$Q$52</definedName>
    <definedName function="false" hidden="false" name="mleaf_1797da80_9983_537b_991a_1368fa9f3cc9" vbProcedure="false">'Use Phase_Grid'!$N$180</definedName>
    <definedName function="false" hidden="false" name="mleaf_1798e925_3f47_56d4_a9ec_e1e18cdee488" vbProcedure="false">'Use Phase_Grid'!$N$19</definedName>
    <definedName function="false" hidden="false" name="mleaf_179a531f_0187_56d2_af44_bfd337c90c07" vbProcedure="false">'Heat map article'!$G$52</definedName>
    <definedName function="false" hidden="false" name="mleaf_179aa001_4e25_5fe0_8297_1fc7c3784932" vbProcedure="false">Recycling!$AQ$299</definedName>
    <definedName function="false" hidden="false" name="mleaf_179d132e_cf81_5a93_a479_53457466372a" vbProcedure="false">'Heat map article'!$AJ$24</definedName>
    <definedName function="false" hidden="false" name="mleaf_17a89d57_d3f3_5b18_b823_8d0c4e285477" vbProcedure="false">'Use Phase_Grid'!$M$90</definedName>
    <definedName function="false" hidden="false" name="mleaf_17aaac16_4a68_5273_9499_794fc509ead3" vbProcedure="false">Resume_SensAnal!$Q$192</definedName>
    <definedName function="false" hidden="false" name="mleaf_17ac6fb4_521f_5cfb_b624_cc4df02d2815" vbProcedure="false">'Use Phase'!$R$71</definedName>
    <definedName function="false" hidden="false" name="mleaf_17af42bd_39fa_5074_bc3d_0b8b8b7e7835" vbProcedure="false">Graphs!$D$9</definedName>
    <definedName function="false" hidden="false" name="mleaf_17b3aec8_89e6_57d4_bb38_76226a5a097c" vbProcedure="false">Recycling!$BC$91</definedName>
    <definedName function="false" hidden="false" name="mleaf_17b4709e_17a7_56e9_b13e_877fb53f2dd6" vbProcedure="false">'Use Phase'!$N$321</definedName>
    <definedName function="false" hidden="false" name="mleaf_17b52c62_4772_5cd4_8d88_bdd1f23a95e4" vbProcedure="false">Recycling!$I$175</definedName>
    <definedName function="false" hidden="false" name="mleaf_17bc2a21_821c_5792_8005_7d463ca2718d" vbProcedure="false">'Use Phase'!$Q$230</definedName>
    <definedName function="false" hidden="false" name="mleaf_17bd441e_c791_5c52_a79b_4f5006dfff12" vbProcedure="false">'Use Phase_Grid'!$O$163</definedName>
    <definedName function="false" hidden="false" name="mleaf_17bd8e59_8a29_5fb4_af48_eb91797366b9" vbProcedure="false">'Heat map article'!$P$134</definedName>
    <definedName function="false" hidden="false" name="mleaf_17bdbaf5_46da_50ae_b240_3e3fbe4948ce" vbProcedure="false">Recycling!$AQ$327</definedName>
    <definedName function="false" hidden="false" name="mleaf_17be45ec_ec7c_5916_a5d9_236bccbabb36" vbProcedure="false">Recycling!$P$147</definedName>
    <definedName function="false" hidden="false" name="mleaf_17bf2c27_02eb_56f9_809e_c48d4946cde2" vbProcedure="false">Recycling!$AP$306</definedName>
    <definedName function="false" hidden="false" name="mleaf_17c4d395_8c37_5930_a6c2_9d30cecd1227" vbProcedure="false">'Use Phase'!$O$248</definedName>
    <definedName function="false" hidden="false" name="mleaf_17c53316_734f_5f42_9d54_178231c436c7" vbProcedure="false">'Use Phase'!$N$16</definedName>
    <definedName function="false" hidden="false" name="mleaf_17c628ab_577f_5e0d_a77a_c08c23cff7bc" vbProcedure="false">'Use Phase'!$AD$184</definedName>
    <definedName function="false" hidden="false" name="mleaf_17c9bb15_9921_5354_a083_3dde2a1456e3" vbProcedure="false">Resume_SensAnal!$O$59</definedName>
    <definedName function="false" hidden="false" name="mleaf_17cb0025_d515_53d5_9eef_9647ac571c01" vbProcedure="false">'Use Phase'!$J$196</definedName>
    <definedName function="false" hidden="false" name="mleaf_17d38929_6f15_5a0b_a262_f60bc5c62bc3" vbProcedure="false">Production!$U$69</definedName>
    <definedName function="false" hidden="false" name="mleaf_17d39812_6edf_5346_bf41_2f4185ea5584" vbProcedure="false">'Use Phase'!$M$192</definedName>
    <definedName function="false" hidden="false" name="mleaf_17d44428_84e6_5431_9978_aa98c003fc09" vbProcedure="false">'Use Phase'!$S$329</definedName>
    <definedName function="false" hidden="false" name="mleaf_17d58714_786b_55eb_80e5_935d4b245106" vbProcedure="false">'Use Phase'!$AJ$200</definedName>
    <definedName function="false" hidden="false" name="mleaf_17daa389_e45a_5c67_a54b_1e9a4951a8f2" vbProcedure="false">'Use Phase'!$R$260</definedName>
    <definedName function="false" hidden="false" name="mleaf_17dc1626_6612_55ec_81f9_272b19a04642" vbProcedure="false">Production!$AP$13</definedName>
    <definedName function="false" hidden="false" name="mleaf_17ddc716_093f_56bd_a55d_81604d6eef05" vbProcedure="false">Resume_SensAnal!$I$194</definedName>
    <definedName function="false" hidden="false" name="mleaf_17dece93_6198_5884_b5c2_7df5f6f92c33" vbProcedure="false">Production!$AJ$191</definedName>
    <definedName function="false" hidden="false" name="mleaf_17e12cae_369a_5d14_a4c7_8e5c27fee753" vbProcedure="false">Resume_SensAnal!$O$189</definedName>
    <definedName function="false" hidden="false" name="mleaf_17e22234_7e18_5c34_8e49_5e02f28e19c0" vbProcedure="false">'Use Phase_Grid'!$W$137</definedName>
    <definedName function="false" hidden="false" name="mleaf_17e3cb53_6b37_58a7_9661_940dacbe2bcf" vbProcedure="false">Production!$AK$206</definedName>
    <definedName function="false" hidden="false" name="mleaf_17e5f5e1_7961_5987_b41c_15dfbbe96979" vbProcedure="false">Recycling!$AO$161</definedName>
    <definedName function="false" hidden="false" name="mleaf_17e78abd_ddf0_5c0c_ae41_798f5b53822a" vbProcedure="false">Recycling!$AL$113</definedName>
    <definedName function="false" hidden="false" name="mleaf_17eae1ae_b2ea_521c_8279_a340f422d528" vbProcedure="false">Production!$G$123</definedName>
    <definedName function="false" hidden="false" name="mleaf_17f10544_d65a_511e_9094_ff6175fa2289" vbProcedure="false">'Use Phase'!$N$66</definedName>
    <definedName function="false" hidden="false" name="mleaf_17f3cb09_0e47_5069_8820_4ed99af9337a" vbProcedure="false">Graphs!$K$33</definedName>
    <definedName function="false" hidden="false" name="mleaf_17fea327_a1db_5b28_a4ea_5d6924d2be0c" vbProcedure="false">Resume_SensAnal!$E$46</definedName>
    <definedName function="false" hidden="false" name="mleaf_18060125_e049_584a_9bf0_ad0a3a20f3d6" vbProcedure="false">'Use Phase_Grid'!$R$192</definedName>
    <definedName function="false" hidden="false" name="mleaf_1806a04a_6369_57dd_90ea_f2900728e51a" vbProcedure="false">'Use Phase_Grid'!$O$177</definedName>
    <definedName function="false" hidden="false" name="mleaf_1807146a_7814_5086_a79a_34e57d77ef0c" vbProcedure="false">Resume_SensAnal!$M$31</definedName>
    <definedName function="false" hidden="false" name="mleaf_18074f74_4121_52f9_a7f8_80fb1c8b8510" vbProcedure="false">Production!$BJ$9</definedName>
    <definedName function="false" hidden="false" name="mleaf_1808df3c_fea6_5b06_ad2a_997c0049c941" vbProcedure="false">Production!$AL$51</definedName>
    <definedName function="false" hidden="false" name="mleaf_18099af3_20dd_5293_8578_d7496c4c42d9" vbProcedure="false">Recycling!$AP$96</definedName>
    <definedName function="false" hidden="false" name="mleaf_180a171f_fdd0_53e8_8b2f_02670b42589a" vbProcedure="false">'Heat map article'!$H$81</definedName>
    <definedName function="false" hidden="false" name="mleaf_180b68f9_4bef_5549_a43f_f5cfc2ff1de5" vbProcedure="false">Resume_SensAnal!$AR$134</definedName>
    <definedName function="false" hidden="false" name="mleaf_180c44e9_5084_524e_a350_77a44a5ec29f" vbProcedure="false">'Use Phase_Grid'!$M$253</definedName>
    <definedName function="false" hidden="false" name="mleaf_180d196e_0f69_540f_841e_7d7fa07fa797" vbProcedure="false">'Use Phase_Grid'!$O$17</definedName>
    <definedName function="false" hidden="false" name="mleaf_1811627c_cb3c_5ea7_90d5_b1b4182b5a7d" vbProcedure="false">'Heat map article'!$AN$37</definedName>
    <definedName function="false" hidden="false" name="mleaf_1811c3b4_3c79_57f4_8bf7_454b01c3a6f4" vbProcedure="false">'Use Phase'!$AG$247</definedName>
    <definedName function="false" hidden="false" name="mleaf_1815572e_7853_5aa8_b750_32ed65dd2541" vbProcedure="false">Production!$H$234</definedName>
    <definedName function="false" hidden="false" name="mleaf_181774e0_3152_5449_80bb_c64356db275d" vbProcedure="false">'Heat map article'!$AO$7</definedName>
    <definedName function="false" hidden="false" name="mleaf_181a2702_17f7_5c92_9aa4_191a8ff280f0" vbProcedure="false">Production!$AV$52</definedName>
    <definedName function="false" hidden="false" name="mleaf_181c1667_c994_530b_a095_d6c1179fb300" vbProcedure="false">Recycling!$AZ$103</definedName>
    <definedName function="false" hidden="false" name="mleaf_181e6a82_c728_5cca_a8fc_a9b3b809ef56" vbProcedure="false">'Heat map article'!$AR$18</definedName>
    <definedName function="false" hidden="false" name="mleaf_1822589e_c4f8_5dff_b13d_e1f20031b88f" vbProcedure="false">'Heat map article'!$AG$145</definedName>
    <definedName function="false" hidden="false" name="mleaf_18242fe1_6b31_5e5f_b1aa_fbdd39d70d64" vbProcedure="false">Recycling!$BP$163</definedName>
    <definedName function="false" hidden="false" name="mleaf_18251372_d329_54a7_af29_038ff1c65762" vbProcedure="false">'Heat map article'!$AJ$111</definedName>
    <definedName function="false" hidden="false" name="mleaf_182cd228_c0c0_54ce_bc5e_88a09d86e8d6" vbProcedure="false">Production!$S$71</definedName>
    <definedName function="false" hidden="false" name="mleaf_182fdfa3_c96f_5449_be97_822314ac2f98" vbProcedure="false">'Use Phase_Grid'!$M$6</definedName>
    <definedName function="false" hidden="false" name="mleaf_1834cbc4_047a_501a_9f80_a7c1e10a3f69" vbProcedure="false">Production!$H$135</definedName>
    <definedName function="false" hidden="false" name="mleaf_18405c88_20e6_5393_ae74_71d4012827b5" vbProcedure="false">'Use Phase'!$M$308</definedName>
    <definedName function="false" hidden="false" name="mleaf_1840a6f9_714d_5c7b_9b7d_faebf2d5ca76" vbProcedure="false">'Use Phase_Grid'!$P$250</definedName>
    <definedName function="false" hidden="false" name="mleaf_18462ef9_107e_5013_8ca6_a75cafb93b47" vbProcedure="false">Production!$Q$207</definedName>
    <definedName function="false" hidden="false" name="mleaf_1848e745_03bd_5f92_bb68_c21946e7a000" vbProcedure="false">'Heat map article'!$D$35</definedName>
    <definedName function="false" hidden="false" name="mleaf_18498dc9_82cf_553e_ad7d_8426d341aeff" vbProcedure="false">Production!$H$188</definedName>
    <definedName function="false" hidden="false" name="mleaf_184a2e55_abb8_5f3a_9f2f_1904c4214240" vbProcedure="false">Resume_SensAnal!$A$209</definedName>
    <definedName function="false" hidden="false" name="mleaf_184d43a0_c20e_5c9c_833f_1948f2609438" vbProcedure="false">'Heat map article'!$X$84</definedName>
    <definedName function="false" hidden="false" name="mleaf_184de749_cd37_59fb_91a3_a2d9e50de56a" vbProcedure="false">Recycling!$P$95</definedName>
    <definedName function="false" hidden="false" name="mleaf_185388a7_9189_5b24_970a_469fa88219e9" vbProcedure="false">Resume_SensAnal!$N$124</definedName>
    <definedName function="false" hidden="false" name="mleaf_18581eda_58ca_5a2b_889f_4eb835556004" vbProcedure="false">'Heat map article'!$Z$111</definedName>
    <definedName function="false" hidden="false" name="mleaf_18584a6b_0676_5cda_9014_d70f7e137199" vbProcedure="false">'Heat map article'!$P$138</definedName>
    <definedName function="false" hidden="false" name="mleaf_185b8f87_a44e_5d11_80f9_e8e468efc2c7" vbProcedure="false">'Use Phase_Grid'!$U$162</definedName>
    <definedName function="false" hidden="false" name="mleaf_185d3f1f_5ae3_5a57_947c_45be4c40aebc" vbProcedure="false">'Use Phase_Grid'!$P$28</definedName>
    <definedName function="false" hidden="false" name="mleaf_185d772e_6d60_536d_b506_2bf7b6a6193d" vbProcedure="false">'Heat map article'!$P$116</definedName>
    <definedName function="false" hidden="false" name="mleaf_18602a68_6a3a_5824_b4c9_475f2cc2a27d" vbProcedure="false">'Use Phase_Grid'!$L$231</definedName>
    <definedName function="false" hidden="false" name="mleaf_18625251_4264_5d37_a439_73eb41405195" vbProcedure="false">'Use Phase'!$K$64</definedName>
    <definedName function="false" hidden="false" name="mleaf_1862b3ed_4412_55c4_ad91_ec61256480ea" vbProcedure="false">'Heat map article'!$AV$35</definedName>
    <definedName function="false" hidden="false" name="mleaf_18634755_a24c_5056_a1b4_58b97676073d" vbProcedure="false">Recycling!$S$113</definedName>
    <definedName function="false" hidden="false" name="mleaf_1866500f_7365_59f8_b8de_15859899e777" vbProcedure="false">'Heat map article'!$E$106</definedName>
    <definedName function="false" hidden="false" name="mleaf_18674896_50a3_5664_b14e_0d2d77f9803b" vbProcedure="false">Production!$BM$180</definedName>
    <definedName function="false" hidden="false" name="mleaf_18681fdd_6c28_5150_8bbe_6b77947b28a5" vbProcedure="false">Production!$BF$47</definedName>
    <definedName function="false" hidden="false" name="mleaf_186996cb_0ed6_530b_bae9_e0867c43966d" vbProcedure="false">'Heat map article'!$U$92</definedName>
    <definedName function="false" hidden="false" name="mleaf_186a5241_ae9d_52b9_931c_adb00ff049b7" vbProcedure="false">'Heat map article'!$AE$126</definedName>
    <definedName function="false" hidden="false" name="mleaf_1870fd23_f696_59f8_a7e4_004b90bfd4c9" vbProcedure="false">Resume_SensAnal!$AL$102</definedName>
    <definedName function="false" hidden="false" name="mleaf_18778b7f_3dbd_5fe7_afb2_3f4733ce207d" vbProcedure="false">'Use Phase_Grid'!$Q$95</definedName>
    <definedName function="false" hidden="false" name="mleaf_187878c8_415d_5ecf_933c_97b3876465f1" vbProcedure="false">'Heat map article'!$Y$73</definedName>
    <definedName function="false" hidden="false" name="mleaf_18792258_06e2_5d20_b339_b334fad93b19" vbProcedure="false">'Use Phase'!$W$198</definedName>
    <definedName function="false" hidden="false" name="mleaf_18794293_5213_5743_a824_50035531dd56" vbProcedure="false">Resume_SensAnal!$AD$88</definedName>
    <definedName function="false" hidden="false" name="mleaf_18797fc7_893c_5cb2_91a6_03dd6ad5ad6c" vbProcedure="false">Recycling!$U$118</definedName>
    <definedName function="false" hidden="false" name="mleaf_187b7bc5_6c40_51eb_8e14_9690410943d2" vbProcedure="false">Production!$F$174</definedName>
    <definedName function="false" hidden="false" name="mleaf_1880b812_c919_52fe_bbaf_eeac803e824e" vbProcedure="false">Production!$AA$200</definedName>
    <definedName function="false" hidden="false" name="mleaf_188449a5_8d3b_5d46_889e_6460b808d77a" vbProcedure="false">'Heat map article'!$AG$124</definedName>
    <definedName function="false" hidden="false" name="mleaf_1884f65f_0484_587d_afe6_152424c985d1" vbProcedure="false">Recycling!$BT$167</definedName>
    <definedName function="false" hidden="false" name="mleaf_18866dfc_39a2_52ef_8fad_4fdeb8e98e44" vbProcedure="false">'Use Phase'!$P$23</definedName>
    <definedName function="false" hidden="false" name="mleaf_1887b9a0_b5eb_504d_9759_d4a4498cc621" vbProcedure="false">'Heat map article'!$G$152</definedName>
    <definedName function="false" hidden="false" name="mleaf_1888d312_9e7f_5425_b8bd_10fd903852f1" vbProcedure="false">Resume_SensAnal!$G$171</definedName>
    <definedName function="false" hidden="false" name="mleaf_189127f8_ff7a_5a6d_ba2f_02340c902f5c" vbProcedure="false">Production!$AA$192</definedName>
    <definedName function="false" hidden="false" name="mleaf_1893e356_d343_5ffb_9859_5a921260b81a" vbProcedure="false">'Use Phase'!$AH$331</definedName>
    <definedName function="false" hidden="false" name="mleaf_1896fe99_bc0d_52ee_abf6_6295e1bdfe40" vbProcedure="false">'Use Phase'!$M$215</definedName>
    <definedName function="false" hidden="false" name="mleaf_189940f6_3262_5d76_95a6_016e58bc9fa5" vbProcedure="false">Recycling!$AF$116</definedName>
    <definedName function="false" hidden="false" name="mleaf_1899fa63_48e0_5b5c_a8e6_73afac7228e0" vbProcedure="false">Resume_SensAnal!$K$208</definedName>
    <definedName function="false" hidden="false" name="mleaf_189b15e0_239c_517c_a86c_fb8af5014289" vbProcedure="false">'Use Phase_Grid'!$P$172</definedName>
    <definedName function="false" hidden="false" name="mleaf_189bd7a9_0c76_5f6f_a124_c512771d9659" vbProcedure="false">Production!$G$51</definedName>
    <definedName function="false" hidden="false" name="mleaf_18a11adf_4b87_51c8_a3bf_55bd407b388a" vbProcedure="false">Production!$J$239</definedName>
    <definedName function="false" hidden="false" name="mleaf_18a4e28d_3012_5307_8097_0cb548c03e42" vbProcedure="false">Recycling!$T$118</definedName>
    <definedName function="false" hidden="false" name="mleaf_18a507e8_70f3_56db_92d1_4c064fec2592" vbProcedure="false">Recycling!$H$179</definedName>
    <definedName function="false" hidden="false" name="mleaf_18a9529d_1672_56b5_92ca_21c90a07d08a" vbProcedure="false">Resume_SensAnal!$AB$62</definedName>
    <definedName function="false" hidden="false" name="mleaf_18ad151b_5ab2_5127_985c_29d60b6dd2ad" vbProcedure="false">Production!$O$219</definedName>
    <definedName function="false" hidden="false" name="mleaf_18ae32ca_96f0_5831_b2bc_17f908294419" vbProcedure="false">Resume_SensAnal!$Z$85</definedName>
    <definedName function="false" hidden="false" name="mleaf_18aea221_f635_5888_916c_40029db80bd2" vbProcedure="false">Recycling!$AM$119</definedName>
    <definedName function="false" hidden="false" name="mleaf_18b151b6_1fae_5421_89a7_6ad4f99b155c" vbProcedure="false">'Use Phase'!$V$178</definedName>
    <definedName function="false" hidden="false" name="mleaf_18b4e51a_6672_5cda_abac_ec06bf050239" vbProcedure="false">'Use Phase_Grid'!$Q$143</definedName>
    <definedName function="false" hidden="false" name="mleaf_18ba05bb_ae04_5116_abdc_ec22635d489e" vbProcedure="false">'Use Phase'!$W$201</definedName>
    <definedName function="false" hidden="false" name="mleaf_18ba59c2_9045_5b89_b7b1_1b18ac2fd6aa" vbProcedure="false">'Use Phase'!$O$104</definedName>
    <definedName function="false" hidden="false" name="mleaf_18bb8c22_1eea_5a42_aad1_0b12de842fd0" vbProcedure="false">'Heat map article'!$BA$30</definedName>
    <definedName function="false" hidden="false" name="mleaf_18bd423f_1b0b_5e6a_9cc2_87b989f1732c" vbProcedure="false">Recycling!$AU$46</definedName>
    <definedName function="false" hidden="false" name="mleaf_18c3700f_191e_5286_939c_8df289625ffb" vbProcedure="false">'Heat map article'!$AU$30</definedName>
    <definedName function="false" hidden="false" name="mleaf_18c63840_3f0d_519e_88ff_2fc25135057a" vbProcedure="false">Resume_SensAnal!$J$49</definedName>
    <definedName function="false" hidden="false" name="mleaf_18c9a194_e05b_5627_a2b8_0dd70761eb88" vbProcedure="false">Recycling!$AC$189</definedName>
    <definedName function="false" hidden="false" name="mleaf_18cc5591_0119_5364_a4f1_82d37c587711" vbProcedure="false">'Heat map article'!$I$143</definedName>
    <definedName function="false" hidden="false" name="mleaf_18cdaeec_5b4f_5b78_a965_ff6e5d1a5a49" vbProcedure="false">'Heat map article'!$J$57</definedName>
    <definedName function="false" hidden="false" name="mleaf_18d25a2a_7012_5f59_8b4f_633c04b59bbe" vbProcedure="false">Resume_SensAnal!$P$150</definedName>
    <definedName function="false" hidden="false" name="mleaf_18d6dc8d_c24b_50bf_b21d_485d142026d1" vbProcedure="false">'Heat map article'!$H$29</definedName>
    <definedName function="false" hidden="false" name="mleaf_18d75412_430e_52e8_80d9_ab6fb38e08a0" vbProcedure="false">'Use Phase'!$AF$315</definedName>
    <definedName function="false" hidden="false" name="mleaf_18d8f937_63ba_55d3_a7d3_63ea2344cf41" vbProcedure="false">Production!$BJ$4</definedName>
    <definedName function="false" hidden="false" name="mleaf_18d9dc6b_43a6_52ee_966c_f7ee523444d7" vbProcedure="false">Production!$BE$152</definedName>
    <definedName function="false" hidden="false" name="mleaf_18da379f_ca23_5b59_9792_7e0695f37703" vbProcedure="false">'Use Phase_Grid'!$L$54</definedName>
    <definedName function="false" hidden="false" name="mleaf_18e06eaa_0d2b_5df6_bc49_85208e4ae535" vbProcedure="false">'Heat map article'!$AD$145</definedName>
    <definedName function="false" hidden="false" name="mleaf_18e3a59c_d647_513a_9b50_41fff602e7e3" vbProcedure="false">Production!$Q$224</definedName>
    <definedName function="false" hidden="false" name="mleaf_18e3e0cb_429f_5713_a3a2_2797d36b0215" vbProcedure="false">'Use Phase'!$AE$173</definedName>
    <definedName function="false" hidden="false" name="mleaf_18e53213_dea4_531d_8ae8_3cc105eb3ef0" vbProcedure="false">Recycling!$AE$105</definedName>
    <definedName function="false" hidden="false" name="mleaf_18e623f8_d8f7_5afb_ab89_bfe25839271c" vbProcedure="false">'Use Phase_Grid'!$R$73</definedName>
    <definedName function="false" hidden="false" name="mleaf_18ec549b_cfd1_5c87_9c3a_0f55394862d8" vbProcedure="false">Recycling!$AX$305</definedName>
    <definedName function="false" hidden="false" name="mleaf_18eceb24_02c0_5cf6_8ee3_7cf3a27ba8a4" vbProcedure="false">'Use Phase_Grid'!$K$242</definedName>
    <definedName function="false" hidden="false" name="mleaf_18f52751_be23_5f09_8b2d_2a64924244b6" vbProcedure="false">Recycling!$Y$87</definedName>
    <definedName function="false" hidden="false" name="mleaf_18f6d862_dbd9_53bd_8225_fad9f374a3a4" vbProcedure="false">'Use Phase_Grid'!$Q$266</definedName>
    <definedName function="false" hidden="false" name="mleaf_18f82f76_22c5_5c3e_8bb8_98101627584a" vbProcedure="false">'Heat map article'!$U$121</definedName>
    <definedName function="false" hidden="false" name="mleaf_18fafa7e_64fd_5e08_91d0_bc1aac5e115c" vbProcedure="false">Recycling!$AP$104</definedName>
    <definedName function="false" hidden="false" name="mleaf_190026cd_05fd_5812_8c5f_32da3a615404" vbProcedure="false">Recycling!$AF$82</definedName>
    <definedName function="false" hidden="false" name="mleaf_1902619f_c718_5452_8530_22cc03274304" vbProcedure="false">Resume_SensAnal!$I$103</definedName>
    <definedName function="false" hidden="false" name="mleaf_190444b9_c56c_5943_999b_80905af828aa" vbProcedure="false">Resume_SensAnal!$AM$105</definedName>
    <definedName function="false" hidden="false" name="mleaf_1904e69a_d5d4_5c5c_a551_dcf3b2a09229" vbProcedure="false">'Use Phase'!$M$139</definedName>
    <definedName function="false" hidden="false" name="mleaf_1907b119_ddd8_5b55_a4d8_b11a42656c54" vbProcedure="false">'Heat map article'!$AD$20</definedName>
    <definedName function="false" hidden="false" name="mleaf_1909b6ff_e061_56b3_9e47_2e5604cb2e70" vbProcedure="false">Production!$AV$90</definedName>
    <definedName function="false" hidden="false" name="mleaf_190b8ca9_a39f_52c7_8ae8_611a2d8e9efb" vbProcedure="false">Production!$AP$80</definedName>
    <definedName function="false" hidden="false" name="mleaf_190d37a9_850c_54be_a37a_d534572b402b" vbProcedure="false">Recycling!$U$105</definedName>
    <definedName function="false" hidden="false" name="mleaf_190ff222_98bf_5752_9261_80c929f98402" vbProcedure="false">Graphs!$I$21</definedName>
    <definedName function="false" hidden="false" name="mleaf_1910c34e_66ab_5b82_852b_1bc112999348" vbProcedure="false">Production!$Q$220</definedName>
    <definedName function="false" hidden="false" name="mleaf_19153ac6_2132_5364_a7e3_26b9b1ae460d" vbProcedure="false">'Use Phase'!$T$214</definedName>
    <definedName function="false" hidden="false" name="mleaf_191761ae_f261_5efc_8f8e_5c8d14d389ee" vbProcedure="false">'Heat map article'!$X$78</definedName>
    <definedName function="false" hidden="false" name="mleaf_1918efef_4f21_55c7_8854_f095bc6d8c39" vbProcedure="false">Production!$H$211</definedName>
    <definedName function="false" hidden="false" name="mleaf_1918fa78_30f7_5b6f_bece_20341f3848dd" vbProcedure="false">'Heat map article'!$W$116</definedName>
    <definedName function="false" hidden="false" name="mleaf_191a0eab_d45b_5ad1_bf8b_6ba5da52bfac" vbProcedure="false">Resume_SensAnal!$X$211</definedName>
    <definedName function="false" hidden="false" name="mleaf_191ab735_fd7d_54aa_a00d_07900d5840af" vbProcedure="false">'Use Phase_Grid'!$M$135</definedName>
    <definedName function="false" hidden="false" name="mleaf_191ccebf_18ef_5d64_bcd1_d74f41c57feb" vbProcedure="false">'Use Phase'!$J$383</definedName>
    <definedName function="false" hidden="false" name="mleaf_191e0423_a268_5b5f_be0a_a301a7dc54d4" vbProcedure="false">'Use Phase'!$T$325</definedName>
    <definedName function="false" hidden="false" name="mleaf_1920c93f_a196_5024_ad40_dcb8d88665db" vbProcedure="false">Production!$BG$8</definedName>
    <definedName function="false" hidden="false" name="mleaf_19212f2f_0fee_588e_9ef4_83c30d0289c5" vbProcedure="false">'Use Phase_Grid'!$K$158</definedName>
    <definedName function="false" hidden="false" name="mleaf_1924213d_050e_5850_8902_e3574bab6322" vbProcedure="false">'Heat map article'!$AR$40</definedName>
    <definedName function="false" hidden="false" name="mleaf_1925186a_2835_5a4f_96b6_be38fba51bef" vbProcedure="false">Graphs!$O$49</definedName>
    <definedName function="false" hidden="false" name="mleaf_19276aa9_9200_5fef_9424_d78c888e82e9" vbProcedure="false">'Use Phase'!$R$157</definedName>
    <definedName function="false" hidden="false" name="mleaf_192c2161_8520_59f2_95ef_4d1f26c9085e" vbProcedure="false">Resume_SensAnal!$Q$168</definedName>
    <definedName function="false" hidden="false" name="mleaf_192dac0f_575c_5b5d_8ac0_930ec0d4e70e" vbProcedure="false">'Use Phase'!$AE$312</definedName>
    <definedName function="false" hidden="false" name="mleaf_193046a4_b49f_5378_965b_55abd89d2547" vbProcedure="false">'Use Phase_Grid'!$B$39</definedName>
    <definedName function="false" hidden="false" name="mleaf_1937796e_b112_5837_aa63_2a93bc425cb7" vbProcedure="false">Production!$I$67</definedName>
    <definedName function="false" hidden="false" name="mleaf_193b0dc5_a2d1_511f_a7aa_29622515e5f9" vbProcedure="false">'Use Phase_Grid'!$Q$201</definedName>
    <definedName function="false" hidden="false" name="mleaf_19465e1e_28ca_5b71_b44f_150f25333252" vbProcedure="false">Production!$N$75</definedName>
    <definedName function="false" hidden="false" name="mleaf_194b750a_5597_5cce_b4be_f24322b6eeed" vbProcedure="false">Production!$Z$184</definedName>
    <definedName function="false" hidden="false" name="mleaf_194e53b0_9095_5cf3_a82e_725f8f8c615a" vbProcedure="false">'Use Phase'!$M$230</definedName>
    <definedName function="false" hidden="false" name="mleaf_1952c9ba_efc6_55f0_8b1c_c871251aa44b" vbProcedure="false">Graphs!$I$42</definedName>
    <definedName function="false" hidden="false" name="mleaf_19541e3d_cdfd_5c7d_8790_c4577fcafe1e" vbProcedure="false">Recycling!$AW$117</definedName>
    <definedName function="false" hidden="false" name="mleaf_1954de1c_f012_501e_ae40_414febfbccec" vbProcedure="false">'Heat map article'!$E$146</definedName>
    <definedName function="false" hidden="false" name="mleaf_1955716d_2056_5b4a_bb6b_c7b5a663fefd" vbProcedure="false">'Heat map article'!$I$29</definedName>
    <definedName function="false" hidden="false" name="mleaf_19562695_85c4_51c7_bee2_e411713518c9" vbProcedure="false">'Use Phase'!$R$332</definedName>
    <definedName function="false" hidden="false" name="mleaf_1960e3c3_e23a_55df_8325_3d1312b0a82b" vbProcedure="false">Resume_SensAnal!$N$172</definedName>
    <definedName function="false" hidden="false" name="mleaf_1961823a_1476_57ef_976c_b5e4fa6dcfce" vbProcedure="false">'Heat map article'!$AY$10</definedName>
    <definedName function="false" hidden="false" name="mleaf_1963fe56_4af6_520f_8da7_471c079ba9be" vbProcedure="false">'Heat map article'!$Q$146</definedName>
    <definedName function="false" hidden="false" name="mleaf_19649181_d744_5fcf_be30_c80094c9faeb" vbProcedure="false">'Heat map article'!$I$123</definedName>
    <definedName function="false" hidden="false" name="mleaf_196bfada_e6ee_55e7_9a6a_cd3b154cfcc4" vbProcedure="false">'Heat map article'!$AH$18</definedName>
    <definedName function="false" hidden="false" name="mleaf_196ce2e8_761e_507f_a797_c8647a39c8cd" vbProcedure="false">Resume_SensAnal!$AP$36</definedName>
    <definedName function="false" hidden="false" name="mleaf_196d959f_5783_5b92_bea7_071b375876fb" vbProcedure="false">Recycling!$AY$148</definedName>
    <definedName function="false" hidden="false" name="mleaf_196d9b79_b81a_524e_b384_c7f7c18a6e38" vbProcedure="false">Production!$AA$154</definedName>
    <definedName function="false" hidden="false" name="mleaf_19707f98_e4ca_531d_b6fc_d9ee00dd4185" vbProcedure="false">'Use Phase_Grid'!$N$95</definedName>
    <definedName function="false" hidden="false" name="mleaf_19761139_606e_5efd_bd4f_363f48865d10" vbProcedure="false">Recycling!$G$81</definedName>
    <definedName function="false" hidden="false" name="mleaf_19768255_d8b2_54d0_89b3_3067a52d2de3" vbProcedure="false">Production!$Q$228</definedName>
    <definedName function="false" hidden="false" name="mleaf_1976ccab_e05e_5613_9eef_ffb286b38305" vbProcedure="false">Resume_SensAnal!$I$12</definedName>
    <definedName function="false" hidden="false" name="mleaf_1979193d_7bfe_5936_95d7_095ffc1ca4fe" vbProcedure="false">'Heat map article'!$AE$135</definedName>
    <definedName function="false" hidden="false" name="mleaf_197b1341_5fc8_50ec_8ed4_6c58747fdd9b" vbProcedure="false">'Use Phase'!$T$346</definedName>
    <definedName function="false" hidden="false" name="mleaf_197b9ab9_1bcf_5fb5_8848_269d1d40d489" vbProcedure="false">'Use Phase'!$K$50</definedName>
    <definedName function="false" hidden="false" name="mleaf_19816478_2afd_5b4e_9f90_bf6318c0329d" vbProcedure="false">'Use Phase'!$W$147</definedName>
    <definedName function="false" hidden="false" name="mleaf_1983aa74_aedf_5893_bead_f514e50ef482" vbProcedure="false">Production!$C$29</definedName>
    <definedName function="false" hidden="false" name="mleaf_19840c37_9578_5f1a_bf4b_132952750153" vbProcedure="false">'Use Phase_Grid'!$P$52</definedName>
    <definedName function="false" hidden="false" name="mleaf_1985ba6a_0c10_56a6_92b2_591a46fe0417" vbProcedure="false">'Use Phase_Grid'!$M$236</definedName>
    <definedName function="false" hidden="false" name="mleaf_198b207d_6c98_5ec7_891b_5447440832b9" vbProcedure="false">'Heat map article'!$AD$146</definedName>
    <definedName function="false" hidden="false" name="mleaf_199159e5_a1a9_56e5_bf75_7438fbbdafe2" vbProcedure="false">Production!$S$84</definedName>
    <definedName function="false" hidden="false" name="mleaf_199da609_398d_504e_9c76_9368a029fe5a" vbProcedure="false">'Heat map article'!$AR$14</definedName>
    <definedName function="false" hidden="false" name="mleaf_19a056a0_e5dd_56d5_83b1_4b96a65429af" vbProcedure="false">Production!$J$72</definedName>
    <definedName function="false" hidden="false" name="mleaf_19a225ec_7920_581c_8e6d_033dd33e0090" vbProcedure="false">'Use Phase'!$N$3</definedName>
    <definedName function="false" hidden="false" name="mleaf_19ab4924_211f_565b_924e_aa4a3531f622" vbProcedure="false">'Use Phase_Grid'!$O$28</definedName>
    <definedName function="false" hidden="false" name="mleaf_19ac92b7_c887_5d48_91fb_14930aaeac96" vbProcedure="false">Recycling!$AP$342</definedName>
    <definedName function="false" hidden="false" name="mleaf_19aea97a_92fd_5f42_91f6_b3be14959212" vbProcedure="false">Recycling!$AF$175</definedName>
    <definedName function="false" hidden="false" name="mleaf_19b22d29_7768_511b_94f0_31d4f3c2dd2f" vbProcedure="false">'Use Phase'!$C$16</definedName>
    <definedName function="false" hidden="false" name="mleaf_19b6d233_ccae_5d98_913f_6b769298ee55" vbProcedure="false">Resume_SensAnal!$Y$12</definedName>
    <definedName function="false" hidden="false" name="mleaf_19b7daee_7220_5876_a5e1_84196ad58f11" vbProcedure="false">Recycling!$AK$153</definedName>
    <definedName function="false" hidden="false" name="mleaf_19bbf796_f951_58cf_900a_5b936bb3fa0b" vbProcedure="false">'Use Phase_Grid'!$N$234</definedName>
    <definedName function="false" hidden="false" name="mleaf_19bf21fa_58b0_54b0_b26a_0dc226a24140" vbProcedure="false">'Use Phase_Grid'!$R$102</definedName>
    <definedName function="false" hidden="false" name="mleaf_19c0c5e8_8152_558d_916a_a0f78c0014c1" vbProcedure="false">Resume_SensAnal!$AO$114</definedName>
    <definedName function="false" hidden="false" name="mleaf_19c28047_a1ee_5d5f_8338_a7766ee0fda1" vbProcedure="false">'Heat map article'!$J$67</definedName>
    <definedName function="false" hidden="false" name="mleaf_19c60e05_b9af_5b05_9a92_7c9af20befab" vbProcedure="false">'Use Phase'!$M$39</definedName>
    <definedName function="false" hidden="false" name="mleaf_19c7c07b_2a15_5e2d_92bf_6d4c1464425a" vbProcedure="false">'Heat map article'!$AW$7</definedName>
    <definedName function="false" hidden="false" name="mleaf_19c82047_942f_57bd_9e3a_cf147a519b57" vbProcedure="false">Resume_SensAnal!$AE$107</definedName>
    <definedName function="false" hidden="false" name="mleaf_19c8aadd_10d9_5224_b497_6db9833193ce" vbProcedure="false">'Heat map article'!$Z$24</definedName>
    <definedName function="false" hidden="false" name="mleaf_19d1c601_f7d1_5c40_85f3_b46ed4505685" vbProcedure="false">Resume_SensAnal!$Q$74</definedName>
    <definedName function="false" hidden="false" name="mleaf_19d24b14_ad16_501c_a812_ac9c44837114" vbProcedure="false">'Use Phase'!$S$300</definedName>
    <definedName function="false" hidden="false" name="mleaf_19d80af9_9377_5978_8248_1b6ec3230d9d" vbProcedure="false">Production!$E$122</definedName>
    <definedName function="false" hidden="false" name="mleaf_19da6cec_28e5_54a9_b7aa_6a4eb551194e" vbProcedure="false">Resume_SensAnal!$AQ$66</definedName>
    <definedName function="false" hidden="false" name="mleaf_19e03ec2_e436_5655_8a71_2bc1c52aaaa9" vbProcedure="false">'Heat map article'!$X$38</definedName>
    <definedName function="false" hidden="false" name="mleaf_19e343a8_9645_5e82_b9cf_12db8fc44497" vbProcedure="false">Resume_SensAnal!$Q$8</definedName>
    <definedName function="false" hidden="false" name="mleaf_19e6c428_9c8f_592f_8ebe_c0637686e2c1" vbProcedure="false">Recycling!$D$83</definedName>
    <definedName function="false" hidden="false" name="mleaf_19f00404_66be_528b_9117_239a3f25ec6b" vbProcedure="false">Production!$D$39</definedName>
    <definedName function="false" hidden="false" name="mleaf_19f2058e_7a90_5301_be7d_efbbecef8cca" vbProcedure="false">'Use Phase'!$P$164</definedName>
    <definedName function="false" hidden="false" name="mleaf_19f33ac0_a5d7_5350_b6a0_f6f2c34a4d7b" vbProcedure="false">'Use Phase'!$K$338</definedName>
    <definedName function="false" hidden="false" name="mleaf_19f845e0_9803_547e_b4de_7f4fe9131812" vbProcedure="false">Recycling!$F$143</definedName>
    <definedName function="false" hidden="false" name="mleaf_19f89649_445a_54fa_89cd_811c210fe685" vbProcedure="false">Graphs!$C$64</definedName>
    <definedName function="false" hidden="false" name="mleaf_19f8f351_517b_559f_b780_e3cf5ac77bc2" vbProcedure="false">Recycling!$AN$155</definedName>
    <definedName function="false" hidden="false" name="mleaf_19fb47f4_e738_5dc5_b9e6_31aa51db2399" vbProcedure="false">'Use Phase'!$J$294</definedName>
    <definedName function="false" hidden="false" name="mleaf_19fdc0f8_3321_5100_9fab_391329b22f60" vbProcedure="false">'Use Phase_Grid'!$N$32</definedName>
    <definedName function="false" hidden="false" name="mleaf_19fef0f6_c5c4_5745_8b7e_f63b7d4165a7" vbProcedure="false">Resume_SensAnal!$F$169</definedName>
    <definedName function="false" hidden="false" name="mleaf_1a0d5813_8084_5b37_aff8_378724a3f738" vbProcedure="false">'Use Phase_Grid'!$J$235</definedName>
    <definedName function="false" hidden="false" name="mleaf_1a0dee6c_5f1b_5ac5_b889_359af84bec9a" vbProcedure="false">'Use Phase'!$L$146</definedName>
    <definedName function="false" hidden="false" name="mleaf_1a0e0868_5f9d_565d_a63e_284e08c831e6" vbProcedure="false">Graphs!$E$39</definedName>
    <definedName function="false" hidden="false" name="mleaf_1a0f64fb_10eb_579d_b9e1_b585d37ca9dc" vbProcedure="false">Recycling!$AU$63</definedName>
    <definedName function="false" hidden="false" name="mleaf_1a144553_ffd3_5909_8590_c587b50b877a" vbProcedure="false">Production!$Z$199</definedName>
    <definedName function="false" hidden="false" name="mleaf_1a16ea5e_7e93_501f_b145_8addd4a9106b" vbProcedure="false">Production!$B$80</definedName>
    <definedName function="false" hidden="false" name="mleaf_1a170656_646c_5a88_bc7e_49619d3d227b" vbProcedure="false">Recycling!$H$174</definedName>
    <definedName function="false" hidden="false" name="mleaf_1a192f75_679f_566e_8134_1c656df4fec7" vbProcedure="false">Production!$L$106</definedName>
    <definedName function="false" hidden="false" name="mleaf_1a1a7aa0_052f_5de1_b64d_4e157019526b" vbProcedure="false">Recycling!$AI$84</definedName>
    <definedName function="false" hidden="false" name="mleaf_1a1b3e8d_f146_55c8_ada7_7f8b356f0dd3" vbProcedure="false">Resume_SensAnal!$Q$88</definedName>
    <definedName function="false" hidden="false" name="mleaf_1a231882_20e7_5135_829f_479c4fe3df35" vbProcedure="false">'Use Phase'!$AK$192</definedName>
    <definedName function="false" hidden="false" name="mleaf_1a26e057_fdcb_5c12_b130_e37af84e6607" vbProcedure="false">'Heat map article'!$AE$43</definedName>
    <definedName function="false" hidden="false" name="mleaf_1a2a8835_dc55_526c_a9b8_4dfd99754194" vbProcedure="false">Recycling!$T$170</definedName>
    <definedName function="false" hidden="false" name="mleaf_1a2b31ea_166d_59d0_8784_dc663ddba12c" vbProcedure="false">Recycling!$T$105</definedName>
    <definedName function="false" hidden="false" name="mleaf_1a2b50cd_f9f5_5fef_904e_632208239a58" vbProcedure="false">'Use Phase'!$J$222</definedName>
    <definedName function="false" hidden="false" name="mleaf_1a2bb341_518b_5442_aae9_879ec40a7e74" vbProcedure="false">Production!$BF$12</definedName>
    <definedName function="false" hidden="false" name="mleaf_1a2d4508_ae16_5304_8085_4624cf397fe8" vbProcedure="false">Production!$F$191</definedName>
    <definedName function="false" hidden="false" name="mleaf_1a366206_2955_5aec_9a8d_d4786bb76787" vbProcedure="false">Resume_SensAnal!$AE$90</definedName>
    <definedName function="false" hidden="false" name="mleaf_1a3c9f18_031b_5381_912f_cf785f423bb1" vbProcedure="false">Resume_SensAnal!$F$47</definedName>
    <definedName function="false" hidden="false" name="mleaf_1a3de54e_f85c_5bb7_9841_11f240dfbdc8" vbProcedure="false">Resume_SensAnal!$AR$117</definedName>
    <definedName function="false" hidden="false" name="mleaf_1a3f750a_8983_53c0_bbed_a90d4531f84a" vbProcedure="false">'Use Phase_Grid'!$N$104</definedName>
    <definedName function="false" hidden="false" name="mleaf_1a423074_628c_59cf_a492_b9d895cf1bcf" vbProcedure="false">Production!$F$113</definedName>
    <definedName function="false" hidden="false" name="mleaf_1a43c6e7_d374_5251_8564_5acf9ddbe460" vbProcedure="false">'Use Phase'!$O$167</definedName>
    <definedName function="false" hidden="false" name="mleaf_1a4781c0_198f_588c_a1ab_80f5b8cbf795" vbProcedure="false">'Heat map article'!$Z$62</definedName>
    <definedName function="false" hidden="false" name="mleaf_1a4a3975_b2b9_59af_9746_da1b84b6843a" vbProcedure="false">'Use Phase'!$R$323</definedName>
    <definedName function="false" hidden="false" name="mleaf_1a4a5000_2913_5ce2_b776_bf616421176d" vbProcedure="false">Resume_SensAnal!$AC$64</definedName>
    <definedName function="false" hidden="false" name="mleaf_1a500ea6_fd34_503a_a602_9d069c84eb0f" vbProcedure="false">Resume_SensAnal!$T$194</definedName>
    <definedName function="false" hidden="false" name="mleaf_1a55af7a_6d87_516e_94f7_0317c8a83980" vbProcedure="false">Recycling!$I$152</definedName>
    <definedName function="false" hidden="false" name="mleaf_1a5af878_9306_54bc_8636_3e8c1ba0b904" vbProcedure="false">'Heat map article'!$N$79</definedName>
    <definedName function="false" hidden="false" name="mleaf_1a61145d_3932_56e9_a0c6_4f1ccf18a36b" vbProcedure="false">'Heat map article'!$L$55</definedName>
    <definedName function="false" hidden="false" name="mleaf_1a646c2d_f35d_5076_a6e4_fe6f7ef7d370" vbProcedure="false">Resume_SensAnal!$L$187</definedName>
    <definedName function="false" hidden="false" name="mleaf_1a6b1da6_90d6_5e9e_b2d6_f0a4f9ac4f59" vbProcedure="false">'Heat map article'!$L$82</definedName>
    <definedName function="false" hidden="false" name="mleaf_1a714145_da4a_5178_b673_f1c5e22ed3fb" vbProcedure="false">Production!$BO$150</definedName>
    <definedName function="false" hidden="false" name="mleaf_1a71bd89_688d_5627_b27d_83d6544caf2f" vbProcedure="false">Recycling!$I$132</definedName>
    <definedName function="false" hidden="false" name="mleaf_1a72a372_2418_5a61_88af_3bfa6d9a4ea1" vbProcedure="false">Production!$AF$2</definedName>
    <definedName function="false" hidden="false" name="mleaf_1a72a7d4_a49a_525a_b5e9_8244dd2874f0" vbProcedure="false">'Heat map article'!$AN$26</definedName>
    <definedName function="false" hidden="false" name="mleaf_1a746d59_52d7_5589_9445_cca5139c0382" vbProcedure="false">Recycling!$E$146</definedName>
    <definedName function="false" hidden="false" name="mleaf_1a75ba3f_0d0f_5cc9_af3e_b50dcf7a0f4d" vbProcedure="false">Graphs!$F$58</definedName>
    <definedName function="false" hidden="false" name="mleaf_1a7b7de0_cd4b_5e68_b3f8_33945efb2c9c" vbProcedure="false">'Heat map article'!$M$147</definedName>
    <definedName function="false" hidden="false" name="mleaf_1a7c747e_008e_5154_b0e0_81ad8b917bbb" vbProcedure="false">Recycling!$AK$95</definedName>
    <definedName function="false" hidden="false" name="mleaf_1a7c8ce3_4169_5c47_8464_984786bfb00a" vbProcedure="false">'Heat map article'!$D$31</definedName>
    <definedName function="false" hidden="false" name="mleaf_1a7e853e_4401_5708_9e94_73d556824b96" vbProcedure="false">Recycling!$AQ$332</definedName>
    <definedName function="false" hidden="false" name="mleaf_1a7fc4d4_fc96_5850_a0c7_60d04e9531da" vbProcedure="false">Recycling!$D$149</definedName>
    <definedName function="false" hidden="false" name="mleaf_1a85646b_6b09_5840_b9a6_47ed8543be82" vbProcedure="false">'Use Phase_Grid'!$N$137</definedName>
    <definedName function="false" hidden="false" name="mleaf_1a85924d_9e9a_5e97_ac47_9efab61f9612" vbProcedure="false">Production!$AA$216</definedName>
    <definedName function="false" hidden="false" name="mleaf_1a8a94a2_8628_5f56_a5f7_f122435cafac" vbProcedure="false">Resume_SensAnal!$F$189</definedName>
    <definedName function="false" hidden="false" name="mleaf_1a8e674d_9a11_5b58_be84_612d846ed2d1" vbProcedure="false">Recycling!$AX$324</definedName>
    <definedName function="false" hidden="false" name="mleaf_1a90862e_49ef_5b84_87ed_c2f3b990c15a" vbProcedure="false">'Heat map article'!$AR$17</definedName>
    <definedName function="false" hidden="false" name="mleaf_1a948809_9c21_545f_becc_202ea522432d" vbProcedure="false">Production!$J$137</definedName>
    <definedName function="false" hidden="false" name="mleaf_1a94a6b7_a9ca_5ff3_b1c3_34b96ffd124a" vbProcedure="false">'Use Phase'!$N$348</definedName>
    <definedName function="false" hidden="false" name="mleaf_1a9a8946_a6a9_577a_b0a4_0d9c8f74b046" vbProcedure="false">'Use Phase_Grid'!$U$192</definedName>
    <definedName function="false" hidden="false" name="mleaf_1a9b4ec1_02c5_5d5f_bb88_eda97aaa7bef" vbProcedure="false">'Use Phase_Grid'!$Q$211</definedName>
    <definedName function="false" hidden="false" name="mleaf_1a9ee706_9480_5829_9b1c_61c6800ef57b" vbProcedure="false">'Use Phase_Grid'!$W$134</definedName>
    <definedName function="false" hidden="false" name="mleaf_1a9fa884_cd0f_5dd4_bb75_14fc7cefdf6a" vbProcedure="false">Recycling!$T$119</definedName>
    <definedName function="false" hidden="false" name="mleaf_1aa0898d_b480_5b69_a1d3_f6b0e004984b" vbProcedure="false">Resume_SensAnal!$H$63</definedName>
    <definedName function="false" hidden="false" name="mleaf_1aa2af69_738a_5b94_9d99_82725606a43b" vbProcedure="false">Recycling!$P$155</definedName>
    <definedName function="false" hidden="false" name="mleaf_1aa72bd3_2e28_5e9b_97eb_706c58905808" vbProcedure="false">Graphs!$C$63</definedName>
    <definedName function="false" hidden="false" name="mleaf_1aa74008_428a_5b7f_b0bf_5fdf2de6e45f" vbProcedure="false">Recycling!$AV$324</definedName>
    <definedName function="false" hidden="false" name="mleaf_1aafebf1_e7d8_5e1d_8a4d_5c6241f2bd23" vbProcedure="false">Resume_SensAnal!$D$123</definedName>
    <definedName function="false" hidden="false" name="mleaf_1ab14a7d_c105_5abb_9c6b_acd09198d679" vbProcedure="false">Recycling!$AD$119</definedName>
    <definedName function="false" hidden="false" name="mleaf_1ab1b262_2562_51f8_a65b_e7cda8c19f8d" vbProcedure="false">Production!$BF$4</definedName>
    <definedName function="false" hidden="false" name="mleaf_1ab594d9_4e81_5954_a2f9_b5ff88ea6c3b" vbProcedure="false">'Heat map article'!$AR$9</definedName>
    <definedName function="false" hidden="false" name="mleaf_1aba939f_9a2c_5981_85e8_8c61fb403186" vbProcedure="false">'Use Phase_Grid'!$K$11</definedName>
    <definedName function="false" hidden="false" name="mleaf_1abeae8d_fbe3_5432_a5e7_3502242589bd" vbProcedure="false">'Heat map article'!$AI$112</definedName>
    <definedName function="false" hidden="false" name="mleaf_1abf56ac_90f8_579c_bdc8_687c33be8a11" vbProcedure="false">Resume_SensAnal!$AD$77</definedName>
    <definedName function="false" hidden="false" name="mleaf_1ac0e9ff_6f14_50bf_b1a5_62095b6720d5" vbProcedure="false">'Use Phase'!$K$73</definedName>
    <definedName function="false" hidden="false" name="mleaf_1ac268d6_a50a_52e0_ba44_d05ca03b3e47" vbProcedure="false">'Use Phase'!$L$286</definedName>
    <definedName function="false" hidden="false" name="mleaf_1ac2d3e4_bc9e_5f56_9c8e_7c21335ee72a" vbProcedure="false">Recycling!$S$145</definedName>
    <definedName function="false" hidden="false" name="mleaf_1ac49e90_0097_553b_b5a4_b3565713a08b" vbProcedure="false">Recycling!$AU$90</definedName>
    <definedName function="false" hidden="false" name="mleaf_1ac61feb_01e9_594f_88f1_1502abdcf90f" vbProcedure="false">'Use Phase'!$O$24</definedName>
    <definedName function="false" hidden="false" name="mleaf_1ac7358c_c3da_5179_bcab_03cdc9e67334" vbProcedure="false">'Use Phase'!$Q$19</definedName>
    <definedName function="false" hidden="false" name="mleaf_1acb6f5c_2f30_5cd6_8a24_49b59c06b318" vbProcedure="false">'Heat map article'!$L$139</definedName>
    <definedName function="false" hidden="false" name="mleaf_1ace4f70_99a3_59f8_b671_f8138e0089c1" vbProcedure="false">Resume_SensAnal!$Q$99</definedName>
    <definedName function="false" hidden="false" name="mleaf_1acf3424_fbcc_55df_955c_d3ead420b513" vbProcedure="false">'Use Phase'!$E$51</definedName>
    <definedName function="false" hidden="false" name="mleaf_1ad3c3d7_ab93_5495_b34d_c260b5756011" vbProcedure="false">Production!$AL$57</definedName>
    <definedName function="false" hidden="false" name="mleaf_1ad9c0bb_3bfb_5221_8065_138c0aa67d43" vbProcedure="false">'Use Phase'!$O$143</definedName>
    <definedName function="false" hidden="false" name="mleaf_1adbd764_0392_5494_a205_0bb4801d27a0" vbProcedure="false">'Use Phase'!$K$265</definedName>
    <definedName function="false" hidden="false" name="mleaf_1addaefe_49e4_5e75_91c9_5f9c976ad404" vbProcedure="false">Recycling!$BP$105</definedName>
    <definedName function="false" hidden="false" name="mleaf_1adfdb51_5e0a_582a_b188_29c261ec9a8b" vbProcedure="false">'Heat map article'!$AX$40</definedName>
    <definedName function="false" hidden="false" name="mleaf_1ae132a5_b991_5216_b6b2_d44fbabd10e9" vbProcedure="false">'Use Phase_Grid'!$U$164</definedName>
    <definedName function="false" hidden="false" name="mleaf_1ae2ccc2_8455_5757_b421_0d1830609e1c" vbProcedure="false">'Heat map article'!$U$36</definedName>
    <definedName function="false" hidden="false" name="mleaf_1ae44f94_9905_5486_b5dc_5eef6c6f444d" vbProcedure="false">Resume_SensAnal!$Q$37</definedName>
    <definedName function="false" hidden="false" name="mleaf_1ae825bf_1c59_5e80_a5a6_2bde82b6aec7" vbProcedure="false">'Heat map article'!$I$57</definedName>
    <definedName function="false" hidden="false" name="mleaf_1aec7232_b9ae_535d_8cb5_318572c0d2bf" vbProcedure="false">'Heat map article'!$F$128</definedName>
    <definedName function="false" hidden="false" name="mleaf_1af01673_cf40_56c9_9c0e_e3400b837326" vbProcedure="false">'Use Phase'!$D$52</definedName>
    <definedName function="false" hidden="false" name="mleaf_1af0c6fc_d456_51b9_bea5_f8d304e322a9" vbProcedure="false">'Use Phase'!$AJ$353</definedName>
    <definedName function="false" hidden="false" name="mleaf_1af17bd4_9f88_5e0f_b900_cf45e567565d" vbProcedure="false">Resume_SensAnal!$O$211</definedName>
    <definedName function="false" hidden="false" name="mleaf_1af31a12_ac8d_5ff4_aeb9_9815c74e4be1" vbProcedure="false">Recycling!$J$91</definedName>
    <definedName function="false" hidden="false" name="mleaf_1af36767_7173_5f08_b6a9_8749424ace8b" vbProcedure="false">Resume_SensAnal!$N$39</definedName>
    <definedName function="false" hidden="false" name="mleaf_1af398ce_3cce_5094_bfb3_873678f52aaf" vbProcedure="false">Production!$AU$184</definedName>
    <definedName function="false" hidden="false" name="mleaf_1af4396b_28b4_5474_a107_84dabcb9a6bd" vbProcedure="false">'Use Phase'!$U$176</definedName>
    <definedName function="false" hidden="false" name="mleaf_1af6bb55_9280_5f49_84bf_096698e1e7b5" vbProcedure="false">'Heat map article'!$M$44</definedName>
    <definedName function="false" hidden="false" name="mleaf_1afa7e18_79be_5a4a_8dab_b88a1354d3ef" vbProcedure="false">Resume_SensAnal!$AM$103</definedName>
    <definedName function="false" hidden="false" name="mleaf_1afbc90c_f65b_595c_90c6_878f7a27be42" vbProcedure="false">Graphs!$I$49</definedName>
    <definedName function="false" hidden="false" name="mleaf_1affbe80_5e2e_598e_9089_ba8ffe8d2b59" vbProcedure="false">'Heat map article'!$AE$15</definedName>
    <definedName function="false" hidden="false" name="mleaf_1b002f61_65ec_591d_b7a3_1179c0a0c94e" vbProcedure="false">Recycling!$AJ$93</definedName>
    <definedName function="false" hidden="false" name="mleaf_1b005706_b2a0_5fe1_96e1_747755f9c280" vbProcedure="false">'Heat map article'!$I$45</definedName>
    <definedName function="false" hidden="false" name="mleaf_1b00d3d8_179d_5b80_9ea9_6fa32677c48f" vbProcedure="false">'Use Phase'!$AJ$259</definedName>
    <definedName function="false" hidden="false" name="mleaf_1b00f111_019b_5821_ba2b_430cd5cd664d" vbProcedure="false">'Heat map article'!$AO$36</definedName>
    <definedName function="false" hidden="false" name="mleaf_1b0556f8_683e_5b0d_9f8b_2554282338a6" vbProcedure="false">'Use Phase'!$U$310</definedName>
    <definedName function="false" hidden="false" name="mleaf_1b076b4c_93de_57c8_8d3a_032a955837bc" vbProcedure="false">Recycling!$AV$17</definedName>
    <definedName function="false" hidden="false" name="mleaf_1b0892a2_2297_5569_a830_4f6c14e2a4a1" vbProcedure="false">'Use Phase_Grid'!$K$100</definedName>
    <definedName function="false" hidden="false" name="mleaf_1b0aa243_c7fd_56bd_b090_8080a493139a" vbProcedure="false">Recycling!$BH$107</definedName>
    <definedName function="false" hidden="false" name="mleaf_1b0e4bcd_2764_520e_b985_e7c3fd031aa1" vbProcedure="false">'Heat map article'!$AD$65</definedName>
    <definedName function="false" hidden="false" name="mleaf_1b0f0e6f_778f_5ab0_b953_65a59604026b" vbProcedure="false">Production!$AK$182</definedName>
    <definedName function="false" hidden="false" name="mleaf_1b0f13d4_958c_5cf5_87bd_ff5fb42321df" vbProcedure="false">'Use Phase'!$AD$189</definedName>
    <definedName function="false" hidden="false" name="mleaf_1b0fc5a5_9c10_5493_b314_e4a63fe5f91d" vbProcedure="false">Recycling!$W$184</definedName>
    <definedName function="false" hidden="false" name="mleaf_1b1227ed_64a8_5c5e_ab94_da79a54c90c5" vbProcedure="false">Whisker_Sens!$C$19</definedName>
    <definedName function="false" hidden="false" name="mleaf_1b13315a_85ba_5bdb_af14_d01e52fd38f5" vbProcedure="false">'Use Phase'!$N$229</definedName>
    <definedName function="false" hidden="false" name="mleaf_1b13b708_b612_5f96_8399_e289e22b010d" vbProcedure="false">'Heat map article'!$E$53</definedName>
    <definedName function="false" hidden="false" name="mleaf_1b16f162_c625_58f1_a826_5a13a67e0fb1" vbProcedure="false">'Heat map article'!$P$91</definedName>
    <definedName function="false" hidden="false" name="mleaf_1b195f37_dc15_56a1_b18d_3870d17be437" vbProcedure="false">'Heat map article'!$AI$41</definedName>
    <definedName function="false" hidden="false" name="mleaf_1b1cb0d7_8934_57d4_b2ec_5eec54cda607" vbProcedure="false">'Use Phase'!$O$191</definedName>
    <definedName function="false" hidden="false" name="mleaf_1b1e2c58_bc9e_5bbd_b72b_31f06c048bd4" vbProcedure="false">Resume_SensAnal!$E$127</definedName>
    <definedName function="false" hidden="false" name="mleaf_1b219e13_b789_56c4_9af5_f5c44fccae23" vbProcedure="false">Recycling!$AH$174</definedName>
    <definedName function="false" hidden="false" name="mleaf_1b222905_7072_527f_b116_f5036ce4a0b7" vbProcedure="false">'Heat map article'!$F$12</definedName>
    <definedName function="false" hidden="false" name="mleaf_1b2233f4_71d7_53cc_ac1b_86c4e0606228" vbProcedure="false">'Use Phase'!$O$129</definedName>
    <definedName function="false" hidden="false" name="mleaf_1b22d178_d4dc_5e2f_9b14_33db28b426af" vbProcedure="false">Resume_SensAnal!$O$65</definedName>
    <definedName function="false" hidden="false" name="mleaf_1b267b07_3bbc_5cf0_acbe_039394f01c62" vbProcedure="false">'Use Phase'!$AH$159</definedName>
    <definedName function="false" hidden="false" name="mleaf_1b284561_cc42_519d_8157_fb192fdf70c2" vbProcedure="false">Resume_SensAnal!$P$187</definedName>
    <definedName function="false" hidden="false" name="mleaf_1b292a33_6c50_5d76_bbf3_100b40bcced2" vbProcedure="false">'Use Phase'!$AE$143</definedName>
    <definedName function="false" hidden="false" name="mleaf_1b2eed20_9426_5af6_ba98_dcf4f6c7cb7a" vbProcedure="false">'Heat map article'!$H$79</definedName>
    <definedName function="false" hidden="false" name="mleaf_1b33d421_126c_5ef4_af3e_c29102d35e69" vbProcedure="false">'Use Phase'!$K$78</definedName>
    <definedName function="false" hidden="false" name="mleaf_1b385e1c_4409_5cec_9806_7ee99fe20831" vbProcedure="false">Production!$J$34</definedName>
    <definedName function="false" hidden="false" name="mleaf_1b398064_5a18_52ad_b8fa_c205f0136214" vbProcedure="false">Recycling!$BJ$321</definedName>
    <definedName function="false" hidden="false" name="mleaf_1b3c2f92_efc6_545a_b5c6_562d53b24d08" vbProcedure="false">Resume_SensAnal!$AD$38</definedName>
    <definedName function="false" hidden="false" name="mleaf_1b3d9867_a63a_54d8_9acd_6987aff96fa6" vbProcedure="false">'Use Phase'!$AG$206</definedName>
    <definedName function="false" hidden="false" name="mleaf_1b3deeef_27f7_5a3a_a397_94b0359e58d7" vbProcedure="false">'Use Phase'!$R$184</definedName>
    <definedName function="false" hidden="false" name="mleaf_1b3ef50a_6db2_5546_a569_ffb9c4c09227" vbProcedure="false">Recycling!$I$133</definedName>
    <definedName function="false" hidden="false" name="mleaf_1b40d939_2b9b_5c03_bd72_2caf10a18cf7" vbProcedure="false">'Use Phase_Grid'!$M$192</definedName>
    <definedName function="false" hidden="false" name="mleaf_1b42133c_9a6e_5057_ae6f_74540f3130a8" vbProcedure="false">Resume_SensAnal!$Q$102</definedName>
    <definedName function="false" hidden="false" name="mleaf_1b42d2a9_edd6_5f52_b239_efcd23fb38b7" vbProcedure="false">'Use Phase_Grid'!$S$167</definedName>
    <definedName function="false" hidden="false" name="mleaf_1b444492_914d_5b4b_9b27_4f5006e585b6" vbProcedure="false">'Use Phase'!$M$172</definedName>
    <definedName function="false" hidden="false" name="mleaf_1b48aff5_7999_5430_991c_aef4a4610047" vbProcedure="false">Recycling!$H$166</definedName>
    <definedName function="false" hidden="false" name="mleaf_1b499079_289a_51a6_8172_accec750788a" vbProcedure="false">Production!$H$183</definedName>
    <definedName function="false" hidden="false" name="mleaf_1b52f862_2e19_58ff_be3c_7d75eb240ba9" vbProcedure="false">'Use Phase'!$M$17</definedName>
    <definedName function="false" hidden="false" name="mleaf_1b54c76e_d02c_5f54_999f_43165b85e095" vbProcedure="false">Recycling!$BQ$326</definedName>
    <definedName function="false" hidden="false" name="mleaf_1b56a699_3aab_57d6_8b85_ad52dc2bd3b3" vbProcedure="false">Production!$AU$218</definedName>
    <definedName function="false" hidden="false" name="mleaf_1b584919_72e3_5cd4_a835_102161535105" vbProcedure="false">'Heat map article'!$AS$21</definedName>
    <definedName function="false" hidden="false" name="mleaf_1b5af3eb_6b23_5303_b7fb_db435d36217b" vbProcedure="false">'Heat map article'!$P$131</definedName>
    <definedName function="false" hidden="false" name="mleaf_1b5bf584_1016_511c_ac2b_02a9ef2b3d34" vbProcedure="false">Resume_SensAnal!$AO$42</definedName>
    <definedName function="false" hidden="false" name="mleaf_1b5c8e7c_43e5_5506_b110_f505817c1dab" vbProcedure="false">'Use Phase'!$N$346</definedName>
    <definedName function="false" hidden="false" name="mleaf_1b5f0053_2d8d_5dae_adfe_13b44605bc99" vbProcedure="false">Recycling!$BJ$337</definedName>
    <definedName function="false" hidden="false" name="mleaf_1b63e256_e7a9_5651_9235_54d8c2e513db" vbProcedure="false">'Heat map article'!$E$26</definedName>
    <definedName function="false" hidden="false" name="mleaf_1b6422fc_d7bc_5ae7_94a6_29fad45098eb" vbProcedure="false">'Use Phase_Grid'!$K$190</definedName>
    <definedName function="false" hidden="false" name="mleaf_1b665149_1f6a_531c_a808_b5472d92deb4" vbProcedure="false">'Heat map article'!$Y$6</definedName>
    <definedName function="false" hidden="false" name="mleaf_1b66c0db_040f_5c55_a491_4b3868016732" vbProcedure="false">Resume_SensAnal!$AE$57</definedName>
    <definedName function="false" hidden="false" name="mleaf_1b682cfe_d7f7_5f2f_b0a0_2f96f68101a0" vbProcedure="false">Production!$K$136</definedName>
    <definedName function="false" hidden="false" name="mleaf_1b77a33c_b956_5a36_9a88_1334bebc9f2d" vbProcedure="false">'Use Phase_Grid'!$V$162</definedName>
    <definedName function="false" hidden="false" name="mleaf_1b7b5a1c_03b0_5bc7_9dad_6f4a069f4855" vbProcedure="false">Graphs!$O$5</definedName>
    <definedName function="false" hidden="false" name="mleaf_1b7c189c_2422_5b35_be22_fe4394773f49" vbProcedure="false">'Heat map article'!$AQ$38</definedName>
    <definedName function="false" hidden="false" name="mleaf_1b7fb761_72db_58d5_9df3_ca1629296e35" vbProcedure="false">Recycling!$AR$325</definedName>
    <definedName function="false" hidden="false" name="mleaf_1b8050a6_d012_5c8c_917f_673b5d6535c0" vbProcedure="false">'Heat map article'!$X$104</definedName>
    <definedName function="false" hidden="false" name="mleaf_1b81eecc_55a4_5581_92a2_f4fd4bc004b2" vbProcedure="false">Production!$BN$216</definedName>
    <definedName function="false" hidden="false" name="mleaf_1b83acd1_8664_54aa_8940_a2fd02c533fc" vbProcedure="false">Recycling!$AB$92</definedName>
    <definedName function="false" hidden="false" name="mleaf_1b8c91d5_fb79_5539_99a6_c34414c6740d" vbProcedure="false">'Heat map article'!$AB$103</definedName>
    <definedName function="false" hidden="false" name="mleaf_1b8d2215_9d79_5430_9ea2_9428ec76befc" vbProcedure="false">'Use Phase'!$W$223</definedName>
    <definedName function="false" hidden="false" name="mleaf_1b8efa53_fbe7_5810_b3ef_b18a806941c8" vbProcedure="false">'Heat map article'!$V$67</definedName>
    <definedName function="false" hidden="false" name="mleaf_1b8f7a46_c199_5266_a046_1db6172b22c5" vbProcedure="false">Production!$N$170</definedName>
    <definedName function="false" hidden="false" name="mleaf_1b8fdb8b_7a4a_5503_bd29_513e8b14a154" vbProcedure="false">'Use Phase'!$W$231</definedName>
    <definedName function="false" hidden="false" name="mleaf_1b915c2f_e3de_5b88_a907_dab354f8b1a8" vbProcedure="false">Recycling!$Z$176</definedName>
    <definedName function="false" hidden="false" name="mleaf_1b9441ce_2cda_5491_a8f7_da327e1aa34d" vbProcedure="false">Production!$I$26</definedName>
    <definedName function="false" hidden="false" name="mleaf_1b973fd4_e8b6_58b1_8c2e_51f21fb9d9ad" vbProcedure="false">Production!$BM$96</definedName>
    <definedName function="false" hidden="false" name="mleaf_1b9822cc_9441_5e6b_abcc_b9117f6c4334" vbProcedure="false">Production!$AU$201</definedName>
    <definedName function="false" hidden="false" name="mleaf_1ba0dfaa_70e2_5cee_947e_db403635a2b6" vbProcedure="false">'Use Phase_Grid'!$N$239</definedName>
    <definedName function="false" hidden="false" name="mleaf_1ba0e425_69d2_57fe_9dc3_79174e39f811" vbProcedure="false">'Heat map article'!$AF$132</definedName>
    <definedName function="false" hidden="false" name="mleaf_1ba2a0ec_0e8d_5cd8_b4f4_c70468a6cba7" vbProcedure="false">'Use Phase'!$J$292</definedName>
    <definedName function="false" hidden="false" name="mleaf_1ba3679e_d24a_5a0e_971a_52a22a5a2612" vbProcedure="false">'Heat map article'!$AF$121</definedName>
    <definedName function="false" hidden="false" name="mleaf_1ba71710_76e7_5bce_8847_6b46dc8a58ba" vbProcedure="false">'Use Phase'!$T$178</definedName>
    <definedName function="false" hidden="false" name="mleaf_1ba722c4_184c_541c_9b13_14a528f4e996" vbProcedure="false">Recycling!$AC$107</definedName>
    <definedName function="false" hidden="false" name="mleaf_1bb0d00b_250e_5dfb_9897_6ee201ead025" vbProcedure="false">Recycling!$J$144</definedName>
    <definedName function="false" hidden="false" name="mleaf_1bb3e653_0ea2_55a4_89c4_99440786973d" vbProcedure="false">Production!$K$118</definedName>
    <definedName function="false" hidden="false" name="mleaf_1bb4f228_d1ca_5a0c_b306_9ffcb71db40f" vbProcedure="false">Production!$AT$203</definedName>
    <definedName function="false" hidden="false" name="mleaf_1bb68e22_6f1d_5a83_8160_dc261d7384f6" vbProcedure="false">'Heat map article'!$K$77</definedName>
    <definedName function="false" hidden="false" name="mleaf_1bb72cc1_c370_5e45_a970_1a0bb04db2be" vbProcedure="false">Recycling!$R$92</definedName>
    <definedName function="false" hidden="false" name="mleaf_1bb77a23_2115_5e36_98bd_e0d8eead0a7b" vbProcedure="false">'Use Phase_Grid'!$M$147</definedName>
    <definedName function="false" hidden="false" name="mleaf_1bba561a_171a_54be_af3e_606600202c96" vbProcedure="false">Whisker_Sens!$D$26</definedName>
    <definedName function="false" hidden="false" name="mleaf_1bbb40f9_2e7a_5d3e_82c3_27069a87f609" vbProcedure="false">Resume_SensAnal!$AR$40</definedName>
    <definedName function="false" hidden="false" name="mleaf_1bbbdc0f_3942_5f6a_9e31_48005f751fcd" vbProcedure="false">Resume_SensAnal!$I$165</definedName>
    <definedName function="false" hidden="false" name="mleaf_1bbc53cf_db45_5abc_b49e_ef04bdacc92b" vbProcedure="false">'Use Phase'!$R$302</definedName>
    <definedName function="false" hidden="false" name="mleaf_1bbd9476_99b4_5be0_b512_30589160118e" vbProcedure="false">'Use Phase'!$N$383</definedName>
    <definedName function="false" hidden="false" name="mleaf_1bc63ee1_b284_54fd_9661_5e9e36a86dbe" vbProcedure="false">'Heat map article'!$AH$141</definedName>
    <definedName function="false" hidden="false" name="mleaf_1bca60bb_08dd_5d11_8a70_999f68e2daf3" vbProcedure="false">Production!$BC$41</definedName>
    <definedName function="false" hidden="false" name="mleaf_1bcd513d_9502_5057_bdc5_dc42f073c84c" vbProcedure="false">Resume_SensAnal!$R$148</definedName>
    <definedName function="false" hidden="false" name="mleaf_1bd2107a_031a_5fb2_9f9a_bfd981fbda15" vbProcedure="false">Graphs!$P$38</definedName>
    <definedName function="false" hidden="false" name="mleaf_1bd7e194_9009_5c6f_a93b_92094f075b92" vbProcedure="false">Resume_SensAnal!$P$152</definedName>
    <definedName function="false" hidden="false" name="mleaf_1bd8beb0_2241_5e87_a8cf_8f8f88328d52" vbProcedure="false">Whisker_Sens!$D$28</definedName>
    <definedName function="false" hidden="false" name="mleaf_1bdb744b_2e2c_53bd_86ce_b2d07c1ea171" vbProcedure="false">Recycling!$AG$165</definedName>
    <definedName function="false" hidden="false" name="mleaf_1bde2895_0d6f_5cff_9239_5b31e28de363" vbProcedure="false">'Use Phase'!$AK$172</definedName>
    <definedName function="false" hidden="false" name="mleaf_1be145bc_86c1_5907_aedc_ede91b73328c" vbProcedure="false">'Use Phase'!$V$304</definedName>
    <definedName function="false" hidden="false" name="mleaf_1be27513_c58c_5a68_ae6c_3624c4ccc5a1" vbProcedure="false">Production!$AZ$12</definedName>
    <definedName function="false" hidden="false" name="mleaf_1be88f15_4b86_5dcf_a999_4867767d0f32" vbProcedure="false">'Heat map article'!$R$45</definedName>
    <definedName function="false" hidden="false" name="mleaf_1be91b17_c902_5cf5_bb37_f1f1038e110d" vbProcedure="false">Resume_SensAnal!$AF$90</definedName>
    <definedName function="false" hidden="false" name="mleaf_1be9b5d4_0e28_51aa_a6fc_55c5c7465392" vbProcedure="false">'Use Phase_Grid'!$Q$73</definedName>
    <definedName function="false" hidden="false" name="mleaf_1bea71af_9a24_5d97_8fa5_a42978526afd" vbProcedure="false">'Use Phase_Grid'!$R$91</definedName>
    <definedName function="false" hidden="false" name="mleaf_1bebee75_632a_5122_affc_5a5d3cb6e877" vbProcedure="false">'Use Phase'!$J$211</definedName>
    <definedName function="false" hidden="false" name="mleaf_1bee1226_3479_58d9_a4b4_63c6c885fb69" vbProcedure="false">Recycling!$AM$117</definedName>
    <definedName function="false" hidden="false" name="mleaf_1beeb2a3_ed81_5e7a_ab06_d2e96027ad27" vbProcedure="false">'Use Phase'!$AH$258</definedName>
    <definedName function="false" hidden="false" name="mleaf_1bf19c77_97d6_5acc_98b1_c86329e53739" vbProcedure="false">Resume_SensAnal!$H$196</definedName>
    <definedName function="false" hidden="false" name="mleaf_1bfab7ee_b321_5cf8_b155_ff141454ddec" vbProcedure="false">Production!$H$114</definedName>
    <definedName function="false" hidden="false" name="mleaf_1bfd2bd2_017c_5ea8_bbaa_d6a0eec3d6b7" vbProcedure="false">'Heat map article'!$E$116</definedName>
    <definedName function="false" hidden="false" name="mleaf_1bffbd51_961d_58c9_8073_72f989676469" vbProcedure="false">Production!$AL$212</definedName>
    <definedName function="false" hidden="false" name="mleaf_1c02c42c_5b91_5e8d_b23e_22ca187f9318" vbProcedure="false">'Use Phase'!$AG$173</definedName>
    <definedName function="false" hidden="false" name="mleaf_1c039d85_98db_50b3_9a50_66d66cd48d6b" vbProcedure="false">'Heat map article'!$W$135</definedName>
    <definedName function="false" hidden="false" name="mleaf_1c09df44_16f4_5f1d_a3c3_e1de62b5ed76" vbProcedure="false">'Use Phase'!$Q$285</definedName>
    <definedName function="false" hidden="false" name="mleaf_1c0d1b79_227b_55bc_bafe_17cddc9dfed1" vbProcedure="false">Recycling!$AL$85</definedName>
    <definedName function="false" hidden="false" name="mleaf_1c0e5b48_0a98_5fd0_9ff2_d18d457355c2" vbProcedure="false">Recycling!$Y$102</definedName>
    <definedName function="false" hidden="false" name="mleaf_1c129a09_e619_56a7_a45e_79a69d314654" vbProcedure="false">'Heat map article'!$AF$103</definedName>
    <definedName function="false" hidden="false" name="mleaf_1c134162_574b_5424_95a0_936df5e39a4d" vbProcedure="false">'Use Phase_Grid'!$V$195</definedName>
    <definedName function="false" hidden="false" name="mleaf_1c13845f_0373_5bc5_ada5_428f87626e02" vbProcedure="false">'Heat map article'!$P$119</definedName>
    <definedName function="false" hidden="false" name="mleaf_1c13cd35_27ed_584d_868f_17053d8d7e83" vbProcedure="false">Resume_SensAnal!$R$121</definedName>
    <definedName function="false" hidden="false" name="mleaf_1c150558_bc49_55cf_83e1_586ef880f267" vbProcedure="false">'Heat map article'!$X$63</definedName>
    <definedName function="false" hidden="false" name="mleaf_1c162402_a361_527f_a536_b5230a830e5e" vbProcedure="false">'Heat map article'!$Z$84</definedName>
    <definedName function="false" hidden="false" name="mleaf_1c163b5b_ac86_5cfa_be05_52fcc37e7c42" vbProcedure="false">'Heat map article'!$W$104</definedName>
    <definedName function="false" hidden="false" name="mleaf_1c16e602_3f81_55ea_8725_5da612c22879" vbProcedure="false">'Use Phase'!$R$223</definedName>
    <definedName function="false" hidden="false" name="mleaf_1c1924c9_f32c_5c67_8ff5_bd1ecf01e7f0" vbProcedure="false">'Heat map article'!$AJ$129</definedName>
    <definedName function="false" hidden="false" name="mleaf_1c1a250c_f426_5fb2_8e3d_37d87417d7d2" vbProcedure="false">Production!$BO$92</definedName>
    <definedName function="false" hidden="false" name="mleaf_1c1dd556_387e_5d11_a129_da445489fd28" vbProcedure="false">'Use Phase'!$M$298</definedName>
    <definedName function="false" hidden="false" name="mleaf_1c26b396_90de_5c88_bb19_38c1e95d0e6f" vbProcedure="false">Resume_SensAnal!$AR$116</definedName>
    <definedName function="false" hidden="false" name="mleaf_1c2764a8_e116_5ddf_b2e7_e20fb8795db3" vbProcedure="false">'Heat map article'!$C$97</definedName>
    <definedName function="false" hidden="false" name="mleaf_1c285c36_e8ed_54fd_ad05_201aed06fba2" vbProcedure="false">Recycling!$AM$93</definedName>
    <definedName function="false" hidden="false" name="mleaf_1c2a6568_a289_56ce_84b4_c7f6cf774a75" vbProcedure="false">Resume_SensAnal!$I$93</definedName>
    <definedName function="false" hidden="false" name="mleaf_1c2aa898_06af_5059_a6f4_603e7b448c09" vbProcedure="false">'Heat map article'!$R$21</definedName>
    <definedName function="false" hidden="false" name="mleaf_1c2b720e_c452_59fe_a377_e9c08c536cdb" vbProcedure="false">Resume_SensAnal!$E$198</definedName>
    <definedName function="false" hidden="false" name="mleaf_1c2d1756_6f14_508c_830e_f122914e4771" vbProcedure="false">Resume_SensAnal!$S$31</definedName>
    <definedName function="false" hidden="false" name="mleaf_1c3a2a11_7cc7_5f20_b6b8_fe86508a9658" vbProcedure="false">'Heat map article'!$Y$149</definedName>
    <definedName function="false" hidden="false" name="mleaf_1c409005_2522_5bbb_abad_4c393e4f8715" vbProcedure="false">Production!$G$183</definedName>
    <definedName function="false" hidden="false" name="mleaf_1c490821_5c91_5dc8_85b9_c0e600dd3627" vbProcedure="false">'Heat map article'!$O$131</definedName>
    <definedName function="false" hidden="false" name="mleaf_1c52113e_f4dc_5271_afee_b867159c30bf" vbProcedure="false">Resume_SensAnal!$AN$37</definedName>
    <definedName function="false" hidden="false" name="mleaf_1c521dc0_ba8a_5f3d_88f5_1c44515e697d" vbProcedure="false">Resume_SensAnal!$J$64</definedName>
    <definedName function="false" hidden="false" name="mleaf_1c5659ca_33ed_5211_9401_c123c472a904" vbProcedure="false">'Use Phase'!$AE$145</definedName>
    <definedName function="false" hidden="false" name="mleaf_1c5a9edf_6659_583f_97a7_4391bcef6789" vbProcedure="false">'Use Phase'!$W$138</definedName>
    <definedName function="false" hidden="false" name="mleaf_1c6149a9_e4be_556d_ab67_c5f6fc08a2f1" vbProcedure="false">'Use Phase'!$U$336</definedName>
    <definedName function="false" hidden="false" name="mleaf_1c61b04c_7836_5f26_a463_7df6557b3654" vbProcedure="false">Recycling!$T$188</definedName>
    <definedName function="false" hidden="false" name="mleaf_1c65aa95_630a_548c_8b8f_f6a8ffbe6bba" vbProcedure="false">'Use Phase_Grid'!$Q$126</definedName>
    <definedName function="false" hidden="false" name="mleaf_1c66acaa_5988_5cf8_a4c8_7a7e1e9eb435" vbProcedure="false">Production!$AV$226</definedName>
    <definedName function="false" hidden="false" name="mleaf_1c67d4fe_64fe_5f6f_9acd_a4481cf4dc40" vbProcedure="false">Resume_SensAnal!$P$135</definedName>
    <definedName function="false" hidden="false" name="mleaf_1c68005b_c32e_5c2c_8ac2_52ed1b21207b" vbProcedure="false">Production!$BD$214</definedName>
    <definedName function="false" hidden="false" name="mleaf_1c6cd70b_e76a_506a_bf1f_f6054cdde493" vbProcedure="false">Resume_SensAnal!$Q$155</definedName>
    <definedName function="false" hidden="false" name="mleaf_1c6ce1f0_740e_57d6_96f5_1146eedaf483" vbProcedure="false">Recycling!$AS$149</definedName>
    <definedName function="false" hidden="false" name="mleaf_1c811309_47eb_5bf4_abbe_773e3b374f49" vbProcedure="false">'Use Phase_Grid'!$W$136</definedName>
    <definedName function="false" hidden="false" name="mleaf_1c83d78c_268c_52d1_b0f2_05054c742f9b" vbProcedure="false">Graphs!$I$13</definedName>
    <definedName function="false" hidden="false" name="mleaf_1c880a5e_ce2f_5154_96ca_2f96bd1f3a50" vbProcedure="false">Whisker_Sens!$F$52</definedName>
    <definedName function="false" hidden="false" name="mleaf_1c885d27_5c2d_5c60_82cc_430ef44078ec" vbProcedure="false">Graphs!$N$47</definedName>
    <definedName function="false" hidden="false" name="mleaf_1c8a9234_1c42_5e0a_a8c4_a378f1edc941" vbProcedure="false">'Use Phase_Grid'!$N$138</definedName>
    <definedName function="false" hidden="false" name="mleaf_1c8b0bac_bd88_549f_bbde_347074c420fd" vbProcedure="false">'Use Phase'!$AI$269</definedName>
    <definedName function="false" hidden="false" name="mleaf_1c8b7aa4_2265_55e3_80b4_09b9407d8a5c" vbProcedure="false">Resume_SensAnal!$J$59</definedName>
    <definedName function="false" hidden="false" name="mleaf_1c8cca1c_44d0_5481_807e_a6b0f5a38177" vbProcedure="false">Recycling!$AV$133</definedName>
    <definedName function="false" hidden="false" name="mleaf_1c8ce029_0d84_5db0_aa82_087a07074368" vbProcedure="false">'Heat map article'!$AE$78</definedName>
    <definedName function="false" hidden="false" name="mleaf_1c930d0c_6285_58b6_949c_7710858f8be4" vbProcedure="false">Resume_SensAnal!$P$6</definedName>
    <definedName function="false" hidden="false" name="mleaf_1c93325c_cbf0_52a7_8ab3_bcaa331e6a8c" vbProcedure="false">'Use Phase'!$D$50</definedName>
    <definedName function="false" hidden="false" name="mleaf_1c959763_9258_5316_af77_04e6dcad188b" vbProcedure="false">'Use Phase_Grid'!$S$152</definedName>
    <definedName function="false" hidden="false" name="mleaf_1c95ae7b_cdbd_51f1_8494_4cb8c3eaddce" vbProcedure="false">Graphs!$F$46</definedName>
    <definedName function="false" hidden="false" name="mleaf_1c95ddd3_d3b8_5178_9e90_869a4a4c3100" vbProcedure="false">'Use Phase'!$AI$226</definedName>
    <definedName function="false" hidden="false" name="mleaf_1c9a8288_8bd7_5d4f_aa8a_aace99ad7cf3" vbProcedure="false">'Use Phase'!$U$346</definedName>
    <definedName function="false" hidden="false" name="mleaf_1c9aa940_e9ad_5dc7_bdec_7b1926c1d6ba" vbProcedure="false">Production!$F$74</definedName>
    <definedName function="false" hidden="false" name="mleaf_1ca0d3ee_933b_513b_9ace_ba2385f8c8fe" vbProcedure="false">'Use Phase'!$J$184</definedName>
    <definedName function="false" hidden="false" name="mleaf_1ca2e4ad_796b_5d8f_b8a1_feeb7d92eed8" vbProcedure="false">'Use Phase_Grid'!$R$206</definedName>
    <definedName function="false" hidden="false" name="mleaf_1ca30059_5ee0_5eb2_a435_4377b5525c28" vbProcedure="false">'Use Phase_Grid'!$T$187</definedName>
    <definedName function="false" hidden="false" name="mleaf_1ca3c602_bed4_57d1_bb50_815cb2c1cc94" vbProcedure="false">Production!$AJ$228</definedName>
    <definedName function="false" hidden="false" name="mleaf_1ca4362f_d7fa_555c_a319_6aa3150e2b64" vbProcedure="false">'Use Phase'!$O$94</definedName>
    <definedName function="false" hidden="false" name="mleaf_1ca70094_695d_5789_93c2_7ce67ebee8c7" vbProcedure="false">Resume_SensAnal!$K$113</definedName>
    <definedName function="false" hidden="false" name="mleaf_1ca944a0_0a8b_570d_a928_0862ab58059b" vbProcedure="false">Resume_SensAnal!$F$132</definedName>
    <definedName function="false" hidden="false" name="mleaf_1ca96ad4_8e58_5c31_801c_616e0a077fee" vbProcedure="false">Graphs!$C$3</definedName>
    <definedName function="false" hidden="false" name="mleaf_1cabdf3d_7aa7_5c18_a188_3b1ce3d5e5d1" vbProcedure="false">'Use Phase'!$R$141</definedName>
    <definedName function="false" hidden="false" name="mleaf_1cad2e0c_c1af_5922_9dff_89cfdfc92a98" vbProcedure="false">'Use Phase'!$AK$150</definedName>
    <definedName function="false" hidden="false" name="mleaf_1caff089_d1c0_59a4_8115_00f1f94df8bf" vbProcedure="false">Resume_SensAnal!$T$216</definedName>
    <definedName function="false" hidden="false" name="mleaf_1cb0af02_b552_547d_a75b_8c848116ffb3" vbProcedure="false">Whisker_Sens!$B$16</definedName>
    <definedName function="false" hidden="false" name="mleaf_1cb19118_e56a_582a_bb01_267b929927c8" vbProcedure="false">Production!$M$123</definedName>
    <definedName function="false" hidden="false" name="mleaf_1cb23c73_e0a8_5583_a380_272f71acf0a4" vbProcedure="false">Recycling!$AW$326</definedName>
    <definedName function="false" hidden="false" name="mleaf_1cb85d03_0745_5647_82e0_1ccdcc6c6fd3" vbProcedure="false">'Use Phase'!$N$302</definedName>
    <definedName function="false" hidden="false" name="mleaf_1cb95d5e_1607_5e9b_878f_c02abf316e6b" vbProcedure="false">'Use Phase'!$N$139</definedName>
    <definedName function="false" hidden="false" name="mleaf_1cbbb417_82d5_5ee3_a868_29557c859412" vbProcedure="false">'Heat map article'!$H$140</definedName>
    <definedName function="false" hidden="false" name="mleaf_1cbca664_9a58_5f33_aab7_d315a224f918" vbProcedure="false">'Use Phase'!$N$67</definedName>
    <definedName function="false" hidden="false" name="mleaf_1cbd4130_f2e8_5425_9e9b_e021d137cd05" vbProcedure="false">Production!$AP$176</definedName>
    <definedName function="false" hidden="false" name="mleaf_1cc1ce2d_e9a4_5e4f_be28_9694c7ae68b4" vbProcedure="false">Resume_SensAnal!$T$64</definedName>
    <definedName function="false" hidden="false" name="mleaf_1cc215f7_de98_564d_9f87_22210fee2846" vbProcedure="false">'Use Phase'!$K$330</definedName>
    <definedName function="false" hidden="false" name="mleaf_1cc31115_12cb_5d66_ab11_c503cadf0e34" vbProcedure="false">Recycling!$AO$115</definedName>
    <definedName function="false" hidden="false" name="mleaf_1cc41169_4dc3_5384_8927_c57b2dbf3148" vbProcedure="false">Production!$BF$7</definedName>
    <definedName function="false" hidden="false" name="mleaf_1cc78836_90ba_5994_bf64_c3a76f1e2029" vbProcedure="false">'Use Phase'!$O$57</definedName>
    <definedName function="false" hidden="false" name="mleaf_1cc8f788_dea3_5ceb_9a68_72ee4a545833" vbProcedure="false">'Heat map article'!$AT$37</definedName>
    <definedName function="false" hidden="false" name="mleaf_1ccc5462_1f3d_58ef_8907_bc0fe4439225" vbProcedure="false">'Use Phase'!$AL$145</definedName>
    <definedName function="false" hidden="false" name="mleaf_1cce2be9_2101_5f14_a5f0_86868796d52f" vbProcedure="false">Graphs!$G$17</definedName>
    <definedName function="false" hidden="false" name="mleaf_1cce862c_7a20_5d14_bf91_73ea20a51c03" vbProcedure="false">Resume_SensAnal!$J$9</definedName>
    <definedName function="false" hidden="false" name="mleaf_1ccf08ea_170a_5bdd_a890_7fea4ba9ca3b" vbProcedure="false">Recycling!$CC$118</definedName>
    <definedName function="false" hidden="false" name="mleaf_1ccfe93d_0d53_5ca3_a1b3_d0284af8b3a2" vbProcedure="false">'Use Phase'!$U$221</definedName>
    <definedName function="false" hidden="false" name="mleaf_1cd53f68_24a1_581e_b34b_99193afc4141" vbProcedure="false">'Heat map article'!$AH$75</definedName>
    <definedName function="false" hidden="false" name="mleaf_1cd6ba16_4a9b_5422_896b_f464943e54ee" vbProcedure="false">'Heat map article'!$N$122</definedName>
    <definedName function="false" hidden="false" name="mleaf_1cd7fe2d_330d_5f4c_aa5b_e054d4c12ca0" vbProcedure="false">'Use Phase'!$O$50</definedName>
    <definedName function="false" hidden="false" name="mleaf_1cd82c75_de1d_55ee_a830_d14186792068" vbProcedure="false">Recycling!$BD$156</definedName>
    <definedName function="false" hidden="false" name="mleaf_1cd8d064_2e1f_5cdd_8251_4bb9eab18102" vbProcedure="false">'Use Phase'!$Q$181</definedName>
    <definedName function="false" hidden="false" name="mleaf_1cd8eccf_d1f3_5d30_9578_fdaaabca77b6" vbProcedure="false">Recycling!$S$116</definedName>
    <definedName function="false" hidden="false" name="mleaf_1cdb8133_4363_5d80_87a4_a2abf371edae" vbProcedure="false">Recycling!$K$86</definedName>
    <definedName function="false" hidden="false" name="mleaf_1ce12cd9_5663_546d_9373_8c0d58141135" vbProcedure="false">'Heat map article'!$AJ$136</definedName>
    <definedName function="false" hidden="false" name="mleaf_1ce286f4_3622_5da0_aa27_fe606ac9cce1" vbProcedure="false">Production!$AJ$190</definedName>
    <definedName function="false" hidden="false" name="mleaf_1ce6b3aa_20f9_5d37_b994_535d340a0b8b" vbProcedure="false">'Heat map article'!$V$139</definedName>
    <definedName function="false" hidden="false" name="mleaf_1ce6f6b9_d7ca_537d_a236_37881ad16c05" vbProcedure="false">Resume_SensAnal!$S$211</definedName>
    <definedName function="false" hidden="false" name="mleaf_1ce9f920_ef6a_58ce_a0ea_4a91dc8d0360" vbProcedure="false">Graphs!$I$62</definedName>
    <definedName function="false" hidden="false" name="mleaf_1cef5eef_16d7_5667_9a41_24dc89e90097" vbProcedure="false">Resume_SensAnal!$N$120</definedName>
    <definedName function="false" hidden="false" name="mleaf_1cef86fa_f0a5_541c_9f57_70ded6525042" vbProcedure="false">Recycling!$BW$104</definedName>
    <definedName function="false" hidden="false" name="mleaf_1cf70203_a383_58cf_9a22_041f10c3a306" vbProcedure="false">Recycling!$AQ$157</definedName>
    <definedName function="false" hidden="false" name="mleaf_1cf8dcf2_144a_52e4_b957_e2416487864a" vbProcedure="false">Recycling!$L$103</definedName>
    <definedName function="false" hidden="false" name="mleaf_1d004547_4032_5a6b_98bd_8add3d652cc6" vbProcedure="false">'Use Phase_Grid'!$J$213</definedName>
    <definedName function="false" hidden="false" name="mleaf_1d0b4f3f_1910_574f_882b_b78a71d01975" vbProcedure="false">'Heat map article'!$AG$21</definedName>
    <definedName function="false" hidden="false" name="mleaf_1d0b78ae_773e_5daa_9dcf_58d438154a35" vbProcedure="false">'Heat map article'!$AD$53</definedName>
    <definedName function="false" hidden="false" name="mleaf_1d0e7a89_9c4d_53c1_b098_b09be385e12d" vbProcedure="false">Resume_SensAnal!$S$93</definedName>
    <definedName function="false" hidden="false" name="mleaf_1d136680_75d3_5893_8352_6016bb211541" vbProcedure="false">'Heat map article'!$O$124</definedName>
    <definedName function="false" hidden="false" name="mleaf_1d1482c1_061c_5574_a10e_7e5b5d7a4141" vbProcedure="false">'Use Phase'!$L$69</definedName>
    <definedName function="false" hidden="false" name="mleaf_1d1c5ce6_973b_5631_a1d0_56257f1b4b70" vbProcedure="false">'Use Phase'!$V$300</definedName>
    <definedName function="false" hidden="false" name="mleaf_1d1cd494_fea8_5c7e_b72d_f04230fe6e5c" vbProcedure="false">Resume_SensAnal!$R$97</definedName>
    <definedName function="false" hidden="false" name="mleaf_1d1e5ee6_8aae_5de6_9a33_77d2dae4c9bc" vbProcedure="false">'Heat map article'!$X$138</definedName>
    <definedName function="false" hidden="false" name="mleaf_1d2188d2_e86b_5f9c_bd51_b1d3969d32ff" vbProcedure="false">'Use Phase'!$O$22</definedName>
    <definedName function="false" hidden="false" name="mleaf_1d22a18c_fb05_5491_b7dc_c447aa3bf594" vbProcedure="false">'Use Phase_Grid'!$K$82</definedName>
    <definedName function="false" hidden="false" name="mleaf_1d22e2f8_fb68_5f88_8b41_16b6365f81ef" vbProcedure="false">'Heat map article'!$AJ$50</definedName>
    <definedName function="false" hidden="false" name="mleaf_1d25bfce_a295_5a01_b825_bd68397afe5b" vbProcedure="false">'Heat map article'!$W$57</definedName>
    <definedName function="false" hidden="false" name="mleaf_1d2602a0_8f16_5605_b29e_873121bb8a51" vbProcedure="false">'Heat map article'!$I$54</definedName>
    <definedName function="false" hidden="false" name="mleaf_1d2788eb_a194_5466_8246_5f903d60bbe4" vbProcedure="false">'Heat map article'!$F$22</definedName>
    <definedName function="false" hidden="false" name="mleaf_1d29eb73_d6b7_53f2_ba53_87061234688e" vbProcedure="false">Resume_SensAnal!$T$124</definedName>
    <definedName function="false" hidden="false" name="mleaf_1d2b81e0_baca_5524_b412_d2bb9d4199e0" vbProcedure="false">'Use Phase_Grid'!$M$39</definedName>
    <definedName function="false" hidden="false" name="mleaf_1d2ce3d7_56a0_575a_a279_6846305747c0" vbProcedure="false">Recycling!$BQ$165</definedName>
    <definedName function="false" hidden="false" name="mleaf_1d31ca44_f3c6_5848_8464_e843162c0992" vbProcedure="false">'Use Phase'!$S$293</definedName>
    <definedName function="false" hidden="false" name="mleaf_1d32f825_1087_5edb_8a4b_6f83c5ab7962" vbProcedure="false">'Use Phase'!$N$305</definedName>
    <definedName function="false" hidden="false" name="mleaf_1d32fea8_2bb0_53ee_87ea_cc64f2088db0" vbProcedure="false">'Use Phase_Grid'!$Q$136</definedName>
    <definedName function="false" hidden="false" name="mleaf_1d330733_8650_59c4_b466_27b1b858550c" vbProcedure="false">Resume_SensAnal!$AE$74</definedName>
    <definedName function="false" hidden="false" name="mleaf_1d3486ac_d1b5_5e4e_9d62_bc6732a812d3" vbProcedure="false">'Heat map article'!$F$63</definedName>
    <definedName function="false" hidden="false" name="mleaf_1d3620c7_d184_501a_8dfb_e87d5b4ac34d" vbProcedure="false">'Use Phase_Grid'!$E$60</definedName>
    <definedName function="false" hidden="false" name="mleaf_1d368b12_c711_5bc8_aed3_ead284fbdf0b" vbProcedure="false">'Heat map article'!$W$90</definedName>
    <definedName function="false" hidden="false" name="mleaf_1d3ad0e9_2bf4_5f13_960e_f790edd75e1a" vbProcedure="false">'Use Phase'!$AK$272</definedName>
    <definedName function="false" hidden="false" name="mleaf_1d3af500_8f9e_5ae9_a7fa_a620564ca003" vbProcedure="false">'Use Phase'!$E$50</definedName>
    <definedName function="false" hidden="false" name="mleaf_1d3c6904_0c12_5021_b5e6_854945a54659" vbProcedure="false">'Use Phase'!$N$84</definedName>
    <definedName function="false" hidden="false" name="mleaf_1d45b9d2_e7f1_54fe_8306_a6f006ae9939" vbProcedure="false">'Heat map article'!$Q$95</definedName>
    <definedName function="false" hidden="false" name="mleaf_1d4a6852_79f9_58c7_834f_58ffac970d95" vbProcedure="false">'Heat map article'!$R$142</definedName>
    <definedName function="false" hidden="false" name="mleaf_1d4b4247_2151_5579_8832_88bc46da0812" vbProcedure="false">'Use Phase'!$Q$281</definedName>
    <definedName function="false" hidden="false" name="mleaf_1d503c32_2406_54fb_ba7f_aefeb59b67d0" vbProcedure="false">'Use Phase'!$R$285</definedName>
    <definedName function="false" hidden="false" name="mleaf_1d5071ea_0774_51da_bdc1_ba46e2162aaa" vbProcedure="false">'Use Phase'!$AF$151</definedName>
    <definedName function="false" hidden="false" name="mleaf_1d512748_40ff_58ab_bebd_a4cf1ed16939" vbProcedure="false">'Heat map article'!$AR$19</definedName>
    <definedName function="false" hidden="false" name="mleaf_1d51b64e_b9cf_58ef_9761_0dcd92dba3d5" vbProcedure="false">'Heat map article'!$AH$112</definedName>
    <definedName function="false" hidden="false" name="mleaf_1d53b6fc_8378_58e2_a43e_3e49c62b123b" vbProcedure="false">'Use Phase'!$R$209</definedName>
    <definedName function="false" hidden="false" name="mleaf_1d576034_6a19_59ba_ad56_7d7207edff2b" vbProcedure="false">Recycling!$T$101</definedName>
    <definedName function="false" hidden="false" name="mleaf_1d580b1e_25b8_52c9_a964_902e3c6bb4af" vbProcedure="false">'Use Phase'!$J$288</definedName>
    <definedName function="false" hidden="false" name="mleaf_1d5858da_5238_5537_a678_1b6bf4915b13" vbProcedure="false">'Use Phase'!$AF$153</definedName>
    <definedName function="false" hidden="false" name="mleaf_1d58bd0f_bf02_57ad_822d_3f9c43094c0d" vbProcedure="false">'Use Phase_Grid'!$K$236</definedName>
    <definedName function="false" hidden="false" name="mleaf_1d60b9f0_9ea8_5658_9a71_ae7f11669c57" vbProcedure="false">Recycling!$T$108</definedName>
    <definedName function="false" hidden="false" name="mleaf_1d60f6a5_0cdd_5f79_9bee_c489432ee241" vbProcedure="false">'Heat map article'!$AI$96</definedName>
    <definedName function="false" hidden="false" name="mleaf_1d64e18e_bfc5_5379_a9a0_dbecb933c51f" vbProcedure="false">Production!$Q$28</definedName>
    <definedName function="false" hidden="false" name="mleaf_1d64ef66_90d3_56f8_abd8_e47ee044eea8" vbProcedure="false">Recycling!$U$93</definedName>
    <definedName function="false" hidden="false" name="mleaf_1d661fe4_c044_5892_b6d9_c02ca3469e70" vbProcedure="false">'Heat map article'!$AD$144</definedName>
    <definedName function="false" hidden="false" name="mleaf_1d68b284_c44e_5ff7_b2e6_106f38d32a6f" vbProcedure="false">'Use Phase'!$M$34</definedName>
    <definedName function="false" hidden="false" name="mleaf_1d69a16c_c714_5331_9bce_cfe0f3cfd4c5" vbProcedure="false">Resume_SensAnal!$AC$69</definedName>
    <definedName function="false" hidden="false" name="mleaf_1d6aa927_a582_5864_8c52_45a195c3ec39" vbProcedure="false">'Heat map article'!$R$128</definedName>
    <definedName function="false" hidden="false" name="mleaf_1d6afc2c_c374_5e21_ae39_4cc7505d14ce" vbProcedure="false">'Use Phase'!$P$210</definedName>
    <definedName function="false" hidden="false" name="mleaf_1d6d8e78_9567_5eeb_a469_0fee57d77dd6" vbProcedure="false">Production!$AG$4</definedName>
    <definedName function="false" hidden="false" name="mleaf_1d6e2517_a55c_5cba_b61e_4947f002fe86" vbProcedure="false">'Use Phase_Grid'!$K$118</definedName>
    <definedName function="false" hidden="false" name="mleaf_1d6eaccd_9809_5844_9d22_d559481ad4f7" vbProcedure="false">'Heat map article'!$E$31</definedName>
    <definedName function="false" hidden="false" name="mleaf_1d6f627a_69c6_50cd_93a1_92c2530116c1" vbProcedure="false">'Use Phase'!$AI$256</definedName>
    <definedName function="false" hidden="false" name="mleaf_1d760246_a3b3_5f9b_9438_ab5e198fbe20" vbProcedure="false">Resume_SensAnal!$J$123</definedName>
    <definedName function="false" hidden="false" name="mleaf_1d767761_88d0_5b74_9cc0_0b7e4eafeff6" vbProcedure="false">'Heat map article'!$G$93</definedName>
    <definedName function="false" hidden="false" name="mleaf_1d77b72d_346f_5594_b081_e3faeb228566" vbProcedure="false">Production!$F$72</definedName>
    <definedName function="false" hidden="false" name="mleaf_1d7887e0_3eef_5a04_8269_99afc6d0f280" vbProcedure="false">'Heat map article'!$AQ$10</definedName>
    <definedName function="false" hidden="false" name="mleaf_1d84183d_2654_50c9_b47a_a18792667367" vbProcedure="false">Recycling!$AN$148</definedName>
    <definedName function="false" hidden="false" name="mleaf_1d8720ac_e7a5_56a3_9aa0_69a324e2cce5" vbProcedure="false">'Heat map article'!$C$19</definedName>
    <definedName function="false" hidden="false" name="mleaf_1d898302_8977_5a39_ad30_12885c95d6b5" vbProcedure="false">'Heat map article'!$P$105</definedName>
    <definedName function="false" hidden="false" name="mleaf_1d8da0f6_853a_5e63_bb6e_cf93c2d2e2e7" vbProcedure="false">'Use Phase_Grid'!$E$37</definedName>
    <definedName function="false" hidden="false" name="mleaf_1d8e0da8_7a9b_558d_8d9f_c6e2367b2e74" vbProcedure="false">'Use Phase_Grid'!$B$40</definedName>
    <definedName function="false" hidden="false" name="mleaf_1d8f43cc_561c_5275_b3bb_e780e3780126" vbProcedure="false">Production!$I$39</definedName>
    <definedName function="false" hidden="false" name="mleaf_1d8f78e2_3d48_5f19_9735_56b52146efb2" vbProcedure="false">Resume_SensAnal!$T$117</definedName>
    <definedName function="false" hidden="false" name="mleaf_1d9435f9_79de_58bd_9961_a0f23a58bc25" vbProcedure="false">'Use Phase'!$AD$315</definedName>
    <definedName function="false" hidden="false" name="mleaf_1d97231a_a5fe_5ddc_9f8e_155ed49c983b" vbProcedure="false">'Use Phase'!$J$176</definedName>
    <definedName function="false" hidden="false" name="mleaf_1d9823a6_13cd_5cbc_aff8_924feb851b19" vbProcedure="false">Graphs!$L$14</definedName>
    <definedName function="false" hidden="false" name="mleaf_1d98e103_f10b_5c34_a174_11a6495a1504" vbProcedure="false">'Use Phase_Grid'!$P$88</definedName>
    <definedName function="false" hidden="false" name="mleaf_1d9d9ae8_42e4_593f_8af4_23fd64a804bd" vbProcedure="false">Production!$AC$85</definedName>
    <definedName function="false" hidden="false" name="mleaf_1d9e1dab_8894_58b8_ade1_dd3f741392bd" vbProcedure="false">Recycling!$V$119</definedName>
    <definedName function="false" hidden="false" name="mleaf_1d9fde12_2282_51c6_8ac3_75057685fc91" vbProcedure="false">Resume_SensAnal!$AG$58</definedName>
    <definedName function="false" hidden="false" name="mleaf_1da12ec9_35cb_5490_acc1_a9a425288a03" vbProcedure="false">'Heat map article'!$AS$29</definedName>
    <definedName function="false" hidden="false" name="mleaf_1da3245f_4e16_5357_a029_aa912c957597" vbProcedure="false">'Heat map article'!$J$130</definedName>
    <definedName function="false" hidden="false" name="mleaf_1da674f9_a0f9_5ac0_a574_4fe596a0e198" vbProcedure="false">'Use Phase'!$L$244</definedName>
    <definedName function="false" hidden="false" name="mleaf_1da766a0_ac40_55b5_9946_7166c557704b" vbProcedure="false">Recycling!$AW$151</definedName>
    <definedName function="false" hidden="false" name="mleaf_1da89919_8ba0_53a0_a582_68aaf0d95982" vbProcedure="false">Resume_SensAnal!$N$8</definedName>
    <definedName function="false" hidden="false" name="mleaf_1da89920_8314_59b7_81df_56b9768cc893" vbProcedure="false">'Heat map article'!$F$41</definedName>
    <definedName function="false" hidden="false" name="mleaf_1daaee62_11ec_5bbe_8861_930ab6dbd9e3" vbProcedure="false">Production!$G$217</definedName>
    <definedName function="false" hidden="false" name="mleaf_1dae4134_79ca_51b8_bdf6_b28f78d38887" vbProcedure="false">'Use Phase'!$R$319</definedName>
    <definedName function="false" hidden="false" name="mleaf_1dae8400_cf92_5c1b_afff_cfa0d56b9838" vbProcedure="false">Production!$O$184</definedName>
    <definedName function="false" hidden="false" name="mleaf_1daef2cc_1af9_56e1_becf_d0066b770958" vbProcedure="false">Recycling!$E$81</definedName>
    <definedName function="false" hidden="false" name="mleaf_1db4d25c_c2c1_55bb_983c_ce20950c3a86" vbProcedure="false">Production!$AF$10</definedName>
    <definedName function="false" hidden="false" name="mleaf_1db6782a_0377_50bd_b6df_69156dbc1cb9" vbProcedure="false">Resume_SensAnal!$AP$93</definedName>
    <definedName function="false" hidden="false" name="mleaf_1db6d1b8_59eb_5494_9c5b_a3fd9d629dd7" vbProcedure="false">'Use Phase'!$O$98</definedName>
    <definedName function="false" hidden="false" name="mleaf_1db8143c_3cb9_5d3c_914e_bdbaf697b310" vbProcedure="false">'Use Phase'!$L$243</definedName>
    <definedName function="false" hidden="false" name="mleaf_1db84554_a22c_5294_aa12_e15fcc65e254" vbProcedure="false">Production!$H$30</definedName>
    <definedName function="false" hidden="false" name="mleaf_1dc3dbfe_a765_57cc_acde_9d80de2c091f" vbProcedure="false">'Heat map article'!$W$22</definedName>
    <definedName function="false" hidden="false" name="mleaf_1dc8b86b_e19e_5e85_ab37_dbcaa2412c81" vbProcedure="false">'Use Phase'!$AF$283</definedName>
    <definedName function="false" hidden="false" name="mleaf_1dc9257f_8cae_5a02_b1a9_d4305e4f7e2d" vbProcedure="false">'Use Phase'!$AI$214</definedName>
    <definedName function="false" hidden="false" name="mleaf_1dcf76e3_caeb_508a_8790_b128039d1abb" vbProcedure="false">'Use Phase_Grid'!$K$58</definedName>
    <definedName function="false" hidden="false" name="mleaf_1dd07612_4e24_5f87_87f6_30c8a7765836" vbProcedure="false">'Heat map article'!$AE$33</definedName>
    <definedName function="false" hidden="false" name="mleaf_1dd239fd_8c2c_5ed0_b317_11e2e859e8c7" vbProcedure="false">'Use Phase'!$AJ$156</definedName>
    <definedName function="false" hidden="false" name="mleaf_1dd5c1d9_99d0_58c1_9a6b_d4f88d072530" vbProcedure="false">'Heat map article'!$U$81</definedName>
    <definedName function="false" hidden="false" name="mleaf_1dd81805_900e_5cbe_9a1c_bc36cf5a5ada" vbProcedure="false">'Heat map article'!$E$140</definedName>
    <definedName function="false" hidden="false" name="mleaf_1dde633d_da39_55b3_8b4a_2729c2a416e6" vbProcedure="false">'Use Phase'!$J$244</definedName>
    <definedName function="false" hidden="false" name="mleaf_1ddf0fc5_30fa_5142_8ef0_d4933738e08f" vbProcedure="false">'Use Phase'!$V$253</definedName>
    <definedName function="false" hidden="false" name="mleaf_1de2a7d3_2ec6_5a65_83cf_8295d9a834f0" vbProcedure="false">'Heat map article'!$O$41</definedName>
    <definedName function="false" hidden="false" name="mleaf_1de2f6a8_5357_57ba_aad7_44ff97435876" vbProcedure="false">'Use Phase'!$AK$166</definedName>
    <definedName function="false" hidden="false" name="mleaf_1de52534_af6f_5669_b355_aeac62a65ab5" vbProcedure="false">Recycling!$AY$85</definedName>
    <definedName function="false" hidden="false" name="mleaf_1de74878_1fb6_5228_b98f_e5cdbfa482e1" vbProcedure="false">'Use Phase'!$P$112</definedName>
    <definedName function="false" hidden="false" name="mleaf_1dea1139_2078_5bc1_a4f8_c0e4f1157740" vbProcedure="false">'Use Phase'!$S$331</definedName>
    <definedName function="false" hidden="false" name="mleaf_1deb1944_fca7_5773_aafa_127882d9888a" vbProcedure="false">Recycling!$T$187</definedName>
    <definedName function="false" hidden="false" name="mleaf_1deb730c_e9c4_5c59_96f2_c5407dba1872" vbProcedure="false">'Use Phase_Grid'!$L$80</definedName>
    <definedName function="false" hidden="false" name="mleaf_1dec9b46_4f27_510d_86c2_7ed82065c89a" vbProcedure="false">Production!$AH$4</definedName>
    <definedName function="false" hidden="false" name="mleaf_1df3025f_a629_5709_b74c_e3012f21b594" vbProcedure="false">Graphs!$E$63</definedName>
    <definedName function="false" hidden="false" name="mleaf_1df5ba1f_592a_5399_9706_2d7944c7308e" vbProcedure="false">'Use Phase'!$K$156</definedName>
    <definedName function="false" hidden="false" name="mleaf_1df6a311_d66e_52a9_81f3_3d674d879e08" vbProcedure="false">Graphs!$H$24</definedName>
    <definedName function="false" hidden="false" name="mleaf_1dfac361_01ca_52a2_b229_ce371857475a" vbProcedure="false">'Heat map article'!$AH$63</definedName>
    <definedName function="false" hidden="false" name="mleaf_1dfb7b06_ad13_517c_ba26_93c850722d92" vbProcedure="false">Production!$Y$94</definedName>
    <definedName function="false" hidden="false" name="mleaf_1dfe9e27_ef66_59f0_ae61_a1a0ebaff59f" vbProcedure="false">'Use Phase'!$AE$197</definedName>
    <definedName function="false" hidden="false" name="mleaf_1dfef40b_58c7_5e1b_9ab5_c690f2e65698" vbProcedure="false">'Heat map article'!$AN$38</definedName>
    <definedName function="false" hidden="false" name="mleaf_1dffcbe5_ad17_5b82_a16d_50efe074e103" vbProcedure="false">Recycling!$BO$319</definedName>
    <definedName function="false" hidden="false" name="mleaf_1e00972a_ee24_5019_8ffc_f972c5d59f8b" vbProcedure="false">'Use Phase'!$AJ$330</definedName>
    <definedName function="false" hidden="false" name="mleaf_1e00bb16_8dd8_5e60_9da9_1398e4627570" vbProcedure="false">Production!$BF$151</definedName>
    <definedName function="false" hidden="false" name="mleaf_1e02c54a_52fb_51c0_90e9_615c11f90511" vbProcedure="false">Production!$AZ$5</definedName>
    <definedName function="false" hidden="false" name="mleaf_1e059b88_ca50_58dc_ba5a_87ce0a4f91d3" vbProcedure="false">'Heat map article'!$G$35</definedName>
    <definedName function="false" hidden="false" name="mleaf_1e0626b0_a45f_57ab_8128_ba52bb191fc9" vbProcedure="false">Production!$AB$9</definedName>
    <definedName function="false" hidden="false" name="mleaf_1e07f740_042f_5286_b09a_2c8166129c07" vbProcedure="false">Production!$AC$8</definedName>
    <definedName function="false" hidden="false" name="mleaf_1e092c45_9278_5905_a284_0e09a5d6b110" vbProcedure="false">'Heat map article'!$X$142</definedName>
    <definedName function="false" hidden="false" name="mleaf_1e0aebdc_7d09_58d6_8e48_e2f805532c98" vbProcedure="false">Production!$I$110</definedName>
    <definedName function="false" hidden="false" name="mleaf_1e0f4237_5928_5076_979c_3b010ad11063" vbProcedure="false">'Use Phase'!$N$217</definedName>
    <definedName function="false" hidden="false" name="mleaf_1e1047ec_dc89_59aa_acba_5c788d9f0d71" vbProcedure="false">'Use Phase_Grid'!$O$207</definedName>
    <definedName function="false" hidden="false" name="mleaf_1e1285c1_e1d4_5b84_b43a_1102fd6ab70a" vbProcedure="false">'Use Phase'!$R$43</definedName>
    <definedName function="false" hidden="false" name="mleaf_1e236398_5d80_5616_97d7_41e691b1d3bc" vbProcedure="false">'Use Phase'!$AG$190</definedName>
    <definedName function="false" hidden="false" name="mleaf_1e240587_2f7c_58ba_ab18_8126ecde9b34" vbProcedure="false">'Heat map article'!$J$88</definedName>
    <definedName function="false" hidden="false" name="mleaf_1e2762ec_cb29_5c0f_882c_d3063b5665e8" vbProcedure="false">Resume_SensAnal!$L$209</definedName>
    <definedName function="false" hidden="false" name="mleaf_1e2d9d0f_6ddd_5179_929b_88b683687d05" vbProcedure="false">Recycling!$H$115</definedName>
    <definedName function="false" hidden="false" name="mleaf_1e2fac27_a582_53e1_b977_191093726f65" vbProcedure="false">Resume_SensAnal!$T$154</definedName>
    <definedName function="false" hidden="false" name="mleaf_1e3212d8_6765_5c9f_9085_6f0021e567aa" vbProcedure="false">Recycling!$AC$82</definedName>
    <definedName function="false" hidden="false" name="mleaf_1e321e94_419e_5925_97a6_52d713c90992" vbProcedure="false">Recycling!$G$157</definedName>
    <definedName function="false" hidden="false" name="mleaf_1e322ddc_d030_5da4_b43b_517c4fd4185d" vbProcedure="false">Production!$O$188</definedName>
    <definedName function="false" hidden="false" name="mleaf_1e339f19_7d29_59c1_971e_895b25eaf792" vbProcedure="false">Resume_SensAnal!$B$191</definedName>
    <definedName function="false" hidden="false" name="mleaf_1e36b24e_941e_5a1e_9bad_24668c854465" vbProcedure="false">Production!$J$30</definedName>
    <definedName function="false" hidden="false" name="mleaf_1e39466a_3745_512d_aadf_b80eb997effe" vbProcedure="false">'Use Phase'!$K$234</definedName>
    <definedName function="false" hidden="false" name="mleaf_1e3af55b_eb8d_547b_bfc8_263d1773a560" vbProcedure="false">'Heat map article'!$D$128</definedName>
    <definedName function="false" hidden="false" name="mleaf_1e3b7251_6c92_536c_a7d0_971992c3ac0a" vbProcedure="false">'Use Phase'!$K$251</definedName>
    <definedName function="false" hidden="false" name="mleaf_1e42a1d6_a32b_50bb_92d5_be60f9cf52c2" vbProcedure="false">Resume_SensAnal!$AM$61</definedName>
    <definedName function="false" hidden="false" name="mleaf_1e450df0_6c62_5b4e_af42_ceef863955a0" vbProcedure="false">'Use Phase'!$R$234</definedName>
    <definedName function="false" hidden="false" name="mleaf_1e4608ad_aff3_54ef_9c91_9af56df0346d" vbProcedure="false">Resume_SensAnal!$D$208</definedName>
    <definedName function="false" hidden="false" name="mleaf_1e483bbc_3617_5bfe_b005_bc85067e006a" vbProcedure="false">Production!$R$30</definedName>
    <definedName function="false" hidden="false" name="mleaf_1e485500_bf80_5a4c_98d4_02b4fb5b7976" vbProcedure="false">'Use Phase'!$K$384</definedName>
    <definedName function="false" hidden="false" name="mleaf_1e49f01b_cd19_59e9_8863_176e15e229ef" vbProcedure="false">Resume_SensAnal!$E$197</definedName>
    <definedName function="false" hidden="false" name="mleaf_1e4c879f_c74f_5d61_a53c_7f7fbfca431c" vbProcedure="false">'Heat map article'!$AA$151</definedName>
    <definedName function="false" hidden="false" name="mleaf_1e4cc260_b9fd_5e29_bf9a_de3224900796" vbProcedure="false">Resume_SensAnal!$K$90</definedName>
    <definedName function="false" hidden="false" name="mleaf_1e4d0f5a_9fed_5381_96d5_0b9844014aa4" vbProcedure="false">Graphs!$L$41</definedName>
    <definedName function="false" hidden="false" name="mleaf_1e4ff9af_2874_5d61_9b9a_6011a6f91717" vbProcedure="false">'Heat map article'!$F$13</definedName>
    <definedName function="false" hidden="false" name="mleaf_1e510031_800c_516c_af76_ccd19f9b20b1" vbProcedure="false">'Use Phase'!$P$48</definedName>
    <definedName function="false" hidden="false" name="mleaf_1e51f938_7f8d_51b2_b5a3_4b994de22e4f" vbProcedure="false">'Use Phase'!$U$282</definedName>
    <definedName function="false" hidden="false" name="mleaf_1e545bae_3b95_5c17_9fa4_fc0d3ce14d9f" vbProcedure="false">'Use Phase_Grid'!$K$269</definedName>
    <definedName function="false" hidden="false" name="mleaf_1e5e0f0a_17fa_59c5_b7a3_072737596f81" vbProcedure="false">'Use Phase'!$N$188</definedName>
    <definedName function="false" hidden="false" name="mleaf_1e648670_0188_590e_b0b2_01f6885e3f4e" vbProcedure="false">'Heat map article'!$AP$29</definedName>
    <definedName function="false" hidden="false" name="mleaf_1e650f6f_1cdd_552a_8d8f_dfd7977578d5" vbProcedure="false">Production!$O$29</definedName>
    <definedName function="false" hidden="false" name="mleaf_1e653128_5ce1_5eb1_9916_1d3e13d0f76e" vbProcedure="false">'Use Phase'!$AD$345</definedName>
    <definedName function="false" hidden="false" name="mleaf_1e665451_ca8f_56ec_9712_34900044ff45" vbProcedure="false">Recycling!$BB$152</definedName>
    <definedName function="false" hidden="false" name="mleaf_1e672084_0e1e_5617_9373_b8413da6d0fa" vbProcedure="false">'Use Phase'!$J$323</definedName>
    <definedName function="false" hidden="false" name="mleaf_1e68b948_edd9_52cc_8952_76f267a4adac" vbProcedure="false">Resume_SensAnal!$H$172</definedName>
    <definedName function="false" hidden="false" name="mleaf_1e6a9d9b_7ead_5d30_b68a_c1f7e0ed0ad5" vbProcedure="false">'Heat map article'!$P$107</definedName>
    <definedName function="false" hidden="false" name="mleaf_1e6cbda1_7ec4_569f_8f08_50a25195ef63" vbProcedure="false">'Use Phase_Grid'!$Q$89</definedName>
    <definedName function="false" hidden="false" name="mleaf_1e7393a5_b3aa_5363_9057_c37c796aafd4" vbProcedure="false">Production!$J$107</definedName>
    <definedName function="false" hidden="false" name="mleaf_1e745345_aeeb_5100_b551_4e40e14567f7" vbProcedure="false">Recycling!$Q$202</definedName>
    <definedName function="false" hidden="false" name="mleaf_1e755470_6ad9_50dd_96f4_d7e109be7923" vbProcedure="false">'Heat map article'!$BB$36</definedName>
    <definedName function="false" hidden="false" name="mleaf_1e75c083_0eb9_5d03_809a_088d9d918941" vbProcedure="false">'Heat map article'!$AG$46</definedName>
    <definedName function="false" hidden="false" name="mleaf_1e791069_2624_555f_86e0_3e49a3fa8f49" vbProcedure="false">Resume_SensAnal!$R$39</definedName>
    <definedName function="false" hidden="false" name="mleaf_1e791e58_0c70_56aa_ae46_2a41115fb52f" vbProcedure="false">'Use Phase'!$S$317</definedName>
    <definedName function="false" hidden="false" name="mleaf_1e795f93_fc68_5bb9_9cda_56c34e8000c0" vbProcedure="false">Recycling!$BL$306</definedName>
    <definedName function="false" hidden="false" name="mleaf_1e7c8bff_0fc5_51f5_8dcd_f0b14799071d" vbProcedure="false">Graphs!$E$7</definedName>
    <definedName function="false" hidden="false" name="mleaf_1e7da8ba_9227_5cd3_a104_aa3b92706f93" vbProcedure="false">Production!$BN$202</definedName>
    <definedName function="false" hidden="false" name="mleaf_1e811af0_bc05_5751_9ae6_8f1cb84d34b1" vbProcedure="false">Production!$BO$203</definedName>
    <definedName function="false" hidden="false" name="mleaf_1e81ab1c_fcac_5caf_9fc7_5369acd2b04d" vbProcedure="false">'Use Phase'!$J$265</definedName>
    <definedName function="false" hidden="false" name="mleaf_1e82d09d_0eaa_5718_899f_f8ecf3b3abc9" vbProcedure="false">Production!$J$22</definedName>
    <definedName function="false" hidden="false" name="mleaf_1e866058_2354_5b00_9e1a_8ce9c7101061" vbProcedure="false">'Use Phase'!$N$61</definedName>
    <definedName function="false" hidden="false" name="mleaf_1e87cc8a_90a8_599d_9e48_4e0ae2011eb7" vbProcedure="false">'Use Phase'!$U$254</definedName>
    <definedName function="false" hidden="false" name="mleaf_1e8eda26_066f_5935_b2c4_96ead42a8027" vbProcedure="false">Resume_SensAnal!$AG$68</definedName>
    <definedName function="false" hidden="false" name="mleaf_1e933c85_b770_5f15_a96e_c7da0ca54998" vbProcedure="false">'Use Phase'!$J$138</definedName>
    <definedName function="false" hidden="false" name="mleaf_1e9434a1_900e_5547_b9df_b06e6d734f64" vbProcedure="false">'Use Phase_Grid'!$Q$52</definedName>
    <definedName function="false" hidden="false" name="mleaf_1e94762c_b810_5a8e_b191_8024546011fc" vbProcedure="false">'Use Phase'!$AJ$242</definedName>
    <definedName function="false" hidden="false" name="mleaf_1e950254_a271_55ea_bcb8_315126556944" vbProcedure="false">Production!$P$27</definedName>
    <definedName function="false" hidden="false" name="mleaf_1e972e61_f5ed_5640_8274_0c3aeb98a0d5" vbProcedure="false">'Use Phase'!$J$380</definedName>
    <definedName function="false" hidden="false" name="mleaf_1e9d63f8_24ab_5ad9_8bf3_ab33577c02f2" vbProcedure="false">'Use Phase'!$AI$317</definedName>
    <definedName function="false" hidden="false" name="mleaf_1e9f2239_0216_53f6_b6b6_0383432f8b0f" vbProcedure="false">Graphs!$P$48</definedName>
    <definedName function="false" hidden="false" name="mleaf_1e9f2f4b_4e9d_5e87_8c38_b49fb70a3425" vbProcedure="false">'Heat map article'!$AG$82</definedName>
    <definedName function="false" hidden="false" name="mleaf_1ea0d656_b031_5a9a_a34c_57207cc6d62d" vbProcedure="false">Recycling!$H$86</definedName>
    <definedName function="false" hidden="false" name="mleaf_1ea0fc5c_df24_5843_a84d_e8cab23bfccf" vbProcedure="false">Recycling!$X$173</definedName>
    <definedName function="false" hidden="false" name="mleaf_1ea3e08f_9453_59d5_a7f4_74af08cc7104" vbProcedure="false">Production!$F$224</definedName>
    <definedName function="false" hidden="false" name="mleaf_1ea5a903_d338_5e99_a8e3_16a0a3f504d9" vbProcedure="false">Recycling!$R$127</definedName>
    <definedName function="false" hidden="false" name="mleaf_1ea63026_e97b_5f87_9330_3382042f621a" vbProcedure="false">Resume_SensAnal!$X$196</definedName>
    <definedName function="false" hidden="false" name="mleaf_1ea85317_4c3c_5827_ba8b_f86bec627c96" vbProcedure="false">'Heat map article'!$V$117</definedName>
    <definedName function="false" hidden="false" name="mleaf_1eab34ab_b8dd_5253_8fdf_56803020155a" vbProcedure="false">'Use Phase'!$V$247</definedName>
    <definedName function="false" hidden="false" name="mleaf_1eae5ff0_5f57_50ea_a3b3_5aa803ea42cf" vbProcedure="false">Recycling!$AR$312</definedName>
    <definedName function="false" hidden="false" name="mleaf_1eaf0c00_750e_5784_8312_4ada434b550c" vbProcedure="false">'Use Phase'!$S$288</definedName>
    <definedName function="false" hidden="false" name="mleaf_1eb5ef08_c24a_51aa_bb0e_f19f5c1e888a" vbProcedure="false">Recycling!$AP$63</definedName>
    <definedName function="false" hidden="false" name="mleaf_1eb9bb7e_bcf5_520b_9c51_0f0a22f10d68" vbProcedure="false">Production!$D$40</definedName>
    <definedName function="false" hidden="false" name="mleaf_1ebe5c97_44f5_5825_a240_dc4f845ef86d" vbProcedure="false">'Heat map article'!$Z$119</definedName>
    <definedName function="false" hidden="false" name="mleaf_1ec2ac07_5486_5118_b9ae_cf86f32f0aed" vbProcedure="false">Resume_SensAnal!$O$163</definedName>
    <definedName function="false" hidden="false" name="mleaf_1ec30ded_6297_5b02_80a5_18dd0eb977f3" vbProcedure="false">'Heat map article'!$E$92</definedName>
    <definedName function="false" hidden="false" name="mleaf_1ec425dd_85bb_59ea_9041_c74705be6f28" vbProcedure="false">'Use Phase'!$K$212</definedName>
    <definedName function="false" hidden="false" name="mleaf_1ecd567d_3b4f_5df5_ba01_9237729c9374" vbProcedure="false">'Heat map article'!$AL$14</definedName>
    <definedName function="false" hidden="false" name="mleaf_1ecf15ff_1cb5_5ec5_a3f8_6c38d744c0df" vbProcedure="false">Graphs!$F$17</definedName>
    <definedName function="false" hidden="false" name="mleaf_1ed13a6e_d16d_5e8a_b070_adcc4795c508" vbProcedure="false">'Heat map article'!$AY$39</definedName>
    <definedName function="false" hidden="false" name="mleaf_1ed348dd_78fb_54a3_9640_f426ca29a75c" vbProcedure="false">Production!$K$166</definedName>
    <definedName function="false" hidden="false" name="mleaf_1ed4cf51_df3d_5fa9_bf5e_d38e9ed645ce" vbProcedure="false">Recycling!$Z$187</definedName>
    <definedName function="false" hidden="false" name="mleaf_1ed63d72_b23d_50b0_b8dc_e80f23d10660" vbProcedure="false">'Heat map article'!$AG$153</definedName>
    <definedName function="false" hidden="false" name="mleaf_1ed8a973_ea4e_5bd1_a4b5_cf9b34dc8b7f" vbProcedure="false">'Use Phase'!$AJ$307</definedName>
    <definedName function="false" hidden="false" name="mleaf_1ed8f719_2ba1_54a5_a4c6_a095880a5d41" vbProcedure="false">'Use Phase'!$P$174</definedName>
    <definedName function="false" hidden="false" name="mleaf_1edf1a42_5dab_5268_90df_87930da8418b" vbProcedure="false">Resume_SensAnal!$H$36</definedName>
    <definedName function="false" hidden="false" name="mleaf_1edf36ab_ef9f_515c_9d16_a5d3fefa1301" vbProcedure="false">'Use Phase_Grid'!$Q$38</definedName>
    <definedName function="false" hidden="false" name="mleaf_1edf945b_c643_579d_8e7f_e16b3c72a5eb" vbProcedure="false">'Use Phase_Grid'!$M$116</definedName>
    <definedName function="false" hidden="false" name="mleaf_1edf9a06_b7cd_57e6_b1e1_4640028a2f73" vbProcedure="false">'Use Phase_Grid'!$J$167</definedName>
    <definedName function="false" hidden="false" name="mleaf_1ee76feb_0834_50f5_9f9e_682f75cd3696" vbProcedure="false">'Heat map article'!$L$57</definedName>
    <definedName function="false" hidden="false" name="mleaf_1eece408_3ee1_5e7f_be2e_0376eb2237b2" vbProcedure="false">'Use Phase_Grid'!$T$212</definedName>
    <definedName function="false" hidden="false" name="mleaf_1eed9522_3647_5ca8_90dd_056b38006640" vbProcedure="false">'Heat map article'!$AZ$33</definedName>
    <definedName function="false" hidden="false" name="mleaf_1eef0f26_29af_57a1_b259_ba54ed46602c" vbProcedure="false">Recycling!$G$153</definedName>
    <definedName function="false" hidden="false" name="mleaf_1ef02d97_0b91_53ec_96f9_5f941a7bc33f" vbProcedure="false">Recycling!$F$156</definedName>
    <definedName function="false" hidden="false" name="mleaf_1ef15312_00f2_546c_b4ab_b0b6ec557602" vbProcedure="false">'Use Phase_Grid'!$U$175</definedName>
    <definedName function="false" hidden="false" name="mleaf_1ef6d99e_d4d5_5cc7_a080_ac712c6ba92a" vbProcedure="false">'Heat map article'!$H$103</definedName>
    <definedName function="false" hidden="false" name="mleaf_1ef7ddf6_f0e7_52a0_874a_8132cde0feee" vbProcedure="false">Recycling!$BP$314</definedName>
    <definedName function="false" hidden="false" name="mleaf_1ef8c543_3fd0_5c29_bab4_676b247c8ca1" vbProcedure="false">'Use Phase'!$W$240</definedName>
    <definedName function="false" hidden="false" name="mleaf_1efecb3c_0bf7_5e8a_8f38_1955bf358073" vbProcedure="false">'Use Phase_Grid'!$Q$152</definedName>
    <definedName function="false" hidden="false" name="mleaf_1f01d27b_3962_5484_aa77_908a9bbf81c0" vbProcedure="false">Resume_SensAnal!$F$31</definedName>
    <definedName function="false" hidden="false" name="mleaf_1f0771f9_6d6d_5820_beb3_71738b441dbc" vbProcedure="false">Recycling!$AF$194</definedName>
    <definedName function="false" hidden="false" name="mleaf_1f0b614a_1abe_5475_973c_73e026fa460c" vbProcedure="false">'Use Phase'!$AF$275</definedName>
    <definedName function="false" hidden="false" name="mleaf_1f0c83fd_e1c2_5115_a4f1_0f121fcd914c" vbProcedure="false">Recycling!$AT$322</definedName>
    <definedName function="false" hidden="false" name="mleaf_1f0cc291_747a_5287_8d81_abf2e8c8ab25" vbProcedure="false">'Heat map article'!$AH$32</definedName>
    <definedName function="false" hidden="false" name="mleaf_1f0ff521_99dd_5610_8d2c_f68ccffd8c30" vbProcedure="false">Resume_SensAnal!$T$59</definedName>
    <definedName function="false" hidden="false" name="mleaf_1f119259_f3e6_5c12_b7ae_51d7875d51a6" vbProcedure="false">'Use Phase'!$AL$183</definedName>
    <definedName function="false" hidden="false" name="mleaf_1f131dac_7357_56bc_8812_a4a47726e700" vbProcedure="false">Recycling!$AC$137</definedName>
    <definedName function="false" hidden="false" name="mleaf_1f14cf23_9e87_58c3_b739_f76af1650101" vbProcedure="false">'Use Phase'!$U$328</definedName>
    <definedName function="false" hidden="false" name="mleaf_1f16abc3_a3b9_521b_ab30_f01a7d7052ca" vbProcedure="false">'Use Phase'!$L$14</definedName>
    <definedName function="false" hidden="false" name="mleaf_1f17017b_6849_5460_a2a4_85700a9848fe" vbProcedure="false">'Use Phase'!$AF$237</definedName>
    <definedName function="false" hidden="false" name="mleaf_1f176c47_6571_5647_add2_2e91cfbed487" vbProcedure="false">'Heat map article'!$D$7</definedName>
    <definedName function="false" hidden="false" name="mleaf_1f19b40b_afd9_5cf5_9eb2_b5cc6ba0cdb5" vbProcedure="false">'Heat map article'!$V$138</definedName>
    <definedName function="false" hidden="false" name="mleaf_1f1d6d29_1bd6_5e13_a1c9_7e19beeb2e5c" vbProcedure="false">Recycling!$AB$104</definedName>
    <definedName function="false" hidden="false" name="mleaf_1f24789c_4d9f_5ffa_bff6_83c8abe101ea" vbProcedure="false">Recycling!$AX$331</definedName>
    <definedName function="false" hidden="false" name="mleaf_1f253e1e_eafe_5dc5_ab6e_ce405852fdb1" vbProcedure="false">'Use Phase'!$T$144</definedName>
    <definedName function="false" hidden="false" name="mleaf_1f255e2b_f4ed_565d_94cb_f0a922c3962a" vbProcedure="false">'Heat map article'!$C$110</definedName>
    <definedName function="false" hidden="false" name="mleaf_1f28d8e6_28dd_5da2_8d6f_d88193b4f802" vbProcedure="false">Recycling!$BB$147</definedName>
    <definedName function="false" hidden="false" name="mleaf_1f2b5c90_3ead_554c_937b_3e2f077c14f0" vbProcedure="false">'Use Phase_Grid'!$T$199</definedName>
    <definedName function="false" hidden="false" name="mleaf_1f2bc703_3fa2_5388_8553_1ebca3fc686d" vbProcedure="false">'Heat map article'!$R$118</definedName>
    <definedName function="false" hidden="false" name="mleaf_1f371da4_b1ac_550d_bc45_ef919fb45f64" vbProcedure="false">'Use Phase'!$AJ$315</definedName>
    <definedName function="false" hidden="false" name="mleaf_1f37d97c_d972_59a4_b36e_99b0bdaeaf96" vbProcedure="false">'Use Phase'!$AJ$323</definedName>
    <definedName function="false" hidden="false" name="mleaf_1f386d5f_a54e_5509_b635_fb0880b1ac35" vbProcedure="false">Graphs!$M$8</definedName>
    <definedName function="false" hidden="false" name="mleaf_1f3dea99_cf76_5d65_84f2_22275d9c5710" vbProcedure="false">Recycling!$AI$152</definedName>
    <definedName function="false" hidden="false" name="mleaf_1f3ea91b_6f21_5f89_b552_e3785d733e0f" vbProcedure="false">'Use Phase'!$AG$283</definedName>
    <definedName function="false" hidden="false" name="mleaf_1f408239_d304_51c8_acf7_ed0c76dfaa27" vbProcedure="false">'Use Phase'!$U$226</definedName>
    <definedName function="false" hidden="false" name="mleaf_1f46dab3_daf4_5363_8dfe_64d58edb569d" vbProcedure="false">'Heat map article'!$U$31</definedName>
    <definedName function="false" hidden="false" name="mleaf_1f4ab907_41ac_5763_9672_8c2a3206bead" vbProcedure="false">Recycling!$AW$107</definedName>
    <definedName function="false" hidden="false" name="mleaf_1f4d243f_bed0_5f24_a7e7_b4c2c0040af0" vbProcedure="false">Production!$AV$202</definedName>
    <definedName function="false" hidden="false" name="mleaf_1f4dabfb_2cea_5ff3_8d7b_5062ef1d4951" vbProcedure="false">'Use Phase'!$J$112</definedName>
    <definedName function="false" hidden="false" name="mleaf_1f542d71_3f96_578a_a388_ee68688ec737" vbProcedure="false">'Use Phase_Grid'!$K$223</definedName>
    <definedName function="false" hidden="false" name="mleaf_1f57536f_8f8c_51fc_83a0_60ca44577f49" vbProcedure="false">'Use Phase'!$Q$65</definedName>
    <definedName function="false" hidden="false" name="mleaf_1f597c46_4ed0_5ec0_94b2_4a71034226ed" vbProcedure="false">Resume_SensAnal!$AM$102</definedName>
    <definedName function="false" hidden="false" name="mleaf_1f5b74ef_3a0d_55a4_8878_1896869d3656" vbProcedure="false">'Use Phase_Grid'!$V$175</definedName>
    <definedName function="false" hidden="false" name="mleaf_1f5dbf83_c482_5baa_9a20_523e32018b88" vbProcedure="false">'Heat map article'!$AJ$43</definedName>
    <definedName function="false" hidden="false" name="mleaf_1f61f413_e8de_5a87_bbab_d36e23c6eb5a" vbProcedure="false">Recycling!$AD$177</definedName>
    <definedName function="false" hidden="false" name="mleaf_1f62c425_654e_511f_abc8_ef3a6a9e6b19" vbProcedure="false">Resume_SensAnal!$N$125</definedName>
    <definedName function="false" hidden="false" name="mleaf_1f6338d5_917e_53dd_8c20_72886e9b3038" vbProcedure="false">'Use Phase'!$AE$303</definedName>
    <definedName function="false" hidden="false" name="mleaf_1f639ce2_c422_5c76_a74f_a0885e3da923" vbProcedure="false">Recycling!$AR$153</definedName>
    <definedName function="false" hidden="false" name="mleaf_1f63f423_7b32_5bbd_a2de_9a10b0c0d184" vbProcedure="false">'Use Phase'!$D$40</definedName>
    <definedName function="false" hidden="false" name="mleaf_1f66f00d_5b60_5df9_9d22_620f76577594" vbProcedure="false">Resume_SensAnal!$L$191</definedName>
    <definedName function="false" hidden="false" name="mleaf_1f68cc25_ba8d_57fc_bfd5_c55eb463e039" vbProcedure="false">'Heat map article'!$O$76</definedName>
    <definedName function="false" hidden="false" name="mleaf_1f6909bb_dd52_54a1_bb74_84727d7b90e2" vbProcedure="false">'Use Phase'!$T$207</definedName>
    <definedName function="false" hidden="false" name="mleaf_1f6d0e47_0e4c_5823_bc9b_a9856607ee23" vbProcedure="false">'Heat map article'!$AT$31</definedName>
    <definedName function="false" hidden="false" name="mleaf_1f72990f_4673_5a75_abf5_7f70a28e7a30" vbProcedure="false">Recycling!$AQ$151</definedName>
    <definedName function="false" hidden="false" name="mleaf_1f763456_acd1_5470_9718_659fa0594871" vbProcedure="false">Production!$H$24</definedName>
    <definedName function="false" hidden="false" name="mleaf_1f7fe993_3e89_5c24_a57f_de38c35153e9" vbProcedure="false">'Use Phase'!$U$339</definedName>
    <definedName function="false" hidden="false" name="mleaf_1f833018_f9e9_5dc4_ac2f_bb6085d4d084" vbProcedure="false">'Heat map article'!$Z$106</definedName>
    <definedName function="false" hidden="false" name="mleaf_1f8958d2_83c4_5b3c_806c_ca2672015f9d" vbProcedure="false">Resume_SensAnal!$Q$35</definedName>
    <definedName function="false" hidden="false" name="mleaf_1f89c75c_276e_5767_9f69_43be337b2cd7" vbProcedure="false">'Use Phase'!$AH$347</definedName>
    <definedName function="false" hidden="false" name="mleaf_1f976a08_e9ac_5581_9c0c_4b4a1923f2a2" vbProcedure="false">'Use Phase_Grid'!$L$112</definedName>
    <definedName function="false" hidden="false" name="mleaf_1f9ce981_0bb6_5d45_a731_54b1e2e7cdb0" vbProcedure="false">Resume_SensAnal!$K$97</definedName>
    <definedName function="false" hidden="false" name="mleaf_1f9dbe95_12ce_5600_9ac6_d69959c49cf8" vbProcedure="false">'Heat map article'!$AD$155</definedName>
    <definedName function="false" hidden="false" name="mleaf_1fa27771_5109_5964_a576_c3204fc3bdb7" vbProcedure="false">'Heat map article'!$W$85</definedName>
    <definedName function="false" hidden="false" name="mleaf_1fa3d98c_385e_5b0b_88ba_74aa369b5956" vbProcedure="false">'Heat map article'!$V$21</definedName>
    <definedName function="false" hidden="false" name="mleaf_1fa46037_c23d_57cd_bc47_15def1c75b1e" vbProcedure="false">Recycling!$AV$110</definedName>
    <definedName function="false" hidden="false" name="mleaf_1fa671d8_90f8_5d09_9e90_7eae5bc4d30d" vbProcedure="false">'Heat map article'!$J$39</definedName>
    <definedName function="false" hidden="false" name="mleaf_1fae8fac_ae1b_53d3_96b6_3ef2116b9478" vbProcedure="false">Production!$H$107</definedName>
    <definedName function="false" hidden="false" name="mleaf_1fb1da2b_622b_5746_b276_eab7da5d5f17" vbProcedure="false">Resume_SensAnal!$S$105</definedName>
    <definedName function="false" hidden="false" name="mleaf_1fb94794_5470_5593_9aba_af87754bb485" vbProcedure="false">Recycling!$AP$338</definedName>
    <definedName function="false" hidden="false" name="mleaf_1fc81bd2_fc39_5441_af33_f5ff283207db" vbProcedure="false">Recycling!$BB$143</definedName>
    <definedName function="false" hidden="false" name="mleaf_1fcf2d04_d78a_5e50_9a80_a6d1724fbb8c" vbProcedure="false">Resume_SensAnal!$F$64</definedName>
    <definedName function="false" hidden="false" name="mleaf_1fcf4d76_7544_592f_b45c_713e9dffb07d" vbProcedure="false">'Heat map article'!$AY$20</definedName>
    <definedName function="false" hidden="false" name="mleaf_1fd2dead_1df1_50d0_8b30_028d83d4b0fa" vbProcedure="false">'Use Phase'!$M$270</definedName>
    <definedName function="false" hidden="false" name="mleaf_1fe169b1_5876_534c_bde4_55b763d9082f" vbProcedure="false">'Heat map article'!$W$96</definedName>
    <definedName function="false" hidden="false" name="mleaf_1fe63ebe_4749_5855_8ecd_9f86879d04cd" vbProcedure="false">'Use Phase'!$O$12</definedName>
    <definedName function="false" hidden="false" name="mleaf_1fe767e2_422c_50f5_972f_56abc6796ccc" vbProcedure="false">'Use Phase_Grid'!$D$38</definedName>
    <definedName function="false" hidden="false" name="mleaf_1fea8271_d8de_5e91_a6eb_6ff4e932ca55" vbProcedure="false">Recycling!$AP$18</definedName>
    <definedName function="false" hidden="false" name="mleaf_1feaf180_2441_5274_a42b_86649b66ec1e" vbProcedure="false">Production!$BG$13</definedName>
    <definedName function="false" hidden="false" name="mleaf_1fecce89_7c0a_585f_aeaf_b6b35a7167a7" vbProcedure="false">'Use Phase'!$V$160</definedName>
    <definedName function="false" hidden="false" name="mleaf_1fef60cf_034d_56a8_a0e5_cb2926f88be4" vbProcedure="false">Recycling!$AF$117</definedName>
    <definedName function="false" hidden="false" name="mleaf_1ff1a561_a762_52cc_91bd_761b0b451f5b" vbProcedure="false">'Use Phase'!$W$259</definedName>
    <definedName function="false" hidden="false" name="mleaf_1ff1f3f2_0b9d_53ce_912e_55c163757f2d" vbProcedure="false">Recycling!$BQ$306</definedName>
    <definedName function="false" hidden="false" name="mleaf_1ff34122_d899_5aec_8c54_c0db5ffa34bf" vbProcedure="false">Production!$H$105</definedName>
    <definedName function="false" hidden="false" name="mleaf_1ff5a454_254a_5216_96c8_8a29781ecf53" vbProcedure="false">'Use Phase_Grid'!$N$240</definedName>
    <definedName function="false" hidden="false" name="mleaf_1ff676a4_d75d_5914_92ff_d47e3f11db55" vbProcedure="false">Recycling!$AC$88</definedName>
    <definedName function="false" hidden="false" name="mleaf_1ff698dd_4f94_5b54_824b_850eaa7bd991" vbProcedure="false">'Use Phase'!$U$217</definedName>
    <definedName function="false" hidden="false" name="mleaf_1ff81539_340c_5fa3_a809_6386c47bbc31" vbProcedure="false">Resume_SensAnal!$K$158</definedName>
    <definedName function="false" hidden="false" name="mleaf_1ffaf77c_1817_51ab_9001_210f63008e55" vbProcedure="false">'Use Phase_Grid'!$K$240</definedName>
    <definedName function="false" hidden="false" name="mleaf_20009b74_444a_5291_92d7_5f882093ab32" vbProcedure="false">'Heat map article'!$I$30</definedName>
    <definedName function="false" hidden="false" name="mleaf_2000fa25_a1bb_57c5_aa75_22bb06a78000" vbProcedure="false">Production!$Q$62</definedName>
    <definedName function="false" hidden="false" name="mleaf_20016345_db59_53d2_bbeb_191dbd0bd43e" vbProcedure="false">Recycling!$U$111</definedName>
    <definedName function="false" hidden="false" name="mleaf_20042392_5ffc_5f95_b94f_b7f994fe0a0d" vbProcedure="false">'Use Phase'!$O$220</definedName>
    <definedName function="false" hidden="false" name="mleaf_200955d8_8958_59d3_9ee3_789dc1e1d38f" vbProcedure="false">'Heat map article'!$AH$88</definedName>
    <definedName function="false" hidden="false" name="mleaf_2009c957_9678_5e17_be30_91249256133b" vbProcedure="false">Resume_SensAnal!$AR$128</definedName>
    <definedName function="false" hidden="false" name="mleaf_20136984_1555_5590_859f_33f2873af519" vbProcedure="false">'Use Phase_Grid'!$O$61</definedName>
    <definedName function="false" hidden="false" name="mleaf_201bc59c_3fe5_55b0_9542_96840c71751a" vbProcedure="false">Resume_SensAnal!$AM$40</definedName>
    <definedName function="false" hidden="false" name="mleaf_201c3578_fd5b_55b2_b195_7927dfcc1ab9" vbProcedure="false">Recycling!$AU$298</definedName>
    <definedName function="false" hidden="false" name="mleaf_201e556e_3ccb_5a1c_8d49_59f1688fca30" vbProcedure="false">Recycling!$H$118</definedName>
    <definedName function="false" hidden="false" name="mleaf_2022003e_2237_529a_a939_cb1a54d78452" vbProcedure="false">'Heat map article'!$P$99</definedName>
    <definedName function="false" hidden="false" name="mleaf_2023a5d5_2c6d_50d9_8857_a980ced7875c" vbProcedure="false">'Heat map article'!$R$102</definedName>
    <definedName function="false" hidden="false" name="mleaf_202559af_38a8_5886_aa3e_4d24a0f8a965" vbProcedure="false">'Heat map article'!$C$56</definedName>
    <definedName function="false" hidden="false" name="mleaf_2028b7b8_4257_5967_ac6c_cf7060c3abd0" vbProcedure="false">'Use Phase_Grid'!$Q$58</definedName>
    <definedName function="false" hidden="false" name="mleaf_202a6cdc_f998_5d3b_b59e_7e46354e9956" vbProcedure="false">Resume_SensAnal!$S$30</definedName>
    <definedName function="false" hidden="false" name="mleaf_202dd823_c47f_51b5_8215_be16a62f2acc" vbProcedure="false">'Use Phase'!$AG$314</definedName>
    <definedName function="false" hidden="false" name="mleaf_2030aad1_12a0_59c9_a569_d84b43158272" vbProcedure="false">'Heat map article'!$Z$81</definedName>
    <definedName function="false" hidden="false" name="mleaf_2035d5f2_53ef_5115_9d23_d0fa7d5b729b" vbProcedure="false">'Heat map article'!$AV$20</definedName>
    <definedName function="false" hidden="false" name="mleaf_20366a51_1b98_55ba_8192_7d9711253275" vbProcedure="false">'Heat map article'!$AH$43</definedName>
    <definedName function="false" hidden="false" name="mleaf_2036a7a0_0063_556e_96ea_2a83f25101c0" vbProcedure="false">'Heat map article'!$Y$84</definedName>
    <definedName function="false" hidden="false" name="mleaf_2036da2e_53a1_518c_9ae5_f96a7bf148ed" vbProcedure="false">Graphs!$B$26</definedName>
    <definedName function="false" hidden="false" name="mleaf_203befb4_aa3b_5656_9a3c_6295b12f4929" vbProcedure="false">Production!$G$4</definedName>
    <definedName function="false" hidden="false" name="mleaf_203d785a_7346_5758_bd76_42a86906bb73" vbProcedure="false">'Use Phase_Grid'!$V$206</definedName>
    <definedName function="false" hidden="false" name="mleaf_203e584b_9f6f_5d49_9d3b_82202f824158" vbProcedure="false">Production!$AV$184</definedName>
    <definedName function="false" hidden="false" name="mleaf_203eb4a0_e9d8_54db_bc3b_a3b2a7cbc679" vbProcedure="false">Resume_SensAnal!$N$12</definedName>
    <definedName function="false" hidden="false" name="mleaf_20460ac2_b1cd_5ff1_bf81_cd58a17874ea" vbProcedure="false">'Heat map article'!$N$126</definedName>
    <definedName function="false" hidden="false" name="mleaf_20464f75_9bbd_5b34_9ec0_bba0821a1b84" vbProcedure="false">Recycling!$S$166</definedName>
    <definedName function="false" hidden="false" name="mleaf_2049a5d9_424f_5830_ba20_3adbd07a823e" vbProcedure="false">'Use Phase'!$AI$194</definedName>
    <definedName function="false" hidden="false" name="mleaf_2049b336_b1e2_52c0_a785_f2143377ebd7" vbProcedure="false">'Use Phase'!$L$299</definedName>
    <definedName function="false" hidden="false" name="mleaf_204b9712_1808_5504_98b2_bd74e95973ba" vbProcedure="false">'Use Phase'!$AI$169</definedName>
    <definedName function="false" hidden="false" name="mleaf_204f85c1_f35c_59dd_8dac_2723784bc193" vbProcedure="false">'Use Phase'!$AK$205</definedName>
    <definedName function="false" hidden="false" name="mleaf_204fea79_19fb_5361_b865_f4132ab36048" vbProcedure="false">Resume_SensAnal!$L$216</definedName>
    <definedName function="false" hidden="false" name="mleaf_2050d4cb_4b11_55e6_888a_68dd6cd02f24" vbProcedure="false">Resume_SensAnal!$G$205</definedName>
    <definedName function="false" hidden="false" name="mleaf_2051b9b7_c29d_5de6_a2fb_9e73ab9a39d2" vbProcedure="false">Recycling!$AP$136</definedName>
    <definedName function="false" hidden="false" name="mleaf_20544c70_db18_53f8_91e0_5a6a9d8b6455" vbProcedure="false">Production!$N$118</definedName>
    <definedName function="false" hidden="false" name="mleaf_2055bed8_1cd5_5fd0_8a7e_fd0deb92ced2" vbProcedure="false">Recycling!$BN$311</definedName>
    <definedName function="false" hidden="false" name="mleaf_205760e6_8f33_5134_a182_73995aaef596" vbProcedure="false">'Use Phase'!$AI$309</definedName>
    <definedName function="false" hidden="false" name="mleaf_205aa9c6_c8a1_5573_a6c9_5b2910f3b868" vbProcedure="false">'Heat map article'!$V$89</definedName>
    <definedName function="false" hidden="false" name="mleaf_205ce1ce_16e2_5f1c_98e9_7e3e55dffa4a" vbProcedure="false">'Use Phase'!$AE$149</definedName>
    <definedName function="false" hidden="false" name="mleaf_205e53ce_ed87_50c8_8d43_cad7c92084df" vbProcedure="false">'Use Phase'!$L$372</definedName>
    <definedName function="false" hidden="false" name="mleaf_205ecb26_e9aa_51ed_891c_49be61ab568f" vbProcedure="false">'Use Phase'!$W$207</definedName>
    <definedName function="false" hidden="false" name="mleaf_2066c250_3492_562b_99da_e2df8dfaef45" vbProcedure="false">Resume_SensAnal!$M$35</definedName>
    <definedName function="false" hidden="false" name="mleaf_206db4a1_6470_5182_89fc_8dde947b9a47" vbProcedure="false">'Use Phase_Grid'!$M$160</definedName>
    <definedName function="false" hidden="false" name="mleaf_2073464e_1478_50c7_9b2d_1ab4e9040f21" vbProcedure="false">'Use Phase'!$AF$249</definedName>
    <definedName function="false" hidden="false" name="mleaf_207ffd9b_1287_5b7d_a9a8_efc22a2cdbdc" vbProcedure="false">'Use Phase'!$J$235</definedName>
    <definedName function="false" hidden="false" name="mleaf_2083534b_d927_50b9_ab4a_bd108d21057c" vbProcedure="false">Recycling!$AB$133</definedName>
    <definedName function="false" hidden="false" name="mleaf_20883678_fc61_51e9_b2bc_4c0732212183" vbProcedure="false">Resume_SensAnal!$D$8</definedName>
    <definedName function="false" hidden="false" name="mleaf_2088dd1c_da2f_54b2_ae05_1a86d4c7fb6d" vbProcedure="false">'Heat map article'!$L$107</definedName>
    <definedName function="false" hidden="false" name="mleaf_2089ba3c_5da6_54dc_9ed1_98b84c99a2d2" vbProcedure="false">'Use Phase'!$AF$286</definedName>
    <definedName function="false" hidden="false" name="mleaf_208acb9d_c4f4_5a6a_a097_c74130c83844" vbProcedure="false">Recycling!$AS$95</definedName>
    <definedName function="false" hidden="false" name="mleaf_208b4cf3_986e_5b23_840d_6acc0a60755e" vbProcedure="false">'Use Phase_Grid'!$L$17</definedName>
    <definedName function="false" hidden="false" name="mleaf_208bdd40_66f5_5715_80cc_1f02986f88a3" vbProcedure="false">Production!$B$13</definedName>
    <definedName function="false" hidden="false" name="mleaf_208c057f_f025_5ca3_b99e_91a8fa994e0b" vbProcedure="false">Recycling!$BB$103</definedName>
    <definedName function="false" hidden="false" name="mleaf_208d6546_5123_578a_9955_b5cbda8bc6b2" vbProcedure="false">'Use Phase'!$Q$145</definedName>
    <definedName function="false" hidden="false" name="mleaf_2090a7ca_d461_5ab7_9b37_888c9e31ea67" vbProcedure="false">'Use Phase'!$M$169</definedName>
    <definedName function="false" hidden="false" name="mleaf_20912190_7bb8_5388_a99f_3ef640f33b1d" vbProcedure="false">'Use Phase'!$AF$204</definedName>
    <definedName function="false" hidden="false" name="mleaf_2092231d_24af_5d1f_a6e9_eae58ecf0cba" vbProcedure="false">Recycling!$F$93</definedName>
    <definedName function="false" hidden="false" name="mleaf_209651c1_45f5_5d63_9674_228e20192e02" vbProcedure="false">'Use Phase'!$W$286</definedName>
    <definedName function="false" hidden="false" name="mleaf_20987c9c_24c2_5dba_b4f9_fc8cdb94ca03" vbProcedure="false">Resume_SensAnal!$AI$104</definedName>
    <definedName function="false" hidden="false" name="mleaf_209904e2_d53e_52b5_bb2d_360e92d61d8c" vbProcedure="false">Resume_SensAnal!$AK$126</definedName>
    <definedName function="false" hidden="false" name="mleaf_209a41c9_361d_5e6a_bfed_b14d1717d577" vbProcedure="false">'Use Phase_Grid'!$M$96</definedName>
    <definedName function="false" hidden="false" name="mleaf_209ded25_2654_5d77_9cc1_ef620ce66d09" vbProcedure="false">Recycling!$AE$86</definedName>
    <definedName function="false" hidden="false" name="mleaf_209e5224_70ad_5976_9b1f_3bd49831b00d" vbProcedure="false">'Heat map article'!$E$21</definedName>
    <definedName function="false" hidden="false" name="mleaf_209f494a_01d3_5275_ac48_c894a99b60aa" vbProcedure="false">Recycling!$L$136</definedName>
    <definedName function="false" hidden="false" name="mleaf_209f972d_4b61_52d1_af41_4779a404d864" vbProcedure="false">'Use Phase'!$J$161</definedName>
    <definedName function="false" hidden="false" name="mleaf_20a35b55_f4bd_58db_984d_27e932cdd0b2" vbProcedure="false">'Heat map article'!$I$119</definedName>
    <definedName function="false" hidden="false" name="mleaf_20ac3433_31b5_5ec6_8892_0bbf78b66d57" vbProcedure="false">Production!$AF$3</definedName>
    <definedName function="false" hidden="false" name="mleaf_20b46111_3747_5a75_98fe_c201b2e7a211" vbProcedure="false">'Heat map article'!$L$110</definedName>
    <definedName function="false" hidden="false" name="mleaf_20b72c1d_a4ab_5426_9acb_facf6f7ce4c1" vbProcedure="false">Resume_SensAnal!$AF$31</definedName>
    <definedName function="false" hidden="false" name="mleaf_20bcdd2a_936e_5023_9dff_113f32ddd042" vbProcedure="false">'Heat map article'!$J$40</definedName>
    <definedName function="false" hidden="false" name="mleaf_20bfdb79_edfe_5752_94f5_5edd729b92a5" vbProcedure="false">'Use Phase'!$M$47</definedName>
    <definedName function="false" hidden="false" name="mleaf_20cdf11c_2743_5f1d_a844_aae092bd447f" vbProcedure="false">Production!$BO$223</definedName>
    <definedName function="false" hidden="false" name="mleaf_20d24c04_adf0_5c06_a901_e47a1426e4dd" vbProcedure="false">Production!$L$243</definedName>
    <definedName function="false" hidden="false" name="mleaf_20d2f0c3_6b4a_5cdf_a84c_e205bc1a387d" vbProcedure="false">Resume_SensAnal!$AM$126</definedName>
    <definedName function="false" hidden="false" name="mleaf_20d5df24_936d_507d_ab83_5cd256c0f5a8" vbProcedure="false">'Heat map article'!$AY$31</definedName>
    <definedName function="false" hidden="false" name="mleaf_20d6a9a4_9a0c_5517_9aca_05b4c51cfa91" vbProcedure="false">'Use Phase'!$AH$342</definedName>
    <definedName function="false" hidden="false" name="mleaf_20d894e5_46e6_5ea1_9091_e02d6477d5d6" vbProcedure="false">Recycling!$BR$319</definedName>
    <definedName function="false" hidden="false" name="mleaf_20d91285_bf9f_5d26_8868_06a02228a528" vbProcedure="false">Production!$BD$95</definedName>
    <definedName function="false" hidden="false" name="mleaf_20d9eec8_ab6a_50b8_ae39_56dbf1bb01c7" vbProcedure="false">Recycling!$R$163</definedName>
    <definedName function="false" hidden="false" name="mleaf_20daf4e3_930a_57cc_af7f_a63174ab5d33" vbProcedure="false">Recycling!$AF$118</definedName>
    <definedName function="false" hidden="false" name="mleaf_20dfa4a4_49e3_5624_aa7c_1cb1b612cdab" vbProcedure="false">'Heat map article'!$H$155</definedName>
    <definedName function="false" hidden="false" name="mleaf_20e0682b_1876_54c0_88f4_c55ceb158d77" vbProcedure="false">'Heat map article'!$Q$77</definedName>
    <definedName function="false" hidden="false" name="mleaf_20e1256b_b629_55fd_b3b5_32e97f3ae0f3" vbProcedure="false">Production!$J$164</definedName>
    <definedName function="false" hidden="false" name="mleaf_20e3122a_c789_500a_9054_67d9cdae6e11" vbProcedure="false">Resume_SensAnal!$AP$46</definedName>
    <definedName function="false" hidden="false" name="mleaf_20e43f19_794d_5f90_8897_61dd2fb8d5e4" vbProcedure="false">Resume_SensAnal!$G$50</definedName>
    <definedName function="false" hidden="false" name="mleaf_20e5b093_86ef_59d7_8a1f_dc7396fe31af" vbProcedure="false">Resume_SensAnal!$T$61</definedName>
    <definedName function="false" hidden="false" name="mleaf_20e816e2_8523_5463_bb4a_d3746aa7ba73" vbProcedure="false">Recycling!$AI$102</definedName>
    <definedName function="false" hidden="false" name="mleaf_20e9cd7a_5a8e_5d3f_97b2_7e01bc67c403" vbProcedure="false">'Use Phase'!$N$340</definedName>
    <definedName function="false" hidden="false" name="mleaf_20eb6d5d_4ed4_50b5_bfe0_79b73455c486" vbProcedure="false">'Use Phase'!$J$357</definedName>
    <definedName function="false" hidden="false" name="mleaf_20f7732f_2083_5ca4_92be_e9fab3f764e9" vbProcedure="false">'Use Phase'!$G$41</definedName>
    <definedName function="false" hidden="false" name="mleaf_20f78e70_8a3a_5281_b3e4_b891cee91714" vbProcedure="false">Recycling!$AU$143</definedName>
    <definedName function="false" hidden="false" name="mleaf_20fac5a6_287e_5551_9527_12b3a5ab5cce" vbProcedure="false">Production!$H$184</definedName>
    <definedName function="false" hidden="false" name="mleaf_20fda461_2092_5a66_9cc5_44aee1103049" vbProcedure="false">'Heat map article'!$Z$141</definedName>
    <definedName function="false" hidden="false" name="mleaf_20fdb440_11ea_50f2_97ac_96ca72daced0" vbProcedure="false">'Use Phase_Grid'!$B$47</definedName>
    <definedName function="false" hidden="false" name="mleaf_2100eed5_8a10_58b2_b764_9f14949368cc" vbProcedure="false">'Heat map article'!$H$134</definedName>
    <definedName function="false" hidden="false" name="mleaf_2101bf8e_51f3_5998_91d0_82303ccd20db" vbProcedure="false">'Use Phase'!$L$18</definedName>
    <definedName function="false" hidden="false" name="mleaf_21020ff7_1d84_5f4d_b379_a511bdc2cce1" vbProcedure="false">Recycling!$V$148</definedName>
    <definedName function="false" hidden="false" name="mleaf_2107924a_c34e_525c_9aad_bce2209f7072" vbProcedure="false">Graphs!$F$33</definedName>
    <definedName function="false" hidden="false" name="mleaf_2107cbf7_df72_5b42_ab71_ad6ceae322a8" vbProcedure="false">'Heat map article'!$U$107</definedName>
    <definedName function="false" hidden="false" name="mleaf_21098b5d_bbcc_57a8_bbe4_c6265895034b" vbProcedure="false">'Heat map article'!$AT$26</definedName>
    <definedName function="false" hidden="false" name="mleaf_210ce28f_eb68_52ee_8a34_388b515fb9a3" vbProcedure="false">'Use Phase'!$V$270</definedName>
    <definedName function="false" hidden="false" name="mleaf_210eaf75_a0da_559b_8173_1cad7d74fcf5" vbProcedure="false">Production!$AT$224</definedName>
    <definedName function="false" hidden="false" name="mleaf_21103054_a957_5fe6_ac8c_2d7e89008cda" vbProcedure="false">Production!$BE$206</definedName>
    <definedName function="false" hidden="false" name="mleaf_21107827_2c16_5173_a62f_b42206620c88" vbProcedure="false">'Heat map article'!$E$124</definedName>
    <definedName function="false" hidden="false" name="mleaf_21109291_28d6_56d4_9211_c2fba89069c5" vbProcedure="false">'Use Phase'!$S$235</definedName>
    <definedName function="false" hidden="false" name="mleaf_21109da5_91f1_5724_8422_894fd2d2d315" vbProcedure="false">'Use Phase_Grid'!$P$24</definedName>
    <definedName function="false" hidden="false" name="mleaf_21178b37_2017_5378_a855_4f6f9c428a31" vbProcedure="false">'Use Phase'!$S$273</definedName>
    <definedName function="false" hidden="false" name="mleaf_211b2686_9b2e_5a3c_b3ef_8f0c75f32012" vbProcedure="false">'Use Phase'!$AH$280</definedName>
    <definedName function="false" hidden="false" name="mleaf_211d6329_a835_59df_9ee6_8374062ddc25" vbProcedure="false">'Heat map article'!$J$13</definedName>
    <definedName function="false" hidden="false" name="mleaf_211e9833_2f78_5f5f_bbaa_23e8bf179244" vbProcedure="false">Graphs!$L$16</definedName>
    <definedName function="false" hidden="false" name="mleaf_2126db4d_f130_5d3f_9dad_8363ce56e622" vbProcedure="false">'Use Phase'!$M$70</definedName>
    <definedName function="false" hidden="false" name="mleaf_212795c0_327f_52a6_8664_4753eb846eb0" vbProcedure="false">'Heat map article'!$AR$34</definedName>
    <definedName function="false" hidden="false" name="mleaf_2127f1c3_0820_55ae_a14f_173d88d23941" vbProcedure="false">Production!$I$132</definedName>
    <definedName function="false" hidden="false" name="mleaf_2128b2e5_25c9_56ca_81d6_de8a4f98f1e5" vbProcedure="false">Resume_SensAnal!$H$126</definedName>
    <definedName function="false" hidden="false" name="mleaf_212984bf_1006_5c9c_b528_b6eb0e78adc7" vbProcedure="false">'Use Phase'!$K$195</definedName>
    <definedName function="false" hidden="false" name="mleaf_212f100d_c78d_5dc6_a40d_699db332f261" vbProcedure="false">Recycling!$AZ$121</definedName>
    <definedName function="false" hidden="false" name="mleaf_21304ae2_c525_5da8_b412_03bc4030946d" vbProcedure="false">'Use Phase'!$W$319</definedName>
    <definedName function="false" hidden="false" name="mleaf_2131232a_832c_595c_b078_9deabf447245" vbProcedure="false">Recycling!$BR$317</definedName>
    <definedName function="false" hidden="false" name="mleaf_21326183_415c_5fc8_9742_c71004e24117" vbProcedure="false">Resume_SensAnal!$AP$119</definedName>
    <definedName function="false" hidden="false" name="mleaf_21365488_54bc_54d1_a933_a7ac011d64d7" vbProcedure="false">'Heat map article'!$L$46</definedName>
    <definedName function="false" hidden="false" name="mleaf_21393669_8a49_5fd9_8cb2_babe85fe4517" vbProcedure="false">'Use Phase'!$AI$316</definedName>
    <definedName function="false" hidden="false" name="mleaf_213c579d_2045_55e6_9283_1bf2750b4d88" vbProcedure="false">'Heat map article'!$AT$24</definedName>
    <definedName function="false" hidden="false" name="mleaf_213d275c_472d_584b_8132_68bc6d9b306b" vbProcedure="false">'Use Phase'!$K$288</definedName>
    <definedName function="false" hidden="false" name="mleaf_213e7a87_5618_5174_830b_11ffb09d91e4" vbProcedure="false">'Use Phase_Grid'!$N$197</definedName>
    <definedName function="false" hidden="false" name="mleaf_213f37e8_999c_5839_a20c_b322558872a8" vbProcedure="false">Resume_SensAnal!$AE$65</definedName>
    <definedName function="false" hidden="false" name="mleaf_21414344_68aa_55d3_a0f0_5e7b6d905b90" vbProcedure="false">'Use Phase'!$M$395</definedName>
    <definedName function="false" hidden="false" name="mleaf_2142b075_d68d_5257_aca7_b1df5fd6e399" vbProcedure="false">Resume_SensAnal!$U$10</definedName>
    <definedName function="false" hidden="false" name="mleaf_2143b270_061d_5d8a_8f59_5725cb184843" vbProcedure="false">Resume_SensAnal!$R$154</definedName>
    <definedName function="false" hidden="false" name="mleaf_21446e83_b923_5686_8d17_15530840adba" vbProcedure="false">Recycling!$W$173</definedName>
    <definedName function="false" hidden="false" name="mleaf_21462cc4_9d77_55bf_9f36_e0de92d30370" vbProcedure="false">Production!$AW$7</definedName>
    <definedName function="false" hidden="false" name="mleaf_21481e09_0a83_50a9_9167_8259e5854f35" vbProcedure="false">Recycling!$BQ$109</definedName>
    <definedName function="false" hidden="false" name="mleaf_2148f827_3eb7_5507_9315_beeac6d74670" vbProcedure="false">Resume_SensAnal!$I$129</definedName>
    <definedName function="false" hidden="false" name="mleaf_214db059_e66d_55f2_8bf7_045b7107efc0" vbProcedure="false">Recycling!$AU$311</definedName>
    <definedName function="false" hidden="false" name="mleaf_2153043d_9e46_5771_adcf_12193bf1e6f2" vbProcedure="false">Resume_SensAnal!$F$129</definedName>
    <definedName function="false" hidden="false" name="mleaf_21533bd9_3267_517d_85c8_bb6730828635" vbProcedure="false">Recycling!$V$137</definedName>
    <definedName function="false" hidden="false" name="mleaf_2153f39f_078e_54d0_9112_2c85e1413b2c" vbProcedure="false">Production!$I$17</definedName>
    <definedName function="false" hidden="false" name="mleaf_215919f3_bfc0_5583_b834_a2de8ab26326" vbProcedure="false">Recycling!$J$190</definedName>
    <definedName function="false" hidden="false" name="mleaf_215e40ed_07b9_5c2c_9468_2cc03337192e" vbProcedure="false">Production!$BM$41</definedName>
    <definedName function="false" hidden="false" name="mleaf_2160e431_8c54_5e76_a563_838848534f3b" vbProcedure="false">Recycling!$AS$53</definedName>
    <definedName function="false" hidden="false" name="mleaf_21643487_8733_5dea_8f59_525d956846d1" vbProcedure="false">'Use Phase_Grid'!$P$197</definedName>
    <definedName function="false" hidden="false" name="mleaf_216496e9_bb90_539d_b977_f5ee76305ce9" vbProcedure="false">'Use Phase'!$M$199</definedName>
    <definedName function="false" hidden="false" name="mleaf_21670a1d_2e44_5e44_879d_c8a3c74a1c02" vbProcedure="false">Resume_SensAnal!$AE$88</definedName>
    <definedName function="false" hidden="false" name="mleaf_21675e1b_adf5_52ec_a22e_56fe9dc7ad0d" vbProcedure="false">'Use Phase_Grid'!$R$54</definedName>
    <definedName function="false" hidden="false" name="mleaf_2169265d_e783_5398_966e_29efe6b0f244" vbProcedure="false">Recycling!$K$113</definedName>
    <definedName function="false" hidden="false" name="mleaf_216a18d0_ce2d_5f6a_ac7b_ca3a91502a37" vbProcedure="false">'Heat map article'!$V$32</definedName>
    <definedName function="false" hidden="false" name="mleaf_216e9f63_9454_5c8f_acbf_8d7718b2a4c5" vbProcedure="false">'Use Phase'!$AF$218</definedName>
    <definedName function="false" hidden="false" name="mleaf_216f86eb_d517_5ceb_a109_817af7497b0a" vbProcedure="false">'Heat map article'!$BB$10</definedName>
    <definedName function="false" hidden="false" name="mleaf_217120cb_6dfe_5479_98ac_744664346f82" vbProcedure="false">Production!$J$108</definedName>
    <definedName function="false" hidden="false" name="mleaf_21713e3d_ad34_5202_bdc4_e1da0084ed83" vbProcedure="false">'Heat map article'!$F$112</definedName>
    <definedName function="false" hidden="false" name="mleaf_217282f7_1eac_5cfb_b5b3_ca8f1eaf78b3" vbProcedure="false">Recycling!$AN$144</definedName>
    <definedName function="false" hidden="false" name="mleaf_2175cdcb_24b3_5ef2_a3d0_32b808bfb3d6" vbProcedure="false">'Heat map article'!$N$26</definedName>
    <definedName function="false" hidden="false" name="mleaf_21764ead_59f9_5d0d_a3d6_28ce1a6eca33" vbProcedure="false">Resume_SensAnal!$W$7</definedName>
    <definedName function="false" hidden="false" name="mleaf_21766880_0ba2_5a82_b0b4_9831b60acee2" vbProcedure="false">Recycling!$J$84</definedName>
    <definedName function="false" hidden="false" name="mleaf_217719b4_2e51_58b1_bbd4_daa43007a970" vbProcedure="false">Recycling!$BO$329</definedName>
    <definedName function="false" hidden="false" name="mleaf_2178bf6e_3281_5576_96b9_238f48e7cae0" vbProcedure="false">'Use Phase'!$K$138</definedName>
    <definedName function="false" hidden="false" name="mleaf_2178db36_b5c2_55a5_8566_84f66e61b047" vbProcedure="false">'Use Phase'!$M$262</definedName>
    <definedName function="false" hidden="false" name="mleaf_218207af_b899_5697_8007_52e6a0cb629d" vbProcedure="false">Resume_SensAnal!$Q$77</definedName>
    <definedName function="false" hidden="false" name="mleaf_21839e1b_7088_5a10_ae87_e458eeed5e8f" vbProcedure="false">'Use Phase'!$AJ$221</definedName>
    <definedName function="false" hidden="false" name="mleaf_21839f31_0bb3_5199_aba4_a2115181bbc9" vbProcedure="false">'Heat map article'!$AV$21</definedName>
    <definedName function="false" hidden="false" name="mleaf_21867c82_54c3_5da6_a14c_4bed089da7fd" vbProcedure="false">'Use Phase'!$P$228</definedName>
    <definedName function="false" hidden="false" name="mleaf_2186c0a1_981d_5901_ab71_f5d5d05e6430" vbProcedure="false">'Heat map article'!$AA$146</definedName>
    <definedName function="false" hidden="false" name="mleaf_218751ff_721b_526b_b29d_f9c676a3631b" vbProcedure="false">'Use Phase'!$O$351</definedName>
    <definedName function="false" hidden="false" name="mleaf_2187dc7a_3d79_5e92_85a3_085464d9f169" vbProcedure="false">Resume_SensAnal!$K$130</definedName>
    <definedName function="false" hidden="false" name="mleaf_21881304_a8f5_5c93_bef4_de0a40ad6e46" vbProcedure="false">'Use Phase_Grid'!$J$209</definedName>
    <definedName function="false" hidden="false" name="mleaf_218a29e7_588b_58a5_8f6e_6f0d82d2f34e" vbProcedure="false">'Heat map article'!$L$121</definedName>
    <definedName function="false" hidden="false" name="mleaf_218ad092_af30_5acb_b706_94cbbec6f5a5" vbProcedure="false">'Heat map article'!$F$33</definedName>
    <definedName function="false" hidden="false" name="mleaf_218fc5f8_4fca_537f_8be9_63bade8c32cd" vbProcedure="false">'Use Phase_Grid'!$M$185</definedName>
    <definedName function="false" hidden="false" name="mleaf_2190673f_b67d_5741_a212_5385e65d308f" vbProcedure="false">Resume_SensAnal!$AN$124</definedName>
    <definedName function="false" hidden="false" name="mleaf_2192f58d_fb44_52de_8018_084f9ff6c14b" vbProcedure="false">'Use Phase'!$T$149</definedName>
    <definedName function="false" hidden="false" name="mleaf_2193deee_5673_5224_8aa7_c44a2871b1cc" vbProcedure="false">'Use Phase'!$N$172</definedName>
    <definedName function="false" hidden="false" name="mleaf_2194151a_4f36_5190_b40e_a0ef3891be00" vbProcedure="false">'Heat map article'!$V$120</definedName>
    <definedName function="false" hidden="false" name="mleaf_21974cec_d00f_5f4e_90c0_1c7f7538162b" vbProcedure="false">'Heat map article'!$AF$17</definedName>
    <definedName function="false" hidden="false" name="mleaf_21999622_ea56_56b8_9f57_af7d9b16bd97" vbProcedure="false">'Heat map article'!$AE$41</definedName>
    <definedName function="false" hidden="false" name="mleaf_219b6dab_fd11_5d55_9870_edbafbda85d4" vbProcedure="false">'Use Phase'!$N$295</definedName>
    <definedName function="false" hidden="false" name="mleaf_219c41b3_9f17_54f9_914e_1b3e460699a5" vbProcedure="false">'Heat map article'!$V$6</definedName>
    <definedName function="false" hidden="false" name="mleaf_219e8a83_7f6f_5a61_9db3_ce4a77658127" vbProcedure="false">Graphs!$N$63</definedName>
    <definedName function="false" hidden="false" name="mleaf_21a12299_3742_55c5_8382_caea9bc59836" vbProcedure="false">Graphs!$G$54</definedName>
    <definedName function="false" hidden="false" name="mleaf_21a1c4a9_433f_539a_b3a3_e7b2d65947b6" vbProcedure="false">'Heat map article'!$Z$56</definedName>
    <definedName function="false" hidden="false" name="mleaf_21a20044_1a46_5001_8840_d42554d5ff15" vbProcedure="false">Recycling!$AY$146</definedName>
    <definedName function="false" hidden="false" name="mleaf_21a6150c_f6f8_51bb_8ef8_aefd717280d3" vbProcedure="false">Recycling!$AR$85</definedName>
    <definedName function="false" hidden="false" name="mleaf_21a797ea_b01c_5732_9ddd_238ab309395c" vbProcedure="false">Resume_SensAnal!$Q$212</definedName>
    <definedName function="false" hidden="false" name="mleaf_21a87287_c944_5cec_b742_2066e39880f7" vbProcedure="false">Recycling!$AP$328</definedName>
    <definedName function="false" hidden="false" name="mleaf_21a8c667_f655_5be2_b804_6257ccb90423" vbProcedure="false">Graphs!$D$5</definedName>
    <definedName function="false" hidden="false" name="mleaf_21a93ac1_08b5_5233_87b1_85383eabb961" vbProcedure="false">Recycling!$AF$167</definedName>
    <definedName function="false" hidden="false" name="mleaf_21aa2032_fa85_5fdc_8a0a_ab74cd6845d3" vbProcedure="false">Graphs!$B$36</definedName>
    <definedName function="false" hidden="false" name="mleaf_21aab189_f5c9_5bf9_8efd_76256cfd6920" vbProcedure="false">Graphs!$P$50</definedName>
    <definedName function="false" hidden="false" name="mleaf_21ac2662_9e89_5bbc_8f08_80d663c17009" vbProcedure="false">'Use Phase'!$V$209</definedName>
    <definedName function="false" hidden="false" name="mleaf_21b0766f_91c1_5766_82f5_53ec8fbec32e" vbProcedure="false">Resume_SensAnal!$AR$77</definedName>
    <definedName function="false" hidden="false" name="mleaf_21b9a8e4_18c2_59ab_abfc_f7011594c2e0" vbProcedure="false">'Use Phase'!$P$100</definedName>
    <definedName function="false" hidden="false" name="mleaf_21b9ea12_872c_56ee_9744_28efddc0d83d" vbProcedure="false">Resume_SensAnal!$AG$71</definedName>
    <definedName function="false" hidden="false" name="mleaf_21bc6857_9edc_508c_b691_27eb7e12f403" vbProcedure="false">'Use Phase_Grid'!$M$18</definedName>
    <definedName function="false" hidden="false" name="mleaf_21bc96c8_8f0a_5713_86d4_773c99d3458e" vbProcedure="false">Recycling!$H$165</definedName>
    <definedName function="false" hidden="false" name="mleaf_21be2861_735b_5118_a4b2_5c7910c95496" vbProcedure="false">'Use Phase'!$M$147</definedName>
    <definedName function="false" hidden="false" name="mleaf_21c1f1e2_9591_5d59_b774_2adcba81a8ab" vbProcedure="false">Production!$BM$55</definedName>
    <definedName function="false" hidden="false" name="mleaf_21c532a7_9fda_5b6b_9bf6_af8c07115b11" vbProcedure="false">Recycling!$BC$103</definedName>
    <definedName function="false" hidden="false" name="mleaf_21c65827_93db_5dae_8a1a_7044fcd22dd3" vbProcedure="false">Production!$AL$181</definedName>
    <definedName function="false" hidden="false" name="mleaf_21c6d21f_0883_528c_823f_f17d8895e37a" vbProcedure="false">Resume_SensAnal!$Q$38</definedName>
    <definedName function="false" hidden="false" name="mleaf_21c8c259_876a_5339_a88c_69f8b2e1ace5" vbProcedure="false">Recycling!$BO$323</definedName>
    <definedName function="false" hidden="false" name="mleaf_21ce577b_3c79_5f7c_9979_60f4912c76b0" vbProcedure="false">'Use Phase'!$AG$292</definedName>
    <definedName function="false" hidden="false" name="mleaf_21d011b8_ae5e_5697_a600_f8bd5263e136" vbProcedure="false">'Use Phase'!$N$73</definedName>
    <definedName function="false" hidden="false" name="mleaf_21d08e44_3e32_5753_a2b1_682cd5344419" vbProcedure="false">Recycling!$CC$103</definedName>
    <definedName function="false" hidden="false" name="mleaf_21d1695f_13df_5c84_98c8_6eb079e0b165" vbProcedure="false">Resume_SensAnal!$AD$107</definedName>
    <definedName function="false" hidden="false" name="mleaf_21d24ce1_f1a6_5e06_8f49_66e429b64eb7" vbProcedure="false">'Use Phase_Grid'!$W$193</definedName>
    <definedName function="false" hidden="false" name="mleaf_21d66b3c_8754_52fb_9a87_85297b3106e9" vbProcedure="false">'Use Phase'!$O$339</definedName>
    <definedName function="false" hidden="false" name="mleaf_21d7c592_ab87_561d_932e_cc98af61e4ed" vbProcedure="false">'Use Phase_Grid'!$J$155</definedName>
    <definedName function="false" hidden="false" name="mleaf_21d7e6cf_480d_5623_9570_e1c0443a5a75" vbProcedure="false">'Heat map article'!$AA$73</definedName>
    <definedName function="false" hidden="false" name="mleaf_21d827b0_47d2_5eed_8757_c6d67db2fdb9" vbProcedure="false">'Heat map article'!$P$43</definedName>
    <definedName function="false" hidden="false" name="mleaf_21da4865_0155_5964_a951_e71764054053" vbProcedure="false">'Heat map article'!$F$151</definedName>
    <definedName function="false" hidden="false" name="mleaf_21dde337_6b1d_571c_aa8b_4dc4dd02649c" vbProcedure="false">'Use Phase'!$AE$215</definedName>
    <definedName function="false" hidden="false" name="mleaf_21e115e1_2282_58bd_94dd_f438d409d366" vbProcedure="false">'Use Phase'!$L$188</definedName>
    <definedName function="false" hidden="false" name="mleaf_21e216a2_d38b_56be_9861_dc70aad0469b" vbProcedure="false">Recycling!$BD$91</definedName>
    <definedName function="false" hidden="false" name="mleaf_21e6ff8f_b92a_5636_aeca_bfc4cef6bf6d" vbProcedure="false">Resume_SensAnal!$AC$99</definedName>
    <definedName function="false" hidden="false" name="mleaf_21ecb75c_b2ac_5259_9321_fefe2699fd6d" vbProcedure="false">Recycling!$AL$83</definedName>
    <definedName function="false" hidden="false" name="mleaf_21ecf92a_1bc9_5cf1_8f18_5104c2b3e67d" vbProcedure="false">Recycling!$M$170</definedName>
    <definedName function="false" hidden="false" name="mleaf_21edd6b3_8bd4_55f3_8cbc_fa85247c7373" vbProcedure="false">Graphs!$C$21</definedName>
    <definedName function="false" hidden="false" name="mleaf_21ee1d99_ce01_5950_8e14_3e85c020937b" vbProcedure="false">Resume_SensAnal!$K$47</definedName>
    <definedName function="false" hidden="false" name="mleaf_21eefc11_c806_53a5_86ff_daaccee31c30" vbProcedure="false">'Use Phase'!$J$166</definedName>
    <definedName function="false" hidden="false" name="mleaf_21efe4e9_e96b_5b0b_a877_1591fbd96992" vbProcedure="false">Resume_SensAnal!$AM$107</definedName>
    <definedName function="false" hidden="false" name="mleaf_21efec5f_28d1_5a43_b346_ab3162876aec" vbProcedure="false">Recycling!$BR$309</definedName>
    <definedName function="false" hidden="false" name="mleaf_21f67b62_01a3_5d4a_bea8_8815218be661" vbProcedure="false">Whisker_Sens!$D$8</definedName>
    <definedName function="false" hidden="false" name="mleaf_21f7a1a8_cd5f_5cf3_9c8b_86ea194920a9" vbProcedure="false">Recycling!$V$187</definedName>
    <definedName function="false" hidden="false" name="mleaf_21f7af04_a687_5d8b_a89b_11ef735971e3" vbProcedure="false">Resume_SensAnal!$V$189</definedName>
    <definedName function="false" hidden="false" name="mleaf_21f8dd12_52a6_5bee_a66a_39aac74c26df" vbProcedure="false">Recycling!$Z$199</definedName>
    <definedName function="false" hidden="false" name="mleaf_21fa600d_5ab5_5fc8_ab6e_51c883ab8ab7" vbProcedure="false">Graphs!$I$18</definedName>
    <definedName function="false" hidden="false" name="mleaf_21fb9e2d_2721_5777_a2ff_27900e315a39" vbProcedure="false">'Use Phase'!$AD$177</definedName>
    <definedName function="false" hidden="false" name="mleaf_21fc547f_86a5_5d22_931f_321a6eac8dc1" vbProcedure="false">Resume_SensAnal!$R$18</definedName>
    <definedName function="false" hidden="false" name="mleaf_21feb97f_7029_5546_a6a6_197f57135b32" vbProcedure="false">Recycling!$AL$87</definedName>
    <definedName function="false" hidden="false" name="mleaf_22007aba_012d_5a5e_98b3_760390289d40" vbProcedure="false">'Use Phase'!$L$82</definedName>
    <definedName function="false" hidden="false" name="mleaf_2200c524_510d_58d7_b084_3d78f7d39c90" vbProcedure="false">Production!$J$59</definedName>
    <definedName function="false" hidden="false" name="mleaf_22020dd5_9e93_54a0_9f9f_916868c6268a" vbProcedure="false">'Use Phase'!$Q$323</definedName>
    <definedName function="false" hidden="false" name="mleaf_22029e4d_71ad_5735_ae5d_aa47a498a575" vbProcedure="false">Production!$R$64</definedName>
    <definedName function="false" hidden="false" name="mleaf_2204f0fb_901c_5f51_88f2_696bd3306673" vbProcedure="false">Resume_SensAnal!$AG$41</definedName>
    <definedName function="false" hidden="false" name="mleaf_220559bd_54a4_5854_95a6_14e430c7c02b" vbProcedure="false">'Heat map article'!$AG$79</definedName>
    <definedName function="false" hidden="false" name="mleaf_22086472_fdf6_5d8a_a7d5_0d83d48b630c" vbProcedure="false">'Use Phase'!$O$369</definedName>
    <definedName function="false" hidden="false" name="mleaf_220b963b_26fd_5e53_b132_adc5b7aba308" vbProcedure="false">Recycling!$AU$321</definedName>
    <definedName function="false" hidden="false" name="mleaf_220c6c00_1611_58a9_a2f8_2c9f2e7df50f" vbProcedure="false">Resume_SensAnal!$P$30</definedName>
    <definedName function="false" hidden="false" name="mleaf_221074b1_757c_56e6_ba79_35a56edd3cb6" vbProcedure="false">Resume_SensAnal!$AH$72</definedName>
    <definedName function="false" hidden="false" name="mleaf_22117a46_daef_5186_9e82_419802b7690d" vbProcedure="false">'Use Phase_Grid'!$P$68</definedName>
    <definedName function="false" hidden="false" name="mleaf_2211b91a_dc19_5d9e_8f19_4a3514e14a38" vbProcedure="false">Whisker_Sens!$C$27</definedName>
    <definedName function="false" hidden="false" name="mleaf_22187e3a_2f50_5b30_8023_240f91b156b7" vbProcedure="false">'Use Phase'!$Q$359</definedName>
    <definedName function="false" hidden="false" name="mleaf_2218ce30_da5e_5e5b_b9d7_00f606d656bb" vbProcedure="false">'Heat map article'!$AO$39</definedName>
    <definedName function="false" hidden="false" name="mleaf_221ad79a_3a8f_5480_b17f_61ac34905c1f" vbProcedure="false">Resume_SensAnal!$G$49</definedName>
    <definedName function="false" hidden="false" name="mleaf_221f2ab7_6cd4_57f2_b1ef_2352ce2d4c38" vbProcedure="false">'Use Phase_Grid'!$W$216</definedName>
    <definedName function="false" hidden="false" name="mleaf_222131f9_4ad6_5e14_baab_282ac6095fed" vbProcedure="false">'Heat map article'!$D$154</definedName>
    <definedName function="false" hidden="false" name="mleaf_222d8846_a6eb_5b60_b56c_48365bb386e0" vbProcedure="false">Recycling!$T$114</definedName>
    <definedName function="false" hidden="false" name="mleaf_22319080_4737_515a_abbc_33bc14e7173e" vbProcedure="false">Graphs!$B$15</definedName>
    <definedName function="false" hidden="false" name="mleaf_223420ec_c2e3_5acd_bb20_6ed65be08f0d" vbProcedure="false">'Use Phase'!$J$373</definedName>
    <definedName function="false" hidden="false" name="mleaf_2235a69d_3775_5515_81e8_4266f4d99823" vbProcedure="false">Recycling!$AR$70</definedName>
    <definedName function="false" hidden="false" name="mleaf_22373705_591d_570f_8fd2_554376aec65f" vbProcedure="false">'Heat map article'!$AJ$17</definedName>
    <definedName function="false" hidden="false" name="mleaf_223cf7f1_ce25_5a76_bfa7_43f02d9cfd15" vbProcedure="false">Production!$L$112</definedName>
    <definedName function="false" hidden="false" name="mleaf_22401d14_db90_5c25_a593_e56d7fa8754c" vbProcedure="false">Graphs!$B$66</definedName>
    <definedName function="false" hidden="false" name="mleaf_22404cca_bac2_530b_8507_7d03e134f2e2" vbProcedure="false">Resume_SensAnal!$F$20</definedName>
    <definedName function="false" hidden="false" name="mleaf_2246252a_4cf4_5da9_afd1_1455b38a90d8" vbProcedure="false">Recycling!$AZ$113</definedName>
    <definedName function="false" hidden="false" name="mleaf_22466e8f_4644_5597_9b87_440b78b526a7" vbProcedure="false">Resume_SensAnal!$AN$121</definedName>
    <definedName function="false" hidden="false" name="mleaf_2246b83b_d6c0_557f_a27e_d5552bee9411" vbProcedure="false">'Use Phase'!$V$258</definedName>
    <definedName function="false" hidden="false" name="mleaf_22498668_2244_530e_981e_5969cf6559ab" vbProcedure="false">'Use Phase'!$V$335</definedName>
    <definedName function="false" hidden="false" name="mleaf_224b879c_576b_5ed3_abb5_542a54ec37d3" vbProcedure="false">'Heat map article'!$N$40</definedName>
    <definedName function="false" hidden="false" name="mleaf_224c03bd_9eaf_559a_9fca_78f318cffdc5" vbProcedure="false">'Heat map article'!$BA$17</definedName>
    <definedName function="false" hidden="false" name="mleaf_224c3c96_ce84_5330_90ae_11114ec855b3" vbProcedure="false">'Use Phase'!$V$305</definedName>
    <definedName function="false" hidden="false" name="mleaf_22537677_ce56_5498_8cc2_f5d8128e234d" vbProcedure="false">'Use Phase'!$AK$338</definedName>
    <definedName function="false" hidden="false" name="mleaf_2255d652_2c08_5871_bedb_8b9a98e5b71b" vbProcedure="false">'Heat map article'!$I$52</definedName>
    <definedName function="false" hidden="false" name="mleaf_22591169_6f89_506c_a597_aebbafb4de92" vbProcedure="false">Resume_SensAnal!$E$116</definedName>
    <definedName function="false" hidden="false" name="mleaf_225e1ce0_63bb_5007_8cc3_58683e6becd7" vbProcedure="false">'Use Phase'!$T$344</definedName>
    <definedName function="false" hidden="false" name="mleaf_2261c36d_fe4e_5cc6_9948_d05e1887bafb" vbProcedure="false">Graphs!$L$22</definedName>
    <definedName function="false" hidden="false" name="mleaf_22637169_404d_5e54_9ace_2c8fdab917dc" vbProcedure="false">Production!$M$165</definedName>
    <definedName function="false" hidden="false" name="mleaf_22670cb6_7e3b_5915_bddf_bf0771adf7e4" vbProcedure="false">'Use Phase'!$J$162</definedName>
    <definedName function="false" hidden="false" name="mleaf_22692523_5750_59db_9b54_db504d5e645f" vbProcedure="false">'Use Phase'!$N$301</definedName>
    <definedName function="false" hidden="false" name="mleaf_226cc8a7_082c_5c9f_ad80_65b13a313dea" vbProcedure="false">'Use Phase'!$AF$273</definedName>
    <definedName function="false" hidden="false" name="mleaf_226e46de_86f0_5bf7_9b19_7f6102bfa5cc" vbProcedure="false">Recycling!$AE$175</definedName>
    <definedName function="false" hidden="false" name="mleaf_226f79ca_fcc5_5c26_8c8b_bd79750a93d2" vbProcedure="false">'Use Phase'!$M$75</definedName>
    <definedName function="false" hidden="false" name="mleaf_227650d9_8df1_59e9_94a1_f1a2c82ebdbb" vbProcedure="false">Resume_SensAnal!$AO$133</definedName>
    <definedName function="false" hidden="false" name="mleaf_2277337f_9d15_519b_9cca_60bc6d34c0b9" vbProcedure="false">Resume_SensAnal!$T$133</definedName>
    <definedName function="false" hidden="false" name="mleaf_227b7ddd_9408_5b7a_9525_5f44936f8113" vbProcedure="false">'Heat map article'!$Z$123</definedName>
    <definedName function="false" hidden="false" name="mleaf_227bbbdd_21c7_5861_9201_e6447cc56a87" vbProcedure="false">'Use Phase'!$V$176</definedName>
    <definedName function="false" hidden="false" name="mleaf_227c99ca_0bf4_54a2_81c1_fdf9a319d9d8" vbProcedure="false">Recycling!$V$129</definedName>
    <definedName function="false" hidden="false" name="mleaf_227fd276_ea13_59a3_8a43_aac5e8906711" vbProcedure="false">Recycling!$R$135</definedName>
    <definedName function="false" hidden="false" name="mleaf_22804db5_b9f9_5e01_be85_5a3c0bb10ab0" vbProcedure="false">Recycling!$X$193</definedName>
    <definedName function="false" hidden="false" name="mleaf_2281e1de_f39f_5d86_b944_6a85b72b6e8e" vbProcedure="false">Recycling!$U$143</definedName>
    <definedName function="false" hidden="false" name="mleaf_228767e1_2524_5438_940f_a5a4467ddbd6" vbProcedure="false">'Heat map article'!$AR$32</definedName>
    <definedName function="false" hidden="false" name="mleaf_2287e46a_e9d9_53c6_a0aa_376d74bf6f66" vbProcedure="false">Recycling!$AV$160</definedName>
    <definedName function="false" hidden="false" name="mleaf_2287f0b5_b0c2_5d99_9def_3c780742e7e2" vbProcedure="false">'Heat map article'!$AA$97</definedName>
    <definedName function="false" hidden="false" name="mleaf_22894860_51db_5fcd_8af6_a5ec9e9a842a" vbProcedure="false">'Use Phase'!$R$282</definedName>
    <definedName function="false" hidden="false" name="mleaf_228f7caf_6032_550b_98d1_7c1e9d804097" vbProcedure="false">Resume_SensAnal!$G$163</definedName>
    <definedName function="false" hidden="false" name="mleaf_228f8bb2_9a2e_55ba_b123_fbb70b937652" vbProcedure="false">'Use Phase'!$AH$352</definedName>
    <definedName function="false" hidden="false" name="mleaf_2292c229_182a_5acd_b7bc_e64d1b2487bb" vbProcedure="false">Production!$BO$44</definedName>
    <definedName function="false" hidden="false" name="mleaf_2295f9f3_a31c_56a6_95b3_9224f24cfc5f" vbProcedure="false">Production!$W$71</definedName>
    <definedName function="false" hidden="false" name="mleaf_22969f8c_c966_54b3_b2f0_15cb4740947e" vbProcedure="false">'Use Phase_Grid'!$J$185</definedName>
    <definedName function="false" hidden="false" name="mleaf_229ce20e_e1c6_5dab_be1a_20c8ebcf0649" vbProcedure="false">'Heat map article'!$I$56</definedName>
    <definedName function="false" hidden="false" name="mleaf_22a2d3c3_7d8a_5ce2_8160_fa51c0291b52" vbProcedure="false">Production!$K$66</definedName>
    <definedName function="false" hidden="false" name="mleaf_22a7dff6_cd83_5c1f_ab30_371c61ae69cd" vbProcedure="false">'Use Phase'!$L$94</definedName>
    <definedName function="false" hidden="false" name="mleaf_22a83bb5_c354_5b9f_8a97_e7fc2e5b5b64" vbProcedure="false">'Heat map article'!$AF$20</definedName>
    <definedName function="false" hidden="false" name="mleaf_22ab4256_a6ec_5c63_9037_7f1e9da3cf5c" vbProcedure="false">Production!$Y$191</definedName>
    <definedName function="false" hidden="false" name="mleaf_22ac10ad_bb02_5201_93fc_7dd4e5a6a5f8" vbProcedure="false">'Use Phase_Grid'!$V$212</definedName>
    <definedName function="false" hidden="false" name="mleaf_22ac4804_1754_5700_a872_e258c692183f" vbProcedure="false">Resume_SensAnal!$AQ$38</definedName>
    <definedName function="false" hidden="false" name="mleaf_22b48683_5965_5747_b1b8_ecf4053890db" vbProcedure="false">Recycling!$AU$153</definedName>
    <definedName function="false" hidden="false" name="mleaf_22b8a22d_101b_5b54_a7a8_a5b9495b21cf" vbProcedure="false">Production!$H$112</definedName>
    <definedName function="false" hidden="false" name="mleaf_22bbf899_a4c3_5269_8634_57c8a5a9443f" vbProcedure="false">Graphs!$K$56</definedName>
    <definedName function="false" hidden="false" name="mleaf_22bc3fe2_719b_574d_8880_09cea5b923e4" vbProcedure="false">Production!$G$164</definedName>
    <definedName function="false" hidden="false" name="mleaf_22c02dca_bdf0_5715_9c7c_be19b559a706" vbProcedure="false">'Use Phase_Grid'!$J$153</definedName>
    <definedName function="false" hidden="false" name="mleaf_22c0b6bc_77e4_55da_9724_e05d8d65194b" vbProcedure="false">'Use Phase_Grid'!$L$11</definedName>
    <definedName function="false" hidden="false" name="mleaf_22c3ed65_a70c_57c0_8f56_0b0460f63a56" vbProcedure="false">'Heat map article'!$U$143</definedName>
    <definedName function="false" hidden="false" name="mleaf_22cb57a8_cae2_5f6c_b81d_bd8dbbd183f3" vbProcedure="false">Production!$AL$228</definedName>
    <definedName function="false" hidden="false" name="mleaf_22cd212a_d2cc_5753_bc24_5a2249b0479d" vbProcedure="false">'Heat map article'!$AD$106</definedName>
    <definedName function="false" hidden="false" name="mleaf_22d149a4_1439_5ef7_90ac_08c3ceca906c" vbProcedure="false">Resume_SensAnal!$M$195</definedName>
    <definedName function="false" hidden="false" name="mleaf_22d339a8_91b5_586c_86ba_047c78f256fa" vbProcedure="false">'Heat map article'!$AD$104</definedName>
    <definedName function="false" hidden="false" name="mleaf_22d4666e_2a64_5a50_ba22_6377311889ca" vbProcedure="false">'Use Phase'!$W$178</definedName>
    <definedName function="false" hidden="false" name="mleaf_22d85a6a_8718_5ca9_b9a3_4f1d87291779" vbProcedure="false">'Use Phase_Grid'!$P$179</definedName>
    <definedName function="false" hidden="false" name="mleaf_22d9a541_369a_557a_94ed_560c4e7b34d6" vbProcedure="false">Resume_SensAnal!$O$152</definedName>
    <definedName function="false" hidden="false" name="mleaf_22dda87c_954a_5d02_afe3_757123387d14" vbProcedure="false">'Heat map article'!$Y$30</definedName>
    <definedName function="false" hidden="false" name="mleaf_22e1187f_8944_5642_b973_5c2ba12c5427" vbProcedure="false">'Heat map article'!$Z$35</definedName>
    <definedName function="false" hidden="false" name="mleaf_22e19b39_0e8b_5f9b_a405_34cc33e8f60a" vbProcedure="false">Resume_SensAnal!$O$78</definedName>
    <definedName function="false" hidden="false" name="mleaf_22e51e3d_643d_57ef_8ed3_fbb72de0ae3b" vbProcedure="false">'Heat map article'!$V$30</definedName>
    <definedName function="false" hidden="false" name="mleaf_22eb121d_4553_510a_85bb_097ad504ad24" vbProcedure="false">'Use Phase'!$L$212</definedName>
    <definedName function="false" hidden="false" name="mleaf_22eb4fb6_8a4d_5aff_b589_e166e6fe7f2b" vbProcedure="false">Production!$X$74</definedName>
    <definedName function="false" hidden="false" name="mleaf_22ec61bf_6d72_5428_a3b1_9d6b9bd7f2c3" vbProcedure="false">'Use Phase_Grid'!$O$83</definedName>
    <definedName function="false" hidden="false" name="mleaf_22f359ba_abf8_59d8_86bd_9e0f6d351d81" vbProcedure="false">Resume_SensAnal!$F$113</definedName>
    <definedName function="false" hidden="false" name="mleaf_22f4d2c6_7a14_5404_a3c9_9114632f97be" vbProcedure="false">'Heat map article'!$H$8</definedName>
    <definedName function="false" hidden="false" name="mleaf_22fa24c8_dc19_5506_b5cc_f7e871eea2fd" vbProcedure="false">'Use Phase_Grid'!$P$79</definedName>
    <definedName function="false" hidden="false" name="mleaf_23014fd3_fab3_5c3d_9a09_45802a75dca3" vbProcedure="false">Resume_SensAnal!$G$151</definedName>
    <definedName function="false" hidden="false" name="mleaf_2302669a_1541_5c6e_917f_ed46ff833954" vbProcedure="false">Resume_SensAnal!$S$79</definedName>
    <definedName function="false" hidden="false" name="mleaf_23066434_eae0_5563_ab86_1f5be45fc796" vbProcedure="false">Resume_SensAnal!$T$50</definedName>
    <definedName function="false" hidden="false" name="mleaf_23074a35_f6cb_52cf_b136_673be8afef51" vbProcedure="false">'Heat map article'!$AI$28</definedName>
    <definedName function="false" hidden="false" name="mleaf_23095ed2_7496_583e_a4b8_9dc5adc77e9c" vbProcedure="false">Resume_SensAnal!$G$206</definedName>
    <definedName function="false" hidden="false" name="mleaf_2309a795_8f86_5776_9bca_f9cd4cfe7cae" vbProcedure="false">'Heat map article'!$P$154</definedName>
    <definedName function="false" hidden="false" name="mleaf_2309caa8_5f8f_5efa_a263_db1cd9579448" vbProcedure="false">'Heat map article'!$Z$39</definedName>
    <definedName function="false" hidden="false" name="mleaf_230ab7c2_6586_5aa6_905b_9de6dd09b6fa" vbProcedure="false">'Use Phase'!$AH$170</definedName>
    <definedName function="false" hidden="false" name="mleaf_230b60e6_35f9_5423_b0d1_56135f514420" vbProcedure="false">'Use Phase'!$K$398</definedName>
    <definedName function="false" hidden="false" name="mleaf_230dac4c_2d09_59b8_8946_03f06950565c" vbProcedure="false">Resume_SensAnal!$M$73</definedName>
    <definedName function="false" hidden="false" name="mleaf_2310411e_0c9f_56ca_a8a9_1fc8961bef16" vbProcedure="false">'Use Phase'!$T$230</definedName>
    <definedName function="false" hidden="false" name="mleaf_23109b28_ea4f_5f92_9506_1ff10e5ddda8" vbProcedure="false">'Use Phase'!$O$70</definedName>
    <definedName function="false" hidden="false" name="mleaf_2310c407_7917_5e52_9a23_0e069e53c242" vbProcedure="false">'Use Phase'!$P$15</definedName>
    <definedName function="false" hidden="false" name="mleaf_231374eb_60de_5d51_ac27_da1ce8bda89b" vbProcedure="false">'Use Phase'!$Q$167</definedName>
    <definedName function="false" hidden="false" name="mleaf_23151601_51f5_5210_b2fd_e9b4cdeacb7f" vbProcedure="false">'Use Phase'!$AF$280</definedName>
    <definedName function="false" hidden="false" name="mleaf_231561f0_19f5_511e_9ee9_3f4b73ddb656" vbProcedure="false">'Use Phase'!$AD$325</definedName>
    <definedName function="false" hidden="false" name="mleaf_231cd0ae_79d1_5012_a45a_93817bdcb094" vbProcedure="false">Production!$Z$217</definedName>
    <definedName function="false" hidden="false" name="mleaf_232158eb_900b_5c7d_b26a_c6b6095bd5cc" vbProcedure="false">'Heat map article'!$F$96</definedName>
    <definedName function="false" hidden="false" name="mleaf_2328f2d7_29f2_5afb_bdec_2507d9cdefc3" vbProcedure="false">'Use Phase'!$AK$342</definedName>
    <definedName function="false" hidden="false" name="mleaf_23320f2c_dc67_5a1f_9c89_8a1c653e96a5" vbProcedure="false">Resume_SensAnal!$AF$76</definedName>
    <definedName function="false" hidden="false" name="mleaf_2332db2b_874e_5647_bbc6_ef5affe61bdb" vbProcedure="false">'Use Phase_Grid'!$R$93</definedName>
    <definedName function="false" hidden="false" name="mleaf_23336eca_9903_56ef_9656_0b0ec16dac5d" vbProcedure="false">'Use Phase'!$P$84</definedName>
    <definedName function="false" hidden="false" name="mleaf_2333d525_e5b6_5260_a014_179af6144f22" vbProcedure="false">Recycling!$L$124</definedName>
    <definedName function="false" hidden="false" name="mleaf_2335cb95_c516_50c8_9287_6decd2f4007e" vbProcedure="false">'Heat map article'!$E$24</definedName>
    <definedName function="false" hidden="false" name="mleaf_2338d2dc_8b0c_5dbb_9ab2_8918b0bec486" vbProcedure="false">Recycling!$W$149</definedName>
    <definedName function="false" hidden="false" name="mleaf_233a4946_affa_5ca9_8f0b_b9864a0a0e88" vbProcedure="false">'Use Phase'!$AF$351</definedName>
    <definedName function="false" hidden="false" name="mleaf_233f1687_009d_53f1_a361_c588f509b31b" vbProcedure="false">Production!$BF$204</definedName>
    <definedName function="false" hidden="false" name="mleaf_23401669_18f2_50f6_8ac7_eafd5206f185" vbProcedure="false">'Use Phase'!$AF$184</definedName>
    <definedName function="false" hidden="false" name="mleaf_2340bf91_aaba_5883_a711_119dc05e66f5" vbProcedure="false">Production!$AA$145</definedName>
    <definedName function="false" hidden="false" name="mleaf_2341fca9_2396_5e5f_8f4c_d41c77bf89f6" vbProcedure="false">'Use Phase'!$AH$283</definedName>
    <definedName function="false" hidden="false" name="mleaf_2342ef4e_0d8d_5433_b760_c8e2a669e085" vbProcedure="false">'Use Phase'!$K$135</definedName>
    <definedName function="false" hidden="false" name="mleaf_23447ff1_722b_5fc6_b7bb_9d3f84f7d7e1" vbProcedure="false">'Use Phase'!$P$350</definedName>
    <definedName function="false" hidden="false" name="mleaf_2344cdd5_5bfa_584d_af37_2db4a77ab452" vbProcedure="false">'Use Phase_Grid'!$O$247</definedName>
    <definedName function="false" hidden="false" name="mleaf_2344e6bc_1c0e_5c03_a5f3_ac372f3b342f" vbProcedure="false">'Use Phase'!$AJ$345</definedName>
    <definedName function="false" hidden="false" name="mleaf_23469d3e_7595_5e4d_b25a_833a8e4f637f" vbProcedure="false">'Use Phase'!$AF$303</definedName>
    <definedName function="false" hidden="false" name="mleaf_2348b210_3a03_5114_9b3d_d854890f982d" vbProcedure="false">Resume_SensAnal!$AI$69</definedName>
    <definedName function="false" hidden="false" name="mleaf_234a208e_cda1_58e8_ab0f_e3b01ac71fd4" vbProcedure="false">Recycling!$BJ$116</definedName>
    <definedName function="false" hidden="false" name="mleaf_234b157d_c175_5efb_87e5_9c7f23de42c9" vbProcedure="false">Resume_SensAnal!$AI$59</definedName>
    <definedName function="false" hidden="false" name="mleaf_234fbf44_2a13_5421_a0e2_ef3dd265b618" vbProcedure="false">Resume_SensAnal!$R$66</definedName>
    <definedName function="false" hidden="false" name="mleaf_23501259_aa0a_538c_9d68_4a0c26c71737" vbProcedure="false">Production!$W$70</definedName>
    <definedName function="false" hidden="false" name="mleaf_23537d3f_86b4_53de_839d_c454d9f5da2a" vbProcedure="false">Production!$F$44</definedName>
    <definedName function="false" hidden="false" name="mleaf_2353f1ba_77f3_5dff_8dc4_da3acb9603ac" vbProcedure="false">'Use Phase_Grid'!$N$155</definedName>
    <definedName function="false" hidden="false" name="mleaf_2354c8d4_b93e_59f8_8a02_f98ec61a9e48" vbProcedure="false">'Heat map article'!$AW$28</definedName>
    <definedName function="false" hidden="false" name="mleaf_2357bc3f_f8d8_5df8_a804_731eb54df656" vbProcedure="false">'Use Phase'!$L$321</definedName>
    <definedName function="false" hidden="false" name="mleaf_2359fc79_9fd8_5573_b7e5_77247d70598d" vbProcedure="false">'Heat map article'!$AI$147</definedName>
    <definedName function="false" hidden="false" name="mleaf_235b154b_27d7_51c2_bc4a_7de68f319d30" vbProcedure="false">Production!$AO$90</definedName>
    <definedName function="false" hidden="false" name="mleaf_235b926d_9971_5065_a81f_8dd8dba80d18" vbProcedure="false">Recycling!$AV$118</definedName>
    <definedName function="false" hidden="false" name="mleaf_235c24c7_11a8_561b_87c0_d0b9fb507e64" vbProcedure="false">Production!$AJ$149</definedName>
    <definedName function="false" hidden="false" name="mleaf_235c6754_6908_523b_a6e9_3e5daad51a43" vbProcedure="false">Graphs!$P$40</definedName>
    <definedName function="false" hidden="false" name="mleaf_235f561c_0fc8_5f69_8a67_af9b53a441e4" vbProcedure="false">'Heat map article'!$AA$15</definedName>
    <definedName function="false" hidden="false" name="mleaf_236028fa_2e0e_5fe0_be1d_d399576cbe86" vbProcedure="false">Resume_SensAnal!$AQ$107</definedName>
    <definedName function="false" hidden="false" name="mleaf_23606f20_32c3_56e4_800d_c2ff2cec35ce" vbProcedure="false">'Use Phase'!$R$6</definedName>
    <definedName function="false" hidden="false" name="mleaf_2363cde2_00ba_5475_9202_6a2831e1b99c" vbProcedure="false">Resume_SensAnal!$W$219</definedName>
    <definedName function="false" hidden="false" name="mleaf_23662852_bc35_5ddd_852c_d2d2d504a446" vbProcedure="false">Whisker_Sens!$J$25</definedName>
    <definedName function="false" hidden="false" name="mleaf_236ac31e_f2bb_5c07_a3a2_e2d45504232b" vbProcedure="false">Production!$E$38</definedName>
    <definedName function="false" hidden="false" name="mleaf_236d4129_021d_5118_9184_feb8057adda3" vbProcedure="false">'Use Phase'!$AE$193</definedName>
    <definedName function="false" hidden="false" name="mleaf_236eeec5_4b9e_5cd3_a864_9d548d1363be" vbProcedure="false">Recycling!$AZ$86</definedName>
    <definedName function="false" hidden="false" name="mleaf_236fed6b_a110_5ea0_8159_40820ed3dc75" vbProcedure="false">'Heat map article'!$E$134</definedName>
    <definedName function="false" hidden="false" name="mleaf_23770dcb_8921_5388_a9ef_4c51a18d1462" vbProcedure="false">'Use Phase'!$AH$261</definedName>
    <definedName function="false" hidden="false" name="mleaf_237855ae_18bf_543c_9c30_e4feb514bae6" vbProcedure="false">Graphs!$H$50</definedName>
    <definedName function="false" hidden="false" name="mleaf_237a7f0e_aed3_50b4_8ffb_7ea5de932b8d" vbProcedure="false">Recycling!$AL$131</definedName>
    <definedName function="false" hidden="false" name="mleaf_237e9f4b_786a_5c8e_8235_4c8d75f5f4e0" vbProcedure="false">'Use Phase'!$T$138</definedName>
    <definedName function="false" hidden="false" name="mleaf_2388ca38_88c0_56b0_aea3_f516bdea78bb" vbProcedure="false">Production!$L$172</definedName>
    <definedName function="false" hidden="false" name="mleaf_238f50da_079e_533c_adc2_85641b801aba" vbProcedure="false">'Heat map article'!$AF$78</definedName>
    <definedName function="false" hidden="false" name="mleaf_2391cbaa_86da_5498_8b46_7a7a96acaa4f" vbProcedure="false">'Use Phase_Grid'!$J$81</definedName>
    <definedName function="false" hidden="false" name="mleaf_23922003_8d51_5096_94a6_9fb926428f8d" vbProcedure="false">Recycling!$AT$316</definedName>
    <definedName function="false" hidden="false" name="mleaf_2394e4c3_54da_5ef2_a179_4f4b35a2fe3b" vbProcedure="false">'Heat map article'!$AE$136</definedName>
    <definedName function="false" hidden="false" name="mleaf_2399afd3_5bcd_51c5_9202_d4891c55866b" vbProcedure="false">Recycling!$AJ$91</definedName>
    <definedName function="false" hidden="false" name="mleaf_239bd041_afdb_5898_9652_46555c0736f6" vbProcedure="false">'Use Phase'!$R$350</definedName>
    <definedName function="false" hidden="false" name="mleaf_239bfc53_3915_5b7f_9b4d_2c23bcea91a1" vbProcedure="false">Resume_SensAnal!$N$215</definedName>
    <definedName function="false" hidden="false" name="mleaf_239cd22d_b032_5314_98ce_1537675cd514" vbProcedure="false">Resume_SensAnal!$Q$121</definedName>
    <definedName function="false" hidden="false" name="mleaf_239e191c_e38a_53a6_9709_9751e12016f2" vbProcedure="false">'Use Phase_Grid'!$P$174</definedName>
    <definedName function="false" hidden="false" name="mleaf_239e9564_ee89_5cbc_a5f6_892228f490d2" vbProcedure="false">Graphs!$I$39</definedName>
    <definedName function="false" hidden="false" name="mleaf_239eb7f8_f9cd_5f87_bc54_84dbe79b3399" vbProcedure="false">Resume_SensAnal!$S$67</definedName>
    <definedName function="false" hidden="false" name="mleaf_23a0d907_5ef4_57cd_bb96_044dd14a8917" vbProcedure="false">Resume_SensAnal!$D$120</definedName>
    <definedName function="false" hidden="false" name="mleaf_23a0eb0e_925f_551b_bae8_8ec92f212c8e" vbProcedure="false">'Use Phase'!$T$197</definedName>
    <definedName function="false" hidden="false" name="mleaf_23a18cb3_cb67_585f_926c_6f99b4b0355f" vbProcedure="false">Resume_SensAnal!$AE$106</definedName>
    <definedName function="false" hidden="false" name="mleaf_23a3b259_1328_59b0_a364_a26262d68f21" vbProcedure="false">Resume_SensAnal!$D$165</definedName>
    <definedName function="false" hidden="false" name="mleaf_23a69762_a1dc_5a7a_ae25_4e24e1fc3b8f" vbProcedure="false">'Use Phase'!$L$131</definedName>
    <definedName function="false" hidden="false" name="mleaf_23a912c8_4905_58b9_ad16_220ba51fdfbd" vbProcedure="false">'Heat map article'!$E$36</definedName>
    <definedName function="false" hidden="false" name="mleaf_23aa1bae_0643_5f06_b645_ec3e7a7753d1" vbProcedure="false">Recycling!$BC$147</definedName>
    <definedName function="false" hidden="false" name="mleaf_23ac77fa_d913_5204_a9a4_815e8fa0db17" vbProcedure="false">Resume_SensAnal!$D$183</definedName>
    <definedName function="false" hidden="false" name="mleaf_23ace56e_7846_5fed_b315_3780abb9404e" vbProcedure="false">Production!$T$63</definedName>
    <definedName function="false" hidden="false" name="mleaf_23acf6de_a3d4_5254_8f3a_9b876a895061" vbProcedure="false">Resume_SensAnal!$AG$63</definedName>
    <definedName function="false" hidden="false" name="mleaf_23ad360c_902d_5b0e_94ed_285c90078ad1" vbProcedure="false">'Heat map article'!$M$103</definedName>
    <definedName function="false" hidden="false" name="mleaf_23aefd30_04b0_5c27_97af_64c1b267effd" vbProcedure="false">'Use Phase'!$L$358</definedName>
    <definedName function="false" hidden="false" name="mleaf_23b0af37_21e5_559b_8cee_7fd7d19a38e2" vbProcedure="false">'Use Phase'!$J$377</definedName>
    <definedName function="false" hidden="false" name="mleaf_23b4e230_89f1_5138_8347_43262fbcb2d1" vbProcedure="false">Recycling!$O$94</definedName>
    <definedName function="false" hidden="false" name="mleaf_23b57352_4c29_5cae_bed3_526d9301b8a7" vbProcedure="false">Graphs!$M$15</definedName>
    <definedName function="false" hidden="false" name="mleaf_23ba07dc_bd81_5d94_b34f_741596e83918" vbProcedure="false">Recycling!$BC$155</definedName>
    <definedName function="false" hidden="false" name="mleaf_23bcc873_4ecb_5ab4_9be3_2eeb1768ce3f" vbProcedure="false">'Use Phase_Grid'!$O$98</definedName>
    <definedName function="false" hidden="false" name="mleaf_23bd39c8_4120_552e_83fc_88590c9bfae4" vbProcedure="false">Resume_SensAnal!$Q$43</definedName>
    <definedName function="false" hidden="false" name="mleaf_23bf4a7c_29cc_5562_8c4b_0aba85d5cc59" vbProcedure="false">'Heat map article'!$F$130</definedName>
    <definedName function="false" hidden="false" name="mleaf_23c0405a_fc55_541d_b064_cbc36f5ad977" vbProcedure="false">'Use Phase'!$U$296</definedName>
    <definedName function="false" hidden="false" name="mleaf_23c2c5d6_7781_5e5f_ab2f_84aa9ee55323" vbProcedure="false">Production!$BM$210</definedName>
    <definedName function="false" hidden="false" name="mleaf_23c2d208_4eb1_5a04_b5d1_5e3f6eb92c6b" vbProcedure="false">Production!$AC$10</definedName>
    <definedName function="false" hidden="false" name="mleaf_23cec5eb_03ab_5a32_a4ee_230a271f3bde" vbProcedure="false">Production!$N$32</definedName>
    <definedName function="false" hidden="false" name="mleaf_23ceea4f_8ab2_5f8f_be46_59c0dfe39840" vbProcedure="false">'Heat map article'!$BB$7</definedName>
    <definedName function="false" hidden="false" name="mleaf_23d21624_4f83_5578_b0c2_d345141b0141" vbProcedure="false">Production!$N$164</definedName>
    <definedName function="false" hidden="false" name="mleaf_23d23338_6a2f_540a_af30_7380073600c7" vbProcedure="false">Recycling!$BK$326</definedName>
    <definedName function="false" hidden="false" name="mleaf_23d33b5b_fb36_57dd_afcd_3d318fbc88b2" vbProcedure="false">Recycling!$V$105</definedName>
    <definedName function="false" hidden="false" name="mleaf_23d5774e_2b5f_555b_9f78_3e3e1a9a0cd3" vbProcedure="false">Whisker_Sens!$C$36</definedName>
    <definedName function="false" hidden="false" name="mleaf_23d6d782_aaad_5cc6_8a09_127d455ae9d1" vbProcedure="false">'Heat map article'!$G$43</definedName>
    <definedName function="false" hidden="false" name="mleaf_23da93de_67f8_5edd_a959_541b7bd01ca2" vbProcedure="false">'Use Phase'!$AJ$186</definedName>
    <definedName function="false" hidden="false" name="mleaf_23e01f9e_867f_575b_9562_b4d315df9817" vbProcedure="false">'Use Phase'!$U$230</definedName>
    <definedName function="false" hidden="false" name="mleaf_23e0a153_a612_523c_8ceb_14280a9e698d" vbProcedure="false">'Heat map article'!$U$44</definedName>
    <definedName function="false" hidden="false" name="mleaf_23e55fb6_d29c_56c8_9ffb_2d28ed447051" vbProcedure="false">'Heat map article'!$AD$49</definedName>
    <definedName function="false" hidden="false" name="mleaf_23e7e196_0188_5a99_a6d4_9950bbefcaa0" vbProcedure="false">Resume_SensAnal!$R$36</definedName>
    <definedName function="false" hidden="false" name="mleaf_23ea8123_0e75_5405_9dc1_9542ade1d977" vbProcedure="false">Recycling!$BM$121</definedName>
    <definedName function="false" hidden="false" name="mleaf_23ea8e7b_0b32_57cd_8bdd_b4b459e9fa71" vbProcedure="false">Resume_SensAnal!$A$202</definedName>
    <definedName function="false" hidden="false" name="mleaf_23f010cc_9e68_5cda_ace5_e33a5ec92867" vbProcedure="false">Recycling!$AA$90</definedName>
    <definedName function="false" hidden="false" name="mleaf_23f078cf_277a_5b61_abb3_1a789d91a426" vbProcedure="false">Recycling!$BJ$115</definedName>
    <definedName function="false" hidden="false" name="mleaf_23f602e0_bc24_51f4_8ba4_ed67566714c0" vbProcedure="false">'Heat map article'!$Q$108</definedName>
    <definedName function="false" hidden="false" name="mleaf_23f66b38_c6b9_5bac_880a_eb869f628952" vbProcedure="false">Resume_SensAnal!$E$120</definedName>
    <definedName function="false" hidden="false" name="mleaf_23f9182d_e47b_588f_8c2b_ee799eee1d51" vbProcedure="false">Graphs!$H$48</definedName>
    <definedName function="false" hidden="false" name="mleaf_23fcd759_53f8_5e70_9a60_8258256423b4" vbProcedure="false">'Heat map article'!$AV$45</definedName>
    <definedName function="false" hidden="false" name="mleaf_23fdae76_6169_510c_b3c8_826bc8e1c935" vbProcedure="false">Production!$L$240</definedName>
    <definedName function="false" hidden="false" name="mleaf_23ffa86c_5f0f_5aa8_be6a_79e5d1d2ec35" vbProcedure="false">Recycling!$H$107</definedName>
    <definedName function="false" hidden="false" name="mleaf_2400ac31_0887_5c59_b2ab_ec8357ed33d3" vbProcedure="false">'Use Phase_Grid'!$J$165</definedName>
    <definedName function="false" hidden="false" name="mleaf_2408656e_821e_5fd8_9085_d0753345d327" vbProcedure="false">Resume_SensAnal!$T$211</definedName>
    <definedName function="false" hidden="false" name="mleaf_24096e12_dac8_58c7_b202_82f792ffd316" vbProcedure="false">Resume_SensAnal!$F$36</definedName>
    <definedName function="false" hidden="false" name="mleaf_2409b7d6_5889_5567_96c7_acaf01ba9ecc" vbProcedure="false">'Heat map article'!$BB$18</definedName>
    <definedName function="false" hidden="false" name="mleaf_240b34a3_e80a_56ca_b0fe_2560a8ff4ff6" vbProcedure="false">'Heat map article'!$AE$85</definedName>
    <definedName function="false" hidden="false" name="mleaf_240bd6d3_fbbd_52a9_8d88_9141653a597f" vbProcedure="false">Production!$G$108</definedName>
    <definedName function="false" hidden="false" name="mleaf_240cf91a_1045_5fc9_8a12_9609fdb90cd0" vbProcedure="false">'Heat map article'!$AI$148</definedName>
    <definedName function="false" hidden="false" name="mleaf_240e2d9a_638e_5c2a_8f5a_fff9c0f2bbec" vbProcedure="false">Recycling!$AR$55</definedName>
    <definedName function="false" hidden="false" name="mleaf_240e9241_c544_58b7_a72c_461d4b469c10" vbProcedure="false">'Heat map article'!$F$58</definedName>
    <definedName function="false" hidden="false" name="mleaf_2411446c_2617_593e_98e4_51cfcf3fb99b" vbProcedure="false">Resume_SensAnal!$AH$36</definedName>
    <definedName function="false" hidden="false" name="mleaf_241889b7_05ee_5249_b058_f6f254db206b" vbProcedure="false">Recycling!$Q$145</definedName>
    <definedName function="false" hidden="false" name="mleaf_2418992b_b6ac_523c_bd82_7885429bc8df" vbProcedure="false">'Use Phase'!$O$282</definedName>
    <definedName function="false" hidden="false" name="mleaf_241995e0_6a0d_590e_8b19_d1e8c1e289d9" vbProcedure="false">'Use Phase_Grid'!$R$31</definedName>
    <definedName function="false" hidden="false" name="mleaf_2421c2a5_77c7_5ab9_9d65_2b10dbcdd060" vbProcedure="false">'Use Phase'!$K$297</definedName>
    <definedName function="false" hidden="false" name="mleaf_24233a76_3556_527a_af09_ce132f6bb654" vbProcedure="false">'Use Phase'!$V$144</definedName>
    <definedName function="false" hidden="false" name="mleaf_24237bf5_2fba_5681_96eb_d981ed5579fa" vbProcedure="false">Production!$H$64</definedName>
    <definedName function="false" hidden="false" name="mleaf_2423c993_3b13_5284_8be6_070282514aae" vbProcedure="false">'Use Phase_Grid'!$R$51</definedName>
    <definedName function="false" hidden="false" name="mleaf_2424642c_8b9d_55f7_9844_9eda105f28bc" vbProcedure="false">Production!$BD$219</definedName>
    <definedName function="false" hidden="false" name="mleaf_24251a75_dd63_5828_b896_2cb570d0fd41" vbProcedure="false">'Heat map article'!$N$134</definedName>
    <definedName function="false" hidden="false" name="mleaf_242de8d1_57c5_5625_a903_ad6cab607c3e" vbProcedure="false">Production!$N$107</definedName>
    <definedName function="false" hidden="false" name="mleaf_242f8f09_d11a_5096_bfc9_6f165c84df35" vbProcedure="false">Resume_SensAnal!$AM$92</definedName>
    <definedName function="false" hidden="false" name="mleaf_24357c21_ebf8_5cba_80f5_f08e09666f1f" vbProcedure="false">'Use Phase'!$O$54</definedName>
    <definedName function="false" hidden="false" name="mleaf_243b2a07_df8c_544d_a3ac_8f087c9a2912" vbProcedure="false">'Heat map article'!$N$143</definedName>
    <definedName function="false" hidden="false" name="mleaf_243b64bf_aea0_583e_9a9f_9c649d15a2a6" vbProcedure="false">Resume_SensAnal!$K$62</definedName>
    <definedName function="false" hidden="false" name="mleaf_243b8d31_6814_58f7_a21c_03018f94cbc8" vbProcedure="false">'Heat map article'!$AJ$16</definedName>
    <definedName function="false" hidden="false" name="mleaf_243c5649_ce59_5b70_b209_b0fdf8456692" vbProcedure="false">Production!$F$244</definedName>
    <definedName function="false" hidden="false" name="mleaf_243ece45_04c2_50d5_b398_4f41df10c0c0" vbProcedure="false">Recycling!$E$122</definedName>
    <definedName function="false" hidden="false" name="mleaf_2440c428_3517_568b_a6cc_c2d5035529e2" vbProcedure="false">'Heat map article'!$O$105</definedName>
    <definedName function="false" hidden="false" name="mleaf_244255d1_5d22_5660_8c31_655be487f4a1" vbProcedure="false">'Heat map article'!$J$97</definedName>
    <definedName function="false" hidden="false" name="mleaf_2442607b_3329_5bcd_a839_67c91c7baf93" vbProcedure="false">'Use Phase'!$K$177</definedName>
    <definedName function="false" hidden="false" name="mleaf_24469ac9_9992_5aa5_9d25_0fdbb0648cd8" vbProcedure="false">Production!$AL$199</definedName>
    <definedName function="false" hidden="false" name="mleaf_2446a7b1_35d5_5e68_b453_9852eeb4cce3" vbProcedure="false">Resume_SensAnal!$I$58</definedName>
    <definedName function="false" hidden="false" name="mleaf_244877b0_8439_56be_8104_512c1fadf919" vbProcedure="false">Production!$BG$19</definedName>
    <definedName function="false" hidden="false" name="mleaf_244a63b4_ea60_5991_a4c9_986aedd4a074" vbProcedure="false">Resume_SensAnal!$AG$70</definedName>
    <definedName function="false" hidden="false" name="mleaf_245003a1_3ffd_530e_98fe_a93658b0d113" vbProcedure="false">Resume_SensAnal!$H$192</definedName>
    <definedName function="false" hidden="false" name="mleaf_2451d0e9_67e3_502c_922c_507e5c946a00" vbProcedure="false">Production!$F$24</definedName>
    <definedName function="false" hidden="false" name="mleaf_245205b7_9037_5dc6_a722_ecb15cf664e7" vbProcedure="false">Production!$AM$5</definedName>
    <definedName function="false" hidden="false" name="mleaf_24524c6b_f706_58a2_a3aa_7f92dbf94ef4" vbProcedure="false">'Heat map article'!$R$6</definedName>
    <definedName function="false" hidden="false" name="mleaf_24539381_3da2_5e36_b37c_75dc6b0f44b9" vbProcedure="false">Recycling!$Y$180</definedName>
    <definedName function="false" hidden="false" name="mleaf_2453e53a_b961_5951_b88c_23433a80cf43" vbProcedure="false">Resume_SensAnal!$AO$90</definedName>
    <definedName function="false" hidden="false" name="mleaf_2457355d_0fe0_5cbd_8997_42a83c41eb61" vbProcedure="false">Recycling!$AR$300</definedName>
    <definedName function="false" hidden="false" name="mleaf_245839de_d7ba_58ca_a429_485c18b4a787" vbProcedure="false">Resume_SensAnal!$AL$62</definedName>
    <definedName function="false" hidden="false" name="mleaf_2459592b_5b0c_5f31_9ff8_af3af73a9c58" vbProcedure="false">'Use Phase_Grid'!$M$240</definedName>
    <definedName function="false" hidden="false" name="mleaf_24612b9d_6350_55ee_889f_9f5392a85442" vbProcedure="false">Graphs!$M$14</definedName>
    <definedName function="false" hidden="false" name="mleaf_24651942_82dd_50e4_ae85_f108aede89dc" vbProcedure="false">'Use Phase'!$K$20</definedName>
    <definedName function="false" hidden="false" name="mleaf_24674110_d564_54e2_8d6b_c868ef539b23" vbProcedure="false">Resume_SensAnal!$AN$74</definedName>
    <definedName function="false" hidden="false" name="mleaf_2469e4ca_1373_5d96_abf7_8aa7ab58d95d" vbProcedure="false">Recycling!$BK$333</definedName>
    <definedName function="false" hidden="false" name="mleaf_2470a9f9_215c_5243_aa70_daca629eb1c2" vbProcedure="false">'Heat map article'!$AW$39</definedName>
    <definedName function="false" hidden="false" name="mleaf_24756eb0_de69_5c88_aaac_a810f43090b6" vbProcedure="false">Resume_SensAnal!$H$84</definedName>
    <definedName function="false" hidden="false" name="mleaf_247d6354_3c47_5090_aae4_f2679353676f" vbProcedure="false">Recycling!$AA$171</definedName>
    <definedName function="false" hidden="false" name="mleaf_24806f91_402d_5c2e_b71c_fcf1ce8ee045" vbProcedure="false">Recycling!$BL$305</definedName>
    <definedName function="false" hidden="false" name="mleaf_24836a5c_acfb_58f8_8de5_5880636a455a" vbProcedure="false">Resume_SensAnal!$S$149</definedName>
    <definedName function="false" hidden="false" name="mleaf_248432c9_6055_58c0_9d3f_c8dc4e3bfea0" vbProcedure="false">Resume_SensAnal!$E$202</definedName>
    <definedName function="false" hidden="false" name="mleaf_2487bd13_6852_51e5_946e_8eba36be3bb4" vbProcedure="false">Recycling!$BJ$330</definedName>
    <definedName function="false" hidden="false" name="mleaf_24881735_ee19_551f_81ae_76726f3ad53b" vbProcedure="false">'Use Phase'!$W$242</definedName>
    <definedName function="false" hidden="false" name="mleaf_248ca1dc_7990_50c4_83cb_db97f13484c3" vbProcedure="false">'Use Phase'!$Q$90</definedName>
    <definedName function="false" hidden="false" name="mleaf_248f8e75_24ef_53d7_b13a_210cd6d2ef72" vbProcedure="false">Production!$AT$226</definedName>
    <definedName function="false" hidden="false" name="mleaf_24934373_906b_5fb2_91a9_c5466b146b25" vbProcedure="false">Recycling!$V$40</definedName>
    <definedName function="false" hidden="false" name="mleaf_2494c3fb_31b4_56d2_b971_eb8ddc1e68bc" vbProcedure="false">Recycling!$L$149</definedName>
    <definedName function="false" hidden="false" name="mleaf_2497d43f_5e96_56ee_8137_1cb2ae60e7fa" vbProcedure="false">Resume_SensAnal!$M$44</definedName>
    <definedName function="false" hidden="false" name="mleaf_2498fa51_e0db_58eb_b968_a2e4d51d5d2c" vbProcedure="false">Recycling!$BQ$297</definedName>
    <definedName function="false" hidden="false" name="mleaf_2499d3b2_d5d2_5254_bb4b_b802b9227e1e" vbProcedure="false">'Use Phase'!$AD$269</definedName>
    <definedName function="false" hidden="false" name="mleaf_249d1c3f_e145_53e9_8337_566beb08d986" vbProcedure="false">Recycling!$BL$301</definedName>
    <definedName function="false" hidden="false" name="mleaf_249db9fc_788f_55fa_9887_147f764e119f" vbProcedure="false">'Use Phase'!$AE$162</definedName>
    <definedName function="false" hidden="false" name="mleaf_249e55f7_1d23_5f73_b81d_d0ec08ca5645" vbProcedure="false">Resume_SensAnal!$AN$51</definedName>
    <definedName function="false" hidden="false" name="mleaf_24a1a6d0_e228_5ead_a003_7c907aefdad1" vbProcedure="false">'Heat map article'!$AE$9</definedName>
    <definedName function="false" hidden="false" name="mleaf_24a2b4c5_8bf9_5e26_bd32_d7113d2deb70" vbProcedure="false">'Use Phase'!$J$298</definedName>
    <definedName function="false" hidden="false" name="mleaf_24a60d70_64b0_524a_b30e_8f9483a70356" vbProcedure="false">Resume_SensAnal!$N$210</definedName>
    <definedName function="false" hidden="false" name="mleaf_24a669cb_4206_5609_9a01_1cf2e073d7c2" vbProcedure="false">'Heat map article'!$BB$37</definedName>
    <definedName function="false" hidden="false" name="mleaf_24a94441_f13e_5bb1_9c60_4dfeaaf3293b" vbProcedure="false">Recycling!$AQ$316</definedName>
    <definedName function="false" hidden="false" name="mleaf_24aaecf0_7fda_5593_a916_79a0fdeb5257" vbProcedure="false">Recycling!$BL$337</definedName>
    <definedName function="false" hidden="false" name="mleaf_24aba757_fdbb_5c78_90d7_8478118a496c" vbProcedure="false">'Use Phase'!$T$227</definedName>
    <definedName function="false" hidden="false" name="mleaf_24af5fad_c4cc_5973_ae50_3d65af737d22" vbProcedure="false">Recycling!$BK$164</definedName>
    <definedName function="false" hidden="false" name="mleaf_24b3a5ae_e9c4_571a_a088_8c7ffecc2793" vbProcedure="false">Resume_SensAnal!$S$119</definedName>
    <definedName function="false" hidden="false" name="mleaf_24b3e58b_081d_54a1_b141_0cb97f70693e" vbProcedure="false">'Heat map article'!$Q$36</definedName>
    <definedName function="false" hidden="false" name="mleaf_24b678e5_4d60_5c18_8438_212e958b8ed9" vbProcedure="false">Graphs!$H$20</definedName>
    <definedName function="false" hidden="false" name="mleaf_24b8120b_496c_5b67_b6bc_a6d6ee6babe0" vbProcedure="false">Production!$AL$193</definedName>
    <definedName function="false" hidden="false" name="mleaf_24b98968_87d2_5f7a_8c25_8709583a0c1b" vbProcedure="false">Resume_SensAnal!$K$154</definedName>
    <definedName function="false" hidden="false" name="mleaf_24ba0afb_dc36_5c96_98a0_643c407d149d" vbProcedure="false">Resume_SensAnal!$P$86</definedName>
    <definedName function="false" hidden="false" name="mleaf_24bed74c_4c4c_5236_8521_e3e37b23b291" vbProcedure="false">'Heat map article'!$AO$21</definedName>
    <definedName function="false" hidden="false" name="mleaf_24c1bd4f_fbc5_557b_b597_e20febeb919d" vbProcedure="false">'Use Phase'!$Q$25</definedName>
    <definedName function="false" hidden="false" name="mleaf_24c4f5f7_eee8_59bc_9a78_4563bf3a87ea" vbProcedure="false">'Heat map article'!$AJ$41</definedName>
    <definedName function="false" hidden="false" name="mleaf_24c72a49_5e3e_5bc9_b930_2c60b0c69a3c" vbProcedure="false">'Use Phase'!$P$154</definedName>
    <definedName function="false" hidden="false" name="mleaf_24cd93c2_76d6_5420_acb1_abde26e1151a" vbProcedure="false">Recycling!$AV$21</definedName>
    <definedName function="false" hidden="false" name="mleaf_24d08201_c2b5_57ee_9801_87c7f075abb5" vbProcedure="false">'Use Phase'!$N$20</definedName>
    <definedName function="false" hidden="false" name="mleaf_24d383e6_d7fc_5e18_9747_7deab38f9257" vbProcedure="false">Graphs!$Q$33</definedName>
    <definedName function="false" hidden="false" name="mleaf_24d4ca9e_7824_5896_8b27_aac31112df58" vbProcedure="false">'Heat map article'!$V$15</definedName>
    <definedName function="false" hidden="false" name="mleaf_24d545e1_94ba_500e_b3a9_83a4faec733d" vbProcedure="false">'Heat map article'!$D$146</definedName>
    <definedName function="false" hidden="false" name="mleaf_24d93458_785d_5c33_b1c8_b1045bd3aa72" vbProcedure="false">'Heat map article'!$O$61</definedName>
    <definedName function="false" hidden="false" name="mleaf_24de1377_a4d3_5b1e_abf3_fc79fa080a49" vbProcedure="false">'Heat map article'!$AA$38</definedName>
    <definedName function="false" hidden="false" name="mleaf_24e05b81_26e4_5eba_bdde_d857a2256b09" vbProcedure="false">Resume_SensAnal!$AN$119</definedName>
    <definedName function="false" hidden="false" name="mleaf_24e1f882_f824_548a_887d_2fe8c5203050" vbProcedure="false">'Use Phase'!$AJ$199</definedName>
    <definedName function="false" hidden="false" name="mleaf_24e35e15_5888_53e4_aac0_05aaa552b3a7" vbProcedure="false">Recycling!$AT$73</definedName>
    <definedName function="false" hidden="false" name="mleaf_24ea03a9_2e8d_52cd_ad83_8f98ef1b03c9" vbProcedure="false">Resume_SensAnal!$F$18</definedName>
    <definedName function="false" hidden="false" name="mleaf_24ea774a_a3a9_5b8b_868a_99f03bc65cf7" vbProcedure="false">'Use Phase'!$Q$243</definedName>
    <definedName function="false" hidden="false" name="mleaf_24ef21c7_af72_544e_ba90_5edeb9977d38" vbProcedure="false">Resume_SensAnal!$J$90</definedName>
    <definedName function="false" hidden="false" name="mleaf_24f381d4_6266_5acd_9b94_c6db2d8f7214" vbProcedure="false">'Heat map article'!$AV$29</definedName>
    <definedName function="false" hidden="false" name="mleaf_24f3858d_3dbd_5eea_b683_28403f19e419" vbProcedure="false">Resume_SensAnal!$D$190</definedName>
    <definedName function="false" hidden="false" name="mleaf_24f40857_da31_5f7b_b35f_22e1f451d535" vbProcedure="false">Recycling!$AX$85</definedName>
    <definedName function="false" hidden="false" name="mleaf_24f4c8db_d367_5ad9_9cf6_cf110db8addd" vbProcedure="false">Recycling!$AF$165</definedName>
    <definedName function="false" hidden="false" name="mleaf_24f4dcb6_2b49_582c_8089_6ea5bf81979d" vbProcedure="false">'Heat map article'!$AX$16</definedName>
    <definedName function="false" hidden="false" name="mleaf_24fe9462_4189_5b53_bed6_885d7cfbd5a8" vbProcedure="false">'Heat map article'!$D$102</definedName>
    <definedName function="false" hidden="false" name="mleaf_250080b4_1c3e_551d_8c8b_54774c44ff41" vbProcedure="false">'Use Phase'!$AJ$153</definedName>
    <definedName function="false" hidden="false" name="mleaf_25027b55_2596_5c9e_a355_ae11bcfaba45" vbProcedure="false">'Use Phase'!$M$61</definedName>
    <definedName function="false" hidden="false" name="mleaf_2502d670_b10c_5bcc_9f26_0db99dfc8ce2" vbProcedure="false">Resume_SensAnal!$AL$89</definedName>
    <definedName function="false" hidden="false" name="mleaf_2505f545_aa66_5822_be63_bfbaa655a591" vbProcedure="false">'Use Phase'!$AE$219</definedName>
    <definedName function="false" hidden="false" name="mleaf_250d51ad_5e26_5d7a_a528_52b9205188a0" vbProcedure="false">'Use Phase_Grid'!$K$114</definedName>
    <definedName function="false" hidden="false" name="mleaf_25159884_6675_5b8c_bdac_1fb55c54aad1" vbProcedure="false">'Heat map article'!$AH$38</definedName>
    <definedName function="false" hidden="false" name="mleaf_2515b70d_ce92_5298_95aa_b504125ef684" vbProcedure="false">Resume_SensAnal!$D$74</definedName>
    <definedName function="false" hidden="false" name="mleaf_251a568e_7922_59cc_9a29_be395a4697b5" vbProcedure="false">'Use Phase'!$N$230</definedName>
    <definedName function="false" hidden="false" name="mleaf_251c7c6c_1a69_5563_8c2c_a3f4e955be11" vbProcedure="false">'Use Phase'!$AE$179</definedName>
    <definedName function="false" hidden="false" name="mleaf_251ebb52_f6b1_5a8a_bbb1_b0ec8fe1b38d" vbProcedure="false">'Heat map article'!$D$116</definedName>
    <definedName function="false" hidden="false" name="mleaf_251ee4ee_e946_531f_a135_700812c9bedb" vbProcedure="false">Recycling!$AU$297</definedName>
    <definedName function="false" hidden="false" name="mleaf_2520f385_925c_5e42_aef1_7d93aa83d649" vbProcedure="false">Recycling!$AI$180</definedName>
    <definedName function="false" hidden="false" name="mleaf_2521482e_c765_50bb_a766_cef31308b7ee" vbProcedure="false">Recycling!$P$186</definedName>
    <definedName function="false" hidden="false" name="mleaf_252149e2_ddc4_5f4e_aa3f_4277c6fc54e4" vbProcedure="false">'Use Phase_Grid'!$N$179</definedName>
    <definedName function="false" hidden="false" name="mleaf_2523cbd9_2509_5d26_b80b_2d62d526e0a1" vbProcedure="false">Resume_SensAnal!$H$87</definedName>
    <definedName function="false" hidden="false" name="mleaf_252781d8_ff37_51b1_8a65_5df9b6428bd1" vbProcedure="false">Resume_SensAnal!$AH$86</definedName>
    <definedName function="false" hidden="false" name="mleaf_252861d3_e661_5e60_9550_70b4049bb6a4" vbProcedure="false">Production!$AF$19</definedName>
    <definedName function="false" hidden="false" name="mleaf_252b992b_a274_535b_bfbe_23997836f18f" vbProcedure="false">Production!$L$70</definedName>
    <definedName function="false" hidden="false" name="mleaf_252c535f_9195_5410_b76d_b05220cea6fe" vbProcedure="false">Production!$I$233</definedName>
    <definedName function="false" hidden="false" name="mleaf_252f85a7_a319_5f1e_8678_d90ac8798df3" vbProcedure="false">'Heat map article'!$Y$26</definedName>
    <definedName function="false" hidden="false" name="mleaf_25305e2a_c13b_57a8_8b63_bbe3f5896395" vbProcedure="false">'Use Phase'!$S$262</definedName>
    <definedName function="false" hidden="false" name="mleaf_25327150_20ec_5221_8bc8_8feb35ad4a00" vbProcedure="false">Production!$J$234</definedName>
    <definedName function="false" hidden="false" name="mleaf_25335df1_8e11_5d2a_aa28_9c2795b96bae" vbProcedure="false">Recycling!$AV$103</definedName>
    <definedName function="false" hidden="false" name="mleaf_2534aa8b_d359_5b9e_82d8_4cb562ae7ed5" vbProcedure="false">'Heat map article'!$J$122</definedName>
    <definedName function="false" hidden="false" name="mleaf_2534f505_a1e4_5793_952a_68334ee7de64" vbProcedure="false">'Heat map article'!$AD$137</definedName>
    <definedName function="false" hidden="false" name="mleaf_253a4b64_dcfd_5d82_ba64_42f74198430b" vbProcedure="false">Recycling!$Y$86</definedName>
    <definedName function="false" hidden="false" name="mleaf_253b3459_6be5_5830_b8d2_9338cf2ca1b2" vbProcedure="false">'Heat map article'!$G$131</definedName>
    <definedName function="false" hidden="false" name="mleaf_253b78cd_6830_56a3_ba39_e75ff3bea65e" vbProcedure="false">Recycling!$I$173</definedName>
    <definedName function="false" hidden="false" name="mleaf_253cc585_71d3_5066_85d0_190d4e63c05e" vbProcedure="false">Resume_SensAnal!$S$33</definedName>
    <definedName function="false" hidden="false" name="mleaf_253e1fa9_9b21_5ee1_84aa_6542b296ef66" vbProcedure="false">'Heat map article'!$I$53</definedName>
    <definedName function="false" hidden="false" name="mleaf_2540752e_a559_5726_a5ea_b2ff2a4400b4" vbProcedure="false">Recycling!$BA$156</definedName>
    <definedName function="false" hidden="false" name="mleaf_2541a91d_c314_5e27_a723_8d7e66c4ed49" vbProcedure="false">'Heat map article'!$G$136</definedName>
    <definedName function="false" hidden="false" name="mleaf_254496c1_d4ce_5c7d_99b0_5d280d3c5d9d" vbProcedure="false">'Use Phase'!$N$386</definedName>
    <definedName function="false" hidden="false" name="mleaf_2547cb7b_dc26_54fe_a2f1_5d08463b604b" vbProcedure="false">'Use Phase_Grid'!$R$46</definedName>
    <definedName function="false" hidden="false" name="mleaf_2548062b_6716_5495_b934_99d586e9b926" vbProcedure="false">Recycling!$BP$331</definedName>
    <definedName function="false" hidden="false" name="mleaf_2549d6bd_ad86_5fe3_9b9b_a325d7e6f13a" vbProcedure="false">'Heat map article'!$AE$150</definedName>
    <definedName function="false" hidden="false" name="mleaf_254a3784_cc54_58ce_b485_14d061764e64" vbProcedure="false">'Heat map article'!$AA$52</definedName>
    <definedName function="false" hidden="false" name="mleaf_255421bb_fa46_56d9_84a7_5ce332dc9eaa" vbProcedure="false">'Use Phase'!$N$319</definedName>
    <definedName function="false" hidden="false" name="mleaf_255f62ca_383e_5e1f_9dbb_aac6cac200b8" vbProcedure="false">Recycling!$L$165</definedName>
    <definedName function="false" hidden="false" name="mleaf_2562a527_f70f_5a90_a634_a8e321a19090" vbProcedure="false">Resume_SensAnal!$H$188</definedName>
    <definedName function="false" hidden="false" name="mleaf_256540b6_ae7c_5d9c_ad26_ab0011c8912d" vbProcedure="false">'Use Phase_Grid'!$M$10</definedName>
    <definedName function="false" hidden="false" name="mleaf_2566ab86_c187_595f_abbe_ea2fc468c133" vbProcedure="false">Resume_SensAnal!$I$43</definedName>
    <definedName function="false" hidden="false" name="mleaf_2567d58f_38b1_5d08_b80b_7303c637b45d" vbProcedure="false">Production!$L$74</definedName>
    <definedName function="false" hidden="false" name="mleaf_25696f68_6d66_59f3_acd4_83c0bb136984" vbProcedure="false">Resume_SensAnal!$C$8</definedName>
    <definedName function="false" hidden="false" name="mleaf_256c3210_4ec1_5481_a3e9_0eb0a11ad821" vbProcedure="false">'Heat map article'!$L$97</definedName>
    <definedName function="false" hidden="false" name="mleaf_256f5cb8_5fc1_5093_b096_0c507fb24a47" vbProcedure="false">'Heat map article'!$AB$13</definedName>
    <definedName function="false" hidden="false" name="mleaf_25703819_d3e7_5c0e_8b03_3d1980d239b1" vbProcedure="false">'Use Phase'!$AL$189</definedName>
    <definedName function="false" hidden="false" name="mleaf_2570c967_83b4_52b6_9d0d_0723e431b317" vbProcedure="false">'Use Phase_Grid'!$P$3</definedName>
    <definedName function="false" hidden="false" name="mleaf_2577aec6_bbd4_55f7_a7de_4e34822f0593" vbProcedure="false">'Use Phase_Grid'!$N$55</definedName>
    <definedName function="false" hidden="false" name="mleaf_25787c17_1ae7_5d8a_9cf0_2a3d52f192d1" vbProcedure="false">Recycling!$BR$106</definedName>
    <definedName function="false" hidden="false" name="mleaf_257f270e_9dcd_5d56_897b_981768682616" vbProcedure="false">Recycling!$AH$196</definedName>
    <definedName function="false" hidden="false" name="mleaf_25818e66_3d04_541d_8e05_5dd6528689d5" vbProcedure="false">'Use Phase_Grid'!$Q$127</definedName>
    <definedName function="false" hidden="false" name="mleaf_25824fa9_aea1_5a1b_999c_3d6d0ce84785" vbProcedure="false">Production!$AL$95</definedName>
    <definedName function="false" hidden="false" name="mleaf_2585aaf2_1d3a_5b64_8668_3f6ac91e66d3" vbProcedure="false">'Use Phase_Grid'!$L$118</definedName>
    <definedName function="false" hidden="false" name="mleaf_25880f96_21b6_5697_8eb3_bd5ade7f041a" vbProcedure="false">Resume_SensAnal!$AP$49</definedName>
    <definedName function="false" hidden="false" name="mleaf_25889b28_c961_59d3_ade1_1c23fd4346fa" vbProcedure="false">Production!$L$103</definedName>
    <definedName function="false" hidden="false" name="mleaf_258abc67_10a9_5bc1_bc46_37f9e9775c8c" vbProcedure="false">Resume_SensAnal!$Q$188</definedName>
    <definedName function="false" hidden="false" name="mleaf_258c0516_4aef_5190_af2c_1ef3c119581c" vbProcedure="false">'Use Phase'!$V$166</definedName>
    <definedName function="false" hidden="false" name="mleaf_258daa1e_ca75_528e_8549_07e415d7bdc5" vbProcedure="false">Resume_SensAnal!$AC$36</definedName>
    <definedName function="false" hidden="false" name="mleaf_258fdbb5_e2fc_536e_88d3_3fc7ec67ba47" vbProcedure="false">Production!$P$73</definedName>
    <definedName function="false" hidden="false" name="mleaf_2595375b_f62c_58a1_9979_6e310deadce7" vbProcedure="false">'Heat map article'!$AD$128</definedName>
    <definedName function="false" hidden="false" name="mleaf_2598ed06_0c64_58ff_b780_666a130ad64e" vbProcedure="false">'Use Phase'!$T$238</definedName>
    <definedName function="false" hidden="false" name="mleaf_259b08ed_1750_5162_998b_d909e5b7797b" vbProcedure="false">'Heat map article'!$AY$36</definedName>
    <definedName function="false" hidden="false" name="mleaf_259ed554_5548_552c_afc2_ce10eef4e8bf" vbProcedure="false">'Heat map article'!$L$16</definedName>
    <definedName function="false" hidden="false" name="mleaf_25a2ef98_47e6_5a75_a04b_dc24141fbd10" vbProcedure="false">'Heat map article'!$Q$45</definedName>
    <definedName function="false" hidden="false" name="mleaf_25a688c1_7078_5171_8e59_59703ea76711" vbProcedure="false">'Use Phase_Grid'!$Q$115</definedName>
    <definedName function="false" hidden="false" name="mleaf_25a808eb_c955_5e29_8bb5_9db51214e444" vbProcedure="false">Recycling!$BU$165</definedName>
    <definedName function="false" hidden="false" name="mleaf_25ab408c_ccf8_562b_876d_8d83e1b94b19" vbProcedure="false">'Heat map article'!$W$89</definedName>
    <definedName function="false" hidden="false" name="mleaf_25ab915e_06bd_5060_bcfe_2f78a5680955" vbProcedure="false">Production!$BO$4</definedName>
    <definedName function="false" hidden="false" name="mleaf_25b0feb3_f555_5e2d_82cd_eb5eaf83ea42" vbProcedure="false">Production!$BN$87</definedName>
    <definedName function="false" hidden="false" name="mleaf_25b4e59e_080a_582f_8a51_bea470b3d6fc" vbProcedure="false">'Use Phase'!$K$168</definedName>
    <definedName function="false" hidden="false" name="mleaf_25b57e10_366c_56a8_8344_91b585c286b1" vbProcedure="false">Production!$AV$193</definedName>
    <definedName function="false" hidden="false" name="mleaf_25b69f22_de89_5f16_945b_9e54ca388b65" vbProcedure="false">'Use Phase_Grid'!$O$215</definedName>
    <definedName function="false" hidden="false" name="mleaf_25b7e791_d44f_5c46_ab4b_15fa01a0ee06" vbProcedure="false">Production!$BM$208</definedName>
    <definedName function="false" hidden="false" name="mleaf_25b8f669_4890_5e6a_b9e7_2ea87cd49189" vbProcedure="false">Recycling!$D$144</definedName>
    <definedName function="false" hidden="false" name="mleaf_25be2a9e_39c1_512b_8d81_8fbec1b3d497" vbProcedure="false">'Heat map article'!$R$107</definedName>
    <definedName function="false" hidden="false" name="mleaf_25c0c1ee_cc52_5e6d_b4d5_c0a9669e9374" vbProcedure="false">Recycling!$BB$89</definedName>
    <definedName function="false" hidden="false" name="mleaf_25c3fb7b_2fce_5d73_940b_63a04b7b8385" vbProcedure="false">Recycling!$W$171</definedName>
    <definedName function="false" hidden="false" name="mleaf_25c4e3cc_e588_531a_8388_3dd6e30ca864" vbProcedure="false">Resume_SensAnal!$N$91</definedName>
    <definedName function="false" hidden="false" name="mleaf_25ca5399_98f0_5d9f_a395_79791a4729bc" vbProcedure="false">Resume_SensAnal!$M$10</definedName>
    <definedName function="false" hidden="false" name="mleaf_25ca794d_8d54_5c5e_af32_e6814c1eaa03" vbProcedure="false">Recycling!$AR$342</definedName>
    <definedName function="false" hidden="false" name="mleaf_25cc04ef_c8a5_5242_b840_04c73622c8de" vbProcedure="false">'Heat map article'!$F$86</definedName>
    <definedName function="false" hidden="false" name="mleaf_25cec4ff_23e5_5b54_bef7_f99cbf33b4c2" vbProcedure="false">'Heat map article'!$AT$41</definedName>
    <definedName function="false" hidden="false" name="mleaf_25d06c75_78c6_54f8_a975_2a0c817f4d89" vbProcedure="false">Recycling!$S$143</definedName>
    <definedName function="false" hidden="false" name="mleaf_25d19b46_970c_551b_b460_94b916ad8500" vbProcedure="false">Recycling!$J$111</definedName>
    <definedName function="false" hidden="false" name="mleaf_25d23dc8_9370_569c_b47b_46397caccb11" vbProcedure="false">Production!$I$30</definedName>
    <definedName function="false" hidden="false" name="mleaf_25d3fe39_7cec_55b1_be0b_05f987ffc098" vbProcedure="false">'Use Phase'!$R$272</definedName>
    <definedName function="false" hidden="false" name="mleaf_25d4f160_9888_5cb8_a1e2_171f7af22d7e" vbProcedure="false">Production!$AC$11</definedName>
    <definedName function="false" hidden="false" name="mleaf_25dd6523_d691_5841_afaf_afccfb337b65" vbProcedure="false">'Use Phase'!$AF$185</definedName>
    <definedName function="false" hidden="false" name="mleaf_25df668d_f4f1_51ae_9573_1caf0aa7ca44" vbProcedure="false">Production!$BF$96</definedName>
    <definedName function="false" hidden="false" name="mleaf_25e0dcc6_afd0_5a32_868a_569a90349e80" vbProcedure="false">Production!$AC$7</definedName>
    <definedName function="false" hidden="false" name="mleaf_25e144fd_47cc_568a_ac58_adde22009963" vbProcedure="false">Production!$AV$44</definedName>
    <definedName function="false" hidden="false" name="mleaf_25e40d77_c5d1_5c6e_b9b5_21ceeda486f2" vbProcedure="false">'Heat map article'!$F$32</definedName>
    <definedName function="false" hidden="false" name="mleaf_25e5271c_68ef_54ab_a01c_058e120dc137" vbProcedure="false">'Use Phase_Grid'!$O$173</definedName>
    <definedName function="false" hidden="false" name="mleaf_25e556bd_0629_5816_a89f_7321e81d5078" vbProcedure="false">'Use Phase'!$O$112</definedName>
    <definedName function="false" hidden="false" name="mleaf_25eb359a_c481_5af6_a812_7e89856367b0" vbProcedure="false">Resume_SensAnal!$AI$96</definedName>
    <definedName function="false" hidden="false" name="mleaf_25f2a24a_7a24_5344_b233_d7f6e348d34a" vbProcedure="false">'Use Phase_Grid'!$L$147</definedName>
    <definedName function="false" hidden="false" name="mleaf_25f4378b_f7b6_5ac7_818e_ee8810c4afc7" vbProcedure="false">'Use Phase_Grid'!$N$219</definedName>
    <definedName function="false" hidden="false" name="mleaf_25f90e43_e665_5e06_b1d0_12edb8cebbbf" vbProcedure="false">Graphs!$I$4</definedName>
    <definedName function="false" hidden="false" name="mleaf_25fa72fa_e96b_581f_8757_def80dd8e168" vbProcedure="false">Resume_SensAnal!$N$102</definedName>
    <definedName function="false" hidden="false" name="mleaf_25fc34e0_8b30_54c0_8618_626daffa5e87" vbProcedure="false">Graphs!$Q$32</definedName>
    <definedName function="false" hidden="false" name="mleaf_25fcbfc4_0a99_592c_ab80_5634158a3a10" vbProcedure="false">Recycling!$AW$148</definedName>
    <definedName function="false" hidden="false" name="mleaf_2604f5db_6fb7_5ff8_ae46_80b7c5161bb3" vbProcedure="false">Resume_SensAnal!$M$148</definedName>
    <definedName function="false" hidden="false" name="mleaf_26081844_8bb2_5bfd_985a_ee00638e64d1" vbProcedure="false">'Use Phase'!$AG$155</definedName>
    <definedName function="false" hidden="false" name="mleaf_2609858f_3b9f_5195_91c0_54815de279ec" vbProcedure="false">Resume_SensAnal!$H$165</definedName>
    <definedName function="false" hidden="false" name="mleaf_260f69f1_3165_58ad_942a_76f3f19a7175" vbProcedure="false">Recycling!$AF$109</definedName>
    <definedName function="false" hidden="false" name="mleaf_26141658_6062_5490_ad99_f4563f290836" vbProcedure="false">'Use Phase'!$R$90</definedName>
    <definedName function="false" hidden="false" name="mleaf_2616177f_da9b_5a3c_90ad_e92b6967cd97" vbProcedure="false">Graphs!$B$49</definedName>
    <definedName function="false" hidden="false" name="mleaf_2616192c_18b1_5fcb_84b9_0c24f4f0d95f" vbProcedure="false">Resume_SensAnal!$AK$100</definedName>
    <definedName function="false" hidden="false" name="mleaf_261852e9_f90d_51fc_8f61_37bcfd4d438a" vbProcedure="false">'Heat map article'!$AB$79</definedName>
    <definedName function="false" hidden="false" name="mleaf_261b9ccd_51f1_5b10_89e2_b500e628a132" vbProcedure="false">Resume_SensAnal!$I$200</definedName>
    <definedName function="false" hidden="false" name="mleaf_26216388_3b1b_54fe_b3f2_caffd3d1e3be" vbProcedure="false">Resume_SensAnal!$P$70</definedName>
    <definedName function="false" hidden="false" name="mleaf_2622a18c_e0b6_524d_a25b_ddb280345bae" vbProcedure="false">'Use Phase'!$AK$335</definedName>
    <definedName function="false" hidden="false" name="mleaf_26255fb8_7789_51e3_a47a_b44c6ddfbda6" vbProcedure="false">'Heat map article'!$C$147</definedName>
    <definedName function="false" hidden="false" name="mleaf_26299a75_b006_51d5_a1ed_83b95b662678" vbProcedure="false">'Use Phase'!$S$182</definedName>
    <definedName function="false" hidden="false" name="mleaf_262a6973_c16b_5878_997c_6cf2f7a23b9f" vbProcedure="false">'Heat map article'!$D$98</definedName>
    <definedName function="false" hidden="false" name="mleaf_262a90cc_bc07_56b9_9cc4_37277ffe14e2" vbProcedure="false">'Heat map article'!$P$109</definedName>
    <definedName function="false" hidden="false" name="mleaf_262d1ea5_4e38_5ebf_965e_2eae793507a5" vbProcedure="false">Production!$F$211</definedName>
    <definedName function="false" hidden="false" name="mleaf_262ea371_32f1_532e_9eec_7f9c2c3b14b6" vbProcedure="false">Recycling!$E$153</definedName>
    <definedName function="false" hidden="false" name="mleaf_262ebc07_bbc9_54ba_9d1b_03f83095e265" vbProcedure="false">Resume_SensAnal!$AE$34</definedName>
    <definedName function="false" hidden="false" name="mleaf_262fb0c2_205c_52e2_9285_7842fc683249" vbProcedure="false">Production!$BK$4</definedName>
    <definedName function="false" hidden="false" name="mleaf_262fb2a2_874e_53cc_96ad_1b7f1a31db51" vbProcedure="false">'Use Phase'!$U$281</definedName>
    <definedName function="false" hidden="false" name="mleaf_2631871d_4e4e_5d89_ba8f_9f8fd4882e5d" vbProcedure="false">Resume_SensAnal!$AR$64</definedName>
    <definedName function="false" hidden="false" name="mleaf_2631ba73_c5fc_50ca_99f7_69511eefddce" vbProcedure="false">Recycling!$AO$101</definedName>
    <definedName function="false" hidden="false" name="mleaf_263517c5_12a6_5e68_a7f8_938dfc943364" vbProcedure="false">'Use Phase'!$Q$101</definedName>
    <definedName function="false" hidden="false" name="mleaf_26358653_29fd_52a9_b558_04a9baf9b493" vbProcedure="false">Recycling!$AX$114</definedName>
    <definedName function="false" hidden="false" name="mleaf_263a12ca_11fb_5cc3_b21c_f4f13ca8222d" vbProcedure="false">Resume_SensAnal!$AG$97</definedName>
    <definedName function="false" hidden="false" name="mleaf_263b70c5_4a39_5573_a77a_b0b41d86ce6f" vbProcedure="false">Recycling!$AL$164</definedName>
    <definedName function="false" hidden="false" name="mleaf_263d83fd_b4aa_53fc_92c3_3c99e2e739d9" vbProcedure="false">Graphs!$B$8</definedName>
    <definedName function="false" hidden="false" name="mleaf_263e1017_fae9_54f6_9956_beb726c5087b" vbProcedure="false">Recycling!$AV$126</definedName>
    <definedName function="false" hidden="false" name="mleaf_263e3817_56f3_5c52_b921_934ddd83c99e" vbProcedure="false">Recycling!$BQ$113</definedName>
    <definedName function="false" hidden="false" name="mleaf_263e84ab_0c87_5113_b90d_e2c409aec040" vbProcedure="false">'Use Phase_Grid'!$P$268</definedName>
    <definedName function="false" hidden="false" name="mleaf_2646bb26_0e53_5502_bae4_f59d60f669d7" vbProcedure="false">'Use Phase'!$Q$141</definedName>
    <definedName function="false" hidden="false" name="mleaf_264913e8_cbbc_50e5_914e_5ebd63b8d70a" vbProcedure="false">Recycling!$B$132</definedName>
    <definedName function="false" hidden="false" name="mleaf_264a1491_5365_5298_ade0_700c56770011" vbProcedure="false">'Use Phase'!$R$235</definedName>
    <definedName function="false" hidden="false" name="mleaf_2651b948_6304_5f84_9018_991dadb40761" vbProcedure="false">'Use Phase'!$N$5</definedName>
    <definedName function="false" hidden="false" name="mleaf_2653f78d_3029_50f1_85aa_6250409addf6" vbProcedure="false">Graphs!$O$16</definedName>
    <definedName function="false" hidden="false" name="mleaf_26545d6d_b7fe_52ce_9a4c_2ed143c903e4" vbProcedure="false">Production!$Y$55</definedName>
    <definedName function="false" hidden="false" name="mleaf_26565912_b14a_5a93_94df_08b207b85b61" vbProcedure="false">'Use Phase'!$F$47</definedName>
    <definedName function="false" hidden="false" name="mleaf_2656c9ea_be9d_50b8_8a00_2a8408fd7ddb" vbProcedure="false">'Heat map article'!$R$149</definedName>
    <definedName function="false" hidden="false" name="mleaf_26570a22_5218_5be2_b01d_e91f6a838302" vbProcedure="false">Production!$V$14</definedName>
    <definedName function="false" hidden="false" name="mleaf_265d6580_eca2_5c69_bffa_260e9a2b9c51" vbProcedure="false">Resume_SensAnal!$AC$89</definedName>
    <definedName function="false" hidden="false" name="mleaf_265e58f4_2712_53ae_be30_5c6f1b491bc4" vbProcedure="false">Recycling!$I$91</definedName>
    <definedName function="false" hidden="false" name="mleaf_26623c1e_74b8_5bad_9f30_18fd66649a4b" vbProcedure="false">Recycling!$AG$193</definedName>
    <definedName function="false" hidden="false" name="mleaf_2663a0ef_c4e3_5b4b_bbfc_e2e567713ba9" vbProcedure="false">'Use Phase'!$AG$268</definedName>
    <definedName function="false" hidden="false" name="mleaf_2664a8d5_dfd9_5d3e_9bed_eec14778f4e3" vbProcedure="false">Resume_SensAnal!$D$210</definedName>
    <definedName function="false" hidden="false" name="mleaf_266986eb_91a5_5afc_94a7_b5b28ea14491" vbProcedure="false">'Heat map article'!$M$57</definedName>
    <definedName function="false" hidden="false" name="mleaf_267216b6_bdfc_5bae_88e3_a683964b7f6b" vbProcedure="false">'Use Phase'!$T$188</definedName>
    <definedName function="false" hidden="false" name="mleaf_267b02d0_5a01_5f3d_b877_72e457fc7c9c" vbProcedure="false">Resume_SensAnal!$G$15</definedName>
    <definedName function="false" hidden="false" name="mleaf_268189d1_77b5_5a37_8183_f67229f1da60" vbProcedure="false">'Heat map article'!$AH$26</definedName>
    <definedName function="false" hidden="false" name="mleaf_2685bf73_daa0_5050_8336_1e8a99cc2ca8" vbProcedure="false">'Heat map article'!$AM$11</definedName>
    <definedName function="false" hidden="false" name="mleaf_26880d64_0ce2_5fdc_a402_1df1bbc9dfd3" vbProcedure="false">Production!$L$75</definedName>
    <definedName function="false" hidden="false" name="mleaf_268a8840_6a35_5fff_906b_0278fe3a909d" vbProcedure="false">'Heat map article'!$AO$9</definedName>
    <definedName function="false" hidden="false" name="mleaf_268adf1a_75a8_5942_b27a_cdae2f8d2b45" vbProcedure="false">Production!$AL$147</definedName>
    <definedName function="false" hidden="false" name="mleaf_268b8ea6_b593_589a_8176_207261bcdd3b" vbProcedure="false">'Heat map article'!$E$119</definedName>
    <definedName function="false" hidden="false" name="mleaf_268bc1a2_52f2_52c4_b4ef_515260485f15" vbProcedure="false">Resume_SensAnal!$I$86</definedName>
    <definedName function="false" hidden="false" name="mleaf_268ce1e1_ef20_554f_b3af_1d42a40c250a" vbProcedure="false">'Heat map article'!$AD$91</definedName>
    <definedName function="false" hidden="false" name="mleaf_268ee033_2fca_5b46_b822_f5947273d772" vbProcedure="false">Recycling!$Z$85</definedName>
    <definedName function="false" hidden="false" name="mleaf_269425af_ba20_593d_9b33_9ad55189a8b5" vbProcedure="false">Production!$L$171</definedName>
    <definedName function="false" hidden="false" name="mleaf_26983c65_b448_5626_84ad_2b8cbee26c5f" vbProcedure="false">Resume_SensAnal!$H$96</definedName>
    <definedName function="false" hidden="false" name="mleaf_269a6579_7851_59c2_a4e5_5022f6f97956" vbProcedure="false">Recycling!$AS$142</definedName>
    <definedName function="false" hidden="false" name="mleaf_269e4891_ba09_58f5_8e4c_90e9bdb1313a" vbProcedure="false">Recycling!$BB$96</definedName>
    <definedName function="false" hidden="false" name="mleaf_26a241ba_8185_5af4_8785_a3a18ec5f73d" vbProcedure="false">'Heat map article'!$I$121</definedName>
    <definedName function="false" hidden="false" name="mleaf_26a761bb_b480_57d8_81b7_249499604a5f" vbProcedure="false">'Heat map article'!$E$30</definedName>
    <definedName function="false" hidden="false" name="mleaf_26aabc09_873d_5b26_a21b_a432a2b6c40d" vbProcedure="false">Resume_SensAnal!$F$171</definedName>
    <definedName function="false" hidden="false" name="mleaf_26ac5be8_10fa_5733_930b_e821b9077b9c" vbProcedure="false">Resume_SensAnal!$I$130</definedName>
    <definedName function="false" hidden="false" name="mleaf_26b0d3ec_bfb9_5a54_bf32_7970daa2927d" vbProcedure="false">'Use Phase'!$AJ$139</definedName>
    <definedName function="false" hidden="false" name="mleaf_26b1194a_be61_5675_a295_efdd591a7290" vbProcedure="false">'Use Phase_Grid'!$N$232</definedName>
    <definedName function="false" hidden="false" name="mleaf_26b57135_26a6_5150_a8f9_9e28890ac368" vbProcedure="false">'Use Phase_Grid'!$K$180</definedName>
    <definedName function="false" hidden="false" name="mleaf_26b72184_a74e_5c88_bd6e_346ba1dd0d84" vbProcedure="false">'Use Phase_Grid'!$D$48</definedName>
    <definedName function="false" hidden="false" name="mleaf_26b73439_cb3e_5441_9efb_cfa241c52d99" vbProcedure="false">Resume_SensAnal!$N$158</definedName>
    <definedName function="false" hidden="false" name="mleaf_26b7d04c_7ad5_530a_87f1_e3b543c98724" vbProcedure="false">'Heat map article'!$C$18</definedName>
    <definedName function="false" hidden="false" name="mleaf_26c14d79_3d40_5359_b9f5_7f16c0da5e71" vbProcedure="false">Production!$H$69</definedName>
    <definedName function="false" hidden="false" name="mleaf_26c2beda_54a7_554f_a0bc_d9eba5ddf2a5" vbProcedure="false">'Use Phase'!$AI$290</definedName>
    <definedName function="false" hidden="false" name="mleaf_26c4205c_d22d_5752_a560_1a82257e5ac5" vbProcedure="false">'Use Phase_Grid'!$V$165</definedName>
    <definedName function="false" hidden="false" name="mleaf_26c44f4d_38fb_5059_bce9_3da1b1fc9d9a" vbProcedure="false">'Heat map article'!$C$65</definedName>
    <definedName function="false" hidden="false" name="mleaf_26c4fafc_11e2_5638_98bf_4a082cdb07cc" vbProcedure="false">'Heat map article'!$E$96</definedName>
    <definedName function="false" hidden="false" name="mleaf_26c578da_5ae7_5d7f_88c0_cefd6d9f4de9" vbProcedure="false">Recycling!$J$108</definedName>
    <definedName function="false" hidden="false" name="mleaf_26c8c70c_780e_5f88_bc29_64f8311e6b94" vbProcedure="false">'Use Phase_Grid'!$M$83</definedName>
    <definedName function="false" hidden="false" name="mleaf_26c95510_f924_5e43_8070_e676fed813c8" vbProcedure="false">'Use Phase'!$T$190</definedName>
    <definedName function="false" hidden="false" name="mleaf_26cadd18_3a4e_5357_ab81_e06f02508aa8" vbProcedure="false">Recycling!$AT$320</definedName>
    <definedName function="false" hidden="false" name="mleaf_26ce126e_9cda_5546_8963_3959e97f8573" vbProcedure="false">'Heat map article'!$AX$23</definedName>
    <definedName function="false" hidden="false" name="mleaf_26cfd71c_8eb7_5e6f_8a0e_c7e1b4435f2e" vbProcedure="false">Resume_SensAnal!$S$217</definedName>
    <definedName function="false" hidden="false" name="mleaf_26d00b95_4525_53e0_9def_8e57e904367b" vbProcedure="false">'Use Phase'!$AH$281</definedName>
    <definedName function="false" hidden="false" name="mleaf_26d0ff19_f165_5684_bd64_c9153fdcf779" vbProcedure="false">Production!$AZ$8</definedName>
    <definedName function="false" hidden="false" name="mleaf_26d6d60b_8fcc_599e_bed2_3c4aadc116b5" vbProcedure="false">'Heat map article'!$F$25</definedName>
    <definedName function="false" hidden="false" name="mleaf_26d82bec_9743_5bcc_9f65_98d846008d38" vbProcedure="false">Resume_SensAnal!$T$51</definedName>
    <definedName function="false" hidden="false" name="mleaf_26d9f754_223d_55bd_a3e3_82a5599a7149" vbProcedure="false">'Use Phase'!$O$100</definedName>
    <definedName function="false" hidden="false" name="mleaf_26db97a4_e398_5ce5_a5b5_b60ea66ff400" vbProcedure="false">'Heat map article'!$W$36</definedName>
    <definedName function="false" hidden="false" name="mleaf_26dce962_4de8_58e8_9038_46d7b810a42d" vbProcedure="false">Resume_SensAnal!$J$126</definedName>
    <definedName function="false" hidden="false" name="mleaf_26ddc126_f7c8_513b_a672_9de19e54b240" vbProcedure="false">'Use Phase'!$R$279</definedName>
    <definedName function="false" hidden="false" name="mleaf_26e15fcb_bd5f_5215_afb2_8ddaa632e767" vbProcedure="false">Resume_SensAnal!$AR$127</definedName>
    <definedName function="false" hidden="false" name="mleaf_26e1eafc_ee90_5d08_8648_03952079ea88" vbProcedure="false">'Heat map article'!$AY$29</definedName>
    <definedName function="false" hidden="false" name="mleaf_26e3ca1c_7c37_585f_be7f_1a02fb5e2b6f" vbProcedure="false">'Heat map article'!$D$120</definedName>
    <definedName function="false" hidden="false" name="mleaf_26e428c9_865e_5a36_b460_8acf5a00e77a" vbProcedure="false">'Use Phase'!$K$8</definedName>
    <definedName function="false" hidden="false" name="mleaf_26e4f551_c3c9_5efe_a478_cd52ec27de52" vbProcedure="false">Graphs!$N$15</definedName>
    <definedName function="false" hidden="false" name="mleaf_26e75e80_bbbd_5989_8706_b39b4e4fba13" vbProcedure="false">Resume_SensAnal!$AH$98</definedName>
    <definedName function="false" hidden="false" name="mleaf_26e8f50b_f805_555e_83b5_1f6c25f62b0f" vbProcedure="false">'Heat map article'!$AD$79</definedName>
    <definedName function="false" hidden="false" name="mleaf_26ea6f71_9430_5b6a_97ab_e666727cc556" vbProcedure="false">'Use Phase'!$AJ$209</definedName>
    <definedName function="false" hidden="false" name="mleaf_26ed8197_10de_5666_b4bb_a3c486c26974" vbProcedure="false">Production!$F$110</definedName>
    <definedName function="false" hidden="false" name="mleaf_26ee8a43_9e3a_57a6_aff5_88209c7f4248" vbProcedure="false">Recycling!$T$143</definedName>
    <definedName function="false" hidden="false" name="mleaf_26ef50d7_9c7e_5b97_8024_17b86ba6f656" vbProcedure="false">'Use Phase'!$V$306</definedName>
    <definedName function="false" hidden="false" name="mleaf_26f58c0c_cad2_5608_ac4d_fa52b68944fe" vbProcedure="false">'Use Phase_Grid'!$K$232</definedName>
    <definedName function="false" hidden="false" name="mleaf_26f759ff_7ed5_5b31_9b65_cc4322d071a8" vbProcedure="false">Recycling!$AV$164</definedName>
    <definedName function="false" hidden="false" name="mleaf_26f7e0db_7c31_5922_8ac8_4db57d918085" vbProcedure="false">Recycling!$S$123</definedName>
    <definedName function="false" hidden="false" name="mleaf_26fa1157_6732_57e2_8e5c_e9cddfd5ae73" vbProcedure="false">Resume_SensAnal!$D$193</definedName>
    <definedName function="false" hidden="false" name="mleaf_26fdfc93_ffa1_5eac_a14b_fe3011000d7f" vbProcedure="false">Recycling!$G$96</definedName>
    <definedName function="false" hidden="false" name="mleaf_271459c7_d459_5c16_8113_d2a2d23db8e8" vbProcedure="false">Production!$I$25</definedName>
    <definedName function="false" hidden="false" name="mleaf_2716ffe4_98e1_5137_8e45_e78721782144" vbProcedure="false">'Heat map article'!$C$107</definedName>
    <definedName function="false" hidden="false" name="mleaf_27245987_8d08_5936_853a_3285e90d9f73" vbProcedure="false">'Use Phase'!$O$84</definedName>
    <definedName function="false" hidden="false" name="mleaf_27258bee_d248_58cd_806b_3097fbf60359" vbProcedure="false">Recycling!$B$112</definedName>
    <definedName function="false" hidden="false" name="mleaf_2729b3f9_2922_5e59_a196_c1c616f7ea73" vbProcedure="false">Resume_SensAnal!$R$156</definedName>
    <definedName function="false" hidden="false" name="mleaf_272b99be_094b_58e7_8a2d_49a8dfe1ca29" vbProcedure="false">Resume_SensAnal!$X$190</definedName>
    <definedName function="false" hidden="false" name="mleaf_272c58b6_ba6c_51af_80b7_d0531a820c0f" vbProcedure="false">'Use Phase'!$S$169</definedName>
    <definedName function="false" hidden="false" name="mleaf_272fdd84_29e1_5175_8d18_29d45acff471" vbProcedure="false">'Use Phase'!$J$197</definedName>
    <definedName function="false" hidden="false" name="mleaf_27300eed_8ad8_5301_a267_6f09d4981f9d" vbProcedure="false">'Heat map article'!$U$40</definedName>
    <definedName function="false" hidden="false" name="mleaf_2732b789_d393_5dd8_93f4_ebf1d87f2b94" vbProcedure="false">'Use Phase'!$P$303</definedName>
    <definedName function="false" hidden="false" name="mleaf_27344961_f1bb_5f73_b864_e25a1339d081" vbProcedure="false">Whisker_Sens!$E$6</definedName>
    <definedName function="false" hidden="false" name="mleaf_2735731a_0df8_5df5_9aeb_09743e2cfa13" vbProcedure="false">'Heat map article'!$AF$146</definedName>
    <definedName function="false" hidden="false" name="mleaf_273cfb17_e4ea_56d2_bbbc_2d714e4a6d75" vbProcedure="false">'Use Phase'!$AG$165</definedName>
    <definedName function="false" hidden="false" name="mleaf_273d27a3_e098_5098_afc5_1631a51481a3" vbProcedure="false">'Use Phase'!$N$144</definedName>
    <definedName function="false" hidden="false" name="mleaf_273da686_6f50_523b_b1c6_8550b72b4978" vbProcedure="false">'Heat map article'!$R$152</definedName>
    <definedName function="false" hidden="false" name="mleaf_2742d1ca_64f9_500c_b5f6_99ea021d68a3" vbProcedure="false">'Use Phase'!$R$176</definedName>
    <definedName function="false" hidden="false" name="mleaf_2744f18b_23ff_507a_a6ed_36d52c5a39d0" vbProcedure="false">Recycling!$AP$336</definedName>
    <definedName function="false" hidden="false" name="mleaf_27450864_bff9_5f20_8fe9_74baf17ee524" vbProcedure="false">Production!$G$231</definedName>
    <definedName function="false" hidden="false" name="mleaf_27483634_9a7b_5353_91e0_11df7b552fd9" vbProcedure="false">'Heat map article'!$V$147</definedName>
    <definedName function="false" hidden="false" name="mleaf_2749f4fc_693f_5016_aaa6_fa9560abf8ed" vbProcedure="false">'Use Phase'!$AG$192</definedName>
    <definedName function="false" hidden="false" name="mleaf_274bda46_1630_5037_80ec_bb056a5c0f9e" vbProcedure="false">'Use Phase_Grid'!$J$192</definedName>
    <definedName function="false" hidden="false" name="mleaf_274e20b9_1fed_5f02_88b2_05c4f9509612" vbProcedure="false">'Heat map article'!$H$36</definedName>
    <definedName function="false" hidden="false" name="mleaf_2750c7cd_19aa_5688_bfe6_186df380fca1" vbProcedure="false">'Use Phase_Grid'!$N$44</definedName>
    <definedName function="false" hidden="false" name="mleaf_2750ca05_3d73_5112_aa4a_8365b7ba3cf4" vbProcedure="false">Recycling!$I$161</definedName>
    <definedName function="false" hidden="false" name="mleaf_27519f1c_2191_527c_8d50_1cbfb0aa4c4c" vbProcedure="false">Resume_SensAnal!$W$187</definedName>
    <definedName function="false" hidden="false" name="mleaf_27527c0e_e3cd_5dbb_92e3_2b5c9e292671" vbProcedure="false">'Heat map article'!$X$55</definedName>
    <definedName function="false" hidden="false" name="mleaf_27561907_fbee_5970_b852_9a9376a8af43" vbProcedure="false">Resume_SensAnal!$E$93</definedName>
    <definedName function="false" hidden="false" name="mleaf_275a55ea_f3f6_5fef_9985_522b2c690f2d" vbProcedure="false">Recycling!$BC$85</definedName>
    <definedName function="false" hidden="false" name="mleaf_275f67a2_bdf9_55d2_9e86_76aa8127b2ac" vbProcedure="false">Recycling!$L$177</definedName>
    <definedName function="false" hidden="false" name="mleaf_2761b081_2b70_5265_8547_f0d2750d901a" vbProcedure="false">'Use Phase'!$N$352</definedName>
    <definedName function="false" hidden="false" name="mleaf_27634867_6d6f_5bdf_8b66_079b3c7676de" vbProcedure="false">'Heat map article'!$F$102</definedName>
    <definedName function="false" hidden="false" name="mleaf_2764b800_cabb_5812_a774_a9334515c469" vbProcedure="false">Recycling!$BJ$40</definedName>
    <definedName function="false" hidden="false" name="mleaf_2766dd69_6aee_589c_adcd_0e5f4b9edcfc" vbProcedure="false">'Use Phase_Grid'!$O$74</definedName>
    <definedName function="false" hidden="false" name="mleaf_276a3a27_2279_5cc1_abb3_1122f5991a5c" vbProcedure="false">'Heat map article'!$X$106</definedName>
    <definedName function="false" hidden="false" name="mleaf_276db768_20e2_5a03_b9ec_9256d75d7c1a" vbProcedure="false">Resume_SensAnal!$P$74</definedName>
    <definedName function="false" hidden="false" name="mleaf_2770c74a_d80b_5239_a799_f76d601be1b0" vbProcedure="false">'Use Phase'!$AI$246</definedName>
    <definedName function="false" hidden="false" name="mleaf_277b24bb_552b_509e_8ecf_f6359735e04d" vbProcedure="false">Resume_SensAnal!$G$221</definedName>
    <definedName function="false" hidden="false" name="mleaf_277d1da6_69d0_589f_9151_3bb9e23fc157" vbProcedure="false">Recycling!$AP$85</definedName>
    <definedName function="false" hidden="false" name="mleaf_277d260b_6c36_5397_b209_ede99a21ab75" vbProcedure="false">Graphs!$K$17</definedName>
    <definedName function="false" hidden="false" name="mleaf_277e1520_7c1d_540c_aca6_970d90af7aaf" vbProcedure="false">'Use Phase'!$AH$223</definedName>
    <definedName function="false" hidden="false" name="mleaf_278534a4_8d8c_5aa1_b9b3_163eb117b7a6" vbProcedure="false">'Use Phase'!$AH$337</definedName>
    <definedName function="false" hidden="false" name="mleaf_278637c6_8428_5cb1_8c94_f85c2d3ae4c2" vbProcedure="false">'Use Phase'!$K$325</definedName>
    <definedName function="false" hidden="false" name="mleaf_278640fa_008a_5d4b_9c45_124da168b682" vbProcedure="false">'Heat map article'!$AA$119</definedName>
    <definedName function="false" hidden="false" name="mleaf_27877518_f299_5c6c_9245_d022f78707bb" vbProcedure="false">Resume_SensAnal!$J$73</definedName>
    <definedName function="false" hidden="false" name="mleaf_278a4be0_f068_5025_b63a_99b551bbc5a2" vbProcedure="false">'Use Phase_Grid'!$L$268</definedName>
    <definedName function="false" hidden="false" name="mleaf_278a5516_ae0e_5e85_8cc4_b1327379ae7d" vbProcedure="false">'Use Phase'!$AD$238</definedName>
    <definedName function="false" hidden="false" name="mleaf_278bf669_0209_5bd5_b03a_937f51660c89" vbProcedure="false">Resume_SensAnal!$V$207</definedName>
    <definedName function="false" hidden="false" name="mleaf_278db5c6_af94_5c10_832e_1982103e203c" vbProcedure="false">'Use Phase'!$AE$165</definedName>
    <definedName function="false" hidden="false" name="mleaf_279129d0_53fa_508b_adda_f99cf196246c" vbProcedure="false">'Heat map article'!$AH$35</definedName>
    <definedName function="false" hidden="false" name="mleaf_2791dc70_9ec9_5c66_a8f2_8276bbe4a209" vbProcedure="false">'Heat map article'!$M$61</definedName>
    <definedName function="false" hidden="false" name="mleaf_27968456_e673_552d_a81f_153cc7783d25" vbProcedure="false">'Use Phase'!$AH$208</definedName>
    <definedName function="false" hidden="false" name="mleaf_279740aa_6666_54be_b29d_5c9ee9facc8b" vbProcedure="false">'Use Phase'!$K$165</definedName>
    <definedName function="false" hidden="false" name="mleaf_27975d12_fe13_5da3_a21e_6174d921215e" vbProcedure="false">Production!$Y$203</definedName>
    <definedName function="false" hidden="false" name="mleaf_279885a1_1257_5716_9890_e2f2f1e1f118" vbProcedure="false">'Use Phase'!$T$153</definedName>
    <definedName function="false" hidden="false" name="mleaf_279e12de_f86e_5934_9c59_fe985847a147" vbProcedure="false">'Heat map article'!$D$125</definedName>
    <definedName function="false" hidden="false" name="mleaf_279fc94d_cc27_588e_93f9_7c8e0e1624f4" vbProcedure="false">Production!$Q$156</definedName>
    <definedName function="false" hidden="false" name="mleaf_27a4afe0_f6d7_5126_bceb_81d8495196d8" vbProcedure="false">Production!$H$108</definedName>
    <definedName function="false" hidden="false" name="mleaf_27a536cd_b4d7_5033_b0a0_174c7878cbef" vbProcedure="false">'Use Phase'!$Q$87</definedName>
    <definedName function="false" hidden="false" name="mleaf_27a596d8_ce66_5646_830e_f10f318d68fc" vbProcedure="false">'Heat map article'!$AN$28</definedName>
    <definedName function="false" hidden="false" name="mleaf_27a671ac_7440_531c_b5ca_765945a754e5" vbProcedure="false">Recycling!$L$40</definedName>
    <definedName function="false" hidden="false" name="mleaf_27a919d4_38e9_501e_94d7_b38616f9bacb" vbProcedure="false">Production!$P$180</definedName>
    <definedName function="false" hidden="false" name="mleaf_27ab5fec_a1f1_5db9_9cfd_c47265f206f9" vbProcedure="false">Resume_SensAnal!$AH$106</definedName>
    <definedName function="false" hidden="false" name="mleaf_27ac90cd_3924_5a05_a319_7f28be81c20e" vbProcedure="false">'Heat map article'!$G$109</definedName>
    <definedName function="false" hidden="false" name="mleaf_27adddb4_356d_57ef_89ef_30fbb0a9a5bc" vbProcedure="false">Whisker_Sens!$D$38</definedName>
    <definedName function="false" hidden="false" name="mleaf_27ae2f9a_7b61_55be_9203_6d65de8b5430" vbProcedure="false">Resume_SensAnal!$Q$189</definedName>
    <definedName function="false" hidden="false" name="mleaf_27af15a3_43ec_50a1_b4cd_89e2844230eb" vbProcedure="false">Resume_SensAnal!$N$43</definedName>
    <definedName function="false" hidden="false" name="mleaf_27af4eaf_60b6_5cfa_9e0e_18b5681e917a" vbProcedure="false">Recycling!$AP$114</definedName>
    <definedName function="false" hidden="false" name="mleaf_27b070d1_0bcf_53e9_a9c3_1482a950c848" vbProcedure="false">Recycling!$AS$102</definedName>
    <definedName function="false" hidden="false" name="mleaf_27b679ea_15c3_5b1f_9451_97c79d4f74c8" vbProcedure="false">'Use Phase'!$O$9</definedName>
    <definedName function="false" hidden="false" name="mleaf_27bab32d_e497_5e6a_907f_ef1461ba13c2" vbProcedure="false">Recycling!$BK$327</definedName>
    <definedName function="false" hidden="false" name="mleaf_27c0cb00_8e34_5357_b7cc_5ad2a268392a" vbProcedure="false">'Use Phase_Grid'!$U$156</definedName>
    <definedName function="false" hidden="false" name="mleaf_27c4ae4d_c668_5c32_9410_a697ff2284c5" vbProcedure="false">'Use Phase'!$AJ$303</definedName>
    <definedName function="false" hidden="false" name="mleaf_27c53f1d_489c_5483_b50b_ee990c2b5b2b" vbProcedure="false">'Use Phase'!$AJ$142</definedName>
    <definedName function="false" hidden="false" name="mleaf_27c5b7c5_4918_5409_9601_969fa3aa42d8" vbProcedure="false">Production!$E$133</definedName>
    <definedName function="false" hidden="false" name="mleaf_27c90179_5ea6_5b56_a450_9850e219bc4d" vbProcedure="false">'Use Phase'!$K$117</definedName>
    <definedName function="false" hidden="false" name="mleaf_27c97730_5dd0_5be1_921e_de6173e5ac56" vbProcedure="false">Recycling!$S$134</definedName>
    <definedName function="false" hidden="false" name="mleaf_27cb2c66_d0ed_59d0_8ae2_e5f33d82102d" vbProcedure="false">Recycling!$S$197</definedName>
    <definedName function="false" hidden="false" name="mleaf_27cfa309_de60_5a1e_adfd_62e91ac4637c" vbProcedure="false">Resume_SensAnal!$AB$106</definedName>
    <definedName function="false" hidden="false" name="mleaf_27d39285_db9b_51ae_9295_eaa079c62796" vbProcedure="false">'Heat map article'!$Y$45</definedName>
    <definedName function="false" hidden="false" name="mleaf_27d6e9eb_d829_5183_9122_a6addca46c9e" vbProcedure="false">'Use Phase'!$M$168</definedName>
    <definedName function="false" hidden="false" name="mleaf_27dfb32f_7771_591a_9c8e_808e06adfbc8" vbProcedure="false">'Use Phase'!$AG$168</definedName>
    <definedName function="false" hidden="false" name="mleaf_27e3c4d8_ad10_54b9_9e2d_f08c5ee6eb09" vbProcedure="false">Production!$J$230</definedName>
    <definedName function="false" hidden="false" name="mleaf_27e4fe7f_312a_5dcb_81eb_f78993a25abc" vbProcedure="false">'Use Phase'!$B$51</definedName>
    <definedName function="false" hidden="false" name="mleaf_27e8b6f6_c289_55f1_80c6_0189b33b1743" vbProcedure="false">'Use Phase'!$M$296</definedName>
    <definedName function="false" hidden="false" name="mleaf_27e95242_9d3d_5e3e_8b0a_1ba0afbfef9a" vbProcedure="false">'Use Phase_Grid'!$R$118</definedName>
    <definedName function="false" hidden="false" name="mleaf_27ec0ce3_f176_5b0f_930a_1f5aa2154c9e" vbProcedure="false">'Use Phase_Grid'!$Q$191</definedName>
    <definedName function="false" hidden="false" name="mleaf_27efbf42_8893_5413_8f9e_a08a010f1fe5" vbProcedure="false">'Heat map article'!$R$8</definedName>
    <definedName function="false" hidden="false" name="mleaf_27f038e9_98d1_5fce_aa23_899162c34cce" vbProcedure="false">'Use Phase_Grid'!$N$221</definedName>
    <definedName function="false" hidden="false" name="mleaf_27f57945_5887_5a56_94de_0540356ff353" vbProcedure="false">'Use Phase_Grid'!$J$250</definedName>
    <definedName function="false" hidden="false" name="mleaf_27f6e45b_9970_5732_91b4_8b3634a738ec" vbProcedure="false">Resume_SensAnal!$AQ$130</definedName>
    <definedName function="false" hidden="false" name="mleaf_27fd4084_246d_529e_8102_0154dd229819" vbProcedure="false">'Use Phase'!$V$288</definedName>
    <definedName function="false" hidden="false" name="mleaf_28014c6f_80d2_5441_ac71_d5fb3ebf1398" vbProcedure="false">Resume_SensAnal!$AN$92</definedName>
    <definedName function="false" hidden="false" name="mleaf_28036a98_24a4_59f3_ae07_3b5688ee8bf2" vbProcedure="false">'Heat map article'!$AS$32</definedName>
    <definedName function="false" hidden="false" name="mleaf_28057004_b73f_5fb1_a13e_c4df424cd989" vbProcedure="false">'Use Phase_Grid'!$Q$258</definedName>
    <definedName function="false" hidden="false" name="mleaf_280839b8_f5e4_5d12_ba88_c3b567136324" vbProcedure="false">Resume_SensAnal!$H$75</definedName>
    <definedName function="false" hidden="false" name="mleaf_280a94bf_51bb_5ee5_96d5_f01541a7a2ff" vbProcedure="false">'Heat map article'!$Z$101</definedName>
    <definedName function="false" hidden="false" name="mleaf_280bf82c_f5a4_5082_8c5b_8976c1e9be8b" vbProcedure="false">Recycling!$AF$90</definedName>
    <definedName function="false" hidden="false" name="mleaf_280c16c2_fa16_57f2_9980_a8978f2b41a5" vbProcedure="false">'Use Phase'!$M$343</definedName>
    <definedName function="false" hidden="false" name="mleaf_280f51c6_ccfc_5b9e_a786_df4974f5c01d" vbProcedure="false">'Heat map article'!$R$138</definedName>
    <definedName function="false" hidden="false" name="mleaf_28145bbf_e8e4_5c30_aa9a_c8dc10042d66" vbProcedure="false">'Use Phase'!$AH$179</definedName>
    <definedName function="false" hidden="false" name="mleaf_281797c6_13aa_5818_b223_43c07448c5d5" vbProcedure="false">Resume_SensAnal!$K$74</definedName>
    <definedName function="false" hidden="false" name="mleaf_281c25cd_2d81_5115_853e_7f4177d3b04e" vbProcedure="false">'Heat map article'!$Q$152</definedName>
    <definedName function="false" hidden="false" name="mleaf_281c7ffc_b1b2_5a7a_bfba_812c679fef9f" vbProcedure="false">Resume_SensAnal!$D$15</definedName>
    <definedName function="false" hidden="false" name="mleaf_281e25c6_ef43_5b4d_869a_a2755862901f" vbProcedure="false">'Use Phase'!$K$96</definedName>
    <definedName function="false" hidden="false" name="mleaf_2825f95a_1c0e_51b9_821c_71bc77009363" vbProcedure="false">Recycling!$AL$106</definedName>
    <definedName function="false" hidden="false" name="mleaf_28287dae_4348_5c48_be83_62f34aa38398" vbProcedure="false">Graphs!$M$12</definedName>
    <definedName function="false" hidden="false" name="mleaf_282a367e_1c87_524b_9b43_6937a4c1bcc6" vbProcedure="false">Recycling!$V$118</definedName>
    <definedName function="false" hidden="false" name="mleaf_28322ad7_e4e2_5177_bf6a_27743f05b98b" vbProcedure="false">Production!$AL$16</definedName>
    <definedName function="false" hidden="false" name="mleaf_2834e166_e671_5391_a6f4_0e74c28c308f" vbProcedure="false">Resume_SensAnal!$AO$117</definedName>
    <definedName function="false" hidden="false" name="mleaf_283922b0_ac78_5a46_9270_6585efdc5321" vbProcedure="false">'Use Phase'!$J$155</definedName>
    <definedName function="false" hidden="false" name="mleaf_2839922d_88ef_5a67_ac02_8ed599f34a2c" vbProcedure="false">Resume_SensAnal!$G$31</definedName>
    <definedName function="false" hidden="false" name="mleaf_283e7f26_4692_5741_8111_f97d722ce564" vbProcedure="false">'Use Phase'!$V$242</definedName>
    <definedName function="false" hidden="false" name="mleaf_2842042f_0f62_594c_8d57_a0ad6b046bc4" vbProcedure="false">'Use Phase'!$M$293</definedName>
    <definedName function="false" hidden="false" name="mleaf_2842390f_de06_52af_98f4_75c4e9e8c01a" vbProcedure="false">Production!$F$161</definedName>
    <definedName function="false" hidden="false" name="mleaf_28444ca7_fa8a_5d96_93e6_e38f63e1b793" vbProcedure="false">Graphs!$K$8</definedName>
    <definedName function="false" hidden="false" name="mleaf_284539c6_de84_52bb_8304_7a68e1167b0b" vbProcedure="false">Resume_SensAnal!$N$87</definedName>
    <definedName function="false" hidden="false" name="mleaf_28471c3a_28cd_5949_9ea7_c659f6d6ba0c" vbProcedure="false">Production!$U$67</definedName>
    <definedName function="false" hidden="false" name="mleaf_28494134_36d4_5973_9876_b9a5657a2103" vbProcedure="false">Recycling!$BQ$309</definedName>
    <definedName function="false" hidden="false" name="mleaf_284d5bd0_6c5e_5012_ac34_e8fad06fc2ac" vbProcedure="false">'Heat map article'!$C$33</definedName>
    <definedName function="false" hidden="false" name="mleaf_2850c115_e4f6_5ab1_b73b_1030ed0240ed" vbProcedure="false">'Use Phase_Grid'!$K$156</definedName>
    <definedName function="false" hidden="false" name="mleaf_2853d8cd_42ba_51d5_9276_c56659368c19" vbProcedure="false">'Use Phase_Grid'!$N$264</definedName>
    <definedName function="false" hidden="false" name="mleaf_2854fc9d_894e_5abd_ae30_c197843a3e12" vbProcedure="false">'Use Phase'!$W$163</definedName>
    <definedName function="false" hidden="false" name="mleaf_28558f26_4406_5bb0_81d0_7031d00f0e1a" vbProcedure="false">Production!$G$169</definedName>
    <definedName function="false" hidden="false" name="mleaf_2856aba3_48d3_5ce9_9220_8db4b1b4f747" vbProcedure="false">'Use Phase'!$L$49</definedName>
    <definedName function="false" hidden="false" name="mleaf_285773f6_ef1a_5d24_9704_22377b353cd3" vbProcedure="false">'Use Phase'!$N$36</definedName>
    <definedName function="false" hidden="false" name="mleaf_285d6b1d_cd3a_5803_a6d2_d359ef5a6d31" vbProcedure="false">'Use Phase'!$AK$145</definedName>
    <definedName function="false" hidden="false" name="mleaf_2863695c_2cd1_5f16_9175_aa59af8e4f68" vbProcedure="false">Production!$BD$155</definedName>
    <definedName function="false" hidden="false" name="mleaf_2866c677_f969_5e8f_97cf_80a5b9f1b0dc" vbProcedure="false">Resume_SensAnal!$AF$100</definedName>
    <definedName function="false" hidden="false" name="mleaf_28692f7e_a24a_5cd1_bfff_0063c0ee462f" vbProcedure="false">Recycling!$AW$16</definedName>
    <definedName function="false" hidden="false" name="mleaf_286c5486_d331_55fe_a627_646d9c87f2cd" vbProcedure="false">'Use Phase'!$AH$168</definedName>
    <definedName function="false" hidden="false" name="mleaf_28716331_105d_5b80_9d9f_0292a9ae2619" vbProcedure="false">Resume_SensAnal!$H$48</definedName>
    <definedName function="false" hidden="false" name="mleaf_28730a1f_9c39_51bf_b58f_c85509a08489" vbProcedure="false">'Heat map article'!$E$143</definedName>
    <definedName function="false" hidden="false" name="mleaf_287608b5_1260_541f_bfb4_8279c9ef40dd" vbProcedure="false">'Use Phase'!$AG$348</definedName>
    <definedName function="false" hidden="false" name="mleaf_287c2cef_afc0_5fd9_976a_19f3214cf290" vbProcedure="false">Graphs!$O$33</definedName>
    <definedName function="false" hidden="false" name="mleaf_287c94a1_82dd_5a7d_b70f_001133193de5" vbProcedure="false">'Use Phase'!$J$334</definedName>
    <definedName function="false" hidden="false" name="mleaf_287d7db8_8d85_5f9c_82ed_b3a0334f945c" vbProcedure="false">Recycling!$AA$86</definedName>
    <definedName function="false" hidden="false" name="mleaf_288e2db3_f80d_5305_9b6d_52bba965b06f" vbProcedure="false">Production!$S$87</definedName>
    <definedName function="false" hidden="false" name="mleaf_288e53eb_0d3d_5238_a76b_a0e8319081dd" vbProcedure="false">Graphs!$Q$34</definedName>
    <definedName function="false" hidden="false" name="mleaf_28903ba6_32b5_548d_86d4_e853a7ef4685" vbProcedure="false">Production!$H$8</definedName>
    <definedName function="false" hidden="false" name="mleaf_2893453b_0e1a_52d1_9062_6a070ba7a338" vbProcedure="false">Recycling!$BM$320</definedName>
    <definedName function="false" hidden="false" name="mleaf_2899dbe0_736d_509f_8f25_19219eff4109" vbProcedure="false">'Heat map article'!$AU$42</definedName>
    <definedName function="false" hidden="false" name="mleaf_289ea3cb_06bd_5c43_b66a_2f4cab57a979" vbProcedure="false">Resume_SensAnal!$AI$79</definedName>
    <definedName function="false" hidden="false" name="mleaf_28a0237e_eb8e_5e59_8e0c_9fd188a3f1e5" vbProcedure="false">Resume_SensAnal!$P$117</definedName>
    <definedName function="false" hidden="false" name="mleaf_28a4f7cc_5f1d_5434_91ac_22c0473339e1" vbProcedure="false">'Use Phase'!$Q$27</definedName>
    <definedName function="false" hidden="false" name="mleaf_28a5738d_09da_57c4_88d8_9a864f127a3b" vbProcedure="false">'Use Phase'!$AF$138</definedName>
    <definedName function="false" hidden="false" name="mleaf_28a809f5_49a3_5e0d_b7cf_1ea2e8fc6cf2" vbProcedure="false">'Use Phase'!$N$28</definedName>
    <definedName function="false" hidden="false" name="mleaf_28a8d35a_b8a3_56ba_9c40_5cb180950638" vbProcedure="false">'Use Phase'!$U$187</definedName>
    <definedName function="false" hidden="false" name="mleaf_28a99877_7344_5148_ba70_46a329f40af9" vbProcedure="false">Recycling!$H$111</definedName>
    <definedName function="false" hidden="false" name="mleaf_28a9b0ea_f322_5f63_83de_95737d6441ca" vbProcedure="false">Recycling!$AV$11</definedName>
    <definedName function="false" hidden="false" name="mleaf_28adf053_7ca2_570d_b8d9_347710ad3d78" vbProcedure="false">Recycling!$Y$176</definedName>
    <definedName function="false" hidden="false" name="mleaf_28b185ee_5af5_5d81_ae45_96ab17cb9f4a" vbProcedure="false">Resume_SensAnal!$X$197</definedName>
    <definedName function="false" hidden="false" name="mleaf_28b25a8d_161e_51e9_ac94_9e144bd76eca" vbProcedure="false">'Heat map article'!$G$151</definedName>
    <definedName function="false" hidden="false" name="mleaf_28b33118_58b8_5014_84bc_a53cfb500c17" vbProcedure="false">'Use Phase'!$AF$298</definedName>
    <definedName function="false" hidden="false" name="mleaf_28b48911_85e3_5dfa_8dd2_414e450886ec" vbProcedure="false">Recycling!$O$141</definedName>
    <definedName function="false" hidden="false" name="mleaf_28b7ba6f_07c0_5fe7_a39b_cca1ab132946" vbProcedure="false">Recycling!$AF$1</definedName>
    <definedName function="false" hidden="false" name="mleaf_28ba268e_45cf_594a_8343_62340d55d80c" vbProcedure="false">'Use Phase'!$S$323</definedName>
    <definedName function="false" hidden="false" name="mleaf_28bac042_0dd2_53ac_a397_65dd0d0ed501" vbProcedure="false">'Use Phase'!$AH$284</definedName>
    <definedName function="false" hidden="false" name="mleaf_28bb3902_cc59_5f17_9337_a09ebca94bb5" vbProcedure="false">'Heat map article'!$X$53</definedName>
    <definedName function="false" hidden="false" name="mleaf_28bcce9c_e232_5abe_bff8_ba98efb248aa" vbProcedure="false">Production!$H$181</definedName>
    <definedName function="false" hidden="false" name="mleaf_28bd8f00_d555_5b63_8292_a1bed45cb774" vbProcedure="false">'Use Phase'!$AJ$319</definedName>
    <definedName function="false" hidden="false" name="mleaf_28bfc67a_1f3e_5388_b1c6_ec7e65b0717c" vbProcedure="false">'Heat map article'!$Z$136</definedName>
    <definedName function="false" hidden="false" name="mleaf_28c149e7_2048_5fc5_b584_bab0cf1996a4" vbProcedure="false">Recycling!$AM$156</definedName>
    <definedName function="false" hidden="false" name="mleaf_28c482d2_4a23_5921_9aaf_33c4bba7f63e" vbProcedure="false">'Use Phase_Grid'!$M$58</definedName>
    <definedName function="false" hidden="false" name="mleaf_28c4d74c_45bc_51b6_81fd_88dfbb675ff7" vbProcedure="false">Production!$AA$218</definedName>
    <definedName function="false" hidden="false" name="mleaf_28c8bb31_817e_5cac_8419_1f52825109d7" vbProcedure="false">'Use Phase'!$M$24</definedName>
    <definedName function="false" hidden="false" name="mleaf_28d00cac_063d_5657_b1ed_2a8d256cea12" vbProcedure="false">'Heat map article'!$O$121</definedName>
    <definedName function="false" hidden="false" name="mleaf_28d1d6ef_4cb0_5daf_939f_34c6d416985f" vbProcedure="false">'Heat map article'!$G$77</definedName>
    <definedName function="false" hidden="false" name="mleaf_28d46fa5_bbd8_5109_9b8d_ab2a3e1bd975" vbProcedure="false">'Use Phase'!$Q$54</definedName>
    <definedName function="false" hidden="false" name="mleaf_28d549f6_228b_5d17_a276_3afd828dbaa2" vbProcedure="false">'Heat map article'!$AI$86</definedName>
    <definedName function="false" hidden="false" name="mleaf_28d72f6e_99ab_5fb1_b71f_da23248b3d45" vbProcedure="false">'Use Phase_Grid'!$P$153</definedName>
    <definedName function="false" hidden="false" name="mleaf_28dac197_5d57_5631_a66e_50fe76f0fb2c" vbProcedure="false">Resume_SensAnal!$G$191</definedName>
    <definedName function="false" hidden="false" name="mleaf_28dafb09_a522_569e_8e0a_0d744e209f6e" vbProcedure="false">'Use Phase_Grid'!$J$233</definedName>
    <definedName function="false" hidden="false" name="mleaf_28dc34d3_d894_5623_be95_1ec7f6a6c7f3" vbProcedure="false">'Use Phase'!$V$292</definedName>
    <definedName function="false" hidden="false" name="mleaf_28deb6c7_4deb_5a22_b0be_5b90a878eafb" vbProcedure="false">Graphs!$D$38</definedName>
    <definedName function="false" hidden="false" name="mleaf_28e8b3cc_425c_55bf_a595_4bf10a133792" vbProcedure="false">'Use Phase'!$AI$166</definedName>
    <definedName function="false" hidden="false" name="mleaf_28eb3fc4_330e_5800_91d8_c81cf0d2dd62" vbProcedure="false">'Use Phase'!$S$144</definedName>
    <definedName function="false" hidden="false" name="mleaf_28ed590e_df5e_58e8_bc04_37fc522ec022" vbProcedure="false">'Use Phase'!$AJ$314</definedName>
    <definedName function="false" hidden="false" name="mleaf_28ee02aa_6dcf_541d_98dd_0ed8cc34abc0" vbProcedure="false">Production!$AK$185</definedName>
    <definedName function="false" hidden="false" name="mleaf_28f073c9_3b2e_58c8_b338_1c13eae9c587" vbProcedure="false">'Heat map article'!$AS$19</definedName>
    <definedName function="false" hidden="false" name="mleaf_28f45e7d_01a9_51f6_a00b_9e377a42dc3f" vbProcedure="false">'Heat map article'!$AD$45</definedName>
    <definedName function="false" hidden="false" name="mleaf_29002f3d_78f4_5c21_a082_a08cd1ffcba1" vbProcedure="false">'Use Phase'!$W$261</definedName>
    <definedName function="false" hidden="false" name="mleaf_29029b53_018b_5f21_bb5e_76dc9ab26ec0" vbProcedure="false">'Heat map article'!$N$142</definedName>
    <definedName function="false" hidden="false" name="mleaf_29049773_d0d0_58fd_8f7c_111d6832238b" vbProcedure="false">'Use Phase'!$AE$263</definedName>
    <definedName function="false" hidden="false" name="mleaf_290b9a10_edb0_5337_8818_d6e12fe2fed9" vbProcedure="false">'Heat map article'!$AA$31</definedName>
    <definedName function="false" hidden="false" name="mleaf_290e1e02_2423_5c25_b6d8_373c6f24c322" vbProcedure="false">'Heat map article'!$M$97</definedName>
    <definedName function="false" hidden="false" name="mleaf_290e5cd7_1d67_5684_aaa9_b3c862a9c3a7" vbProcedure="false">Production!$L$107</definedName>
    <definedName function="false" hidden="false" name="mleaf_29105aa5_cbca_550a_9a3c_95b88c8f4463" vbProcedure="false">Resume_SensAnal!$F$210</definedName>
    <definedName function="false" hidden="false" name="mleaf_29106440_60b4_5589_99b5_97f108d53c7c" vbProcedure="false">Recycling!$BK$340</definedName>
    <definedName function="false" hidden="false" name="mleaf_2912493c_6636_542a_aede_5ae02cb3c5ab" vbProcedure="false">'Heat map article'!$AJ$22</definedName>
    <definedName function="false" hidden="false" name="mleaf_2915d1db_094d_54b9_a8e8_6548a86bac3f" vbProcedure="false">'Use Phase'!$Q$223</definedName>
    <definedName function="false" hidden="false" name="mleaf_291d7531_1d99_55ab_a08b_1c89ac1cb67c" vbProcedure="false">'Use Phase_Grid'!$P$201</definedName>
    <definedName function="false" hidden="false" name="mleaf_291e4566_2a7c_5315_80a5_6a2ded2e94bb" vbProcedure="false">Recycling!$R$81</definedName>
    <definedName function="false" hidden="false" name="mleaf_291f810b_b940_5bc3_958c_6ab7ac52f967" vbProcedure="false">Graphs!$C$10</definedName>
    <definedName function="false" hidden="false" name="mleaf_2924e1ec_a1a6_5b63_b4c5_51734df51d8f" vbProcedure="false">'Heat map article'!$H$35</definedName>
    <definedName function="false" hidden="false" name="mleaf_29263baf_3906_5f6c_a848_6d654135bbdd" vbProcedure="false">'Use Phase'!$P$271</definedName>
    <definedName function="false" hidden="false" name="mleaf_29268d32_51fd_5a30_98e9_4dc72e1b23c7" vbProcedure="false">Recycling!$R$193</definedName>
    <definedName function="false" hidden="false" name="mleaf_292911c1_cfce_5048_a333_9f0ebb9bcb64" vbProcedure="false">Production!$F$198</definedName>
    <definedName function="false" hidden="false" name="mleaf_292b2f34_3ef2_56ad_adb3_37b4d3c85762" vbProcedure="false">'Use Phase'!$K$79</definedName>
    <definedName function="false" hidden="false" name="mleaf_292bf97d_e86f_514b_8f6e_2c77b59ecd7b" vbProcedure="false">Resume_SensAnal!$N$75</definedName>
    <definedName function="false" hidden="false" name="mleaf_292c0177_c118_5059_81c2_64f75a2feec0" vbProcedure="false">'Use Phase'!$L$217</definedName>
    <definedName function="false" hidden="false" name="mleaf_292c4985_00db_5e3b_a791_5c8096c93c2e" vbProcedure="false">Production!$BO$158</definedName>
    <definedName function="false" hidden="false" name="mleaf_292f6648_67e1_5ab2_abce_9baf9d2525d8" vbProcedure="false">Recycling!$N$193</definedName>
    <definedName function="false" hidden="false" name="mleaf_292fbbee_e3f3_5da5_aa97_5359cbf57412" vbProcedure="false">'Heat map article'!$M$87</definedName>
    <definedName function="false" hidden="false" name="mleaf_2932fbfa_4288_5f69_99e8_6e9d3fe217ca" vbProcedure="false">'Use Phase_Grid'!$K$162</definedName>
    <definedName function="false" hidden="false" name="mleaf_2932ff35_9971_55df_bb73_6538f73c7c41" vbProcedure="false">Recycling!$AQ$163</definedName>
    <definedName function="false" hidden="false" name="mleaf_29382213_e25a_5874_ad70_bdd610dc1c69" vbProcedure="false">Resume_SensAnal!$I$122</definedName>
    <definedName function="false" hidden="false" name="mleaf_29430f7e_e564_5795_a996_d2b7b36ddf92" vbProcedure="false">'Use Phase'!$P$338</definedName>
    <definedName function="false" hidden="false" name="mleaf_29444116_043a_505b_9f7a_a140afc8a57c" vbProcedure="false">'Use Phase_Grid'!$J$150</definedName>
    <definedName function="false" hidden="false" name="mleaf_29467939_a888_5f89_970f_95859f9aaca5" vbProcedure="false">Resume_SensAnal!$P$42</definedName>
    <definedName function="false" hidden="false" name="mleaf_2947bf38_8e44_5285_88a2_b05b9d4ab9d2" vbProcedure="false">Recycling!$BO$332</definedName>
    <definedName function="false" hidden="false" name="mleaf_2948b620_33f1_58c5_ab5d_cd7d222dfbd8" vbProcedure="false">'Use Phase'!$M$268</definedName>
    <definedName function="false" hidden="false" name="mleaf_294b6bff_a62c_5246_9453_0b0117a1d2b9" vbProcedure="false">'Use Phase'!$AJ$234</definedName>
    <definedName function="false" hidden="false" name="mleaf_294d75b3_af20_56d6_8ef2_a26f9fb10008" vbProcedure="false">Recycling!$AM$151</definedName>
    <definedName function="false" hidden="false" name="mleaf_294f1716_59b2_578a_963f_9e53c3264060" vbProcedure="false">'Use Phase'!$N$250</definedName>
    <definedName function="false" hidden="false" name="mleaf_294f5ee1_393a_5a47_95cf_0f018019b864" vbProcedure="false">'Heat map article'!$D$6</definedName>
    <definedName function="false" hidden="false" name="mleaf_29519eaf_fa29_5d89_95f9_b075ad42603c" vbProcedure="false">'Use Phase'!$R$91</definedName>
    <definedName function="false" hidden="false" name="mleaf_2952349c_da9a_519e_85d9_07f4f7f6bb1a" vbProcedure="false">'Use Phase'!$M$178</definedName>
    <definedName function="false" hidden="false" name="mleaf_295301e5_31a7_5e09_a4dc_07dd9d00a2db" vbProcedure="false">'Use Phase'!$V$274</definedName>
    <definedName function="false" hidden="false" name="mleaf_295d7b71_707a_5e2d_9046_a20669a26c35" vbProcedure="false">'Heat map article'!$AQ$44</definedName>
    <definedName function="false" hidden="false" name="mleaf_295deb4f_5177_5aee_b6a0_2e760409b521" vbProcedure="false">Recycling!$AY$92</definedName>
    <definedName function="false" hidden="false" name="mleaf_295e81fd_0733_542e_b9f7_014fc322c074" vbProcedure="false">'Heat map article'!$Q$13</definedName>
    <definedName function="false" hidden="false" name="mleaf_2964aba1_ca83_5a3d_a4fe_07ba7b087ddb" vbProcedure="false">Production!$I$74</definedName>
    <definedName function="false" hidden="false" name="mleaf_2964c1d0_52db_53f5_b7af_a0bd52567866" vbProcedure="false">'Use Phase_Grid'!$L$42</definedName>
    <definedName function="false" hidden="false" name="mleaf_2964f855_eca2_5771_9de3_fa39cbec9a28" vbProcedure="false">Production!$I$37</definedName>
    <definedName function="false" hidden="false" name="mleaf_29677e71_10b5_58cf_a34c_30489f55db24" vbProcedure="false">'Use Phase'!$P$128</definedName>
    <definedName function="false" hidden="false" name="mleaf_29695d33_5048_50fb_9eb1_403e2d47a252" vbProcedure="false">'Use Phase'!$Q$275</definedName>
    <definedName function="false" hidden="false" name="mleaf_296a45ab_91e6_568c_a642_b5b16ca90eec" vbProcedure="false">'Heat map article'!$AJ$118</definedName>
    <definedName function="false" hidden="false" name="mleaf_296b4350_0aa6_5e76_9679_f8da259abf4e" vbProcedure="false">Recycling!$Q$173</definedName>
    <definedName function="false" hidden="false" name="mleaf_296cadb3_c0a0_5a10_9090_86bc532b597f" vbProcedure="false">'Use Phase'!$AJ$335</definedName>
    <definedName function="false" hidden="false" name="mleaf_297031cf_4586_5b23_961c_013e8ab3d4d0" vbProcedure="false">Resume_SensAnal!$AG$91</definedName>
    <definedName function="false" hidden="false" name="mleaf_29716755_6ba3_5e64_b156_d0c291ea92dc" vbProcedure="false">'Heat map article'!$H$143</definedName>
    <definedName function="false" hidden="false" name="mleaf_29797602_2d14_53ce_899d_04902f85733c" vbProcedure="false">Recycling!$I$171</definedName>
    <definedName function="false" hidden="false" name="mleaf_297c0fcf_c0a7_5f71_8663_c780a3c7b70a" vbProcedure="false">Resume_SensAnal!$L$192</definedName>
    <definedName function="false" hidden="false" name="mleaf_297e1158_1956_569b_ab6d_fda0121c7223" vbProcedure="false">Production!$BF$16</definedName>
    <definedName function="false" hidden="false" name="mleaf_297f68bf_cd7f_5757_b4c2_0f540246769a" vbProcedure="false">Resume_SensAnal!$M$104</definedName>
    <definedName function="false" hidden="false" name="mleaf_298195f0_1d55_5184_8c39_700c05ebc6b6" vbProcedure="false">'Heat map article'!$AB$131</definedName>
    <definedName function="false" hidden="false" name="mleaf_2983e461_4a92_50f2_8419_6cd1bafec2b4" vbProcedure="false">Production!$L$244</definedName>
    <definedName function="false" hidden="false" name="mleaf_298521c1_6acb_55a6_8ee9_ba3355c44171" vbProcedure="false">'Use Phase_Grid'!$O$110</definedName>
    <definedName function="false" hidden="false" name="mleaf_2985fce4_d693_572c_8a46_32ce0e99ce07" vbProcedure="false">Production!$AV$5</definedName>
    <definedName function="false" hidden="false" name="mleaf_29885099_e8d9_5b31_86f6_1e2d3ebc67cf" vbProcedure="false">Resume_SensAnal!$E$10</definedName>
    <definedName function="false" hidden="false" name="mleaf_2988704d_238c_5f4f_a2bc_64462862e376" vbProcedure="false">'Heat map article'!$AG$125</definedName>
    <definedName function="false" hidden="false" name="mleaf_299664e2_81a8_56cf_bb08_54f86b595095" vbProcedure="false">'Use Phase'!$O$309</definedName>
    <definedName function="false" hidden="false" name="mleaf_2998cd91_2ace_5f69_8be2_6d6a72135914" vbProcedure="false">Production!$BC$3</definedName>
    <definedName function="false" hidden="false" name="mleaf_2999d10e_55bd_5ca3_975c_400b3976cb34" vbProcedure="false">'Heat map article'!$AG$31</definedName>
    <definedName function="false" hidden="false" name="mleaf_299a85d8_e43b_5e4b_b376_7ffcfea32916" vbProcedure="false">Resume_SensAnal!$M$30</definedName>
    <definedName function="false" hidden="false" name="mleaf_299f075d_eb51_5cfb_a798_22926ff5eb49" vbProcedure="false">'Use Phase_Grid'!$R$32</definedName>
    <definedName function="false" hidden="false" name="mleaf_29a0d644_bdc6_5fc9_b443_54dfd6aabd94" vbProcedure="false">'Heat map article'!$O$97</definedName>
    <definedName function="false" hidden="false" name="mleaf_29a373f8_0eb0_5953_993a_58ab325e9200" vbProcedure="false">'Use Phase'!$R$77</definedName>
    <definedName function="false" hidden="false" name="mleaf_29a38fdb_fcd1_5eb4_8826_22a57ec6b710" vbProcedure="false">Recycling!$AS$103</definedName>
    <definedName function="false" hidden="false" name="mleaf_29a8eff6_6146_55b7_918f_e1e920e62752" vbProcedure="false">Recycling!$BB$81</definedName>
    <definedName function="false" hidden="false" name="mleaf_29aa3e1a_7f37_557f_8dc1_ddcd0262f587" vbProcedure="false">Resume_SensAnal!$M$220</definedName>
    <definedName function="false" hidden="false" name="mleaf_29aaac64_0fcb_5de9_bde3_b10621c34b56" vbProcedure="false">'Heat map article'!$P$82</definedName>
    <definedName function="false" hidden="false" name="mleaf_29adb302_f5c2_5bab_bd05_2dd9f4666334" vbProcedure="false">'Use Phase'!$AI$203</definedName>
    <definedName function="false" hidden="false" name="mleaf_29ae939c_0188_5d7d_91c9_b1901761ac11" vbProcedure="false">Graphs!$C$39</definedName>
    <definedName function="false" hidden="false" name="mleaf_29afa397_151d_58fa_a10b_2d072c480875" vbProcedure="false">'Use Phase'!$J$164</definedName>
    <definedName function="false" hidden="false" name="mleaf_29b0e146_a1bd_59f5_86cf_73f1dd6e38cf" vbProcedure="false">Production!$AJ$199</definedName>
    <definedName function="false" hidden="false" name="mleaf_29b4bc60_da2b_5d44_9fad_3ed1344e0734" vbProcedure="false">Resume_SensAnal!$F$32</definedName>
    <definedName function="false" hidden="false" name="mleaf_29b65a02_edc0_546f_9f83_0f110b82e7a3" vbProcedure="false">'Use Phase'!$R$252</definedName>
    <definedName function="false" hidden="false" name="mleaf_29c0b143_bccd_500d_be1a_7d7d85c4ef7c" vbProcedure="false">Production!$N$38</definedName>
    <definedName function="false" hidden="false" name="mleaf_29c26214_4585_5b51_8158_6c15593cfcb2" vbProcedure="false">Production!$P$50</definedName>
    <definedName function="false" hidden="false" name="mleaf_29c31261_fe56_53a0_81a1_8e7166a0ccd7" vbProcedure="false">Production!$F$36</definedName>
    <definedName function="false" hidden="false" name="mleaf_29c54373_abe9_5820_bed3_44c37d75580c" vbProcedure="false">'Heat map article'!$H$77</definedName>
    <definedName function="false" hidden="false" name="mleaf_29c597eb_d846_52b8_8943_031a2e629c89" vbProcedure="false">'Use Phase'!$AE$217</definedName>
    <definedName function="false" hidden="false" name="mleaf_29c9e6cc_5d60_58be_ae00_86e3b1f0ebc2" vbProcedure="false">'Use Phase_Grid'!$V$174</definedName>
    <definedName function="false" hidden="false" name="mleaf_29d05bdf_5843_55e5_a37a_3ba552b1bf9e" vbProcedure="false">Resume_SensAnal!$AN$97</definedName>
    <definedName function="false" hidden="false" name="mleaf_29d1a307_83d8_5915_901c_ff328ecf66b6" vbProcedure="false">'Heat map article'!$AF$131</definedName>
    <definedName function="false" hidden="false" name="mleaf_29d4135f_2299_502d_8da2_4f2f52de0879" vbProcedure="false">'Heat map article'!$F$14</definedName>
    <definedName function="false" hidden="false" name="mleaf_29d5f022_5e56_5b1b_8003_9f1cc2f18672" vbProcedure="false">Resume_SensAnal!$X$220</definedName>
    <definedName function="false" hidden="false" name="mleaf_29d9912e_a094_5ea7_bc29_0a7cfeef2f8a" vbProcedure="false">'Use Phase'!$G$43</definedName>
    <definedName function="false" hidden="false" name="mleaf_29dbb907_b162_5689_b633_2b9480b36cbb" vbProcedure="false">'Use Phase'!$AG$205</definedName>
    <definedName function="false" hidden="false" name="mleaf_29ef9741_2bb1_54af_9410_527321576f2d" vbProcedure="false">'Use Phase_Grid'!$R$48</definedName>
    <definedName function="false" hidden="false" name="mleaf_29efc711_06cd_5261_ab50_1f41d1899d1a" vbProcedure="false">'Heat map article'!$AX$33</definedName>
    <definedName function="false" hidden="false" name="mleaf_29f38352_ca50_592f_bc98_7ba014588cf4" vbProcedure="false">'Heat map article'!$Q$37</definedName>
    <definedName function="false" hidden="false" name="mleaf_29f6b3e0_74cf_50e8_8b99_8b77dc904ff7" vbProcedure="false">'Use Phase'!$AK$142</definedName>
    <definedName function="false" hidden="false" name="mleaf_29f843d9_d2ee_5e95_834c_3b0843a43773" vbProcedure="false">Recycling!$AW$110</definedName>
    <definedName function="false" hidden="false" name="mleaf_29fabadc_216f_524e_a4be_426812702f20" vbProcedure="false">Production!$K$126</definedName>
    <definedName function="false" hidden="false" name="mleaf_29fceb63_eefd_5cbf_9060_b1809ca0d7bf" vbProcedure="false">Resume_SensAnal!$E$97</definedName>
    <definedName function="false" hidden="false" name="mleaf_29fceda8_67d6_55ae_9c32_083b957f076b" vbProcedure="false">Resume_SensAnal!$H$8</definedName>
    <definedName function="false" hidden="false" name="mleaf_29fd51f1_3e42_5b6b_b8c4_2a7206095ea0" vbProcedure="false">'Use Phase'!$AD$299</definedName>
    <definedName function="false" hidden="false" name="mleaf_29fdd299_0244_5128_a0a5_458334388757" vbProcedure="false">Resume_SensAnal!$E$99</definedName>
    <definedName function="false" hidden="false" name="mleaf_29fee5c2_dc9d_501e_99a5_201277dbf262" vbProcedure="false">Whisker_Sens!$C$5</definedName>
    <definedName function="false" hidden="false" name="mleaf_2a00682f_62a8_5a0b_9258_6572344043a5" vbProcedure="false">'Use Phase'!$R$144</definedName>
    <definedName function="false" hidden="false" name="mleaf_2a008a0e_809f_59c0_8ad4_0706aada03fc" vbProcedure="false">Resume_SensAnal!$AK$65</definedName>
    <definedName function="false" hidden="false" name="mleaf_2a01328f_ed16_5b6e_a891_546d2fc89b7d" vbProcedure="false">'Use Phase'!$AJ$166</definedName>
    <definedName function="false" hidden="false" name="mleaf_2a088958_aff7_5687_b52e_80e631ec7cf3" vbProcedure="false">'Heat map article'!$AD$116</definedName>
    <definedName function="false" hidden="false" name="mleaf_2a0bc1db_b727_587f_a3f2_bd67fe6fb62f" vbProcedure="false">'Heat map article'!$AE$106</definedName>
    <definedName function="false" hidden="false" name="mleaf_2a0c95c6_f127_5b43_811a_281523abc8f7" vbProcedure="false">'Heat map article'!$D$101</definedName>
    <definedName function="false" hidden="false" name="mleaf_2a10401a_9a8e_587d_bd3b_cb3039058288" vbProcedure="false">Resume_SensAnal!$X$21</definedName>
    <definedName function="false" hidden="false" name="mleaf_2a113019_24c3_57fd_b465_d13d32f10580" vbProcedure="false">'Use Phase_Grid'!$V$140</definedName>
    <definedName function="false" hidden="false" name="mleaf_2a11d471_7c3b_5a8e_8901_8f42e7d6c061" vbProcedure="false">Resume_SensAnal!$AH$102</definedName>
    <definedName function="false" hidden="false" name="mleaf_2a13bfcf_ea44_586f_9a06_0cc2655374f0" vbProcedure="false">'Use Phase'!$R$313</definedName>
    <definedName function="false" hidden="false" name="mleaf_2a152193_38c4_57d2_a92a_7979a3f5c2d2" vbProcedure="false">'Use Phase'!$J$317</definedName>
    <definedName function="false" hidden="false" name="mleaf_2a15844c_35f7_5239_b6c7_7b9c6d384e32" vbProcedure="false">'Use Phase'!$N$185</definedName>
    <definedName function="false" hidden="false" name="mleaf_2a1609df_6182_5dd5_a10a_ecf4dc380963" vbProcedure="false">Graphs!$F$34</definedName>
    <definedName function="false" hidden="false" name="mleaf_2a1a9bac_307c_50ac_b9a4_98307d6c3901" vbProcedure="false">'Use Phase_Grid'!$P$150</definedName>
    <definedName function="false" hidden="false" name="mleaf_2a1c0f71_0dcb_520d_8dc9_9fa3795e26a4" vbProcedure="false">Resume_SensAnal!$AH$96</definedName>
    <definedName function="false" hidden="false" name="mleaf_2a1c6e71_8a39_5e0b_a104_7f62f8188da0" vbProcedure="false">'Heat map article'!$H$149</definedName>
    <definedName function="false" hidden="false" name="mleaf_2a1cf21f_cf58_5212_bf62_af84b175c046" vbProcedure="false">'Heat map article'!$M$49</definedName>
    <definedName function="false" hidden="false" name="mleaf_2a213e86_2606_57db_8dbb_2794e0b1a251" vbProcedure="false">Resume_SensAnal!$J$165</definedName>
    <definedName function="false" hidden="false" name="mleaf_2a22d4d6_c343_5580_90b8_b51b6bfaa0bd" vbProcedure="false">Resume_SensAnal!$AC$86</definedName>
    <definedName function="false" hidden="false" name="mleaf_2a2b309a_f695_59c8_ae29_60096225d0b0" vbProcedure="false">Resume_SensAnal!$R$49</definedName>
    <definedName function="false" hidden="false" name="mleaf_2a2c661a_6691_5c2a_b3f6_7a5afe1c7df4" vbProcedure="false">'Use Phase'!$K$337</definedName>
    <definedName function="false" hidden="false" name="mleaf_2a2f7197_e283_5477_9434_d0e4291daf8a" vbProcedure="false">'Heat map article'!$E$123</definedName>
    <definedName function="false" hidden="false" name="mleaf_2a319c52_149f_5034_a25f_ebccda1ef0e7" vbProcedure="false">Production!$N$73</definedName>
    <definedName function="false" hidden="false" name="mleaf_2a34b27b_230b_5735_be0d_088deeaff6e9" vbProcedure="false">'Heat map article'!$J$31</definedName>
    <definedName function="false" hidden="false" name="mleaf_2a35a721_575d_5d88_a8c8_22c866efc492" vbProcedure="false">Production!$M$232</definedName>
    <definedName function="false" hidden="false" name="mleaf_2a3dd4f3_6d9d_5823_b08c_d3563368f2f6" vbProcedure="false">'Use Phase'!$Q$9</definedName>
    <definedName function="false" hidden="false" name="mleaf_2a3f4312_300e_52e9_8fe8_9a993bf9cb72" vbProcedure="false">Production!$S$66</definedName>
    <definedName function="false" hidden="false" name="mleaf_2a3f499d_9bb5_5b67_b7d5_e1f7da85d1bc" vbProcedure="false">'Heat map article'!$Z$85</definedName>
    <definedName function="false" hidden="false" name="mleaf_2a4307a6_5114_5131_8155_51f8778595cb" vbProcedure="false">'Heat map article'!$E$12</definedName>
    <definedName function="false" hidden="false" name="mleaf_2a452903_0a57_518a_8657_901565cd99ab" vbProcedure="false">'Heat map article'!$O$49</definedName>
    <definedName function="false" hidden="false" name="mleaf_2a45965c_7d40_553a_85de_825fcdd8e9f7" vbProcedure="false">Recycling!$BQ$166</definedName>
    <definedName function="false" hidden="false" name="mleaf_2a4f78c6_020e_53fb_8b88_a0ca99f6eeeb" vbProcedure="false">'Heat map article'!$AE$93</definedName>
    <definedName function="false" hidden="false" name="mleaf_2a4fc534_bb85_5212_9fa1_009247268818" vbProcedure="false">Production!$B$22</definedName>
    <definedName function="false" hidden="false" name="mleaf_2a538152_7161_565f_95be_7cddaa8d530d" vbProcedure="false">Resume_SensAnal!$N$88</definedName>
    <definedName function="false" hidden="false" name="mleaf_2a554adc_a474_5b3e_b595_e6a15b425a4f" vbProcedure="false">'Use Phase_Grid'!$Q$135</definedName>
    <definedName function="false" hidden="false" name="mleaf_2a56a235_d94c_59a8_af4b_b69159eb8783" vbProcedure="false">'Use Phase'!$K$243</definedName>
    <definedName function="false" hidden="false" name="mleaf_2a57ed05_2afe_5561_914c_abf99a3e35b9" vbProcedure="false">'Use Phase_Grid'!$Q$46</definedName>
    <definedName function="false" hidden="false" name="mleaf_2a58bf76_99f8_590d_a834_27bcc67d1df5" vbProcedure="false">Resume_SensAnal!$M$201</definedName>
    <definedName function="false" hidden="false" name="mleaf_2a5bdbf4_fd79_57f7_8773_ab2942fe1088" vbProcedure="false">Graphs!$P$55</definedName>
    <definedName function="false" hidden="false" name="mleaf_2a5c64cc_75bb_5f70_bbdd_5be540f2cdee" vbProcedure="false">'Heat map article'!$W$93</definedName>
    <definedName function="false" hidden="false" name="mleaf_2a5c971d_62d7_5781_a656_b47b8483fd22" vbProcedure="false">'Use Phase'!$AJ$260</definedName>
    <definedName function="false" hidden="false" name="mleaf_2a62954b_4be6_52b0_907c_2cad0a3e18cf" vbProcedure="false">'Use Phase_Grid'!$S$168</definedName>
    <definedName function="false" hidden="false" name="mleaf_2a65b243_57d9_58d3_a3f9_4a88a489efb8" vbProcedure="false">'Heat map article'!$G$145</definedName>
    <definedName function="false" hidden="false" name="mleaf_2a66577e_2d50_5f69_98e4_5a60abc3a0dc" vbProcedure="false">Recycling!$AP$86</definedName>
    <definedName function="false" hidden="false" name="mleaf_2a67810e_a939_5f08_8620_1dbf358f3c1a" vbProcedure="false">Resume_SensAnal!$AK$132</definedName>
    <definedName function="false" hidden="false" name="mleaf_2a6aa2a0_5439_5b7d_a893_66b150026247" vbProcedure="false">Graphs!$E$59</definedName>
    <definedName function="false" hidden="false" name="mleaf_2a6d1f68_2c6b_5d96_835d_066e59bf6c5e" vbProcedure="false">'Use Phase'!$AJ$322</definedName>
    <definedName function="false" hidden="false" name="mleaf_2a6ec60a_93ea_5b4c_8ac7_7222e27b457c" vbProcedure="false">Recycling!$V$91</definedName>
    <definedName function="false" hidden="false" name="mleaf_2a73c2c7_814b_50e2_9bcf_9bdba0adaaac" vbProcedure="false">Cover!$B$9</definedName>
    <definedName function="false" hidden="false" name="mleaf_2a768eab_6d30_58d3_8afc_b9f9181e269b" vbProcedure="false">Recycling!$BP$125</definedName>
    <definedName function="false" hidden="false" name="mleaf_2a7737e2_032c_5c4f_ae0c_88ebd4967832" vbProcedure="false">'Heat map article'!$L$35</definedName>
    <definedName function="false" hidden="false" name="mleaf_2a790913_19da_5e29_9571_254f8bff784b" vbProcedure="false">'Use Phase'!$P$234</definedName>
    <definedName function="false" hidden="false" name="mleaf_2a7a3cbe_3d98_589a_a1e1_fe897433d4dc" vbProcedure="false">'Use Phase'!$W$280</definedName>
    <definedName function="false" hidden="false" name="mleaf_2a7a9b0a_e073_5ed4_8a78_e4873c3c875a" vbProcedure="false">'Use Phase'!$AE$321</definedName>
    <definedName function="false" hidden="false" name="mleaf_2a7d2253_c66e_5b0f_ad2b_f8a452093375" vbProcedure="false">Recycling!$CD$116</definedName>
    <definedName function="false" hidden="false" name="mleaf_2a7dee0b_6aaa_556b_ad74_c453627880e1" vbProcedure="false">'Use Phase_Grid'!$O$72</definedName>
    <definedName function="false" hidden="false" name="mleaf_2a7fb211_1221_5295_9902_79f0e3565aa9" vbProcedure="false">'Heat map article'!$AL$17</definedName>
    <definedName function="false" hidden="false" name="mleaf_2a8002ff_c361_595e_ac61_0dd2eaf13bbd" vbProcedure="false">'Use Phase_Grid'!$J$249</definedName>
    <definedName function="false" hidden="false" name="mleaf_2a830011_e2b2_5372_8f57_641cd31fbfb6" vbProcedure="false">Resume_SensAnal!$AO$31</definedName>
    <definedName function="false" hidden="false" name="mleaf_2a83fa1a_e11d_5999_82d0_72e9f7d48b62" vbProcedure="false">'Use Phase'!$AD$211</definedName>
    <definedName function="false" hidden="false" name="mleaf_2a863a19_fd41_5fa0_8cc0_a8b45586bfdc" vbProcedure="false">'Heat map article'!$D$8</definedName>
    <definedName function="false" hidden="false" name="mleaf_2a87067c_c079_5fad_a0b1_dddc92d77d3b" vbProcedure="false">Recycling!$AC$124</definedName>
    <definedName function="false" hidden="false" name="mleaf_2a89d8b1_cbca_51f4_a14b_9705b94e7d19" vbProcedure="false">'Use Phase_Grid'!$K$97</definedName>
    <definedName function="false" hidden="false" name="mleaf_2a8c7ece_a00c_5c54_865c_56aa8f3b9f3a" vbProcedure="false">Resume_SensAnal!$AQ$103</definedName>
    <definedName function="false" hidden="false" name="mleaf_2a9179d8_c807_591a_b7fe_027eebbfa484" vbProcedure="false">'Use Phase'!$Q$186</definedName>
    <definedName function="false" hidden="false" name="mleaf_2a919a7f_1668_5493_8e48_91c7eb5bd7ca" vbProcedure="false">Resume_SensAnal!$T$45</definedName>
    <definedName function="false" hidden="false" name="mleaf_2a94277c_7fa2_50d8_8b8f_510ab1edb7c4" vbProcedure="false">Production!$BJ$142</definedName>
    <definedName function="false" hidden="false" name="mleaf_2a972bd1_d43d_5dfd_824b_138202ce3a3d" vbProcedure="false">'Use Phase'!$K$369</definedName>
    <definedName function="false" hidden="false" name="mleaf_2a97e129_125e_54ba_b1a6_fed5ecf5b9dd" vbProcedure="false">Graphs!$N$33</definedName>
    <definedName function="false" hidden="false" name="mleaf_2a9c84c2_9148_5e27_bf43_e58ea3b74292" vbProcedure="false">'Use Phase_Grid'!$M$104</definedName>
    <definedName function="false" hidden="false" name="mleaf_2a9f4bb2_589b_5bbf_a0d3_187e54c137a6" vbProcedure="false">Graphs!$B$9</definedName>
    <definedName function="false" hidden="false" name="mleaf_2a9f54b9_b38a_58ca_afa8_e559d51e4715" vbProcedure="false">Resume_SensAnal!$O$172</definedName>
    <definedName function="false" hidden="false" name="mleaf_2aa08b80_1489_53d9_a530_aa53898fd2db" vbProcedure="false">Recycling!$BL$331</definedName>
    <definedName function="false" hidden="false" name="mleaf_2aa0c8e9_237f_5e78_8f7c_7c91161f4449" vbProcedure="false">'Use Phase'!$R$349</definedName>
    <definedName function="false" hidden="false" name="mleaf_2aa860d6_bc10_5176_b76e_eb48e1adee06" vbProcedure="false">'Heat map article'!$N$153</definedName>
    <definedName function="false" hidden="false" name="mleaf_2aa8de7c_09c6_5eb5_abc7_18be2173e957" vbProcedure="false">'Heat map article'!$M$102</definedName>
    <definedName function="false" hidden="false" name="mleaf_2aaa4afc_93e3_55f2_a8c2_682a6e402a0a" vbProcedure="false">Production!$F$225</definedName>
    <definedName function="false" hidden="false" name="mleaf_2aadc9d2_1bd6_50dc_84cf_c4bf1ffa11fc" vbProcedure="false">Production!$F$29</definedName>
    <definedName function="false" hidden="false" name="mleaf_2aaf780e_dd62_5675_bc62_c642b86ebdf0" vbProcedure="false">'Heat map article'!$N$24</definedName>
    <definedName function="false" hidden="false" name="mleaf_2ab1b866_9f4d_5549_b967_61facd3b1633" vbProcedure="false">'Use Phase'!$S$345</definedName>
    <definedName function="false" hidden="false" name="mleaf_2ab24aa4_eb9a_507e_b64e_899f40b0c52b" vbProcedure="false">Resume_SensAnal!$N$21</definedName>
    <definedName function="false" hidden="false" name="mleaf_2ab2ec55_154d_553a_a460_6a4094854148" vbProcedure="false">'Use Phase'!$Q$386</definedName>
    <definedName function="false" hidden="false" name="mleaf_2ab43f43_048b_5f35_a069_1f9ca8a2e873" vbProcedure="false">'Use Phase'!$J$254</definedName>
    <definedName function="false" hidden="false" name="mleaf_2ab5741b_e437_5957_bd12_08810f4d7de4" vbProcedure="false">Production!$K$244</definedName>
    <definedName function="false" hidden="false" name="mleaf_2ab81133_53c8_52e0_b0e7_ed2de1fe1db5" vbProcedure="false">'Use Phase_Grid'!$S$192</definedName>
    <definedName function="false" hidden="false" name="mleaf_2abbbd89_32da_56ea_b80f_2b35737c6d1d" vbProcedure="false">Production!$C$26</definedName>
    <definedName function="false" hidden="false" name="mleaf_2abf0173_f968_564a_bd06_5a6a5f7a5825" vbProcedure="false">'Heat map article'!$M$20</definedName>
    <definedName function="false" hidden="false" name="mleaf_2ac51d1f_d217_5705_bd36_88fd7857091c" vbProcedure="false">'Heat map article'!$AA$101</definedName>
    <definedName function="false" hidden="false" name="mleaf_2ac6ec81_7f39_563d_bd58_714b85d1e0f9" vbProcedure="false">Recycling!$BP$322</definedName>
    <definedName function="false" hidden="false" name="mleaf_2acffb0e_1d8f_50b0_a2e2_2ed1065b6186" vbProcedure="false">'Use Phase_Grid'!$M$188</definedName>
    <definedName function="false" hidden="false" name="mleaf_2ad4c43d_3032_573a_9575_aeafec909f7a" vbProcedure="false">'Use Phase'!$J$220</definedName>
    <definedName function="false" hidden="false" name="mleaf_2ad65331_22db_5fad_ba0d_a8ec1ab0cdd8" vbProcedure="false">'Use Phase_Grid'!$P$92</definedName>
    <definedName function="false" hidden="false" name="mleaf_2ae1640c_7d33_562b_83c5_78163069ad69" vbProcedure="false">'Heat map article'!$AO$33</definedName>
    <definedName function="false" hidden="false" name="mleaf_2ae6c392_4723_51b7_8a1f_9f9de73348f8" vbProcedure="false">'Heat map article'!$AL$20</definedName>
    <definedName function="false" hidden="false" name="mleaf_2ae7d96d_c193_52b4_adb5_9c85151b0fa4" vbProcedure="false">Resume_SensAnal!$D$47</definedName>
    <definedName function="false" hidden="false" name="mleaf_2ae82212_4c92_58df_b7a5_d59bea95327e" vbProcedure="false">Recycling!$BM$298</definedName>
    <definedName function="false" hidden="false" name="mleaf_2aed873e_d454_51b5_8022_f89cfdd53779" vbProcedure="false">Resume_SensAnal!$X$18</definedName>
    <definedName function="false" hidden="false" name="mleaf_2af0d2c3_c2bb_55be_844d_b5f661a33f8a" vbProcedure="false">'Heat map article'!$AJ$96</definedName>
    <definedName function="false" hidden="false" name="mleaf_2af169b6_2821_5d71_9615_ae975037df7f" vbProcedure="false">Recycling!$BH$101</definedName>
    <definedName function="false" hidden="false" name="mleaf_2af33a6e_90b4_58d0_906a_8b76d285e893" vbProcedure="false">'Use Phase_Grid'!$R$139</definedName>
    <definedName function="false" hidden="false" name="mleaf_2af4c4d7_73b6_5e51_b8aa_13e3bf8b6905" vbProcedure="false">Resume_SensAnal!$G$33</definedName>
    <definedName function="false" hidden="false" name="mleaf_2afaf75f_330c_5fac_a8da_837c09690461" vbProcedure="false">Recycling!$Y$121</definedName>
    <definedName function="false" hidden="false" name="mleaf_2afba60e_4cce_5dc0_94f0_08cb2320f351" vbProcedure="false">'Use Phase'!$T$295</definedName>
    <definedName function="false" hidden="false" name="mleaf_2afc6c97_f38d_5ba2_bd07_17000a39fc4d" vbProcedure="false">Production!$AA$222</definedName>
    <definedName function="false" hidden="false" name="mleaf_2afd70b8_4044_5c46_9002_a0d1059f1693" vbProcedure="false">'Heat map article'!$AF$58</definedName>
    <definedName function="false" hidden="false" name="mleaf_2b002326_da41_5891_a8c5_9d584b436940" vbProcedure="false">Recycling!$BH$115</definedName>
    <definedName function="false" hidden="false" name="mleaf_2b01c108_09e9_5501_8a6a_28a59b4c0ab3" vbProcedure="false">'Heat map article'!$O$28</definedName>
    <definedName function="false" hidden="false" name="mleaf_2b0274b7_c9bd_5e27_9693_c3c9b0703c9a" vbProcedure="false">'Heat map article'!$W$145</definedName>
    <definedName function="false" hidden="false" name="mleaf_2b02b099_d476_5bd7_b0a6_ffa13c144d98" vbProcedure="false">Recycling!$AZ$91</definedName>
    <definedName function="false" hidden="false" name="mleaf_2b02eccb_ebfb_52c9_aa70_6aa743e36bfd" vbProcedure="false">'Use Phase_Grid'!$U$200</definedName>
    <definedName function="false" hidden="false" name="mleaf_2b04229d_ad37_58bd_9510_990f5757fc83" vbProcedure="false">Graphs!$G$48</definedName>
    <definedName function="false" hidden="false" name="mleaf_2b05153b_bfca_5579_8cbb_9dbbeca8b11e" vbProcedure="false">'Use Phase'!$AE$274</definedName>
    <definedName function="false" hidden="false" name="mleaf_2b06a22e_a9ed_53ad_9a89_d9810631c843" vbProcedure="false">'Use Phase_Grid'!$Q$250</definedName>
    <definedName function="false" hidden="false" name="mleaf_2b06c409_9fa6_5930_913a_14563ddc126a" vbProcedure="false">'Use Phase'!$AG$157</definedName>
    <definedName function="false" hidden="false" name="mleaf_2b0c794f_97bf_57bd_a0fd_132c45d44c67" vbProcedure="false">'Use Phase_Grid'!$M$91</definedName>
    <definedName function="false" hidden="false" name="mleaf_2b0edc4c_7a9a_5686_b420_8b8e967486b8" vbProcedure="false">'Use Phase_Grid'!$N$247</definedName>
    <definedName function="false" hidden="false" name="mleaf_2b1395fb_74cf_5b81_bff6_bf61447fe81e" vbProcedure="false">Recycling!$Y$103</definedName>
    <definedName function="false" hidden="false" name="mleaf_2b17064c_66b9_52af_8de8_8a91993170ef" vbProcedure="false">Recycling!$M$81</definedName>
    <definedName function="false" hidden="false" name="mleaf_2b17c98f_5caf_5ebd_a2b2_6c490e34c0b0" vbProcedure="false">Production!$AB$15</definedName>
    <definedName function="false" hidden="false" name="mleaf_2b18351e_a83d_5632_81ea_62a3b8560dad" vbProcedure="false">Recycling!$G$85</definedName>
    <definedName function="false" hidden="false" name="mleaf_2b2038cc_9ccb_5040_89ce_285bdc539bb9" vbProcedure="false">'Use Phase_Grid'!$J$67</definedName>
    <definedName function="false" hidden="false" name="mleaf_2b22c9f2_422f_55b2_8267_7d40bf850ad2" vbProcedure="false">'Use Phase'!$M$394</definedName>
    <definedName function="false" hidden="false" name="mleaf_2b22fa8b_598e_5ad6_bd4d_6a78ad04265f" vbProcedure="false">Recycling!$P$154</definedName>
    <definedName function="false" hidden="false" name="mleaf_2b2bf6b3_5348_5b70_9a74_a731633cd7af" vbProcedure="false">'Use Phase_Grid'!$K$184</definedName>
    <definedName function="false" hidden="false" name="mleaf_2b33c315_36fc_5aab_85d1_0f0f304cbfae" vbProcedure="false">'Use Phase'!$M$137</definedName>
    <definedName function="false" hidden="false" name="mleaf_2b3d03f5_4961_56a0_9342_2c99d2ab97ad" vbProcedure="false">Production!$H$14</definedName>
    <definedName function="false" hidden="false" name="mleaf_2b3d417a_8403_50f4_a741_ea43e06c49d9" vbProcedure="false">Recycling!$BP$306</definedName>
    <definedName function="false" hidden="false" name="mleaf_2b410ec4_1bdf_53a9_918a_de93fccf7162" vbProcedure="false">Production!$AU$148</definedName>
    <definedName function="false" hidden="false" name="mleaf_2b43802a_e94d_5408_96cc_c69d4a46f3a6" vbProcedure="false">Recycling!$I$113</definedName>
    <definedName function="false" hidden="false" name="mleaf_2b43fd1a_c188_5369_9489_095d684f6848" vbProcedure="false">Recycling!$AU$299</definedName>
    <definedName function="false" hidden="false" name="mleaf_2b4ab0bc_b1e9_54f3_9a0f_efcbfdc6cfc4" vbProcedure="false">Resume_SensAnal!$AK$120</definedName>
    <definedName function="false" hidden="false" name="mleaf_2b4e400d_2a29_5fe0_8722_67009e263b05" vbProcedure="false">'Use Phase'!$AE$277</definedName>
    <definedName function="false" hidden="false" name="mleaf_2b556a68_5c13_5a20_a711_7766bc9effef" vbProcedure="false">Resume_SensAnal!$R$7</definedName>
    <definedName function="false" hidden="false" name="mleaf_2b58f33a_ba81_5972_98cd_2b8940d14318" vbProcedure="false">'Use Phase_Grid'!$S$171</definedName>
    <definedName function="false" hidden="false" name="mleaf_2b5e11ef_71cc_5865_ad34_c8085e120895" vbProcedure="false">Production!$AA$225</definedName>
    <definedName function="false" hidden="false" name="mleaf_2b62d2d3_4783_5e43_a5c4_f9f68d03950a" vbProcedure="false">Recycling!$J$187</definedName>
    <definedName function="false" hidden="false" name="mleaf_2b651d7f_d6a4_5a38_aae5_de65d3e7183c" vbProcedure="false">Production!$BO$45</definedName>
    <definedName function="false" hidden="false" name="mleaf_2b659974_c05b_5817_a1fe_b205af44798e" vbProcedure="false">Recycling!$U$90</definedName>
    <definedName function="false" hidden="false" name="mleaf_2b65a8f4_5ed5_5df6_b59a_34f3a9261bcc" vbProcedure="false">Resume_SensAnal!$AD$65</definedName>
    <definedName function="false" hidden="false" name="mleaf_2b6d2c3a_fc28_5893_9d58_f0014698fd07" vbProcedure="false">Production!$H$199</definedName>
    <definedName function="false" hidden="false" name="mleaf_2b6e1dcd_4920_57fc_a56d_cef1f5e2d2f3" vbProcedure="false">Recycling!$BU$163</definedName>
    <definedName function="false" hidden="false" name="mleaf_2b70252c_f347_584f_9536_c429481851ff" vbProcedure="false">'Use Phase_Grid'!$Q$104</definedName>
    <definedName function="false" hidden="false" name="mleaf_2b720d97_6e54_5fd1_a086_b368dd7ad7fc" vbProcedure="false">Graphs!$Q$23</definedName>
    <definedName function="false" hidden="false" name="mleaf_2b72b3aa_8d06_55c5_811d_0d6715d82390" vbProcedure="false">Resume_SensAnal!$AH$38</definedName>
    <definedName function="false" hidden="false" name="mleaf_2b7344d2_1905_5e81_8fe7_9e56182b5064" vbProcedure="false">Recycling!$Y$94</definedName>
    <definedName function="false" hidden="false" name="mleaf_2b76b48b_1096_5822_a13b_1d40aab4beeb" vbProcedure="false">Recycling!$V$100</definedName>
    <definedName function="false" hidden="false" name="mleaf_2b78713c_28c5_533f_9647_95cdcee1f31e" vbProcedure="false">Production!$N$61</definedName>
    <definedName function="false" hidden="false" name="mleaf_2b79544a_59f9_56ae_9906_4f3ad3b33aa4" vbProcedure="false">Recycling!$AY$111</definedName>
    <definedName function="false" hidden="false" name="mleaf_2b796dc7_5582_5e99_8763_9ca867ea8778" vbProcedure="false">'Use Phase_Grid'!$N$139</definedName>
    <definedName function="false" hidden="false" name="mleaf_2b79a0c0_aeca_53f5_813e_e0298c21c5e8" vbProcedure="false">Resume_SensAnal!$E$39</definedName>
    <definedName function="false" hidden="false" name="mleaf_2b7b9ba8_7c29_5845_a8b5_343b697261d7" vbProcedure="false">'Use Phase_Grid'!$W$156</definedName>
    <definedName function="false" hidden="false" name="mleaf_2b850e97_4ded_5295_a147_b2fa60e4d24b" vbProcedure="false">'Heat map article'!$I$99</definedName>
    <definedName function="false" hidden="false" name="mleaf_2b85846d_55a1_5c1c_87bf_91ac0f3f678c" vbProcedure="false">'Use Phase'!$W$200</definedName>
    <definedName function="false" hidden="false" name="mleaf_2b884256_9b5e_5da7_938d_9ded984c1cb7" vbProcedure="false">'Heat map article'!$AD$94</definedName>
    <definedName function="false" hidden="false" name="mleaf_2b8bfc31_a4d9_54b6_a9c1_c119ab803f10" vbProcedure="false">Resume_SensAnal!$Q$98</definedName>
    <definedName function="false" hidden="false" name="mleaf_2b8f92ae_098b_505d_9314_5a352f71bb29" vbProcedure="false">'Use Phase'!$AJ$174</definedName>
    <definedName function="false" hidden="false" name="mleaf_2b8fc479_cf37_5a49_9519_12b9849e311f" vbProcedure="false">Resume_SensAnal!$AN$79</definedName>
    <definedName function="false" hidden="false" name="mleaf_2b9423e0_2ac6_574d_89d6_928617581ff4" vbProcedure="false">Recycling!$AD$167</definedName>
    <definedName function="false" hidden="false" name="mleaf_2b95b045_a648_5378_a11c_1a9264ce5ab5" vbProcedure="false">'Use Phase'!$M$384</definedName>
    <definedName function="false" hidden="false" name="mleaf_2b98ff25_5477_54c9_aeb0_475b8686ec24" vbProcedure="false">Resume_SensAnal!$C$206</definedName>
    <definedName function="false" hidden="false" name="mleaf_2b9a412a_8896_52e4_8476_409fc6e3bc00" vbProcedure="false">Recycling!$AS$145</definedName>
    <definedName function="false" hidden="false" name="mleaf_2b9dc455_f96a_5c2d_ab45_7ef341a5c577" vbProcedure="false">'Use Phase'!$R$299</definedName>
    <definedName function="false" hidden="false" name="mleaf_2b9eadd5_e7e0_55a7_8e6c_cee986729b8c" vbProcedure="false">Production!$M$236</definedName>
    <definedName function="false" hidden="false" name="mleaf_2ba58ef4_c87f_531a_8073_2ea7cf3bb73a" vbProcedure="false">'Use Phase'!$AJ$182</definedName>
    <definedName function="false" hidden="false" name="mleaf_2baaee0d_b3ab_54be_a986_d22e8008e77c" vbProcedure="false">'Heat map article'!$J$17</definedName>
    <definedName function="false" hidden="false" name="mleaf_2bac088d_178c_50a1_8cf8_31d98a188213" vbProcedure="false">Resume_SensAnal!$AP$40</definedName>
    <definedName function="false" hidden="false" name="mleaf_2bac41b3_bc1f_534f_b353_3e1a3dfb2536" vbProcedure="false">Recycling!$K$96</definedName>
    <definedName function="false" hidden="false" name="mleaf_2bac5ab7_30ee_5436_910e_7661ca19a132" vbProcedure="false">'Heat map article'!$AE$63</definedName>
    <definedName function="false" hidden="false" name="mleaf_2bac8c03_ea92_5abf_aecd_6983ad040d2e" vbProcedure="false">'Use Phase'!$N$191</definedName>
    <definedName function="false" hidden="false" name="mleaf_2bad1125_541d_52e8_8a7b_62f63c23985e" vbProcedure="false">Whisker_Sens!$E$39</definedName>
    <definedName function="false" hidden="false" name="mleaf_2bafdd0a_dc5e_5b14_a6e9_c4ca2a922bae" vbProcedure="false">Recycling!$AS$70</definedName>
    <definedName function="false" hidden="false" name="mleaf_2bbaa5f3_80bf_5897_94aa_7259b2a526fe" vbProcedure="false">Production!$BM$95</definedName>
    <definedName function="false" hidden="false" name="mleaf_2bbace4d_40a0_5f1b_bf1e_ae54d7fddd5d" vbProcedure="false">'Use Phase'!$O$257</definedName>
    <definedName function="false" hidden="false" name="mleaf_2bbba30c_4814_57d9_bb95_0abb83e10bc6" vbProcedure="false">Production!$AT$225</definedName>
    <definedName function="false" hidden="false" name="mleaf_2bbca155_91b8_5259_a948_4043f14f0aca" vbProcedure="false">'Use Phase'!$AK$140</definedName>
    <definedName function="false" hidden="false" name="mleaf_2bbd60ca_a865_5b02_b312_9f20ce434b11" vbProcedure="false">Whisker_Sens!$C$7</definedName>
    <definedName function="false" hidden="false" name="mleaf_2bbe1655_aa1c_5f14_a317_d43d1f48dd81" vbProcedure="false">Resume_SensAnal!$N$63</definedName>
    <definedName function="false" hidden="false" name="mleaf_2bbf12e3_03b7_5a76_bdef_5873e7d41634" vbProcedure="false">'Use Phase_Grid'!$M$9</definedName>
    <definedName function="false" hidden="false" name="mleaf_2bc09527_f218_5955_9a91_aff095d4822c" vbProcedure="false">'Use Phase'!$AF$144</definedName>
    <definedName function="false" hidden="false" name="mleaf_2bc0a4bb_ae62_5d48_ac1d_9869785b71ed" vbProcedure="false">'Heat map article'!$Y$77</definedName>
    <definedName function="false" hidden="false" name="mleaf_2bc50f7c_6083_53e8_a3d1_e920c7123ca7" vbProcedure="false">Production!$BO$96</definedName>
    <definedName function="false" hidden="false" name="mleaf_2bc92ee9_299a_598a_8342_b91a78b5f246" vbProcedure="false">'Use Phase'!$P$178</definedName>
    <definedName function="false" hidden="false" name="mleaf_2bce193a_d322_5eb1_8ec7_5650c06b4b30" vbProcedure="false">Resume_SensAnal!$R$124</definedName>
    <definedName function="false" hidden="false" name="mleaf_2bd66cb1_7034_53cc_9026_61875440ae3e" vbProcedure="false">'Use Phase'!$AI$187</definedName>
    <definedName function="false" hidden="false" name="mleaf_2bd6c39d_d365_5f4e_8ad5_271c7f3cf313" vbProcedure="false">'Use Phase'!$O$384</definedName>
    <definedName function="false" hidden="false" name="mleaf_2bd8835b_86cf_5752_8029_8cac40286af3" vbProcedure="false">'Heat map article'!$AB$39</definedName>
    <definedName function="false" hidden="false" name="mleaf_2be23720_1d8a_5ed6_b573_70107d8fe450" vbProcedure="false">'Heat map article'!$AG$28</definedName>
    <definedName function="false" hidden="false" name="mleaf_2be63cac_c70e_5036_8baa_1fb17fdf1a2c" vbProcedure="false">Recycling!$AF$119</definedName>
    <definedName function="false" hidden="false" name="mleaf_2be6a5c7_e4ce_5736_8bea_b7567c79467d" vbProcedure="false">Production!$S$89</definedName>
    <definedName function="false" hidden="false" name="mleaf_2be7e2fb_ea9f_53a3_9d4d_bb4368b9f2d1" vbProcedure="false">'Use Phase'!$T$168</definedName>
    <definedName function="false" hidden="false" name="mleaf_2bec8ad5_a410_511d_8139_97fceafd527e" vbProcedure="false">Production!$H$148</definedName>
    <definedName function="false" hidden="false" name="mleaf_2bed5861_9bd6_5413_8166_921eef571986" vbProcedure="false">Resume_SensAnal!$D$48</definedName>
    <definedName function="false" hidden="false" name="mleaf_2bf5a97c_1a99_56f6_b854_2449fe51c442" vbProcedure="false">'Heat map article'!$W$149</definedName>
    <definedName function="false" hidden="false" name="mleaf_2bf64645_66e0_56b5_8326_e2f7a9e119dd" vbProcedure="false">Resume_SensAnal!$AH$73</definedName>
    <definedName function="false" hidden="false" name="mleaf_2bfcac9f_2b0b_5eec_b3cf_e84ff0680bbb" vbProcedure="false">Production!$Y$48</definedName>
    <definedName function="false" hidden="false" name="mleaf_2c058f0b_580a_55ac_bd4d_4e17819847fd" vbProcedure="false">Recycling!$AS$311</definedName>
    <definedName function="false" hidden="false" name="mleaf_2c08005a_61a6_5b60_8555_202c9d049f8d" vbProcedure="false">Resume_SensAnal!$Q$126</definedName>
    <definedName function="false" hidden="false" name="mleaf_2c08a947_c245_5552_bc7b_1bceac8a05aa" vbProcedure="false">'Use Phase'!$P$99</definedName>
    <definedName function="false" hidden="false" name="mleaf_2c0a0e30_6e7a_5854_a413_0a7f9d244140" vbProcedure="false">'Use Phase'!$O$316</definedName>
    <definedName function="false" hidden="false" name="mleaf_2c1dfc83_8360_5cb4_8e29_0695dd2cc7cb" vbProcedure="false">'Heat map article'!$V$128</definedName>
    <definedName function="false" hidden="false" name="mleaf_2c1f2d10_a4b9_5f19_8f4c_a8b8787465bc" vbProcedure="false">'Use Phase'!$T$170</definedName>
    <definedName function="false" hidden="false" name="mleaf_2c1f476e_d981_5a1d_9ec7_d39f90a3385c" vbProcedure="false">'Heat map article'!$AM$9</definedName>
    <definedName function="false" hidden="false" name="mleaf_2c217a4a_5424_516c_a8b5_75bcd20d7291" vbProcedure="false">'Heat map article'!$AF$83</definedName>
    <definedName function="false" hidden="false" name="mleaf_2c22a157_37ce_5744_9d98_6c134c5f4b33" vbProcedure="false">'Use Phase'!$AI$308</definedName>
    <definedName function="false" hidden="false" name="mleaf_2c22e5dd_4405_56bc_9c59_988f1fc00aff" vbProcedure="false">Recycling!$H$147</definedName>
    <definedName function="false" hidden="false" name="mleaf_2c293d42_e419_5566_b1dc_0f5fc3a71482" vbProcedure="false">'Use Phase'!$C$3</definedName>
    <definedName function="false" hidden="false" name="mleaf_2c2a408c_bf25_538f_be54_84a50dca0af6" vbProcedure="false">'Use Phase'!$K$335</definedName>
    <definedName function="false" hidden="false" name="mleaf_2c2b5d4b_e923_5235_9fc6_2f610379bede" vbProcedure="false">Production!$M$33</definedName>
    <definedName function="false" hidden="false" name="mleaf_2c2b8b4d_f5cd_5404_a7de_5d7d8bda24b3" vbProcedure="false">'Use Phase'!$K$53</definedName>
    <definedName function="false" hidden="false" name="mleaf_2c2bedc6_c9a8_54b4_9172_8bb4652fb45c" vbProcedure="false">'Heat map article'!$X$124</definedName>
    <definedName function="false" hidden="false" name="mleaf_2c2e8dca_aaee_5101_af18_b1c4bfed341e" vbProcedure="false">Production!$AJ$210</definedName>
    <definedName function="false" hidden="false" name="mleaf_2c315bf7_31d8_55b9_b66d_b2b151805b2b" vbProcedure="false">Production!$P$145</definedName>
    <definedName function="false" hidden="false" name="mleaf_2c319757_2201_5b0d_bc1e_1dd155db1904" vbProcedure="false">Resume_SensAnal!$N$37</definedName>
    <definedName function="false" hidden="false" name="mleaf_2c35052c_9c30_5531_a776_27897ead044b" vbProcedure="false">Resume_SensAnal!$AP$34</definedName>
    <definedName function="false" hidden="false" name="mleaf_2c3822f5_ff85_5a1b_899b_276552aa2390" vbProcedure="false">'Heat map article'!$L$109</definedName>
    <definedName function="false" hidden="false" name="mleaf_2c395f55_4a09_558a_891d_12cf21018560" vbProcedure="false">Resume_SensAnal!$V$183</definedName>
    <definedName function="false" hidden="false" name="mleaf_2c3df87c_14bb_5a08_8040_6091ebbd25f1" vbProcedure="false">Production!$J$90</definedName>
    <definedName function="false" hidden="false" name="mleaf_2c3dfeaf_59ef_5374_aba2_7610bad1f241" vbProcedure="false">'Heat map article'!$AI$31</definedName>
    <definedName function="false" hidden="false" name="mleaf_2c4aca62_1636_5078_b2cb_bd5be994bf75" vbProcedure="false">'Use Phase'!$AG$284</definedName>
    <definedName function="false" hidden="false" name="mleaf_2c4becd2_7508_5cbd_8fd6_4b4ba940f970" vbProcedure="false">Recycling!$AV$101</definedName>
    <definedName function="false" hidden="false" name="mleaf_2c4c0062_263c_5025_9f7d_5e2cee828db6" vbProcedure="false">Production!$AM$9</definedName>
    <definedName function="false" hidden="false" name="mleaf_2c4c13d3_04a0_5149_9bdb_de7b3411edef" vbProcedure="false">Resume_SensAnal!$C$198</definedName>
    <definedName function="false" hidden="false" name="mleaf_2c4e3889_24d9_58e3_91ba_142e5ff4938a" vbProcedure="false">'Use Phase'!$Q$178</definedName>
    <definedName function="false" hidden="false" name="mleaf_2c4e7557_1929_55bf_8162_78391663f32c" vbProcedure="false">'Use Phase_Grid'!$P$191</definedName>
    <definedName function="false" hidden="false" name="mleaf_2c5046c9_cfa1_5c63_ab0d_774759b83220" vbProcedure="false">'Heat map article'!$J$78</definedName>
    <definedName function="false" hidden="false" name="mleaf_2c50d066_a8ea_5070_a3d8_cd50b71b13f2" vbProcedure="false">Production!$AK$4</definedName>
    <definedName function="false" hidden="false" name="mleaf_2c5120a6_0d7f_5ccc_9fc0_d8c7f3fe3697" vbProcedure="false">'Use Phase'!$O$175</definedName>
    <definedName function="false" hidden="false" name="mleaf_2c5201a3_d30e_50be_b56f_47fb1c864c7a" vbProcedure="false">Resume_SensAnal!$Q$95</definedName>
    <definedName function="false" hidden="false" name="mleaf_2c549e51_075c_502e_a46f_7932c9339e04" vbProcedure="false">'Heat map article'!$J$64</definedName>
    <definedName function="false" hidden="false" name="mleaf_2c55ec36_ef33_527a_acc3_585f998fcdea" vbProcedure="false">'Use Phase'!$L$347</definedName>
    <definedName function="false" hidden="false" name="mleaf_2c5b5a9b_20c1_56ec_85a7_e2f90a907bf6" vbProcedure="false">Recycling!$R$176</definedName>
    <definedName function="false" hidden="false" name="mleaf_2c5de186_cda2_561b_9fce_28cc6ef7f00a" vbProcedure="false">'Use Phase_Grid'!$R$28</definedName>
    <definedName function="false" hidden="false" name="mleaf_2c6019b4_b990_594a_9f0c_fc0d3b711983" vbProcedure="false">Recycling!$S$119</definedName>
    <definedName function="false" hidden="false" name="mleaf_2c653563_903b_5282_b3e3_7f4595aff854" vbProcedure="false">'Use Phase_Grid'!$Q$63</definedName>
    <definedName function="false" hidden="false" name="mleaf_2c666431_7310_59f9_95f2_ccd790edcf74" vbProcedure="false">Resume_SensAnal!$P$148</definedName>
    <definedName function="false" hidden="false" name="mleaf_2c66c8fc_22b4_5346_a58c_096846663c39" vbProcedure="false">'Use Phase_Grid'!$M$61</definedName>
    <definedName function="false" hidden="false" name="mleaf_2c67b7a1_7b53_53a4_a6f8_82278f6cac4b" vbProcedure="false">Recycling!$AW$7</definedName>
    <definedName function="false" hidden="false" name="mleaf_2c6e456b_f197_58a8_bb3e_1f7b3afc1709" vbProcedure="false">Recycling!$AV$116</definedName>
    <definedName function="false" hidden="false" name="mleaf_2c70c55e_5f44_50db_bb22_82eeb46ef8ca" vbProcedure="false">Recycling!$I$90</definedName>
    <definedName function="false" hidden="false" name="mleaf_2c7207b7_946a_5b58_973a_9c8d0191ab3f" vbProcedure="false">Resume_SensAnal!$AD$93</definedName>
    <definedName function="false" hidden="false" name="mleaf_2c76266a_2f76_5445_ad0b_49f02a652cbf" vbProcedure="false">'Use Phase_Grid'!$J$261</definedName>
    <definedName function="false" hidden="false" name="mleaf_2c778d4e_2d58_5458_b4fc_55f84e904f7a" vbProcedure="false">'Use Phase'!$V$324</definedName>
    <definedName function="false" hidden="false" name="mleaf_2c78ec33_84aa_5149_9522_7ede09fdd189" vbProcedure="false">'Use Phase'!$M$309</definedName>
    <definedName function="false" hidden="false" name="mleaf_2c7c9fd6_8cef_5c9f_9c1b_48e535653c6d" vbProcedure="false">'Use Phase'!$R$206</definedName>
    <definedName function="false" hidden="false" name="mleaf_2c7da9c4_ca10_55ef_aa56_bdcec96c3086" vbProcedure="false">Recycling!$BG$114</definedName>
    <definedName function="false" hidden="false" name="mleaf_2c8200c2_5ca2_5bd6_8dbd_3c1ca55edfd6" vbProcedure="false">'Use Phase_Grid'!$V$216</definedName>
    <definedName function="false" hidden="false" name="mleaf_2c826636_961d_56cd_8516_0e1dc24f6910" vbProcedure="false">Graphs!$N$10</definedName>
    <definedName function="false" hidden="false" name="mleaf_2c846dc1_4c08_5063_836e_162d9edc1492" vbProcedure="false">Production!$I$107</definedName>
    <definedName function="false" hidden="false" name="mleaf_2c8507bd_3da7_59a9_9687_f46470daeb6d" vbProcedure="false">Whisker_Sens!$J$48</definedName>
    <definedName function="false" hidden="false" name="mleaf_2c857437_4518_5a95_affb_6ddde9776d53" vbProcedure="false">Production!$U$73</definedName>
    <definedName function="false" hidden="false" name="mleaf_2c8c6e76_d786_5df1_8747_7e5fd510e75f" vbProcedure="false">Resume_SensAnal!$G$158</definedName>
    <definedName function="false" hidden="false" name="mleaf_2c8cf806_da4b_58b2_8b78_f8c4f53b0efa" vbProcedure="false">Resume_SensAnal!$Q$31</definedName>
    <definedName function="false" hidden="false" name="mleaf_2c911b75_8934_52ed_b591_16090d707f88" vbProcedure="false">Resume_SensAnal!$AI$89</definedName>
    <definedName function="false" hidden="false" name="mleaf_2c9244bc_c751_5768_ba9f_004e9cde0561" vbProcedure="false">'Heat map article'!$AI$120</definedName>
    <definedName function="false" hidden="false" name="mleaf_2c94bf3d_2225_5895_89fb_6685a353b4ab" vbProcedure="false">Recycling!$AM$107</definedName>
    <definedName function="false" hidden="false" name="mleaf_2c95766e_fd49_5346_abdf_d100a4d4b755" vbProcedure="false">'Heat map article'!$AI$22</definedName>
    <definedName function="false" hidden="false" name="mleaf_2c98b462_43c5_5eb9_ab74_1bf57d228913" vbProcedure="false">'Use Phase'!$Q$128</definedName>
    <definedName function="false" hidden="false" name="mleaf_2c99f8df_d27f_55ed_87c6_f04968fd2006" vbProcedure="false">Recycling!$Q$174</definedName>
    <definedName function="false" hidden="false" name="mleaf_2ca23d89_f55c_5a46_aace_57cb2ad6e04b" vbProcedure="false">Resume_SensAnal!$J$32</definedName>
    <definedName function="false" hidden="false" name="mleaf_2ca2f410_3799_5b9e_a206_7f23ebc26ee7" vbProcedure="false">'Use Phase'!$AD$337</definedName>
    <definedName function="false" hidden="false" name="mleaf_2ca9619d_2fc3_56ee_a138_2c1b667e78a5" vbProcedure="false">'Use Phase'!$AF$296</definedName>
    <definedName function="false" hidden="false" name="mleaf_2ca9becf_d2a4_5334_a611_985dab83f78c" vbProcedure="false">'Heat map article'!$F$88</definedName>
    <definedName function="false" hidden="false" name="mleaf_2cab81de_a07f_585a_a62b_8ca7a6ab0335" vbProcedure="false">'Heat map article'!$AR$39</definedName>
    <definedName function="false" hidden="false" name="mleaf_2cad3d9f_17aa_5945_9d8f_533179983f4a" vbProcedure="false">'Use Phase'!$K$69</definedName>
    <definedName function="false" hidden="false" name="mleaf_2cae6715_2551_586f_8bbf_7ef11775c050" vbProcedure="false">Production!$D$28</definedName>
    <definedName function="false" hidden="false" name="mleaf_2cb474c9_4a12_52ed_9ca3_633b56a65768" vbProcedure="false">'Use Phase'!$AI$148</definedName>
    <definedName function="false" hidden="false" name="mleaf_2cb4b2cd_32fb_5926_8094_4c2580b2ecd6" vbProcedure="false">Recycling!$Y$183</definedName>
    <definedName function="false" hidden="false" name="mleaf_2cb5d2c7_5aa7_551d_bdd3_51e8dd214b2e" vbProcedure="false">Resume_SensAnal!$H$62</definedName>
    <definedName function="false" hidden="false" name="mleaf_2cbb5c99_691a_5178_892a_9ad7a11c7b83" vbProcedure="false">Production!$BN$187</definedName>
    <definedName function="false" hidden="false" name="mleaf_2cbc90b3_8abd_5f8c_9ab7_833bd65177dc" vbProcedure="false">Resume_SensAnal!$AO$113</definedName>
    <definedName function="false" hidden="false" name="mleaf_2cbe7415_25b7_54d6_a4de_16aecc0fc235" vbProcedure="false">'Use Phase'!$N$187</definedName>
    <definedName function="false" hidden="false" name="mleaf_2cbf81d5_909c_5bf5_8f21_2d2233335ec3" vbProcedure="false">'Use Phase_Grid'!$K$183</definedName>
    <definedName function="false" hidden="false" name="mleaf_2cc98514_b333_5e55_9482_4cd6129a40b6" vbProcedure="false">Resume_SensAnal!$H$93</definedName>
    <definedName function="false" hidden="false" name="mleaf_2ccb2e04_e14d_5e06_8331_fa9918e16fdf" vbProcedure="false">'Use Phase'!$W$346</definedName>
    <definedName function="false" hidden="false" name="mleaf_2ccba712_1706_58bc_8671_76d1346bd7a9" vbProcedure="false">Resume_SensAnal!$S$166</definedName>
    <definedName function="false" hidden="false" name="mleaf_2ccd445c_8c94_512b_949c_bdfb6793dc97" vbProcedure="false">'Use Phase'!$W$159</definedName>
    <definedName function="false" hidden="false" name="mleaf_2ccec82a_3c75_5c27_8565_ae395f7bf39d" vbProcedure="false">Graphs!$Q$58</definedName>
    <definedName function="false" hidden="false" name="mleaf_2cd02b80_7ff8_5462_b0ac_ecd509aa3ffa" vbProcedure="false">Resume_SensAnal!$R$171</definedName>
    <definedName function="false" hidden="false" name="mleaf_2cd40cb3_cbf8_5f1d_b30a_aa87b9db3485" vbProcedure="false">Resume_SensAnal!$I$102</definedName>
    <definedName function="false" hidden="false" name="mleaf_2cd4279a_4914_5c47_9a0d_7926510f2d13" vbProcedure="false">'Use Phase'!$R$9</definedName>
    <definedName function="false" hidden="false" name="mleaf_2cd4dfd9_203c_53dd_ae00_f66174e17927" vbProcedure="false">'Heat map article'!$AB$99</definedName>
    <definedName function="false" hidden="false" name="mleaf_2cd5b6bd_0d0d_5fbf_b03c_d3f91f929bb6" vbProcedure="false">Recycling!$AS$154</definedName>
    <definedName function="false" hidden="false" name="mleaf_2cd8aa6a_bd58_518a_994a_05380ad3e452" vbProcedure="false">'Use Phase_Grid'!$P$219</definedName>
    <definedName function="false" hidden="false" name="mleaf_2cdb8974_f3a6_5486_9295_3dadbf8e10f1" vbProcedure="false">'Use Phase'!$M$321</definedName>
    <definedName function="false" hidden="false" name="mleaf_2cddc4a1_74f2_53af_b825_0b8c81e2320a" vbProcedure="false">'Heat map article'!$AQ$12</definedName>
    <definedName function="false" hidden="false" name="mleaf_2cdea484_682a_5d22_b566_f62ca2358998" vbProcedure="false">Recycling!$Q$147</definedName>
    <definedName function="false" hidden="false" name="mleaf_2cdfa86e_0921_51ff_9234_7efc2897d32e" vbProcedure="false">Production!$AF$13</definedName>
    <definedName function="false" hidden="false" name="mleaf_2ce06d90_6acb_512e_93e5_ff0f6a77b2e3" vbProcedure="false">'Heat map article'!$O$122</definedName>
    <definedName function="false" hidden="false" name="mleaf_2ce0d145_ff49_5097_a8ee_ba68a79cd7f3" vbProcedure="false">'Use Phase'!$AG$294</definedName>
    <definedName function="false" hidden="false" name="mleaf_2ce135a1_2903_5a10_aff2_c6d86542f681" vbProcedure="false">Resume_SensAnal!$AD$75</definedName>
    <definedName function="false" hidden="false" name="mleaf_2ce83006_1494_594c_8741_3fc8f40a44d5" vbProcedure="false">'Heat map article'!$AX$28</definedName>
    <definedName function="false" hidden="false" name="mleaf_2cec2103_d2ae_59ac_97de_b6d3147d8397" vbProcedure="false">'Heat map article'!$AB$113</definedName>
    <definedName function="false" hidden="false" name="mleaf_2ced5727_2c1d_5d74_bad1_5a357e53d333" vbProcedure="false">'Use Phase_Grid'!$R$174</definedName>
    <definedName function="false" hidden="false" name="mleaf_2cf9b070_bfec_566e_9fd1_a7b3f5e136fd" vbProcedure="false">'Heat map article'!$AN$30</definedName>
    <definedName function="false" hidden="false" name="mleaf_2cfb230e_2e26_57a2_81c2_181a23267a23" vbProcedure="false">Production!$N$121</definedName>
    <definedName function="false" hidden="false" name="mleaf_2d042b6f_9959_5160_800d_604cbd69b1db" vbProcedure="false">'Use Phase'!$AE$172</definedName>
    <definedName function="false" hidden="false" name="mleaf_2d06c9e9_24a2_5b4c_b26e_eb671b390c78" vbProcedure="false">Recycling!$AT$65</definedName>
    <definedName function="false" hidden="false" name="mleaf_2d06d8b7_ef72_5445_81a6_2df4aa9a8f2e" vbProcedure="false">Resume_SensAnal!$J$93</definedName>
    <definedName function="false" hidden="false" name="mleaf_2d073db1_971f_5d3a_9af1_ed566be0892f" vbProcedure="false">Resume_SensAnal!$P$21</definedName>
    <definedName function="false" hidden="false" name="mleaf_2d09a1eb_aa5c_5eb5_acb0_6ca9c1e40cc5" vbProcedure="false">Recycling!$Q$81</definedName>
    <definedName function="false" hidden="false" name="mleaf_2d0e521b_b2cd_5f85_847b_8bd11761f580" vbProcedure="false">Resume_SensAnal!$H$187</definedName>
    <definedName function="false" hidden="false" name="mleaf_2d0e642d_e839_5fa5_8521_679ac551aaf9" vbProcedure="false">'Use Phase'!$AD$261</definedName>
    <definedName function="false" hidden="false" name="mleaf_2d12ca89_a379_5f87_911a_91ee3e576cd8" vbProcedure="false">Production!$N$112</definedName>
    <definedName function="false" hidden="false" name="mleaf_2d1d2610_1ed3_5d78_b78c_e1f902443341" vbProcedure="false">Graphs!$L$31</definedName>
    <definedName function="false" hidden="false" name="mleaf_2d1dc2d1_f497_56e0_ab4b_67d355059a4e" vbProcedure="false">Recycling!$AZ$108</definedName>
    <definedName function="false" hidden="false" name="mleaf_2d240a17_de09_5487_821d_1304fcd444f8" vbProcedure="false">'Use Phase'!$AF$196</definedName>
    <definedName function="false" hidden="false" name="mleaf_2d25a39e_f49f_556a_baa4_1d7d60fa5bca" vbProcedure="false">'Heat map article'!$AJ$15</definedName>
    <definedName function="false" hidden="false" name="mleaf_2d268e9f_4425_5ac6_a10b_675d05485fa2" vbProcedure="false">Resume_SensAnal!$F$73</definedName>
    <definedName function="false" hidden="false" name="mleaf_2d293ab0_9dcd_5cdd_8b41_4ad38fda6b83" vbProcedure="false">'Use Phase'!$T$240</definedName>
    <definedName function="false" hidden="false" name="mleaf_2d2a533b_6a4c_5ef8_98d9_bfa01bcac1fb" vbProcedure="false">'Use Phase'!$AG$343</definedName>
    <definedName function="false" hidden="false" name="mleaf_2d2cf555_b000_504d_9c4f_2fb726420374" vbProcedure="false">'Use Phase'!$M$107</definedName>
    <definedName function="false" hidden="false" name="mleaf_2d3021d8_6ef9_57e1_a587_e5d61dbfc591" vbProcedure="false">Production!$Q$190</definedName>
    <definedName function="false" hidden="false" name="mleaf_2d322da1_d8df_53a8_a83d_648f8847cac4" vbProcedure="false">'Use Phase'!$P$214</definedName>
    <definedName function="false" hidden="false" name="mleaf_2d324341_1472_5fb6_ac9d_78f5f2cd8f36" vbProcedure="false">'Use Phase_Grid'!$M$45</definedName>
    <definedName function="false" hidden="false" name="mleaf_2d3304f0_1117_51c0_a859_c63f6ba75df0" vbProcedure="false">Resume_SensAnal!$X$191</definedName>
    <definedName function="false" hidden="false" name="mleaf_2d37d09d_1443_58f4_bca3_161d97aef9a2" vbProcedure="false">Recycling!$AV$88</definedName>
    <definedName function="false" hidden="false" name="mleaf_2d386f15_0989_5483_a790_b1f313421464" vbProcedure="false">'Heat map article'!$X$98</definedName>
    <definedName function="false" hidden="false" name="mleaf_2d3a469a_89b5_543f_a77e_9b5cf479c999" vbProcedure="false">Production!$AK$204</definedName>
    <definedName function="false" hidden="false" name="mleaf_2d445815_5621_5942_aff6_570ece98b109" vbProcedure="false">Production!$N$232</definedName>
    <definedName function="false" hidden="false" name="mleaf_2d45f599_2c4c_5103_b4f5_392b96eab6e5" vbProcedure="false">Recycling!$AW$95</definedName>
    <definedName function="false" hidden="false" name="mleaf_2d479a79_3620_50e6_bfaa_dd7733081b7b" vbProcedure="false">'Heat map article'!$Z$34</definedName>
    <definedName function="false" hidden="false" name="mleaf_2d47e942_1bfd_5fb8_98ac_334795e4362e" vbProcedure="false">Resume_SensAnal!$T$198</definedName>
    <definedName function="false" hidden="false" name="mleaf_2d49214f_e731_56a7_88ba_8f92d2fc9534" vbProcedure="false">Production!$AL$14</definedName>
    <definedName function="false" hidden="false" name="mleaf_2d50c9f2_fbb3_51d5_ba54_7f59577126e7" vbProcedure="false">Recycling!$AD$90</definedName>
    <definedName function="false" hidden="false" name="mleaf_2d5bb407_1f94_5b65_986c_746483c66f20" vbProcedure="false">'Use Phase'!$L$142</definedName>
    <definedName function="false" hidden="false" name="mleaf_2d5e8794_218c_5f35_9e2a_9676b2347cd9" vbProcedure="false">'Heat map article'!$AF$49</definedName>
    <definedName function="false" hidden="false" name="mleaf_2d5f10f7_19ff_5f5e_a93c_648cb9d7629c" vbProcedure="false">'Heat map article'!$BA$12</definedName>
    <definedName function="false" hidden="false" name="mleaf_2d654d2a_68d7_5047_b2bf_89141827f768" vbProcedure="false">'Heat map article'!$I$28</definedName>
    <definedName function="false" hidden="false" name="mleaf_2d6591ea_7b66_565b_82f6_eb6550300c4f" vbProcedure="false">Production!$BF$228</definedName>
    <definedName function="false" hidden="false" name="mleaf_2d67a725_9634_5e65_bc4c_044e4c9e4000" vbProcedure="false">'Heat map article'!$AL$6</definedName>
    <definedName function="false" hidden="false" name="mleaf_2d6840e3_2d38_5d78_b6f2_4e5ea9f61dc5" vbProcedure="false">Resume_SensAnal!$C$186</definedName>
    <definedName function="false" hidden="false" name="mleaf_2d715ee4_ef8d_5ba1_bd5d_1056588d4243" vbProcedure="false">Graphs!$P$28</definedName>
    <definedName function="false" hidden="false" name="mleaf_2d73916f_d9d1_5ed1_b985_e58ea6330a56" vbProcedure="false">'Heat map article'!$AJ$98</definedName>
    <definedName function="false" hidden="false" name="mleaf_2d73c388_506c_5185_9f0a_656f0b39d895" vbProcedure="false">Production!$H$34</definedName>
    <definedName function="false" hidden="false" name="mleaf_2d74cf20_23d1_5bd8_9e72_0a5739ad07dc" vbProcedure="false">Resume_SensAnal!$S$221</definedName>
    <definedName function="false" hidden="false" name="mleaf_2d7599c9_71e4_500d_9433_d0aaa49636b0" vbProcedure="false">'Use Phase'!$L$182</definedName>
    <definedName function="false" hidden="false" name="mleaf_2d7776b6_047e_5e5c_8c8c_9d6551cf2101" vbProcedure="false">'Heat map article'!$C$16</definedName>
    <definedName function="false" hidden="false" name="mleaf_2d7ab34d_44d6_5e4b_9941_324260c0cf68" vbProcedure="false">Recycling!$BD$88</definedName>
    <definedName function="false" hidden="false" name="mleaf_2d7ad43b_cbae_5d1f_a4c2_92f1b9871899" vbProcedure="false">'Use Phase'!$AJ$148</definedName>
    <definedName function="false" hidden="false" name="mleaf_2d7b4f5e_2966_539b_86cd_edb980aaff7f" vbProcedure="false">Resume_SensAnal!$B$208</definedName>
    <definedName function="false" hidden="false" name="mleaf_2d7d0394_454d_5bbf_af30_976c3ffd59c9" vbProcedure="false">Resume_SensAnal!$O$132</definedName>
    <definedName function="false" hidden="false" name="mleaf_2d7d18e3_33fc_5831_8376_ccfc97493f40" vbProcedure="false">Whisker_Sens!$J$51</definedName>
    <definedName function="false" hidden="false" name="mleaf_2d803269_5675_5219_8676_3a5b9cb0a905" vbProcedure="false">Production!$AL$226</definedName>
    <definedName function="false" hidden="false" name="mleaf_2d80aaca_a8a1_5f3c_9476_9d168d76c368" vbProcedure="false">'Use Phase_Grid'!$K$251</definedName>
    <definedName function="false" hidden="false" name="mleaf_2d81d957_5afd_512d_bb13_29c1f3c74abf" vbProcedure="false">Recycling!$Z$96</definedName>
    <definedName function="false" hidden="false" name="mleaf_2d8207c6_a5f0_5467_94ea_08f7f7cfb27a" vbProcedure="false">Recycling!$H$181</definedName>
    <definedName function="false" hidden="false" name="mleaf_2d83367e_5190_5be5_bdc4_5d2674eaa8b7" vbProcedure="false">Production!$AL$15</definedName>
    <definedName function="false" hidden="false" name="mleaf_2d837379_5b14_521c_b034_651447553368" vbProcedure="false">Resume_SensAnal!$I$39</definedName>
    <definedName function="false" hidden="false" name="mleaf_2d83cbd4_2a20_59dc_afd7_2a2d44ead4f0" vbProcedure="false">'Use Phase'!$M$304</definedName>
    <definedName function="false" hidden="false" name="mleaf_2d8473b6_0e1e_5466_a858_78f3ec7c49d7" vbProcedure="false">'Use Phase_Grid'!$S$26</definedName>
    <definedName function="false" hidden="false" name="mleaf_2d928775_ce9f_5de8_ba1c_0eb0b2ec71cf" vbProcedure="false">'Use Phase'!$AJ$204</definedName>
    <definedName function="false" hidden="false" name="mleaf_2d92e521_d8bd_58cc_a2f7_0d8acf24ad02" vbProcedure="false">Resume_SensAnal!$U$195</definedName>
    <definedName function="false" hidden="false" name="mleaf_2d99c431_6320_5261_9268_6256661a6b40" vbProcedure="false">'Use Phase'!$M$320</definedName>
    <definedName function="false" hidden="false" name="mleaf_2d9b773c_c1db_5307_afa6_c6c48ea56af0" vbProcedure="false">Recycling!$BL$303</definedName>
    <definedName function="false" hidden="false" name="mleaf_2da054aa_b7f6_556e_a0ea_4554a96af099" vbProcedure="false">'Heat map article'!$Q$153</definedName>
    <definedName function="false" hidden="false" name="mleaf_2da6e10c_0245_5e6c_90a8_c54da497ea5e" vbProcedure="false">Recycling!$J$92</definedName>
    <definedName function="false" hidden="false" name="mleaf_2da826b9_7154_512d_821b_c049745fa69b" vbProcedure="false">Production!$AV$92</definedName>
    <definedName function="false" hidden="false" name="mleaf_2daa6be4_d798_5545_9b89_2c40491334fc" vbProcedure="false">Recycling!$AC$105</definedName>
    <definedName function="false" hidden="false" name="mleaf_2dab5616_ab4d_5e66_8d76_1bdaab5aedf5" vbProcedure="false">Recycling!$BJ$333</definedName>
    <definedName function="false" hidden="false" name="mleaf_2dac45f3_1269_5611_990f_5f0da83c6051" vbProcedure="false">'Use Phase'!$K$11</definedName>
    <definedName function="false" hidden="false" name="mleaf_2dac4a44_28e6_5237_9776_ba39793e3cf8" vbProcedure="false">Recycling!$AZ$116</definedName>
    <definedName function="false" hidden="false" name="mleaf_2dad2053_b0d7_5b21_a4c6_7310edd044af" vbProcedure="false">Recycling!$BP$117</definedName>
    <definedName function="false" hidden="false" name="mleaf_2dad9d8e_e7af_5ad3_b3d3_21aaa3ff7dd2" vbProcedure="false">'Heat map article'!$M$77</definedName>
    <definedName function="false" hidden="false" name="mleaf_2db19b06_2075_5a3b_a087_53c484929e70" vbProcedure="false">'Use Phase'!$AD$254</definedName>
    <definedName function="false" hidden="false" name="mleaf_2db2a8a1_0046_5fc9_b5b8_883b7a5e70b1" vbProcedure="false">'Use Phase'!$AE$253</definedName>
    <definedName function="false" hidden="false" name="mleaf_2db6bef3_d3f3_5fcf_9938_7fe4708cd118" vbProcedure="false">Production!$L$111</definedName>
    <definedName function="false" hidden="false" name="mleaf_2db8ee79_c006_5e95_9ee3_08e982dbff89" vbProcedure="false">Recycling!$BR$104</definedName>
    <definedName function="false" hidden="false" name="mleaf_2db945e1_3d2c_5911_bfc4_4921649c00b9" vbProcedure="false">'Heat map article'!$AI$131</definedName>
    <definedName function="false" hidden="false" name="mleaf_2dbe9ee4_2b77_54dd_84e9_c72f014cb581" vbProcedure="false">Resume_SensAnal!$G$169</definedName>
    <definedName function="false" hidden="false" name="mleaf_2dbeb03a_8e88_55ab_823b_0786f0b8de74" vbProcedure="false">Recycling!$D$81</definedName>
    <definedName function="false" hidden="false" name="mleaf_2dc580d7_1408_5c6b_b740_ad5e10ef6f1f" vbProcedure="false">Production!$F$34</definedName>
    <definedName function="false" hidden="false" name="mleaf_2dc9a4b9_16ef_5610_af4d_58c9b952422b" vbProcedure="false">'Heat map article'!$AB$93</definedName>
    <definedName function="false" hidden="false" name="mleaf_2dcd0b73_81f8_5040_9d20_cbe25e61a0c5" vbProcedure="false">Recycling!$AU$83</definedName>
    <definedName function="false" hidden="false" name="mleaf_2dcdb2a3_4c0c_5a47_a2dd_6bc2142abbfb" vbProcedure="false">'Heat map article'!$AI$91</definedName>
    <definedName function="false" hidden="false" name="mleaf_2dd0957a_1bb3_57f0_8bb8_21dd54822b23" vbProcedure="false">'Use Phase_Grid'!$N$33</definedName>
    <definedName function="false" hidden="false" name="mleaf_2dd54053_bbd6_50b0_95ea_2fe4717be17c" vbProcedure="false">'Use Phase'!$AF$313</definedName>
    <definedName function="false" hidden="false" name="mleaf_2dddfe6f_471f_5294_9e32_9da07c5d56c7" vbProcedure="false">'Use Phase'!$J$151</definedName>
    <definedName function="false" hidden="false" name="mleaf_2dde8293_8108_597e_9eff_317b37e636df" vbProcedure="false">Recycling!$BN$318</definedName>
    <definedName function="false" hidden="false" name="mleaf_2ddf709a_f95f_5bf5_842f_e5d3f93d884e" vbProcedure="false">Production!$AV$192</definedName>
    <definedName function="false" hidden="false" name="mleaf_2de7e128_6496_5480_b84e_78d0f5e15f10" vbProcedure="false">'Heat map article'!$F$142</definedName>
    <definedName function="false" hidden="false" name="mleaf_2de7f60b_3bc6_51fe_b906_ffabcfe4e5a1" vbProcedure="false">Recycling!$L$166</definedName>
    <definedName function="false" hidden="false" name="mleaf_2dea12ce_5b13_5975_8924_eb5f3c8b8e85" vbProcedure="false">'Use Phase'!$AK$273</definedName>
    <definedName function="false" hidden="false" name="mleaf_2df39a22_7d6a_5a45_bc47_10f9f8a613b8" vbProcedure="false">'Heat map article'!$AH$155</definedName>
    <definedName function="false" hidden="false" name="mleaf_2df4c07e_dab7_56cd_b65a_3ef0d1b7d076" vbProcedure="false">'Heat map article'!$AO$45</definedName>
    <definedName function="false" hidden="false" name="mleaf_2dfac92b_cb84_5e1d_ad69_120e67caee23" vbProcedure="false">'Use Phase_Grid'!$L$96</definedName>
    <definedName function="false" hidden="false" name="mleaf_2dfce092_c480_5a5d_bfa1_b031c69832a3" vbProcedure="false">'Use Phase'!$K$375</definedName>
    <definedName function="false" hidden="false" name="mleaf_2dfd3a63_525e_5386_a361_d110c6d9491b" vbProcedure="false">'Use Phase_Grid'!$T$161</definedName>
    <definedName function="false" hidden="false" name="mleaf_2dfe9705_74f6_576c_86be_106badc4b552" vbProcedure="false">'Heat map article'!$AT$40</definedName>
    <definedName function="false" hidden="false" name="mleaf_2e003a3d_e754_5c59_901c_82db988d7d6e" vbProcedure="false">'Use Phase'!$AJ$336</definedName>
    <definedName function="false" hidden="false" name="mleaf_2e00be78_4855_5fdc_bc59_9a7de4709c9d" vbProcedure="false">Recycling!$H$186</definedName>
    <definedName function="false" hidden="false" name="mleaf_2e0748e1_7bfd_59c7_837a_58dcf90ae027" vbProcedure="false">Graphs!$P$66</definedName>
    <definedName function="false" hidden="false" name="mleaf_2e0a74b8_b7af_5982_825c_63e91a61d0c5" vbProcedure="false">'Use Phase'!$J$329</definedName>
    <definedName function="false" hidden="false" name="mleaf_2e174816_f18e_5eb6_8c1c_03bddad43f93" vbProcedure="false">Recycling!$AU$52</definedName>
    <definedName function="false" hidden="false" name="mleaf_2e1ce4cb_e75b_5e6b_90e2_92c6098a156e" vbProcedure="false">Production!$T$68</definedName>
    <definedName function="false" hidden="false" name="mleaf_2e220c18_c47b_57c3_87e7_220865094270" vbProcedure="false">Production!$R$4</definedName>
    <definedName function="false" hidden="false" name="mleaf_2e26b24e_934b_527e_8b1e_65136448e7dc" vbProcedure="false">Resume_SensAnal!$AQ$128</definedName>
    <definedName function="false" hidden="false" name="mleaf_2e2bfb9b_2355_524e_a951_b984772cac51" vbProcedure="false">Graphs!$E$17</definedName>
    <definedName function="false" hidden="false" name="mleaf_2e2d6d99_7efb_5722_a492_ffd2fb9d9b23" vbProcedure="false">'Use Phase'!$L$105</definedName>
    <definedName function="false" hidden="false" name="mleaf_2e332299_6d1b_54ab_b765_ed1115a01185" vbProcedure="false">Recycling!$AZ$41</definedName>
    <definedName function="false" hidden="false" name="mleaf_2e3811b8_c137_59b1_bb2e_266b2430df27" vbProcedure="false">'Use Phase'!$AK$250</definedName>
    <definedName function="false" hidden="false" name="mleaf_2e3ab008_a42b_56eb_9b6a_0c3670e15320" vbProcedure="false">'Use Phase_Grid'!$U$150</definedName>
    <definedName function="false" hidden="false" name="mleaf_2e3c6fb8_4554_5d92_bc91_8f5ac92782dd" vbProcedure="false">'Use Phase'!$Q$234</definedName>
    <definedName function="false" hidden="false" name="mleaf_2e3dc0cf_db92_5274_8abd_2bcefcd7867c" vbProcedure="false">'Use Phase'!$R$101</definedName>
    <definedName function="false" hidden="false" name="mleaf_2e457d2c_0c26_5199_9aea_1801504aa6b0" vbProcedure="false">'Heat map article'!$AG$36</definedName>
    <definedName function="false" hidden="false" name="mleaf_2e46b6c1_dd9a_5bdb_92d2_1ddcead9490c" vbProcedure="false">Recycling!$AH$170</definedName>
    <definedName function="false" hidden="false" name="mleaf_2e498b40_c30d_555e_8b55_f207202c8111" vbProcedure="false">'Use Phase'!$Q$20</definedName>
    <definedName function="false" hidden="false" name="mleaf_2e4ad791_1814_59c7_a342_8c3e067bc96f" vbProcedure="false">'Use Phase_Grid'!$L$223</definedName>
    <definedName function="false" hidden="false" name="mleaf_2e4c12f4_79ce_523d_943d_abb298ebb41b" vbProcedure="false">Production!$L$236</definedName>
    <definedName function="false" hidden="false" name="mleaf_2e4ce118_d933_52db_9dee_74a6c8837613" vbProcedure="false">'Use Phase'!$O$337</definedName>
    <definedName function="false" hidden="false" name="mleaf_2e50cd80_cf20_55d0_9851_565fa7fb130c" vbProcedure="false">Production!$Y$53</definedName>
    <definedName function="false" hidden="false" name="mleaf_2e51755c_b82c_5500_b910_21e22f2077c3" vbProcedure="false">Recycling!$BQ$331</definedName>
    <definedName function="false" hidden="false" name="mleaf_2e52506b_6f14_5636_8809_3559640c7b47" vbProcedure="false">'Use Phase'!$L$221</definedName>
    <definedName function="false" hidden="false" name="mleaf_2e5505f1_44d3_58b0_93e9_f5794ca8981c" vbProcedure="false">Production!$BE$215</definedName>
    <definedName function="false" hidden="false" name="mleaf_2e592fcb_747e_5edc_87d4_1e7532c75d36" vbProcedure="false">'Use Phase'!$K$194</definedName>
    <definedName function="false" hidden="false" name="mleaf_2e595e75_f05e_59ea_8123_7dd5adb1fe9a" vbProcedure="false">'Use Phase'!$U$335</definedName>
    <definedName function="false" hidden="false" name="mleaf_2e5bacba_2eae_51d6_b29d_8f66347df773" vbProcedure="false">Production!$F$155</definedName>
    <definedName function="false" hidden="false" name="mleaf_2e5eb058_cda1_592e_9207_4d3902b6049a" vbProcedure="false">Graphs!$O$41</definedName>
    <definedName function="false" hidden="false" name="mleaf_2e5f61c9_715e_524f_8883_bb85757bb2d1" vbProcedure="false">Resume_SensAnal!$AM$118</definedName>
    <definedName function="false" hidden="false" name="mleaf_2e5fc98f_76d3_5c72_879a_728750211a2c" vbProcedure="false">Production!$BD$210</definedName>
    <definedName function="false" hidden="false" name="mleaf_2e60ba50_cbf3_562d_b7f4_03baefa5da69" vbProcedure="false">Graphs!$I$22</definedName>
    <definedName function="false" hidden="false" name="mleaf_2e67ef32_e360_5155_b2ec_a7b63fce0b4b" vbProcedure="false">'Heat map article'!$AG$156</definedName>
    <definedName function="false" hidden="false" name="mleaf_2e709e75_cf12_50ef_b36b_f611d01f76db" vbProcedure="false">Resume_SensAnal!$I$34</definedName>
    <definedName function="false" hidden="false" name="mleaf_2e70f0d0_1817_5710_8bdc_ed26bc583316" vbProcedure="false">Resume_SensAnal!$H$51</definedName>
    <definedName function="false" hidden="false" name="mleaf_2e720cb3_e21e_5e6d_9e1c_39030c5a0da6" vbProcedure="false">'Heat map article'!$K$86</definedName>
    <definedName function="false" hidden="false" name="mleaf_2e72c736_bde9_5b54_b70e_2b5192e2c67e" vbProcedure="false">'Use Phase_Grid'!$L$173</definedName>
    <definedName function="false" hidden="false" name="mleaf_2e752d5b_a5ff_528f_89d1_e781c7ad31e1" vbProcedure="false">'Use Phase'!$F$51</definedName>
    <definedName function="false" hidden="false" name="mleaf_2e771b6f_04f8_507a_8f10_f92fe09bec94" vbProcedure="false">'Use Phase_Grid'!$B$24</definedName>
    <definedName function="false" hidden="false" name="mleaf_2e79544d_4a34_5531_8362_4c546a8447db" vbProcedure="false">Recycling!$X$175</definedName>
    <definedName function="false" hidden="false" name="mleaf_2e7aa998_c564_5262_89ef_304728dff6f6" vbProcedure="false">Production!$BN$218</definedName>
    <definedName function="false" hidden="false" name="mleaf_2e837bd4_cebf_596f_b8c0_228b39b40a8f" vbProcedure="false">Production!$AJ$184</definedName>
    <definedName function="false" hidden="false" name="mleaf_2e84bf4e_5a98_5ecc_9409_a99efc303c23" vbProcedure="false">'Use Phase_Grid'!$N$47</definedName>
    <definedName function="false" hidden="false" name="mleaf_2e8a1d98_d2f0_5875_8f0c_727171e831f2" vbProcedure="false">'Use Phase'!$N$292</definedName>
    <definedName function="false" hidden="false" name="mleaf_2e8c21ef_d3a4_5c16_a9e2_c8feeece30ee" vbProcedure="false">'Use Phase'!$AD$161</definedName>
    <definedName function="false" hidden="false" name="mleaf_2e8ff0a9_2171_53de_acc0_775e6855fc66" vbProcedure="false">Recycling!$BD$87</definedName>
    <definedName function="false" hidden="false" name="mleaf_2e90c310_e39e_5d4c_97c9_2aa9eb97767f" vbProcedure="false">Resume_SensAnal!$T$100</definedName>
    <definedName function="false" hidden="false" name="mleaf_2e931d4c_3ac2_51a4_842b_760829c97ac6" vbProcedure="false">'Use Phase_Grid'!$O$188</definedName>
    <definedName function="false" hidden="false" name="mleaf_2e9513e2_0c29_5c01_a45a_d26e3f4baf55" vbProcedure="false">'Use Phase'!$S$219</definedName>
    <definedName function="false" hidden="false" name="mleaf_2e959376_5908_5137_a172_0025324d34e5" vbProcedure="false">Recycling!$AR$317</definedName>
    <definedName function="false" hidden="false" name="mleaf_2e9b98aa_f8d3_5300_9c3f_11efe158e26b" vbProcedure="false">Recycling!$K$180</definedName>
    <definedName function="false" hidden="false" name="mleaf_2e9be700_eca8_5fd5_9b07_dba208454e68" vbProcedure="false">Resume_SensAnal!$I$92</definedName>
    <definedName function="false" hidden="false" name="mleaf_2ea4143f_2b02_533c_b234_f187fc6af0ee" vbProcedure="false">Recycling!$B$109</definedName>
    <definedName function="false" hidden="false" name="mleaf_2eab2d93_9627_5b33_8a68_019618dc8dae" vbProcedure="false">Recycling!$D$93</definedName>
    <definedName function="false" hidden="false" name="mleaf_2eace840_205c_5c26_9d70_a1808c235083" vbProcedure="false">'Heat map article'!$N$18</definedName>
    <definedName function="false" hidden="false" name="mleaf_2eb0e375_0f6b_504a_8625_d5f1a0e3de87" vbProcedure="false">'Use Phase'!$AD$185</definedName>
    <definedName function="false" hidden="false" name="mleaf_2eb275f5_b210_5dc2_9e1c_ef2951548123" vbProcedure="false">'Heat map article'!$AM$16</definedName>
    <definedName function="false" hidden="false" name="mleaf_2eb40aa0_1d6a_514f_958c_18f30b09a45e" vbProcedure="false">Resume_SensAnal!$M$17</definedName>
    <definedName function="false" hidden="false" name="mleaf_2eb4a233_08de_5f52_a4fd_e8b2c38af239" vbProcedure="false">'Use Phase_Grid'!$S$207</definedName>
    <definedName function="false" hidden="false" name="mleaf_2eb5989a_66f2_570f_9bdf_32edb17e7438" vbProcedure="false">Recycling!$AJ$82</definedName>
    <definedName function="false" hidden="false" name="mleaf_2eb806cf_f32d_5d95_aee4_e72283ac9fba" vbProcedure="false">Resume_SensAnal!$AP$127</definedName>
    <definedName function="false" hidden="false" name="mleaf_2ec270f0_62d7_5a3f_81e3_f9ad62457eee" vbProcedure="false">Recycling!$BK$338</definedName>
    <definedName function="false" hidden="false" name="mleaf_2ec9c370_6142_5f3a_b4fa_244c130f6523" vbProcedure="false">Production!$L$6</definedName>
    <definedName function="false" hidden="false" name="mleaf_2ecb0643_7514_5a02_91e8_4cc844c39227" vbProcedure="false">Resume_SensAnal!$AM$36</definedName>
    <definedName function="false" hidden="false" name="mleaf_2ecc3f04_a22d_541c_a86e_5e181d8efa67" vbProcedure="false">'Use Phase'!$AF$137</definedName>
    <definedName function="false" hidden="false" name="mleaf_2ecc6b19_2a6a_5c2e_a2dc_2bed1cafcf64" vbProcedure="false">'Heat map article'!$C$46</definedName>
    <definedName function="false" hidden="false" name="mleaf_2ecc808e_7773_5694_b80a_7efeea10e3d1" vbProcedure="false">Resume_SensAnal!$B$85</definedName>
    <definedName function="false" hidden="false" name="mleaf_2ecd6b45_98c5_5ee4_9062_116193fdc697" vbProcedure="false">Production!$AB$16</definedName>
    <definedName function="false" hidden="false" name="mleaf_2ece08cf_6cc0_5013_b906_e0fb448bd2d6" vbProcedure="false">'Heat map article'!$AG$60</definedName>
    <definedName function="false" hidden="false" name="mleaf_2ecf018b_c3dd_54ce_b718_d6deb291caa9" vbProcedure="false">Resume_SensAnal!$L$197</definedName>
    <definedName function="false" hidden="false" name="mleaf_2ecfaf11_218f_5ecb_a3fd_ef0c28d91482" vbProcedure="false">'Heat map article'!$P$75</definedName>
    <definedName function="false" hidden="false" name="mleaf_2ecfe388_73af_5a87_919d_2f534090caff" vbProcedure="false">'Use Phase'!$P$222</definedName>
    <definedName function="false" hidden="false" name="mleaf_2ed08a81_58b1_53f0_b4dc_a538360e0e8b" vbProcedure="false">Production!$P$66</definedName>
    <definedName function="false" hidden="false" name="mleaf_2ed5793a_8836_5739_a1b6_82116600fe5f" vbProcedure="false">Recycling!$V$128</definedName>
    <definedName function="false" hidden="false" name="mleaf_2edd1639_6b57_5e7f_96c3_c83793f41809" vbProcedure="false">'Use Phase'!$R$255</definedName>
    <definedName function="false" hidden="false" name="mleaf_2ee0ae83_2549_5d99_bc47_d79144302ad0" vbProcedure="false">Resume_SensAnal!$AR$65</definedName>
    <definedName function="false" hidden="false" name="mleaf_2ee288c9_4442_5547_bde8_ec3165c522ad" vbProcedure="false">'Use Phase_Grid'!$O$90</definedName>
    <definedName function="false" hidden="false" name="mleaf_2ee5f88a_1552_5cdf_88aa_1bb86b9d91aa" vbProcedure="false">'Use Phase_Grid'!$M$252</definedName>
    <definedName function="false" hidden="false" name="mleaf_2ee74e4a_061b_5450_8dde_e407d8b01478" vbProcedure="false">'Heat map article'!$AF$62</definedName>
    <definedName function="false" hidden="false" name="mleaf_2ee7db3f_abc6_58fa_8f21_882e20462650" vbProcedure="false">'Use Phase_Grid'!$K$122</definedName>
    <definedName function="false" hidden="false" name="mleaf_2ee9b87a_ab9d_50b9_90f3_c99ce7252e85" vbProcedure="false">'Use Phase'!$AK$306</definedName>
    <definedName function="false" hidden="false" name="mleaf_2eedf2de_6c28_53c6_8be1_5ab05e817a19" vbProcedure="false">'Use Phase'!$P$79</definedName>
    <definedName function="false" hidden="false" name="mleaf_2eee275a_7e1e_5ded_8dfc_67b8f449ecc9" vbProcedure="false">Whisker_Sens!$F$49</definedName>
    <definedName function="false" hidden="false" name="mleaf_2eef78c6_b3a2_54f5_a725_33b656e0e881" vbProcedure="false">'Heat map article'!$F$122</definedName>
    <definedName function="false" hidden="false" name="mleaf_2ef0b8c6_7045_5742_8f43_9e704700d3fd" vbProcedure="false">'Use Phase'!$K$328</definedName>
    <definedName function="false" hidden="false" name="mleaf_2ef1aab4_009d_5db1_9058_991c5be2a67d" vbProcedure="false">Resume_SensAnal!$A$189</definedName>
    <definedName function="false" hidden="false" name="mleaf_2ef3354c_ad56_50ba_940f_88c226fb87a1" vbProcedure="false">Recycling!$T$104</definedName>
    <definedName function="false" hidden="false" name="mleaf_2ef52c53_3c07_5cd0_b9b3_4e870f42041b" vbProcedure="false">'Use Phase'!$P$62</definedName>
    <definedName function="false" hidden="false" name="mleaf_2ef60e88_bcf4_583d_9457_a4d17a1bb394" vbProcedure="false">'Use Phase_Grid'!$K$153</definedName>
    <definedName function="false" hidden="false" name="mleaf_2ef84d99_cda6_54a3_944c_44cad721ac97" vbProcedure="false">'Heat map article'!$J$110</definedName>
    <definedName function="false" hidden="false" name="mleaf_2ef87f96_a881_5783_94de_822a0862c861" vbProcedure="false">Recycling!$BR$312</definedName>
    <definedName function="false" hidden="false" name="mleaf_2efc016d_da07_511e_a30d_0885b32c5689" vbProcedure="false">'Use Phase'!$Q$188</definedName>
    <definedName function="false" hidden="false" name="mleaf_2efe4149_05fb_53ba_bd63_df17db4ac25f" vbProcedure="false">Recycling!$I$176</definedName>
    <definedName function="false" hidden="false" name="mleaf_2eff2954_bbf6_5122_83ef_97ce62445beb" vbProcedure="false">'Heat map article'!$V$145</definedName>
    <definedName function="false" hidden="false" name="mleaf_2f04b1b5_a93b_53af_8a05_1581bf7f35be" vbProcedure="false">Production!$U$9</definedName>
    <definedName function="false" hidden="false" name="mleaf_2f0c954b_0c2a_5b28_8d66_3303b60c0b5e" vbProcedure="false">'Heat map article'!$AF$113</definedName>
    <definedName function="false" hidden="false" name="mleaf_2f0d82f3_bf41_55a0_9b0f_2bc03a80c82a" vbProcedure="false">Recycling!$AT$57</definedName>
    <definedName function="false" hidden="false" name="mleaf_2f0e465b_44cd_51b0_a0c6_6246eae545ba" vbProcedure="false">Resume_SensAnal!$T$170</definedName>
    <definedName function="false" hidden="false" name="mleaf_2f170e34_1454_5620_917d_793764b92d01" vbProcedure="false">'Use Phase'!$S$153</definedName>
    <definedName function="false" hidden="false" name="mleaf_2f19801c_afce_5f4c_bb7d_b7057e99f9e4" vbProcedure="false">'Use Phase'!$M$314</definedName>
    <definedName function="false" hidden="false" name="mleaf_2f1b7bb0_4e52_531a_9e61_325f2bce81d3" vbProcedure="false">'Use Phase'!$S$208</definedName>
    <definedName function="false" hidden="false" name="mleaf_2f2244a0_3fc5_58b1_b17e_3c66c551b1a7" vbProcedure="false">'Use Phase_Grid'!$K$221</definedName>
    <definedName function="false" hidden="false" name="mleaf_2f25066c_b54c_552c_9ba4_75620fe92cea" vbProcedure="false">'Use Phase'!$O$299</definedName>
    <definedName function="false" hidden="false" name="mleaf_2f25af44_7563_5ef2_a40b_8e41b5a75f64" vbProcedure="false">Recycling!$T$82</definedName>
    <definedName function="false" hidden="false" name="mleaf_2f296751_c844_50e8_840b_ea97a5ed7b93" vbProcedure="false">Production!$H$120</definedName>
    <definedName function="false" hidden="false" name="mleaf_2f2c25b5_d4e4_5936_b239_0a5cef3d2f14" vbProcedure="false">Resume_SensAnal!$C$208</definedName>
    <definedName function="false" hidden="false" name="mleaf_2f2f10c2_c7fa_53d1_bb65_98793c7fc42b" vbProcedure="false">'Use Phase'!$J$189</definedName>
    <definedName function="false" hidden="false" name="mleaf_2f32fa2e_194a_57b3_a907_8672382cead4" vbProcedure="false">'Use Phase'!$O$322</definedName>
    <definedName function="false" hidden="false" name="mleaf_2f38852e_87d6_54c4_bd3e_fb99c72366af" vbProcedure="false">'Use Phase'!$O$228</definedName>
    <definedName function="false" hidden="false" name="mleaf_2f3a0c52_43c3_5d53_bee4_9bbe75b96cbf" vbProcedure="false">'Use Phase'!$S$304</definedName>
    <definedName function="false" hidden="false" name="mleaf_2f3b1b12_03ca_527d_b8f5_c9cd614afe1c" vbProcedure="false">'Use Phase'!$Q$295</definedName>
    <definedName function="false" hidden="false" name="mleaf_2f3c5c78_af94_5bd4_aa15_8eedef9ec92b" vbProcedure="false">'Use Phase'!$AI$174</definedName>
    <definedName function="false" hidden="false" name="mleaf_2f42f2dc_cb27_5074_9b47_848d8c25a25d" vbProcedure="false">'Heat map article'!$F$75</definedName>
    <definedName function="false" hidden="false" name="mleaf_2f53bf49_5bb1_5d31_a5cb_571f767ff35e" vbProcedure="false">Resume_SensAnal!$Q$211</definedName>
    <definedName function="false" hidden="false" name="mleaf_2f53db1b_95f5_5c50_b5df_337e521228cd" vbProcedure="false">'Heat map article'!$V$79</definedName>
    <definedName function="false" hidden="false" name="mleaf_2f572c08_20e5_5c23_8549_073cec2ac9ce" vbProcedure="false">Resume_SensAnal!$AR$51</definedName>
    <definedName function="false" hidden="false" name="mleaf_2f5bf397_58c3_55a1_8b1a_6e450925c59e" vbProcedure="false">'Use Phase'!$T$209</definedName>
    <definedName function="false" hidden="false" name="mleaf_2f5e1478_d7eb_5061_aedb_b0caef18aebb" vbProcedure="false">'Use Phase_Grid'!$M$125</definedName>
    <definedName function="false" hidden="false" name="mleaf_2f617fad_d21b_5a8b_87ed_1a9620f638de" vbProcedure="false">'Heat map article'!$Q$18</definedName>
    <definedName function="false" hidden="false" name="mleaf_2f63e792_73d3_591e_ae3b_5387c252dd36" vbProcedure="false">'Use Phase'!$M$153</definedName>
    <definedName function="false" hidden="false" name="mleaf_2f67cb90_c2ad_5c92_b788_3c11325b0d01" vbProcedure="false">Production!$BE$4</definedName>
    <definedName function="false" hidden="false" name="mleaf_2f69ccf8_75fa_5b40_89c6_0328a7eadc99" vbProcedure="false">'Use Phase'!$Q$262</definedName>
    <definedName function="false" hidden="false" name="mleaf_2f69f7ec_3522_5964_95eb_b77c670ba87f" vbProcedure="false">Recycling!$T$174</definedName>
    <definedName function="false" hidden="false" name="mleaf_2f6a6afd_81b8_5c55_b55d_ddeda32d71e3" vbProcedure="false">'Use Phase'!$P$47</definedName>
    <definedName function="false" hidden="false" name="mleaf_2f6d1e53_c4ba_5116_a4bb_fa8b16541e0a" vbProcedure="false">'Use Phase_Grid'!$R$179</definedName>
    <definedName function="false" hidden="false" name="mleaf_2f6d9577_de9c_5f0f_8447_5dbcc4dbb799" vbProcedure="false">'Heat map article'!$W$148</definedName>
    <definedName function="false" hidden="false" name="mleaf_2f6e46bb_1972_53ce_90d0_b81c1b312d8e" vbProcedure="false">'Use Phase'!$O$281</definedName>
    <definedName function="false" hidden="false" name="mleaf_2f7b32ec_4d8b_5271_a631_0c12638acf25" vbProcedure="false">Production!$Y$92</definedName>
    <definedName function="false" hidden="false" name="mleaf_2f7cf087_3881_5d5e_bc2e_782c2e035473" vbProcedure="false">'Use Phase'!$AG$183</definedName>
    <definedName function="false" hidden="false" name="mleaf_2f7dbd50_e2c9_5fea_be8f_0cdb197eae0e" vbProcedure="false">'Heat map article'!$X$29</definedName>
    <definedName function="false" hidden="false" name="mleaf_2f7edfe8_c75f_5890_af63_06a555984721" vbProcedure="false">Resume_SensAnal!$Q$120</definedName>
    <definedName function="false" hidden="false" name="mleaf_2f811cf5_2237_589e_aee1_b1162a6c124a" vbProcedure="false">Production!$Q$206</definedName>
    <definedName function="false" hidden="false" name="mleaf_2f83c868_c304_508e_8494_9947c28971b1" vbProcedure="false">'Use Phase'!$Q$391</definedName>
    <definedName function="false" hidden="false" name="mleaf_2f8c2277_cbc4_5baf_9bd2_b08bb0ea03dd" vbProcedure="false">Recycling!$AA$84</definedName>
    <definedName function="false" hidden="false" name="mleaf_2f962433_69a2_5150_9276_1ce815898f3f" vbProcedure="false">Production!$AV$190</definedName>
    <definedName function="false" hidden="false" name="mleaf_2f9b8170_a92c_5548_83af_7b7b593442aa" vbProcedure="false">'Heat map article'!$AP$28</definedName>
    <definedName function="false" hidden="false" name="mleaf_2f9c48ef_436b_5af0_b08c_39c504e70ff6" vbProcedure="false">Recycling!$J$94</definedName>
    <definedName function="false" hidden="false" name="mleaf_2f9ca666_4350_579c_a12d_1af7be031bac" vbProcedure="false">Recycling!$AW$14</definedName>
    <definedName function="false" hidden="false" name="mleaf_2f9efff6_23e2_547b_afa2_6dffef421d97" vbProcedure="false">'Use Phase'!$R$7</definedName>
    <definedName function="false" hidden="false" name="mleaf_2fa29663_63c6_56d5_b1e8_0bbe8de58d98" vbProcedure="false">Resume_SensAnal!$R$220</definedName>
    <definedName function="false" hidden="false" name="mleaf_2fa6a57f_a687_5204_a5e7_421a8d83fd4b" vbProcedure="false">Production!$AV$93</definedName>
    <definedName function="false" hidden="false" name="mleaf_2fa8121d_b153_544e_9e2f_67eedba3d875" vbProcedure="false">Recycling!$AL$82</definedName>
    <definedName function="false" hidden="false" name="mleaf_2fa941ad_d299_51bc_83a1_71b9a5aa1c6f" vbProcedure="false">Production!$BO$210</definedName>
    <definedName function="false" hidden="false" name="mleaf_2fae8ef3_2e01_5d3d_98ed_abb6a20ee675" vbProcedure="false">Resume_SensAnal!$G$40</definedName>
    <definedName function="false" hidden="false" name="mleaf_2faf4e00_2555_5f32_a479_1bd986f385ec" vbProcedure="false">'Use Phase_Grid'!$N$58</definedName>
    <definedName function="false" hidden="false" name="mleaf_2faf83bd_1cb7_5a3e_aa3b_f09f74e285fb" vbProcedure="false">'Use Phase_Grid'!$N$24</definedName>
    <definedName function="false" hidden="false" name="mleaf_2fb0f77a_2c0b_5342_a5a4_38b307f0f48c" vbProcedure="false">Recycling!$AV$300</definedName>
    <definedName function="false" hidden="false" name="mleaf_2fb804c1_e120_5ece_aab3_d3f1baae85dd" vbProcedure="false">Resume_SensAnal!$AN$116</definedName>
    <definedName function="false" hidden="false" name="mleaf_2fbbb5bb_fd62_58b1_a986_8c3c97c60c12" vbProcedure="false">Recycling!$Y$201</definedName>
    <definedName function="false" hidden="false" name="mleaf_2fbe5dc9_ab7c_5491_a9cf_5140d0963553" vbProcedure="false">'Heat map article'!$AI$43</definedName>
    <definedName function="false" hidden="false" name="mleaf_2fc08a75_9803_5fce_9a64_078ce86ef02a" vbProcedure="false">Resume_SensAnal!$N$114</definedName>
    <definedName function="false" hidden="false" name="mleaf_2fc11f04_34da_5f57_a7fe_018fa7fdcb61" vbProcedure="false">'Use Phase'!$AF$183</definedName>
    <definedName function="false" hidden="false" name="mleaf_2fc6efb0_3128_533e_b91b_32d1076e4123" vbProcedure="false">Graphs!$N$12</definedName>
    <definedName function="false" hidden="false" name="mleaf_2fc8a022_4d22_5da0_a7d5_f486319a110a" vbProcedure="false">Recycling!$BQ$327</definedName>
    <definedName function="false" hidden="false" name="mleaf_2fc92651_7c50_52c6_89ab_854ab3f52992" vbProcedure="false">'Heat map article'!$K$82</definedName>
    <definedName function="false" hidden="false" name="mleaf_2fd0f473_3658_505e_8a15_7af8542c367a" vbProcedure="false">Recycling!$AD$112</definedName>
    <definedName function="false" hidden="false" name="mleaf_2fd12031_c026_5802_8b82_544fb01f1f39" vbProcedure="false">Graphs!$O$14</definedName>
    <definedName function="false" hidden="false" name="mleaf_2fd31a25_d04f_53d4_b2c0_a51d5e2ca3f4" vbProcedure="false">'Use Phase'!$K$346</definedName>
    <definedName function="false" hidden="false" name="mleaf_2fd857f6_da4d_54f8_a75c_e5fa1c24924d" vbProcedure="false">Resume_SensAnal!$S$127</definedName>
    <definedName function="false" hidden="false" name="mleaf_2fdbcfb1_89fd_51e8_af17_3627f9e84613" vbProcedure="false">'Heat map article'!$C$104</definedName>
    <definedName function="false" hidden="false" name="mleaf_2fde8dce_4382_5d70_a7fe_8e255d8d9a88" vbProcedure="false">Resume_SensAnal!$S$71</definedName>
    <definedName function="false" hidden="false" name="mleaf_2fdebb2d_8138_5023_91af_f6e393565326" vbProcedure="false">Recycling!$P$175</definedName>
    <definedName function="false" hidden="false" name="mleaf_2fdf3fe9_5f4b_58f5_8322_daa925359be0" vbProcedure="false">Graphs!$I$7</definedName>
    <definedName function="false" hidden="false" name="mleaf_2fe0ba5a_7051_5faf_9156_85ce74ea7831" vbProcedure="false">Resume_SensAnal!$M$8</definedName>
    <definedName function="false" hidden="false" name="mleaf_2fe3f5b0_381c_54e7_90e0_6f8f5a61ee78" vbProcedure="false">Recycling!$BP$165</definedName>
    <definedName function="false" hidden="false" name="mleaf_2fe46151_4227_58d5_ba79_dcd08bcb0073" vbProcedure="false">Recycling!$AS$298</definedName>
    <definedName function="false" hidden="false" name="mleaf_2fe861e8_8f21_5bc0_b197_bd06c8270550" vbProcedure="false">Recycling!$AP$115</definedName>
    <definedName function="false" hidden="false" name="mleaf_2fe9e442_dd6c_5d8e_9253_36e331e9ce03" vbProcedure="false">'Use Phase_Grid'!$J$68</definedName>
    <definedName function="false" hidden="false" name="mleaf_2feadf6a_b7f0_559c_9f73_e62d31751513" vbProcedure="false">'Heat map article'!$C$108</definedName>
    <definedName function="false" hidden="false" name="mleaf_2fec129d_fe42_5b04_9c2f_61546081e7ff" vbProcedure="false">Resume_SensAnal!$R$205</definedName>
    <definedName function="false" hidden="false" name="mleaf_2fed5fd1_69a4_5ee6_bd81_16bb2980dff1" vbProcedure="false">'Use Phase_Grid'!$L$98</definedName>
    <definedName function="false" hidden="false" name="mleaf_2ff14965_a9e5_5cf3_b469_6faea1c66a5f" vbProcedure="false">'Heat map article'!$AW$44</definedName>
    <definedName function="false" hidden="false" name="mleaf_2ff3fd1c_1988_5619_996a_16080a475c48" vbProcedure="false">Recycling!$O$180</definedName>
    <definedName function="false" hidden="false" name="mleaf_2ffb850e_97b2_5fc9_adf2_73d5b2988c0a" vbProcedure="false">'Use Phase'!$AH$259</definedName>
    <definedName function="false" hidden="false" name="mleaf_2ffbaa69_8089_5621_8740_ac4c8589407c" vbProcedure="false">'Use Phase'!$J$312</definedName>
    <definedName function="false" hidden="false" name="mleaf_3001459b_b596_51c4_b013_58d928de92b8" vbProcedure="false">Production!$BF$199</definedName>
    <definedName function="false" hidden="false" name="mleaf_3003cce2_c669_5740_b3e6_e65e962a9eaa" vbProcedure="false">'Heat map article'!$AH$13</definedName>
    <definedName function="false" hidden="false" name="mleaf_3008056f_35a3_5ca2_ab61_dd712be7e36a" vbProcedure="false">'Heat map article'!$AF$33</definedName>
    <definedName function="false" hidden="false" name="mleaf_300a7d40_9d83_5ddd_a52e_2d90e6a21800" vbProcedure="false">'Use Phase'!$K$16</definedName>
    <definedName function="false" hidden="false" name="mleaf_300ec678_222f_5699_9b63_173823e28d25" vbProcedure="false">'Use Phase_Grid'!$W$151</definedName>
    <definedName function="false" hidden="false" name="mleaf_30105a5d_66de_53fa_8809_4f72312f61ba" vbProcedure="false">'Use Phase_Grid'!$S$212</definedName>
    <definedName function="false" hidden="false" name="mleaf_3011645c_ffd4_57a0_afcb_a89fb7678126" vbProcedure="false">Resume_SensAnal!$T$192</definedName>
    <definedName function="false" hidden="false" name="mleaf_301308a6_b968_58dd_9e1a_77ba3e502dde" vbProcedure="false">Graphs!$H$41</definedName>
    <definedName function="false" hidden="false" name="mleaf_301975a0_18a6_5bc9_8ba9_1219983dfff8" vbProcedure="false">'Use Phase'!$L$93</definedName>
    <definedName function="false" hidden="false" name="mleaf_30199d48_ae78_5c12_bde2_55dfb0e81624" vbProcedure="false">Resume_SensAnal!$O$151</definedName>
    <definedName function="false" hidden="false" name="mleaf_301b4a75_f0aa_525a_bbd1_5a7bc01c3bcb" vbProcedure="false">'Heat map article'!$AT$10</definedName>
    <definedName function="false" hidden="false" name="mleaf_301cfc18_2404_515d_a98b_f8b14cf57d2f" vbProcedure="false">'Use Phase'!$Q$297</definedName>
    <definedName function="false" hidden="false" name="mleaf_30221965_3f5f_58a7_afae_c1b3b50dd27c" vbProcedure="false">'Heat map article'!$I$136</definedName>
    <definedName function="false" hidden="false" name="mleaf_30225aea_b293_5140_a914_14847c816cfc" vbProcedure="false">'Heat map article'!$X$148</definedName>
    <definedName function="false" hidden="false" name="mleaf_302555db_d962_5560_86a8_f44f5effebda" vbProcedure="false">Recycling!$P$198</definedName>
    <definedName function="false" hidden="false" name="mleaf_302678cc_4866_558a_b97a_243637e917f1" vbProcedure="false">Production!$K$236</definedName>
    <definedName function="false" hidden="false" name="mleaf_3029a6ac_9873_5fa1_a744_71dbc1b40b89" vbProcedure="false">'Use Phase'!$V$182</definedName>
    <definedName function="false" hidden="false" name="mleaf_302a43a1_7e9e_52a8_baaa_e1e1ffd0ba3c" vbProcedure="false">'Heat map article'!$V$84</definedName>
    <definedName function="false" hidden="false" name="mleaf_302b26c6_f95f_5ded_b2c3_03383cca15f8" vbProcedure="false">'Use Phase'!$U$173</definedName>
    <definedName function="false" hidden="false" name="mleaf_302fbfef_150a_5694_aaad_f6308c34c1ba" vbProcedure="false">Recycling!$V$131</definedName>
    <definedName function="false" hidden="false" name="mleaf_30342fa2_0043_500a_b134_cf661fc9e176" vbProcedure="false">'Use Phase'!$L$304</definedName>
    <definedName function="false" hidden="false" name="mleaf_30347363_9ac3_5606_b9fd_1080eb848553" vbProcedure="false">'Use Phase_Grid'!$M$88</definedName>
    <definedName function="false" hidden="false" name="mleaf_3035746f_f36d_5080_9f54_229ee83df9d5" vbProcedure="false">Production!$AV$18</definedName>
    <definedName function="false" hidden="false" name="mleaf_30364a58_c54b_544b_9050_9c211f71b3bd" vbProcedure="false">Resume_SensAnal!$O$69</definedName>
    <definedName function="false" hidden="false" name="mleaf_30382a7f_d59e_573e_afdd_de6351cf2959" vbProcedure="false">'Use Phase'!$K$229</definedName>
    <definedName function="false" hidden="false" name="mleaf_3039d296_d9c2_5571_943c_114b9208f749" vbProcedure="false">'Heat map article'!$F$129</definedName>
    <definedName function="false" hidden="false" name="mleaf_303ebd10_dcb9_5e25_a53f_a585c9e0cf04" vbProcedure="false">Recycling!$AT$318</definedName>
    <definedName function="false" hidden="false" name="mleaf_303ef13a_4f81_5e2e_9346_74d12f7a624c" vbProcedure="false">'Use Phase'!$AG$225</definedName>
    <definedName function="false" hidden="false" name="mleaf_304085e9_ba6a_57d9_8f4a_0dec99bbc770" vbProcedure="false">Recycling!$BB$84</definedName>
    <definedName function="false" hidden="false" name="mleaf_30413237_33b0_5a5d_8323_1a5023940043" vbProcedure="false">Recycling!$AS$64</definedName>
    <definedName function="false" hidden="false" name="mleaf_3042134c_14c3_5a9a_96ad_81982402bcbe" vbProcedure="false">'Use Phase'!$R$201</definedName>
    <definedName function="false" hidden="false" name="mleaf_3043810b_56cf_535d_93f5_a9db47e3f676" vbProcedure="false">Resume_SensAnal!$T$217</definedName>
    <definedName function="false" hidden="false" name="mleaf_30471363_7bf0_56a8_9f54_0a6148ae3732" vbProcedure="false">Recycling!$K$84</definedName>
    <definedName function="false" hidden="false" name="mleaf_304951f1_f35c_5963_9240_a0c54c41bf4d" vbProcedure="false">'Use Phase'!$AE$206</definedName>
    <definedName function="false" hidden="false" name="mleaf_304ce63d_2db1_5d46_b8e4_46dfe5f9409b" vbProcedure="false">'Use Phase'!$T$252</definedName>
    <definedName function="false" hidden="false" name="mleaf_304fce31_b6a3_5004_ada4_7dea7da868b4" vbProcedure="false">'Heat map article'!$J$111</definedName>
    <definedName function="false" hidden="false" name="mleaf_30540148_dac7_540a_aafb_1e8c2e19b12a" vbProcedure="false">Resume_SensAnal!$AM$59</definedName>
    <definedName function="false" hidden="false" name="mleaf_30542d3e_68e7_50e2_8c7e_e06302750999" vbProcedure="false">'Use Phase'!$AI$322</definedName>
    <definedName function="false" hidden="false" name="mleaf_30547544_408b_5517_a0f1_23b8039f586e" vbProcedure="false">Recycling!$V$92</definedName>
    <definedName function="false" hidden="false" name="mleaf_30605fcb_cd56_5159_8d8a_069785d3f6e6" vbProcedure="false">'Heat map article'!$AE$29</definedName>
    <definedName function="false" hidden="false" name="mleaf_3063485a_6331_5cc4_9ce6_b553d3ba22d4" vbProcedure="false">'Heat map article'!$AD$130</definedName>
    <definedName function="false" hidden="false" name="mleaf_3067d69d_a1f8_5f40_b8a9_a9a48e219c97" vbProcedure="false">'Use Phase'!$P$341</definedName>
    <definedName function="false" hidden="false" name="mleaf_30682668_69c9_5004_862d_949971f87e19" vbProcedure="false">'Use Phase'!$M$111</definedName>
    <definedName function="false" hidden="false" name="mleaf_30684c8b_6f70_511f_b9c3_1ad8db61120e" vbProcedure="false">'Use Phase'!$P$353</definedName>
    <definedName function="false" hidden="false" name="mleaf_306a8397_caa9_52d2_a0d4_2b4dfbb57289" vbProcedure="false">Recycling!$H$173</definedName>
    <definedName function="false" hidden="false" name="mleaf_306b258a_fa1a_50c3_a1f4_ebe2995eafa9" vbProcedure="false">'Use Phase'!$AD$215</definedName>
    <definedName function="false" hidden="false" name="mleaf_306fa6a8_29b8_52a1_b534_874bacad012d" vbProcedure="false">'Use Phase'!$AJ$184</definedName>
    <definedName function="false" hidden="false" name="mleaf_30709330_f886_55c3_90a6_6e6621ec73e2" vbProcedure="false">Resume_SensAnal!$AQ$32</definedName>
    <definedName function="false" hidden="false" name="mleaf_3070aab6_af3c_5b17_8cd3_cbbe19413082" vbProcedure="false">'Heat map article'!$I$9</definedName>
    <definedName function="false" hidden="false" name="mleaf_3073b71f_2016_50d5_bbcc_59f358e3f5a8" vbProcedure="false">Production!$H$180</definedName>
    <definedName function="false" hidden="false" name="mleaf_30794568_8b8d_5dc9_83ac_41d452786def" vbProcedure="false">'Heat map article'!$Y$58</definedName>
    <definedName function="false" hidden="false" name="mleaf_307bedf1_6b5c_5049_ae34_7a6dcdeaecbd" vbProcedure="false">Resume_SensAnal!$M$58</definedName>
    <definedName function="false" hidden="false" name="mleaf_307cee2e_898f_511e_a2d7_3d8080246a9e" vbProcedure="false">'Use Phase_Grid'!$O$261</definedName>
    <definedName function="false" hidden="false" name="mleaf_3083f20e_2570_516c_9356_2c72642be322" vbProcedure="false">'Heat map article'!$AF$156</definedName>
    <definedName function="false" hidden="false" name="mleaf_30852ad0_198a_5e96_ac11_616b2d3aad2a" vbProcedure="false">'Use Phase'!$J$259</definedName>
    <definedName function="false" hidden="false" name="mleaf_30860952_8ac3_5fae_9a1c_9fed0b451e05" vbProcedure="false">Resume_SensAnal!$I$192</definedName>
    <definedName function="false" hidden="false" name="mleaf_3088faab_005f_57d2_b309_80ae82dac065" vbProcedure="false">'Heat map article'!$AE$102</definedName>
    <definedName function="false" hidden="false" name="mleaf_308bef69_793c_5ffd_9109_c6f40b8e7917" vbProcedure="false">Graphs!$M$40</definedName>
    <definedName function="false" hidden="false" name="mleaf_3092084a_a321_5093_9bae_4f38af676faa" vbProcedure="false">'Use Phase_Grid'!$O$252</definedName>
    <definedName function="false" hidden="false" name="mleaf_30939ec6_c2d9_5daf_8ed5_e4fddfcaf401" vbProcedure="false">'Use Phase'!$T$151</definedName>
    <definedName function="false" hidden="false" name="mleaf_30953fb7_5ef3_5986_9a49_f9277c5e3b31" vbProcedure="false">'Heat map article'!$AA$86</definedName>
    <definedName function="false" hidden="false" name="mleaf_3096ee43_79e4_5cec_9fef_fac559110d6f" vbProcedure="false">Resume_SensAnal!$M$60</definedName>
    <definedName function="false" hidden="false" name="mleaf_309a009b_4fdb_531b_a51b_a98d8ac125af" vbProcedure="false">Recycling!$BA$87</definedName>
    <definedName function="false" hidden="false" name="mleaf_30a1c33d_82d2_5dbb_9139_8f108156dde7" vbProcedure="false">'Use Phase'!$AE$188</definedName>
    <definedName function="false" hidden="false" name="mleaf_30a1eed2_bd47_5d7a_bbea_6d23e6874328" vbProcedure="false">'Use Phase'!$V$173</definedName>
    <definedName function="false" hidden="false" name="mleaf_30a51ace_3011_5ef8_a911_783a622a5ab1" vbProcedure="false">Production!$A$1</definedName>
    <definedName function="false" hidden="false" name="mleaf_30a62584_c509_5086_9da7_ce7c5414adf0" vbProcedure="false">Recycling!$AB$198</definedName>
    <definedName function="false" hidden="false" name="mleaf_30a979e5_e8ef_5d57_b59c_fab44518b4fd" vbProcedure="false">'Use Phase_Grid'!$R$164</definedName>
    <definedName function="false" hidden="false" name="mleaf_30a9d8a0_8547_581a_8a85_7cd220fe6285" vbProcedure="false">'Use Phase'!$P$229</definedName>
    <definedName function="false" hidden="false" name="mleaf_30ab1386_f73d_53ca_8b7a_6551fe6bbed4" vbProcedure="false">'Use Phase'!$L$150</definedName>
    <definedName function="false" hidden="false" name="mleaf_30b02c5c_1c83_5659_a6bc_31e4091452ec" vbProcedure="false">Production!$BE$201</definedName>
    <definedName function="false" hidden="false" name="mleaf_30b34555_fa45_5347_ada8_7a8c4d7dd65c" vbProcedure="false">'Heat map article'!$I$60</definedName>
    <definedName function="false" hidden="false" name="mleaf_30b361c1_0328_5149_b6c7_3b2a82269c83" vbProcedure="false">'Use Phase'!$R$211</definedName>
    <definedName function="false" hidden="false" name="mleaf_30b6fec7_629c_5311_abcd_30915b76cf0a" vbProcedure="false">Production!$T$83</definedName>
    <definedName function="false" hidden="false" name="mleaf_30b8f2b0_47af_5015_8266_3ff842535a4f" vbProcedure="false">'Heat map article'!$M$154</definedName>
    <definedName function="false" hidden="false" name="mleaf_30be32d3_191a_54da_a753_433edbcb8bc8" vbProcedure="false">Resume_SensAnal!$AR$46</definedName>
    <definedName function="false" hidden="false" name="mleaf_30c10fc1_f8f1_5f9c_a8ba_62dd6ed54503" vbProcedure="false">'Use Phase'!$Q$130</definedName>
    <definedName function="false" hidden="false" name="mleaf_30c150bc_f614_50a9_b2ce_0a0374a9eadb" vbProcedure="false">'Heat map article'!$V$64</definedName>
    <definedName function="false" hidden="false" name="mleaf_30c2bedb_c337_55d2_9581_307bdfd6cfc5" vbProcedure="false">Resume_SensAnal!$D$124</definedName>
    <definedName function="false" hidden="false" name="mleaf_30c436fc_fe1d_50c1_8180_73d106f07c9c" vbProcedure="false">'Use Phase'!$AF$294</definedName>
    <definedName function="false" hidden="false" name="mleaf_30c4990f_5d03_5248_9aaf_de914f9883e2" vbProcedure="false">'Use Phase_Grid'!$M$154</definedName>
    <definedName function="false" hidden="false" name="mleaf_30c8d946_a50a_5779_88db_1bb3353568f6" vbProcedure="false">Recycling!$K$199</definedName>
    <definedName function="false" hidden="false" name="mleaf_30c9c709_2507_58d7_b138_f0a4dde3a186" vbProcedure="false">Resume_SensAnal!$AO$128</definedName>
    <definedName function="false" hidden="false" name="mleaf_30c9e2e8_3cfa_5e6b_a5a4_28e113a8087a" vbProcedure="false">Resume_SensAnal!$J$67</definedName>
    <definedName function="false" hidden="false" name="mleaf_30cec6e9_233f_5dc6_89d9_7a0ababe4a9f" vbProcedure="false">'Use Phase'!$R$113</definedName>
    <definedName function="false" hidden="false" name="mleaf_30d055e0_16be_516b_8f48_128b837f3f8f" vbProcedure="false">Recycling!$AE$191</definedName>
    <definedName function="false" hidden="false" name="mleaf_30d176d6_fc4c_514b_a3cb_bcb5d65671a6" vbProcedure="false">'Heat map article'!$AI$76</definedName>
    <definedName function="false" hidden="false" name="mleaf_30d2dc7b_0a25_5851_aec9_45ced3ccb8f9" vbProcedure="false">'Use Phase_Grid'!$J$256</definedName>
    <definedName function="false" hidden="false" name="mleaf_30d3c7f7_24b1_547f_9e7f_a727b22512de" vbProcedure="false">Graphs!$E$62</definedName>
    <definedName function="false" hidden="false" name="mleaf_30d59892_e2cf_5dc5_af1f_13a27b4b80f0" vbProcedure="false">Production!$AT$157</definedName>
    <definedName function="false" hidden="false" name="mleaf_30d9ae60_c2ce_54fc_bd18_fbaf9e823e16" vbProcedure="false">Whisker_Sens!$C$39</definedName>
    <definedName function="false" hidden="false" name="mleaf_30dbe795_ad1e_56cb_9b1d_4f11f76652bd" vbProcedure="false">Resume_SensAnal!$M$47</definedName>
    <definedName function="false" hidden="false" name="mleaf_30de874a_afd6_5e7a_9f4a_49628922cdc5" vbProcedure="false">Graphs!$D$54</definedName>
    <definedName function="false" hidden="false" name="mleaf_30e04ea7_07b7_534c_b281_fd603187d975" vbProcedure="false">'Use Phase'!$U$268</definedName>
    <definedName function="false" hidden="false" name="mleaf_30e5301d_2163_5ec4_b44d_29fb68a24efd" vbProcedure="false">Recycling!$AD$113</definedName>
    <definedName function="false" hidden="false" name="mleaf_30e540d5_587a_57ad_a03c_24d0f4b4bdf1" vbProcedure="false">'Use Phase_Grid'!$Q$86</definedName>
    <definedName function="false" hidden="false" name="mleaf_30eee958_14aa_502d_9fe1_24c30923b4be" vbProcedure="false">'Use Phase'!$Q$257</definedName>
    <definedName function="false" hidden="false" name="mleaf_30f520f9_a2c6_5b2f_ab75_8485aa5882aa" vbProcedure="false">'Use Phase'!$J$362</definedName>
    <definedName function="false" hidden="false" name="mleaf_30f6efdb_8016_5a58_aa34_992468a3a227" vbProcedure="false">Recycling!$AE$104</definedName>
    <definedName function="false" hidden="false" name="mleaf_3104ca08_fac2_54db_9468_2808729dfef2" vbProcedure="false">'Heat map article'!$AH$125</definedName>
    <definedName function="false" hidden="false" name="mleaf_31079f28_97c7_5b51_bd38_f04d18539f2e" vbProcedure="false">'Use Phase'!$B$62</definedName>
    <definedName function="false" hidden="false" name="mleaf_31089b36_a144_5273_a6c5_860ef21de608" vbProcedure="false">'Use Phase_Grid'!$K$62</definedName>
    <definedName function="false" hidden="false" name="mleaf_3109d673_a090_50a0_acb2_27c3e1f09aa4" vbProcedure="false">'Heat map article'!$L$67</definedName>
    <definedName function="false" hidden="false" name="mleaf_310c8d54_9f95_59dd_b36e_17b725cfaa39" vbProcedure="false">Recycling!$AF$110</definedName>
    <definedName function="false" hidden="false" name="mleaf_3114e5c3_b989_59e8_b269_99bc6104ce81" vbProcedure="false">'Use Phase'!$AD$302</definedName>
    <definedName function="false" hidden="false" name="mleaf_31153ce1_44da_51ef_9212_5057e588eef0" vbProcedure="false">'Heat map article'!$H$126</definedName>
    <definedName function="false" hidden="false" name="mleaf_31176360_dcde_5ddc_afc2_f4f99c88e99a" vbProcedure="false">'Use Phase_Grid'!$M$269</definedName>
    <definedName function="false" hidden="false" name="mleaf_31188c96_2adf_51a4_896d_0d052f139e5f" vbProcedure="false">Resume_SensAnal!$S$132</definedName>
    <definedName function="false" hidden="false" name="mleaf_311b2cd9_55e3_54b1_aaea_10fc52f70419" vbProcedure="false">Resume_SensAnal!$N$106</definedName>
    <definedName function="false" hidden="false" name="mleaf_311b7d18_6848_5d72_a53f_15e46fd7bcc2" vbProcedure="false">Resume_SensAnal!$AH$49</definedName>
    <definedName function="false" hidden="false" name="mleaf_311dd118_f81a_5874_8421_393d16357bd7" vbProcedure="false">Recycling!$U$104</definedName>
    <definedName function="false" hidden="false" name="mleaf_31207349_3fab_5b47_852d_f1e773f30a01" vbProcedure="false">Production!$S$16</definedName>
    <definedName function="false" hidden="false" name="mleaf_31226db3_2ce2_5448_95bf_d16db06feb1f" vbProcedure="false">Recycling!$AN$166</definedName>
    <definedName function="false" hidden="false" name="mleaf_3123454e_f3aa_50cd_b86a_19ecaa9978c0" vbProcedure="false">'Use Phase'!$J$295</definedName>
    <definedName function="false" hidden="false" name="mleaf_312487db_69da_5b73_8aff_b7ed0614f481" vbProcedure="false">Resume_SensAnal!$AR$45</definedName>
    <definedName function="false" hidden="false" name="mleaf_3127d689_6ef9_5003_b447_0d0ec748947c" vbProcedure="false">'Heat map article'!$X$73</definedName>
    <definedName function="false" hidden="false" name="mleaf_3129103d_43e5_5a3a_bd50_a0c4dc195c7e" vbProcedure="false">Resume_SensAnal!$B$180</definedName>
    <definedName function="false" hidden="false" name="mleaf_3129d8c7_0a5f_59aa_8223_0a2002adb782" vbProcedure="false">Recycling!$F$157</definedName>
    <definedName function="false" hidden="false" name="mleaf_312d37c5_2fc6_5b50_ac22_bc63074facba" vbProcedure="false">'Heat map article'!$AH$40</definedName>
    <definedName function="false" hidden="false" name="mleaf_312f0b48_e025_5fb6_9ea3_62e629d9593d" vbProcedure="false">Graphs!$K$15</definedName>
    <definedName function="false" hidden="false" name="mleaf_313115d0_c203_50ac_bc05_3ac2bcd032b2" vbProcedure="false">Graphs!$E$49</definedName>
    <definedName function="false" hidden="false" name="mleaf_3133508e_1eee_5b11_a17b_e3c81f354873" vbProcedure="false">'Use Phase_Grid'!$Q$15</definedName>
    <definedName function="false" hidden="false" name="mleaf_31335a8f_0ab0_57cd_8d2c_5f76cb70387e" vbProcedure="false">'Heat map article'!$AF$116</definedName>
    <definedName function="false" hidden="false" name="mleaf_3134815f_1c8f_5f16_9076_2cc5e45dfec3" vbProcedure="false">Resume_SensAnal!$R$33</definedName>
    <definedName function="false" hidden="false" name="mleaf_3138685e_efc0_5009_be40_680fbaff5bdd" vbProcedure="false">'Use Phase'!$AE$322</definedName>
    <definedName function="false" hidden="false" name="mleaf_313f6db5_35bd_59e8_a9d8_59ff608fc611" vbProcedure="false">Resume_SensAnal!$H$107</definedName>
    <definedName function="false" hidden="false" name="mleaf_31423aad_69a4_5e9c_bdde_93f9c1cdb684" vbProcedure="false">Production!$O$225</definedName>
    <definedName function="false" hidden="false" name="mleaf_3142ce66_f0e4_54d6_b162_06793da51acf" vbProcedure="false">Resume_SensAnal!$U$219</definedName>
    <definedName function="false" hidden="false" name="mleaf_31434cf1_dee7_58d5_a877_fe3991d93983" vbProcedure="false">'Use Phase'!$AF$198</definedName>
    <definedName function="false" hidden="false" name="mleaf_314637d3_6bcd_59f4_b942_68aa9b5e6859" vbProcedure="false">Recycling!$BQ$299</definedName>
    <definedName function="false" hidden="false" name="mleaf_314d1353_a786_56e5_ad8f_7bc92b4f766c" vbProcedure="false">'Heat map article'!$W$31</definedName>
    <definedName function="false" hidden="false" name="mleaf_314dcfc6_218d_5854_b53f_d88d3037e1d8" vbProcedure="false">'Use Phase_Grid'!$Q$148</definedName>
    <definedName function="false" hidden="false" name="mleaf_314fcf35_11fd_5c55_ac04_a3e90e5bc87d" vbProcedure="false">'Use Phase_Grid'!$S$190</definedName>
    <definedName function="false" hidden="false" name="mleaf_314fee6c_6ca5_5a70_bb89_a50edba1a3ba" vbProcedure="false">'Heat map article'!$F$134</definedName>
    <definedName function="false" hidden="false" name="mleaf_3150b3e4_2b11_5c09_85f3_2adf9ff6321f" vbProcedure="false">Resume_SensAnal!$AC$61</definedName>
    <definedName function="false" hidden="false" name="mleaf_315dcd5d_4c06_540a_82cf_2a0ac178e9ac" vbProcedure="false">Resume_SensAnal!$D$213</definedName>
    <definedName function="false" hidden="false" name="mleaf_315f069c_da6c_58cc_a836_548ba2e60033" vbProcedure="false">'Heat map article'!$AJ$56</definedName>
    <definedName function="false" hidden="false" name="mleaf_31696475_876d_534d_a6ef_9b6d9d16e86c" vbProcedure="false">Recycling!$L$113</definedName>
    <definedName function="false" hidden="false" name="mleaf_317589d3_f50b_572f_a382_362478f7c055" vbProcedure="false">'Use Phase_Grid'!$J$186</definedName>
    <definedName function="false" hidden="false" name="mleaf_3177c256_f40c_585b_bfbd_21cdc4d74f62" vbProcedure="false">'Use Phase'!$AH$339</definedName>
    <definedName function="false" hidden="false" name="mleaf_317a5658_9f43_5e37_ae18_cab349b52a08" vbProcedure="false">Production!$K$101</definedName>
    <definedName function="false" hidden="false" name="mleaf_317accb9_6b2a_5a50_8446_261282b66bc7" vbProcedure="false">'Heat map article'!$O$145</definedName>
    <definedName function="false" hidden="false" name="mleaf_317cceab_81d2_5add_8ecb_54625e3c6bf0" vbProcedure="false">Production!$S$28</definedName>
    <definedName function="false" hidden="false" name="mleaf_317f71c5_9722_5f08_8c68_66c1bceb7d7f" vbProcedure="false">'Heat map article'!$C$8</definedName>
    <definedName function="false" hidden="false" name="mleaf_31838f42_49c8_5812_af8e_fe207024cb60" vbProcedure="false">'Use Phase_Grid'!$U$222</definedName>
    <definedName function="false" hidden="false" name="mleaf_3184cde2_46e5_5d94_8911_631aa24091cd" vbProcedure="false">'Use Phase'!$AE$216</definedName>
    <definedName function="false" hidden="false" name="mleaf_318851f6_266a_5cbc_b5ba_6634a1eb1337" vbProcedure="false">'Heat map article'!$AE$140</definedName>
    <definedName function="false" hidden="false" name="mleaf_318ab069_37b5_5eb8_9ee9_b20559a8d92b" vbProcedure="false">'Use Phase_Grid'!$Q$10</definedName>
    <definedName function="false" hidden="false" name="mleaf_318d3142_6934_522a_a0fb_f9d17e8cda60" vbProcedure="false">Resume_SensAnal!$O$77</definedName>
    <definedName function="false" hidden="false" name="mleaf_31932155_74b5_5dfa_89e2_ca6195ca914a" vbProcedure="false">'Heat map article'!$AL$22</definedName>
    <definedName function="false" hidden="false" name="mleaf_3193c6e7_52c6_5058_a602_eaf2878706c9" vbProcedure="false">Recycling!$AC$183</definedName>
    <definedName function="false" hidden="false" name="mleaf_3198b49f_608f_5da6_b625_2c91d793f472" vbProcedure="false">'Use Phase'!$L$283</definedName>
    <definedName function="false" hidden="false" name="mleaf_319a49d5_79ba_591b_a4d0_46b2fd87a831" vbProcedure="false">Cover!$B$17</definedName>
    <definedName function="false" hidden="false" name="mleaf_319b54de_beb3_53f3_a3a4_6b6718c87002" vbProcedure="false">'Use Phase_Grid'!$S$138</definedName>
    <definedName function="false" hidden="false" name="mleaf_319d5b61_dc07_5fa0_9a8f_7386bc3fd3c8" vbProcedure="false">Resume_SensAnal!$AE$33</definedName>
    <definedName function="false" hidden="false" name="mleaf_31a0fe63_79ef_5d17_85d7_a8c0fd64a856" vbProcedure="false">'Use Phase_Grid'!$M$174</definedName>
    <definedName function="false" hidden="false" name="mleaf_31a1a97f_b2a9_5b77_9f57_ae83836d097a" vbProcedure="false">'Heat map article'!$N$9</definedName>
    <definedName function="false" hidden="false" name="mleaf_31a2f6b7_e5f1_54bf_baac_0e2ad867d34f" vbProcedure="false">'Heat map article'!$AI$138</definedName>
    <definedName function="false" hidden="false" name="mleaf_31a30166_e7cd_5947_b5ea_19408e2b50ef" vbProcedure="false">'Use Phase'!$J$172</definedName>
    <definedName function="false" hidden="false" name="mleaf_31a66cf3_de35_5999_b95f_feffa54861c3" vbProcedure="false">'Use Phase'!$N$343</definedName>
    <definedName function="false" hidden="false" name="mleaf_31ab177f_b601_5b15_b76a_e559db25bd45" vbProcedure="false">Production!$AT$209</definedName>
    <definedName function="false" hidden="false" name="mleaf_31ad50d0_59e3_574a_a250_ff71886e8da9" vbProcedure="false">'Heat map article'!$AL$21</definedName>
    <definedName function="false" hidden="false" name="mleaf_31ae7a31_ff76_580b_ba02_76b5c0995c21" vbProcedure="false">'Heat map article'!$AH$11</definedName>
    <definedName function="false" hidden="false" name="mleaf_31b21821_eedf_524f_a882_b80320a15f9e" vbProcedure="false">Production!$F$189</definedName>
    <definedName function="false" hidden="false" name="mleaf_31b258cf_e3e3_5b84_87e3_0ad3ce1b062b" vbProcedure="false">'Use Phase_Grid'!$M$73</definedName>
    <definedName function="false" hidden="false" name="mleaf_31b2d8d7_b5ab_590d_af9d_87b787bc84ba" vbProcedure="false">Resume_SensAnal!$I$168</definedName>
    <definedName function="false" hidden="false" name="mleaf_31ba2a8a_ca24_5ba2_8dd2_cce46e8f2a36" vbProcedure="false">Resume_SensAnal!$O$165</definedName>
    <definedName function="false" hidden="false" name="mleaf_31bf8a2d_9bd7_5a1b_a7ea_17706e0f2079" vbProcedure="false">'Use Phase'!$AK$351</definedName>
    <definedName function="false" hidden="false" name="mleaf_31c5698c_518f_5d16_9b52_eb360432829f" vbProcedure="false">Resume_SensAnal!$V$217</definedName>
    <definedName function="false" hidden="false" name="mleaf_31c9cf0d_4314_5dc7_b4c6_e67afed06de8" vbProcedure="false">'Use Phase'!$V$287</definedName>
    <definedName function="false" hidden="false" name="mleaf_31cc4a7a_2a4d_5e52_a129_5270cb37b6ec" vbProcedure="false">'Heat map article'!$AX$15</definedName>
    <definedName function="false" hidden="false" name="mleaf_31ccaa1d_f03e_54d7_a993_fad8da10313b" vbProcedure="false">'Use Phase'!$AE$294</definedName>
    <definedName function="false" hidden="false" name="mleaf_31cce3fb_0daf_53b3_8375_610c94f452ab" vbProcedure="false">'Use Phase_Grid'!$L$24</definedName>
    <definedName function="false" hidden="false" name="mleaf_31d3a2b9_49f2_5fbb_a420_c9881f959bbb" vbProcedure="false">Recycling!$AU$67</definedName>
    <definedName function="false" hidden="false" name="mleaf_31de8f24_6f28_5ea8_9d88_df99bdf3f358" vbProcedure="false">'Use Phase'!$W$244</definedName>
    <definedName function="false" hidden="false" name="mleaf_31e0897d_1d0a_5aac_b483_ba06d5465fed" vbProcedure="false">'Use Phase'!$D$9</definedName>
    <definedName function="false" hidden="false" name="mleaf_31ea4ab3_820b_56ea_a1df_a3a84863934c" vbProcedure="false">'Heat map article'!$U$147</definedName>
    <definedName function="false" hidden="false" name="mleaf_31eb304d_64d5_5bff_a718_6cba55d4253f" vbProcedure="false">'Use Phase_Grid'!$R$62</definedName>
    <definedName function="false" hidden="false" name="mleaf_31f66944_2653_5064_9836_7bad0b18cf46" vbProcedure="false">Resume_SensAnal!$H$38</definedName>
    <definedName function="false" hidden="false" name="mleaf_31f9631f_1242_51f2_8e37_62b8aa067a68" vbProcedure="false">'Heat map article'!$U$102</definedName>
    <definedName function="false" hidden="false" name="mleaf_32003da3_8a14_5d90_9e8d_5dea0c911c50" vbProcedure="false">Resume_SensAnal!$AB$67</definedName>
    <definedName function="false" hidden="false" name="mleaf_3204fc0a_3c75_58b0_9e6c_e7bafc1656bc" vbProcedure="false">'Heat map article'!$X$21</definedName>
    <definedName function="false" hidden="false" name="mleaf_3205d4a9_2d22_5479_b89d_4c833f1befd3" vbProcedure="false">Resume_SensAnal!$K$116</definedName>
    <definedName function="false" hidden="false" name="mleaf_320705ab_b462_5332_bedc_222437455a73" vbProcedure="false">'Use Phase_Grid'!$P$241</definedName>
    <definedName function="false" hidden="false" name="mleaf_320727db_055d_5149_a59b_0048c6cb6f5f" vbProcedure="false">'Heat map article'!$F$87</definedName>
    <definedName function="false" hidden="false" name="mleaf_3207bea0_0b3c_5a9f_a5db_78aed619922e" vbProcedure="false">'Use Phase_Grid'!$N$52</definedName>
    <definedName function="false" hidden="false" name="mleaf_320d0cd3_3ba7_5fe8_831d_678e9fb34596" vbProcedure="false">Recycling!$I$128</definedName>
    <definedName function="false" hidden="false" name="mleaf_32129f0c_1c9a_53c8_bb21_620b094aea96" vbProcedure="false">Resume_SensAnal!$I$116</definedName>
    <definedName function="false" hidden="false" name="mleaf_3212a1e3_607a_584a_8f44_2d40b09767ea" vbProcedure="false">'Use Phase'!$S$322</definedName>
    <definedName function="false" hidden="false" name="mleaf_32155ced_6b2c_5c39_b590_6ec5eba19877" vbProcedure="false">'Heat map article'!$F$31</definedName>
    <definedName function="false" hidden="false" name="mleaf_321a6d96_b7b5_54e0_be01_5a09884048dd" vbProcedure="false">'Use Phase'!$M$204</definedName>
    <definedName function="false" hidden="false" name="mleaf_321c508b_5616_5dfd_9c93_8ff80284d72c" vbProcedure="false">'Use Phase'!$AJ$346</definedName>
    <definedName function="false" hidden="false" name="mleaf_321f6c35_0887_5072_a881_5c88e5cbf75a" vbProcedure="false">'Use Phase'!$M$276</definedName>
    <definedName function="false" hidden="false" name="mleaf_32243960_67e3_5f8d_b448_b79392542f4b" vbProcedure="false">'Heat map article'!$AV$44</definedName>
    <definedName function="false" hidden="false" name="mleaf_32247bbe_66b2_5f14_9021_09f0a9a45e1d" vbProcedure="false">Resume_SensAnal!$AK$94</definedName>
    <definedName function="false" hidden="false" name="mleaf_3224fd40_3e85_538e_8144_81372fde740c" vbProcedure="false">Production!$AJ$212</definedName>
    <definedName function="false" hidden="false" name="mleaf_32286f52_815f_5d45_aad6_5bdc147a0bfa" vbProcedure="false">Recycling!$BL$314</definedName>
    <definedName function="false" hidden="false" name="mleaf_322bc96e_5abf_55c0_a5ce_177a649c3ad0" vbProcedure="false">Production!$P$215</definedName>
    <definedName function="false" hidden="false" name="mleaf_322da9bd_1084_5d1b_9be4_f4018cf2402d" vbProcedure="false">Graphs!$H$63</definedName>
    <definedName function="false" hidden="false" name="mleaf_32364c14_cf31_5252_bad4_51879047b8e4" vbProcedure="false">Resume_SensAnal!$O$208</definedName>
    <definedName function="false" hidden="false" name="mleaf_323cf399_2c8b_52a4_9b4a_5f8d08e3917f" vbProcedure="false">'Use Phase_Grid'!$L$142</definedName>
    <definedName function="false" hidden="false" name="mleaf_3240069f_12ba_560a_ae48_7b38986d000e" vbProcedure="false">Production!$AP$142</definedName>
    <definedName function="false" hidden="false" name="mleaf_32410b80_ed71_541e_8481_2dbc5bcc6f9d" vbProcedure="false">'Use Phase'!$AK$186</definedName>
    <definedName function="false" hidden="false" name="mleaf_3242d6cf_c5df_5fa1_b3c1_49a33dc60a82" vbProcedure="false">Production!$Z$219</definedName>
    <definedName function="false" hidden="false" name="mleaf_324394e8_b08e_5875_8507_e70fae182621" vbProcedure="false">Recycling!$AP$134</definedName>
    <definedName function="false" hidden="false" name="mleaf_3246da54_809f_506b_9cbf_e0a307193098" vbProcedure="false">Recycling!$AZ$162</definedName>
    <definedName function="false" hidden="false" name="mleaf_32475a37_3093_54bc_b662_9457e128f5dc" vbProcedure="false">'Heat map article'!$AZ$25</definedName>
    <definedName function="false" hidden="false" name="mleaf_32480469_06c3_5297_bc1b_d2d8b1c55627" vbProcedure="false">Resume_SensAnal!$K$221</definedName>
    <definedName function="false" hidden="false" name="mleaf_324a8248_6b5c_5df6_a13a_db4e06f28104" vbProcedure="false">Resume_SensAnal!$AD$33</definedName>
    <definedName function="false" hidden="false" name="mleaf_324d5539_6db3_51be_85b0_2cc9a1ad9d80" vbProcedure="false">Production!$Q$47</definedName>
    <definedName function="false" hidden="false" name="mleaf_32512088_451c_5d9c_9916_9a9c7b8474c4" vbProcedure="false">'Use Phase_Grid'!$F$41</definedName>
    <definedName function="false" hidden="false" name="mleaf_3254bb83_f6fa_5164_8127_9dc1ffb88dd1" vbProcedure="false">'Use Phase'!$M$284</definedName>
    <definedName function="false" hidden="false" name="mleaf_3258de32_9ce7_5217_8186_d0359e7f85a0" vbProcedure="false">'Use Phase'!$T$277</definedName>
    <definedName function="false" hidden="false" name="mleaf_3262bc6e_42ba_50b2_8b82_711a108a318a" vbProcedure="false">Resume_SensAnal!$N$86</definedName>
    <definedName function="false" hidden="false" name="mleaf_3266f066_a974_5226_9629_59514bc8a02d" vbProcedure="false">Recycling!$O$155</definedName>
    <definedName function="false" hidden="false" name="mleaf_3267bf2e_36fb_55f9_b69d_993fb34bcdde" vbProcedure="false">Resume_SensAnal!$M$90</definedName>
    <definedName function="false" hidden="false" name="mleaf_3267fcc8_5291_5a91_9be3_47feffb42e78" vbProcedure="false">'Use Phase'!$AH$174</definedName>
    <definedName function="false" hidden="false" name="mleaf_32698b18_3932_5170_bacc_4953cc6053d5" vbProcedure="false">Production!$BQ$20</definedName>
    <definedName function="false" hidden="false" name="mleaf_3269ec84_9849_51f3_bf02_9ec832f1e78c" vbProcedure="false">Resume_SensAnal!$F$206</definedName>
    <definedName function="false" hidden="false" name="mleaf_32710ff0_b4ec_5ad5_baff_6b057f980dee" vbProcedure="false">'Use Phase'!$O$62</definedName>
    <definedName function="false" hidden="false" name="mleaf_32765138_ffdd_59af_92ba_b7f0ff8089a5" vbProcedure="false">'Use Phase_Grid'!$V$200</definedName>
    <definedName function="false" hidden="false" name="mleaf_3277494d_9ec3_52d6_b1db_38fb8f53f078" vbProcedure="false">Resume_SensAnal!$S$170</definedName>
    <definedName function="false" hidden="false" name="mleaf_327c11b2_4210_5e43_ae8c_369c36e57a97" vbProcedure="false">'Use Phase'!$O$56</definedName>
    <definedName function="false" hidden="false" name="mleaf_327e8714_5311_50c9_9ccd_14e868cf078f" vbProcedure="false">'Use Phase'!$AG$215</definedName>
    <definedName function="false" hidden="false" name="mleaf_32809d09_83e1_5465_ad0e_90cc957b6e1d" vbProcedure="false">Resume_SensAnal!$S$38</definedName>
    <definedName function="false" hidden="false" name="mleaf_3283c9d9_8000_573a_a6ee_5957a134c0ec" vbProcedure="false">'Use Phase'!$AF$260</definedName>
    <definedName function="false" hidden="false" name="mleaf_32870a68_5277_5ac7_ad19_4ac69376a476" vbProcedure="false">'Use Phase'!$N$176</definedName>
    <definedName function="false" hidden="false" name="mleaf_3287a504_2706_5c95_8921_acd84f0d6037" vbProcedure="false">'Use Phase'!$AJ$313</definedName>
    <definedName function="false" hidden="false" name="mleaf_32881396_1279_57bc_a8b8_ecdca34b3014" vbProcedure="false">'Use Phase'!$N$238</definedName>
    <definedName function="false" hidden="false" name="mleaf_328e113e_1ec5_5348_84e5_ff984cee70bc" vbProcedure="false">Recycling!$BJ$298</definedName>
    <definedName function="false" hidden="false" name="mleaf_328f05e3_3a2e_5646_8149_c1cf360bfa5f" vbProcedure="false">Production!$BF$8</definedName>
    <definedName function="false" hidden="false" name="mleaf_3290a5b7_712c_52b1_9e57_91119b711067" vbProcedure="false">'Heat map article'!$AF$107</definedName>
    <definedName function="false" hidden="false" name="mleaf_3290c8fb_d537_57af_99db_81f1456bce9c" vbProcedure="false">'Heat map article'!$AF$105</definedName>
    <definedName function="false" hidden="false" name="mleaf_32920f50_1dcb_5dcb_843a_0ca9ff38d4d9" vbProcedure="false">'Use Phase'!$AI$229</definedName>
    <definedName function="false" hidden="false" name="mleaf_32927f04_f9aa_5824_be64_f5e4b5ab5599" vbProcedure="false">Recycling!$R$161</definedName>
    <definedName function="false" hidden="false" name="mleaf_3295777c_30ab_5295_973d_f96290cfe436" vbProcedure="false">Resume_SensAnal!$AO$64</definedName>
    <definedName function="false" hidden="false" name="mleaf_32a69f5f_cbb6_57ae_9a26_4a7436484f14" vbProcedure="false">'Use Phase'!$K$227</definedName>
    <definedName function="false" hidden="false" name="mleaf_32a6f03c_7370_5a9f_9f12_35bdcc0daa21" vbProcedure="false">Production!$J$175</definedName>
    <definedName function="false" hidden="false" name="mleaf_32a7ffca_fc88_5b51_8e5f_5a9e1f3ddf8b" vbProcedure="false">'Use Phase'!$AH$269</definedName>
    <definedName function="false" hidden="false" name="mleaf_32a80d91_7b86_570b_8bfd_e6765f17a2e2" vbProcedure="false">Graphs!$E$67</definedName>
    <definedName function="false" hidden="false" name="mleaf_32a88d16_36ad_51ef_b202_2bf315ff95cf" vbProcedure="false">Whisker_Sens!$E$10</definedName>
    <definedName function="false" hidden="false" name="mleaf_32ae6e5f_098b_5bcc_be33_96e55356587f" vbProcedure="false">'Use Phase'!$N$113</definedName>
    <definedName function="false" hidden="false" name="mleaf_32aef191_5330_597d_b822_8dd8ec397194" vbProcedure="false">Recycling!$AA$91</definedName>
    <definedName function="false" hidden="false" name="mleaf_32b00564_2529_5b69_9cf5_6368b9d28584" vbProcedure="false">Recycling!$J$106</definedName>
    <definedName function="false" hidden="false" name="mleaf_32b04e80_ebc6_5529_8cb2_5ecca7d7e15a" vbProcedure="false">'Heat map article'!$AV$14</definedName>
    <definedName function="false" hidden="false" name="mleaf_32b44638_2142_570d_a05b_d32b44565ed7" vbProcedure="false">'Heat map article'!$AY$43</definedName>
    <definedName function="false" hidden="false" name="mleaf_32b8317c_dd22_557d_9da1_08d4bc0a3aca" vbProcedure="false">Recycling!$AU$85</definedName>
    <definedName function="false" hidden="false" name="mleaf_32b86359_0c1c_5ad9_8b63_3ca45e28af64" vbProcedure="false">'Use Phase_Grid'!$V$172</definedName>
    <definedName function="false" hidden="false" name="mleaf_32bcd4c9_656c_50eb_863a_de62b8124499" vbProcedure="false">'Use Phase'!$Q$342</definedName>
    <definedName function="false" hidden="false" name="mleaf_32c19ee9_ad36_546c_89b6_ccf0529fb798" vbProcedure="false">Production!$L$7</definedName>
    <definedName function="false" hidden="false" name="mleaf_32c37e08_56c0_5134_aa62_67c4d175ceea" vbProcedure="false">'Heat map article'!$X$156</definedName>
    <definedName function="false" hidden="false" name="mleaf_32c55651_c23e_56fb_a56b_5ba496d1db73" vbProcedure="false">'Heat map article'!$L$146</definedName>
    <definedName function="false" hidden="false" name="mleaf_32c9062e_945d_5acc_a50e_4d5dfa5d696f" vbProcedure="false">'Heat map article'!$AI$26</definedName>
    <definedName function="false" hidden="false" name="mleaf_32ca3e70_92c4_5973_a553_de47b83ca9a1" vbProcedure="false">Recycling!$AP$20</definedName>
    <definedName function="false" hidden="false" name="mleaf_32cb6525_9f70_5a40_86a0_4238f05afdeb" vbProcedure="false">'Use Phase'!$Q$371</definedName>
    <definedName function="false" hidden="false" name="mleaf_32cd4601_1d1e_5643_bb2f_0e48b21cb5ec" vbProcedure="false">Resume_SensAnal!$AE$62</definedName>
    <definedName function="false" hidden="false" name="mleaf_32d0908e_d75b_573b_963e_c68bb749b95d" vbProcedure="false">'Use Phase_Grid'!$P$23</definedName>
    <definedName function="false" hidden="false" name="mleaf_32d276e3_395f_502c_9313_7b5dc1a70bff" vbProcedure="false">Resume_SensAnal!$AN$122</definedName>
    <definedName function="false" hidden="false" name="mleaf_32d5b141_a3cd_5ba2_b150_1b6d857f7598" vbProcedure="false">'Heat map article'!$AW$42</definedName>
    <definedName function="false" hidden="false" name="mleaf_32d7c97f_ac7a_553d_b8d3_9ff64cb07a43" vbProcedure="false">'Heat map article'!$O$150</definedName>
    <definedName function="false" hidden="false" name="mleaf_32d86a04_c42d_551a_80e2_4ba931b13a83" vbProcedure="false">'Use Phase'!$P$11</definedName>
    <definedName function="false" hidden="false" name="mleaf_32d9508c_ab26_512f_859f_c07260deb32f" vbProcedure="false">'Use Phase'!$L$195</definedName>
    <definedName function="false" hidden="false" name="mleaf_32dc02be_7ea0_5738_9bd4_a5037bb96395" vbProcedure="false">'Use Phase'!$W$318</definedName>
    <definedName function="false" hidden="false" name="mleaf_32dc4576_006d_5a4e_b73e_f81a4205fdce" vbProcedure="false">'Heat map article'!$P$80</definedName>
    <definedName function="false" hidden="false" name="mleaf_32e0a0d9_4fe2_5cdc_9560_2e7c514bbb55" vbProcedure="false">Recycling!$AI$187</definedName>
    <definedName function="false" hidden="false" name="mleaf_32e35cdb_1415_5717_a794_cf3253815314" vbProcedure="false">'Use Phase'!$U$329</definedName>
    <definedName function="false" hidden="false" name="mleaf_32e3af81_fcaf_51cc_9968_58c9db78d545" vbProcedure="false">Recycling!$AE$114</definedName>
    <definedName function="false" hidden="false" name="mleaf_32e448eb_58a9_53f8_bb8a_80b3188df391" vbProcedure="false">Production!$H$202</definedName>
    <definedName function="false" hidden="false" name="mleaf_32ea1600_45b0_5ebe_942c_d1fec074f8f7" vbProcedure="false">Recycling!$AC$116</definedName>
    <definedName function="false" hidden="false" name="mleaf_32edd2a5_da83_5ee9_8e9b_0515fdcd2e72" vbProcedure="false">'Use Phase'!$M$78</definedName>
    <definedName function="false" hidden="false" name="mleaf_32eeb573_0492_5961_a25e_dc7e52d9e2c2" vbProcedure="false">Production!$Q$96</definedName>
    <definedName function="false" hidden="false" name="mleaf_32f44023_7bed_5bd4_b638_c1b01dd7b1b0" vbProcedure="false">'Use Phase'!$Q$263</definedName>
    <definedName function="false" hidden="false" name="mleaf_32f881a3_ac1c_59e4_881d_2f8a0f4a45e4" vbProcedure="false">Production!$L$4</definedName>
    <definedName function="false" hidden="false" name="mleaf_32fc45eb_e83c_5198_a5c9_1cae1263cb4d" vbProcedure="false">Resume_SensAnal!$D$56</definedName>
    <definedName function="false" hidden="false" name="mleaf_32fdfd0d_2ba0_5618_988e_63525f2b373d" vbProcedure="false">Recycling!$BN$308</definedName>
    <definedName function="false" hidden="false" name="mleaf_33010c06_faef_586b_855d_cf5941a148f7" vbProcedure="false">'Heat map article'!$Y$38</definedName>
    <definedName function="false" hidden="false" name="mleaf_33071de4_4642_597e_929c_17dbe13e03b0" vbProcedure="false">Production!$N$101</definedName>
    <definedName function="false" hidden="false" name="mleaf_33085aea_d0fe_511d_962f_8a22c1b163e4" vbProcedure="false">'Use Phase'!$P$17</definedName>
    <definedName function="false" hidden="false" name="mleaf_33090c37_0019_5799_b6fe_c9727a44407d" vbProcedure="false">Recycling!$AF$180</definedName>
    <definedName function="false" hidden="false" name="mleaf_3309e71a_0c8c_571e_9b50_3fd78f9785e4" vbProcedure="false">'Use Phase_Grid'!$Q$26</definedName>
    <definedName function="false" hidden="false" name="mleaf_330bb4a8_4b99_50f0_8f22_44813d5f8465" vbProcedure="false">'Use Phase'!$P$182</definedName>
    <definedName function="false" hidden="false" name="mleaf_3311b452_6e42_5fa3_b1a3_9b06f23a08d6" vbProcedure="false">Production!$E$137</definedName>
    <definedName function="false" hidden="false" name="mleaf_3312b0d1_a778_5ebd_bd63_1948e8c220b3" vbProcedure="false">Recycling!$AI$86</definedName>
    <definedName function="false" hidden="false" name="mleaf_3313b460_148c_5024_a6b3_e2b98bc195bc" vbProcedure="false">'Heat map article'!$H$88</definedName>
    <definedName function="false" hidden="false" name="mleaf_3314b804_1ae4_57fc_8e4d_5bf8809eace1" vbProcedure="false">'Heat map article'!$X$10</definedName>
    <definedName function="false" hidden="false" name="mleaf_3316dc11_f984_5018_a7c4_08570bc925ef" vbProcedure="false">Resume_SensAnal!$G$21</definedName>
    <definedName function="false" hidden="false" name="mleaf_331b0b28_ad3d_5327_b0bd_c7b6607d7763" vbProcedure="false">Resume_SensAnal!$I$31</definedName>
    <definedName function="false" hidden="false" name="mleaf_331c17f2_3b4e_5a0b_b851_1714b58d7727" vbProcedure="false">'Use Phase'!$L$165</definedName>
    <definedName function="false" hidden="false" name="mleaf_331e53e9_2040_5e78_91e0_1415d448eee7" vbProcedure="false">'Use Phase_Grid'!$T$173</definedName>
    <definedName function="false" hidden="false" name="mleaf_331f8ebc_b3ac_5ba8_b39d_4350c8060adb" vbProcedure="false">'Use Phase'!$AH$201</definedName>
    <definedName function="false" hidden="false" name="mleaf_3320f51b_f033_576f_a694_f277ce297fe2" vbProcedure="false">'Heat map article'!$AG$16</definedName>
    <definedName function="false" hidden="false" name="mleaf_332379ad_9eb5_5933_89b7_1d40fd026a99" vbProcedure="false">Recycling!$B$118</definedName>
    <definedName function="false" hidden="false" name="mleaf_33245530_e158_5367_a275_2a68f5a83406" vbProcedure="false">Recycling!$G$151</definedName>
    <definedName function="false" hidden="false" name="mleaf_332583bd_d0ae_50b7_922c_d73714b46d0b" vbProcedure="false">'Heat map article'!$AE$36</definedName>
    <definedName function="false" hidden="false" name="mleaf_3327da34_eeda_5d40_b835_560cfb7aadbc" vbProcedure="false">Resume_SensAnal!$AD$90</definedName>
    <definedName function="false" hidden="false" name="mleaf_3328f89a_62a7_5eb5_8cfa_0ee32ca385be" vbProcedure="false">'Use Phase_Grid'!$S$175</definedName>
    <definedName function="false" hidden="false" name="mleaf_332b5d95_0089_505a_8141_2636dcdab1ac" vbProcedure="false">'Heat map article'!$N$34</definedName>
    <definedName function="false" hidden="false" name="mleaf_332d91de_cf14_5d09_b8f6_46d1f9dba263" vbProcedure="false">'Use Phase_Grid'!$R$141</definedName>
    <definedName function="false" hidden="false" name="mleaf_332f2c12_9eca_5996_b24c_a86843e7a23b" vbProcedure="false">'Use Phase'!$T$148</definedName>
    <definedName function="false" hidden="false" name="mleaf_3330ed81_60c3_56b4_b8e0_415485e2a6b3" vbProcedure="false">'Use Phase'!$AI$170</definedName>
    <definedName function="false" hidden="false" name="mleaf_333126af_f9cd_5b53_9d68_e512ef702be8" vbProcedure="false">Production!$Q$202</definedName>
    <definedName function="false" hidden="false" name="mleaf_3333eddf_738a_5fd2_ad09_6779faf7f2a9" vbProcedure="false">Graphs!$B$60</definedName>
    <definedName function="false" hidden="false" name="mleaf_3335cf5d_988f_571e_9dcb_5743d4f5c16e" vbProcedure="false">'Use Phase'!$R$292</definedName>
    <definedName function="false" hidden="false" name="mleaf_3336eccb_5027_5526_a4f2_e50f45b4a234" vbProcedure="false">'Use Phase'!$Q$182</definedName>
    <definedName function="false" hidden="false" name="mleaf_3337ac76_b9cc_58b9_a5c4_a4b6f05d54f0" vbProcedure="false">'Use Phase_Grid'!$U$209</definedName>
    <definedName function="false" hidden="false" name="mleaf_3339b3c0_03ff_529a_a958_32f39fb3ba7a" vbProcedure="false">'Use Phase'!$AK$204</definedName>
    <definedName function="false" hidden="false" name="mleaf_333bd6d4_5ffa_5427_a947_b5c5c01e6887" vbProcedure="false">'Heat map article'!$G$73</definedName>
    <definedName function="false" hidden="false" name="mleaf_333de561_2f1d_5ebe_a942_24338131d182" vbProcedure="false">Production!$AI$142</definedName>
    <definedName function="false" hidden="false" name="mleaf_3340b6d0_de5f_5dee_9a69_73160e1a24ca" vbProcedure="false">'Use Phase_Grid'!$J$269</definedName>
    <definedName function="false" hidden="false" name="mleaf_33428beb_da12_5579_9114_a29e9f8d0d3a" vbProcedure="false">Recycling!$BJ$312</definedName>
    <definedName function="false" hidden="false" name="mleaf_33428f62_13d8_557c_ad25_a8ba173181cf" vbProcedure="false">'Use Phase'!$S$241</definedName>
    <definedName function="false" hidden="false" name="mleaf_334702e8_d27b_57ae_92c5_c0ab69cb9777" vbProcedure="false">Whisker_Sens!$D$43</definedName>
    <definedName function="false" hidden="false" name="mleaf_334a000c_c71b_5af6_8548_bf9afe1390c9" vbProcedure="false">'Use Phase'!$L$336</definedName>
    <definedName function="false" hidden="false" name="mleaf_334c4525_4da6_5b49_a594_9b2292849742" vbProcedure="false">'Use Phase_Grid'!$W$153</definedName>
    <definedName function="false" hidden="false" name="mleaf_334ceca1_3e04_564c_95df_a189e64bfee9" vbProcedure="false">'Use Phase'!$M$381</definedName>
    <definedName function="false" hidden="false" name="mleaf_334d5a6b_d001_5be4_a4b9_6bd15ca72826" vbProcedure="false">'Use Phase_Grid'!$L$111</definedName>
    <definedName function="false" hidden="false" name="mleaf_3351192d_750b_587c_a2d4_08aa835d7720" vbProcedure="false">'Use Phase'!$V$309</definedName>
    <definedName function="false" hidden="false" name="mleaf_33523a01_43bb_5316_b9da_7317bfe9e0f0" vbProcedure="false">'Heat map article'!$AZ$40</definedName>
    <definedName function="false" hidden="false" name="mleaf_33533c3e_6508_5788_9d62_2aba2cbf1804" vbProcedure="false">Recycling!$K$151</definedName>
    <definedName function="false" hidden="false" name="mleaf_33557082_25fb_577b_895a_e764c6baee0a" vbProcedure="false">Recycling!$B$106</definedName>
    <definedName function="false" hidden="false" name="mleaf_335931ca_bf12_5584_9833_c023902504bc" vbProcedure="false">'Use Phase'!$R$195</definedName>
    <definedName function="false" hidden="false" name="mleaf_335a8e31_6e8e_5b7e_9d06_abf500914d6b" vbProcedure="false">Recycling!$AM$110</definedName>
    <definedName function="false" hidden="false" name="mleaf_335d7468_7e3f_5bb6_988a_ee01e28b07ae" vbProcedure="false">Production!$N$34</definedName>
    <definedName function="false" hidden="false" name="mleaf_33620fd6_62ee_5882_9990_fcb479844bf9" vbProcedure="false">Graphs!$M$22</definedName>
    <definedName function="false" hidden="false" name="mleaf_336f7e6d_ae64_508c_8b55_6fcf60a06d69" vbProcedure="false">'Use Phase'!$J$395</definedName>
    <definedName function="false" hidden="false" name="mleaf_33708fb7_efd2_5df4_a1e4_c4e326ef6b29" vbProcedure="false">'Use Phase'!$T$243</definedName>
    <definedName function="false" hidden="false" name="mleaf_33752318_8f89_52aa_8319_9438fd5931ab" vbProcedure="false">'Use Phase'!$AE$258</definedName>
    <definedName function="false" hidden="false" name="mleaf_337aa2fc_56f1_54bf_89b2_2af515f9de77" vbProcedure="false">'Use Phase_Grid'!$N$150</definedName>
    <definedName function="false" hidden="false" name="mleaf_337cea30_33ea_5cf9_a313_4a2db0e6e861" vbProcedure="false">'Use Phase'!$U$160</definedName>
    <definedName function="false" hidden="false" name="mleaf_33844bdb_dcf1_5f85_99d7_3abcf0819490" vbProcedure="false">Recycling!$AP$133</definedName>
    <definedName function="false" hidden="false" name="mleaf_3385cb34_cc90_57f5_84f8_aca96906d898" vbProcedure="false">Resume_SensAnal!$H$106</definedName>
    <definedName function="false" hidden="false" name="mleaf_3388a029_12d4_5a26_8587_333ba475cac9" vbProcedure="false">'Heat map article'!$C$113</definedName>
    <definedName function="false" hidden="false" name="mleaf_3389004d_cfb5_5e6c_83f9_ee1eb0aab358" vbProcedure="false">Production!$AK$1</definedName>
    <definedName function="false" hidden="false" name="mleaf_338a3672_6b89_522c_8944_dd1923bd8893" vbProcedure="false">'Use Phase'!$AG$315</definedName>
    <definedName function="false" hidden="false" name="mleaf_338afab6_6ec4_597a_ba3c_01c1b03c3d52" vbProcedure="false">Resume_SensAnal!$F$212</definedName>
    <definedName function="false" hidden="false" name="mleaf_338b5b9e_ae93_5b59_b4ba_111dc1790bbc" vbProcedure="false">Resume_SensAnal!$AF$61</definedName>
    <definedName function="false" hidden="false" name="mleaf_338e6fee_7935_5aec_8292_43c0f8026741" vbProcedure="false">Recycling!$AC$110</definedName>
    <definedName function="false" hidden="false" name="mleaf_3391c9ea_eed1_5262_8e87_abddea4a25cf" vbProcedure="false">Recycling!$Q$152</definedName>
    <definedName function="false" hidden="false" name="mleaf_33955299_973e_524f_b856_ea508a6193cc" vbProcedure="false">'Heat map article'!$P$76</definedName>
    <definedName function="false" hidden="false" name="mleaf_339928f7_9455_50c0_9f9a_5a667a2ad6cb" vbProcedure="false">'Use Phase'!$T$300</definedName>
    <definedName function="false" hidden="false" name="mleaf_339bba72_eba2_548e_aff8_256ee16b9bf8" vbProcedure="false">Production!$AL$94</definedName>
    <definedName function="false" hidden="false" name="mleaf_339cef15_8a20_5fc5_b0bc_bc86a3f167b9" vbProcedure="false">'Use Phase'!$O$319</definedName>
    <definedName function="false" hidden="false" name="mleaf_339fa72f_2618_58ec_8924_ba32a378554f" vbProcedure="false">Production!$J$170</definedName>
    <definedName function="false" hidden="false" name="mleaf_339fd2d5_764b_5118_b720_4560a5ebfa89" vbProcedure="false">'Heat map article'!$P$19</definedName>
    <definedName function="false" hidden="false" name="mleaf_33a18200_0314_588c_86d6_fa998e3ab3fc" vbProcedure="false">Resume_SensAnal!$E$125</definedName>
    <definedName function="false" hidden="false" name="mleaf_33a1e7e6_8238_576c_8580_e7828b3dad19" vbProcedure="false">'Use Phase_Grid'!$U$155</definedName>
    <definedName function="false" hidden="false" name="mleaf_33a364d3_60f7_58a4_9240_b82a794580e6" vbProcedure="false">'Use Phase'!$L$114</definedName>
    <definedName function="false" hidden="false" name="mleaf_33a5d5f2_d4b5_5db3_8882_078e2f9ba88b" vbProcedure="false">'Heat map article'!$W$28</definedName>
    <definedName function="false" hidden="false" name="mleaf_33a788b1_4d8c_578c_b8c5_1b73fa0c71cf" vbProcedure="false">Production!$BN$204</definedName>
    <definedName function="false" hidden="false" name="mleaf_33a7a345_76d0_5bd2_92b2_eb37b6b0e627" vbProcedure="false">'Use Phase'!$AH$212</definedName>
    <definedName function="false" hidden="false" name="mleaf_33a95043_eaa7_57e2_b609_395a1abcb688" vbProcedure="false">'Use Phase'!$AK$187</definedName>
    <definedName function="false" hidden="false" name="mleaf_33ad9f6a_d5f0_5f62_b4ae_7e0df0d7983a" vbProcedure="false">'Use Phase'!$AF$209</definedName>
    <definedName function="false" hidden="false" name="mleaf_33ae1dda_c256_54d1_a8a5_b942b9389106" vbProcedure="false">Production!$BG$12</definedName>
    <definedName function="false" hidden="false" name="mleaf_33b4112e_75b3_5984_b982_dc7a272a2ebd" vbProcedure="false">Resume_SensAnal!$S$74</definedName>
    <definedName function="false" hidden="false" name="mleaf_33b50469_b777_5f85_b79c_bbd5d7a5d076" vbProcedure="false">Recycling!$AR$47</definedName>
    <definedName function="false" hidden="false" name="mleaf_33b54a7d_6924_580a_8fb7_544676e64cb0" vbProcedure="false">'Heat map article'!$Q$144</definedName>
    <definedName function="false" hidden="false" name="mleaf_33b601b6_6660_5a97_ba39_1e24bcd928da" vbProcedure="false">'Heat map article'!$AA$75</definedName>
    <definedName function="false" hidden="false" name="mleaf_33b91e1a_a819_5669_99b5_3da5e4e87d4f" vbProcedure="false">Resume_SensAnal!$D$46</definedName>
    <definedName function="false" hidden="false" name="mleaf_33bca89f_9732_5c65_847f_35d12a4a6813" vbProcedure="false">'Use Phase'!$AD$173</definedName>
    <definedName function="false" hidden="false" name="mleaf_33be5866_4472_51f3_82b4_bc1dd0d0b8a6" vbProcedure="false">Recycling!$AH$163</definedName>
    <definedName function="false" hidden="false" name="mleaf_33bef8d4_2aae_5e53_a1e1_d09b983d78ea" vbProcedure="false">'Use Phase'!$R$297</definedName>
    <definedName function="false" hidden="false" name="mleaf_33c0d7f6_5fd3_549c_a9a2_051cb64ca9f5" vbProcedure="false">Resume_SensAnal!$AC$58</definedName>
    <definedName function="false" hidden="false" name="mleaf_33c67c51_17d0_576f_bcdf_bb8b6d708938" vbProcedure="false">Production!$I$118</definedName>
    <definedName function="false" hidden="false" name="mleaf_33c6cfae_a7ab_5d92_a05e_4962c175b193" vbProcedure="false">'Use Phase_Grid'!$N$140</definedName>
    <definedName function="false" hidden="false" name="mleaf_33c986e9_d8fc_5896_9595_740bfb1ff633" vbProcedure="false">Production!$G$40</definedName>
    <definedName function="false" hidden="false" name="mleaf_33ccefae_966a_5205_9b9d_8f29130b77d6" vbProcedure="false">Recycling!$AF$96</definedName>
    <definedName function="false" hidden="false" name="mleaf_33d2abe9_c4f5_56d9_934f_7b9a009d1713" vbProcedure="false">Recycling!$AN$109</definedName>
    <definedName function="false" hidden="false" name="mleaf_33d2fbd4_d7ac_583d_b3d0_d6a948f80c31" vbProcedure="false">'Heat map article'!$Z$37</definedName>
    <definedName function="false" hidden="false" name="mleaf_33d68c3f_7001_5e17_ae5e_afed42f88b84" vbProcedure="false">Resume_SensAnal!$V$213</definedName>
    <definedName function="false" hidden="false" name="mleaf_33d71db0_47fc_5d02_a195_63cc8645918e" vbProcedure="false">Production!$J$173</definedName>
    <definedName function="false" hidden="false" name="mleaf_33d7409c_6b82_5a52_b1e3_64772941f984" vbProcedure="false">Recycling!$O$85</definedName>
    <definedName function="false" hidden="false" name="mleaf_33d87169_d42a_56d9_b63f_55dff44b2103" vbProcedure="false">'Use Phase'!$N$41</definedName>
    <definedName function="false" hidden="false" name="mleaf_33d978e1_1498_5c95_acd4_a90b30879e13" vbProcedure="false">'Heat map article'!$AH$25</definedName>
    <definedName function="false" hidden="false" name="mleaf_33db9662_5e97_5134_a6e4_f46f598373bd" vbProcedure="false">Resume_SensAnal!$D$207</definedName>
    <definedName function="false" hidden="false" name="mleaf_33df13e6_4e4c_5dd7_bb84_5a4fa9f1c53c" vbProcedure="false">'Heat map article'!$AA$125</definedName>
    <definedName function="false" hidden="false" name="mleaf_33e35528_7342_5e3a_ae3a_b1312371e4e2" vbProcedure="false">Recycling!$AN$146</definedName>
    <definedName function="false" hidden="false" name="mleaf_33e60ad9_c5c5_59d0_bf38_96353b8ead7e" vbProcedure="false">'Use Phase'!$J$70</definedName>
    <definedName function="false" hidden="false" name="mleaf_33e80d08_6445_5206_b62a_75dcb76ff795" vbProcedure="false">'Heat map article'!$AA$99</definedName>
    <definedName function="false" hidden="false" name="mleaf_33e9c580_c20f_5ce3_a099_dbafab0fcc97" vbProcedure="false">'Use Phase'!$V$286</definedName>
    <definedName function="false" hidden="false" name="mleaf_33eafec1_7e1d_57c4_8cc0_7da963acfe1f" vbProcedure="false">'Heat map article'!$U$60</definedName>
    <definedName function="false" hidden="false" name="mleaf_33ed03ed_f6df_55ed_9d35_3bf0ad1d1f1f" vbProcedure="false">Resume_SensAnal!$M$7</definedName>
    <definedName function="false" hidden="false" name="mleaf_33eedeca_5e2f_5e82_8c6d_691262710cd3" vbProcedure="false">'Heat map article'!$AD$58</definedName>
    <definedName function="false" hidden="false" name="mleaf_33f45dca_40fd_5f47_b505_5e63c21da833" vbProcedure="false">'Heat map article'!$AX$31</definedName>
    <definedName function="false" hidden="false" name="mleaf_33f8275f_8734_5b23_b296_836831cdee5e" vbProcedure="false">Resume_SensAnal!$T$35</definedName>
    <definedName function="false" hidden="false" name="mleaf_33f8f206_579c_5e76_a6b8_bc4796d1defa" vbProcedure="false">Recycling!$AR$156</definedName>
    <definedName function="false" hidden="false" name="mleaf_33f91cd1_8489_5681_8fa3_884dd1557f05" vbProcedure="false">Resume_SensAnal!$G$57</definedName>
    <definedName function="false" hidden="false" name="mleaf_33f953d4_7340_5a00_a733_ba8f9b3f103b" vbProcedure="false">Resume_SensAnal!$H$213</definedName>
    <definedName function="false" hidden="false" name="mleaf_33fb7e01_8b42_5d92_841e_157cc256c5cd" vbProcedure="false">Recycling!$AA$180</definedName>
    <definedName function="false" hidden="false" name="mleaf_33ff0773_1647_55f1_a304_68af8dc74f23" vbProcedure="false">Production!$H$224</definedName>
    <definedName function="false" hidden="false" name="mleaf_3405fb59_efe3_512a_b245_6e36fb4a051d" vbProcedure="false">Production!$AP$11</definedName>
    <definedName function="false" hidden="false" name="mleaf_34081faa_f325_5939_9dc4_ddc3d56bb9df" vbProcedure="false">'Heat map article'!$Y$51</definedName>
    <definedName function="false" hidden="false" name="mleaf_340e40c6_f07c_579a_930d_6ea170987f6f" vbProcedure="false">Recycling!$AS$77</definedName>
    <definedName function="false" hidden="false" name="mleaf_340ed2cb_76c7_57be_a8c7_d3f38bdeb7c4" vbProcedure="false">'Heat map article'!$AA$42</definedName>
    <definedName function="false" hidden="false" name="mleaf_34165a77_6722_5395_a030_926163b4cab4" vbProcedure="false">'Use Phase_Grid'!$Q$261</definedName>
    <definedName function="false" hidden="false" name="mleaf_3418205f_79f0_566f_9b23_73d43b2215c4" vbProcedure="false">'Use Phase'!$N$171</definedName>
    <definedName function="false" hidden="false" name="mleaf_341a6c13_ea9c_5da5_97cb_f066ee669932" vbProcedure="false">Recycling!$AV$153</definedName>
    <definedName function="false" hidden="false" name="mleaf_341d8dd4_8714_5919_9be9_d3fdbe46b0ba" vbProcedure="false">'Use Phase'!$N$94</definedName>
    <definedName function="false" hidden="false" name="mleaf_341fa1a7_d70e_58c4_8a2d_08e8d4d98b63" vbProcedure="false">Resume_SensAnal!$N$186</definedName>
    <definedName function="false" hidden="false" name="mleaf_34243bc5_df8d_5228_8aa2_51703e59c293" vbProcedure="false">'Use Phase'!$U$141</definedName>
    <definedName function="false" hidden="false" name="mleaf_3428fbb1_fad4_546b_8930_86536fcbca7d" vbProcedure="false">Production!$K$83</definedName>
    <definedName function="false" hidden="false" name="mleaf_342a0529_567a_5fe0_8b98_2bfcd5af8c99" vbProcedure="false">'Use Phase'!$AD$252</definedName>
    <definedName function="false" hidden="false" name="mleaf_342d43ff_67f9_5611_b6ee_acf812c88fa4" vbProcedure="false">Resume_SensAnal!$AL$63</definedName>
    <definedName function="false" hidden="false" name="mleaf_3430b191_7e8c_589a_828d_e65a4a25fe42" vbProcedure="false">Production!$H$94</definedName>
    <definedName function="false" hidden="false" name="mleaf_34312459_e0e9_540d_96d5_2af14227e0b4" vbProcedure="false">Production!$AV$222</definedName>
    <definedName function="false" hidden="false" name="mleaf_3432ed4f_5696_5b3c_9fda_5cfb454b9d61" vbProcedure="false">Recycling!$AF$181</definedName>
    <definedName function="false" hidden="false" name="mleaf_34346864_0940_5a22_b1bd_4bc48e29721a" vbProcedure="false">Production!$L$135</definedName>
    <definedName function="false" hidden="false" name="mleaf_3436a9a2_6bef_5812_8e74_39055c8f7fcd" vbProcedure="false">Recycling!$AS$153</definedName>
    <definedName function="false" hidden="false" name="mleaf_3437ecd1_9b25_5847_9d6d_dd2abc3bde55" vbProcedure="false">'Use Phase'!$U$250</definedName>
    <definedName function="false" hidden="false" name="mleaf_34382512_b854_5f0d_90b6_2b9a7d621e1f" vbProcedure="false">'Use Phase_Grid'!$Q$269</definedName>
    <definedName function="false" hidden="false" name="mleaf_3439396f_f6aa_5310_b420_c2222f3427fb" vbProcedure="false">Resume_SensAnal!$Q$167</definedName>
    <definedName function="false" hidden="false" name="mleaf_343f447a_1615_5752_b734_54731017ac09" vbProcedure="false">'Use Phase_Grid'!$E$39</definedName>
    <definedName function="false" hidden="false" name="mleaf_3447ee3a_4e1c_5a82_a9c0_ad87d4d9b8e9" vbProcedure="false">'Use Phase'!$R$68</definedName>
    <definedName function="false" hidden="false" name="mleaf_344e9526_c692_5c6c_9286_5f9bfd99c5b4" vbProcedure="false">'Use Phase_Grid'!$R$203</definedName>
    <definedName function="false" hidden="false" name="mleaf_34531d4f_d112_5d9d_8db5_2750d9e8aa3d" vbProcedure="false">'Use Phase'!$N$169</definedName>
    <definedName function="false" hidden="false" name="mleaf_3453c7e3_a30d_5a69_aa88_918df2d2df53" vbProcedure="false">Resume_SensAnal!$D$14</definedName>
    <definedName function="false" hidden="false" name="mleaf_345840ce_2d88_5390_a040_46e8bad238a1" vbProcedure="false">'Use Phase'!$O$194</definedName>
    <definedName function="false" hidden="false" name="mleaf_3459e9fd_b5a4_5d62_ba0d_0b1775cd7cf6" vbProcedure="false">Recycling!$AT$48</definedName>
    <definedName function="false" hidden="false" name="mleaf_345c649d_71d8_548e_a43b_795391ca076d" vbProcedure="false">'Heat map article'!$J$28</definedName>
    <definedName function="false" hidden="false" name="mleaf_345e8ffd_e527_5217_acbd_a99bd0edc4a8" vbProcedure="false">'Heat map article'!$M$108</definedName>
    <definedName function="false" hidden="false" name="mleaf_34653d4d_907e_5955_8250_ee11ef15cf1a" vbProcedure="false">Resume_SensAnal!$S$218</definedName>
    <definedName function="false" hidden="false" name="mleaf_346ac04d_013e_5615_a6ef_ad353ad8d4ab" vbProcedure="false">Resume_SensAnal!$N$66</definedName>
    <definedName function="false" hidden="false" name="mleaf_346cc9f6_471e_5bde_b720_3b4a35463ae3" vbProcedure="false">'Heat map article'!$O$102</definedName>
    <definedName function="false" hidden="false" name="mleaf_346e9fef_debc_5f16_84f8_0975f78b16d3" vbProcedure="false">'Use Phase'!$Q$71</definedName>
    <definedName function="false" hidden="false" name="mleaf_3471d4dc_c6cd_5349_bc34_b89b02613cab" vbProcedure="false">Resume_SensAnal!$E$205</definedName>
    <definedName function="false" hidden="false" name="mleaf_3477a421_90eb_5f8d_b4b0_0bbf17c30d3c" vbProcedure="false">'Heat map article'!$R$139</definedName>
    <definedName function="false" hidden="false" name="mleaf_3478463f_5fdb_56b8_a480_41979f106d57" vbProcedure="false">'Use Phase'!$T$354</definedName>
    <definedName function="false" hidden="false" name="mleaf_347b1ce5_e1f5_5224_882c_265eab1834c4" vbProcedure="false">Resume_SensAnal!$P$155</definedName>
    <definedName function="false" hidden="false" name="mleaf_347fd05d_af99_51b6_96a2_f1cd4412668b" vbProcedure="false">'Use Phase_Grid'!$R$83</definedName>
    <definedName function="false" hidden="false" name="mleaf_3482504e_b6f8_5dde_b5b3_5f4a7bd4dbbb" vbProcedure="false">Resume_SensAnal!$AD$61</definedName>
    <definedName function="false" hidden="false" name="mleaf_3483053d_fd0a_5713_9a7b_667c4bc1b756" vbProcedure="false">'Use Phase'!$P$24</definedName>
    <definedName function="false" hidden="false" name="mleaf_34838c01_600c_50f3_b585_81e42275060c" vbProcedure="false">'Use Phase'!$Q$399</definedName>
    <definedName function="false" hidden="false" name="mleaf_3487098f_e30e_539e_b3ec_73b4b1eed4c1" vbProcedure="false">Resume_SensAnal!$AM$100</definedName>
    <definedName function="false" hidden="false" name="mleaf_34882145_07cb_5a3b_abc4_776c8ce384a8" vbProcedure="false">Resume_SensAnal!$AM$66</definedName>
    <definedName function="false" hidden="false" name="mleaf_3488462f_8be5_580c_9f21_00a16185554d" vbProcedure="false">Recycling!$T$110</definedName>
    <definedName function="false" hidden="false" name="mleaf_348fe1ef_7cef_5336_bf27_41e445ec7336" vbProcedure="false">Resume_SensAnal!$AR$98</definedName>
    <definedName function="false" hidden="false" name="mleaf_349448d3_9b6f_51c4_9f0a_fab38c1d3f2c" vbProcedure="false">'Use Phase'!$N$117</definedName>
    <definedName function="false" hidden="false" name="mleaf_34996cba_5a3d_512c_965e_c39b164d376c" vbProcedure="false">'Heat map article'!$AD$16</definedName>
    <definedName function="false" hidden="false" name="mleaf_349dd093_5d73_596d_b232_1f31c2bfacfe" vbProcedure="false">'Use Phase'!$T$287</definedName>
    <definedName function="false" hidden="false" name="mleaf_34a421cf_3ac8_51e7_8b4e_e238d3048e90" vbProcedure="false">Resume_SensAnal!$AE$95</definedName>
    <definedName function="false" hidden="false" name="mleaf_34aa98c0_1b2d_5eaf_96b7_37377b1298fc" vbProcedure="false">'Use Phase'!$AK$137</definedName>
    <definedName function="false" hidden="false" name="mleaf_34b1474e_e5d1_58f7_b3b4_952b73bb02f9" vbProcedure="false">'Use Phase'!$AI$207</definedName>
    <definedName function="false" hidden="false" name="mleaf_34b79cb5_b428_5ff5_8e9b_c316c19b2ccf" vbProcedure="false">Resume_SensAnal!$E$86</definedName>
    <definedName function="false" hidden="false" name="mleaf_34ba59a3_f064_58a7_8797_42399c71d5b8" vbProcedure="false">'Heat map article'!$Y$81</definedName>
    <definedName function="false" hidden="false" name="mleaf_34bd1f72_56ab_54a5_a718_3ea48ae7a554" vbProcedure="false">'Heat map article'!$AA$50</definedName>
    <definedName function="false" hidden="false" name="mleaf_34bd34f7_8b0c_578b_b5de_a12c35ac7a9a" vbProcedure="false">'Heat map article'!$AY$45</definedName>
    <definedName function="false" hidden="false" name="mleaf_34c35186_8e07_53ce_9b36_9d64402cb98e" vbProcedure="false">'Use Phase_Grid'!$K$35</definedName>
    <definedName function="false" hidden="false" name="mleaf_34c3c81d_447e_5fa1_910c_138dbe078cc4" vbProcedure="false">Recycling!$AT$5</definedName>
    <definedName function="false" hidden="false" name="mleaf_34c5e4d3_edb8_56f7_a1ab_98d7d8198e60" vbProcedure="false">Resume_SensAnal!$AR$43</definedName>
    <definedName function="false" hidden="false" name="mleaf_34c77995_702e_5129_9fc9_1d21978f4234" vbProcedure="false">'Heat map article'!$M$6</definedName>
    <definedName function="false" hidden="false" name="mleaf_34c7e1bd_e193_5c95_881c_4b9505ef58bf" vbProcedure="false">'Heat map article'!$C$102</definedName>
    <definedName function="false" hidden="false" name="mleaf_34c9908c_006f_553d_9bec_c76f9c69ba7f" vbProcedure="false">'Heat map article'!$W$139</definedName>
    <definedName function="false" hidden="false" name="mleaf_34cf545e_203e_5f3d_8359_1d50db230f21" vbProcedure="false">'Heat map article'!$AA$87</definedName>
    <definedName function="false" hidden="false" name="mleaf_34d194fe_c56b_57d6_95fc_0fc5a3b89ec0" vbProcedure="false">'Heat map article'!$L$58</definedName>
    <definedName function="false" hidden="false" name="mleaf_34d3e370_146a_5c8a_971b_37ac10131186" vbProcedure="false">'Heat map article'!$AW$29</definedName>
    <definedName function="false" hidden="false" name="mleaf_34d45690_5fcf_5a49_ad8d_34f120c8464d" vbProcedure="false">'Use Phase'!$K$303</definedName>
    <definedName function="false" hidden="false" name="mleaf_34d4ab0b_50ca_56a3_9ee9_21ab35ce3452" vbProcedure="false">Production!$BJ$15</definedName>
    <definedName function="false" hidden="false" name="mleaf_34d99fcc_e980_5223_8695_f6c551ee57a1" vbProcedure="false">Recycling!$AF$106</definedName>
    <definedName function="false" hidden="false" name="mleaf_34da191b_bb62_570a_99ad_d4af05c9c149" vbProcedure="false">'Use Phase_Grid'!$Q$141</definedName>
    <definedName function="false" hidden="false" name="mleaf_34dca9c0_499b_5467_9bd2_ad526e6c5a5f" vbProcedure="false">'Use Phase_Grid'!$M$173</definedName>
    <definedName function="false" hidden="false" name="mleaf_34dfc935_9599_50e6_a420_fe533fc255a6" vbProcedure="false">Recycling!$H$134</definedName>
    <definedName function="false" hidden="false" name="mleaf_34e1e8d8_e872_5219_912d_9ea94bc5ffa8" vbProcedure="false">'Use Phase'!$AJ$308</definedName>
    <definedName function="false" hidden="false" name="mleaf_34e38cda_bc45_5e24_b31a_7fba6eba882e" vbProcedure="false">'Use Phase'!$Q$228</definedName>
    <definedName function="false" hidden="false" name="mleaf_34e44572_75f9_5a28_ab59_d8712ffbffee" vbProcedure="false">'Heat map article'!$AU$45</definedName>
    <definedName function="false" hidden="false" name="mleaf_34e44c98_5bd8_5425_b3e9_ba6fe391ee33" vbProcedure="false">'Use Phase'!$L$26</definedName>
    <definedName function="false" hidden="false" name="mleaf_34e80dda_aaa4_5889_9b02_cefaf01451be" vbProcedure="false">Resume_SensAnal!$C$205</definedName>
    <definedName function="false" hidden="false" name="mleaf_34e82a83_86db_562f_8188_e56b241b5bf1" vbProcedure="false">'Heat map article'!$AQ$41</definedName>
    <definedName function="false" hidden="false" name="mleaf_34eb9162_7da1_5097_8c23_1ff8a87d2622" vbProcedure="false">'Heat map article'!$AA$65</definedName>
    <definedName function="false" hidden="false" name="mleaf_34ed9965_252e_5fe3_a609_527c53fa4b13" vbProcedure="false">Resume_SensAnal!$AF$104</definedName>
    <definedName function="false" hidden="false" name="mleaf_34f004c6_ffdc_53ef_8e68_2ef2dc232639" vbProcedure="false">Production!$O$224</definedName>
    <definedName function="false" hidden="false" name="mleaf_34f1c43b_62b4_567c_89bb_be8fd8e5cf45" vbProcedure="false">Resume_SensAnal!$L$217</definedName>
    <definedName function="false" hidden="false" name="mleaf_34f3d3ae_51bc_533d_a2c6_aecaebe7b9a1" vbProcedure="false">'Use Phase'!$AH$160</definedName>
    <definedName function="false" hidden="false" name="mleaf_34f6cf23_2e0a_5513_b71e_077b272226d0" vbProcedure="false">'Use Phase'!$K$81</definedName>
    <definedName function="false" hidden="false" name="mleaf_34f86f67_8f4c_5c9f_8c03_93f62aef586a" vbProcedure="false">Resume_SensAnal!$AD$36</definedName>
    <definedName function="false" hidden="false" name="mleaf_34f93c10_a096_5fb0_ad0e_81c02f97039c" vbProcedure="false">'Use Phase_Grid'!$O$220</definedName>
    <definedName function="false" hidden="false" name="mleaf_34faf3d4_bf49_599c_af8d_0f3c5982d9bf" vbProcedure="false">Resume_SensAnal!$AC$67</definedName>
    <definedName function="false" hidden="false" name="mleaf_34fe1028_0a15_5136_9b70_1b45036d783b" vbProcedure="false">'Heat map article'!$J$103</definedName>
    <definedName function="false" hidden="false" name="mleaf_34ffe292_024e_5f6e_9efe_e1bc8cb62e0a" vbProcedure="false">Production!$N$120</definedName>
    <definedName function="false" hidden="false" name="mleaf_350021d3_59cc_552e_8f9a_c8c9a79ad990" vbProcedure="false">Production!$S$85</definedName>
    <definedName function="false" hidden="false" name="mleaf_3500c873_edb6_5e68_bbb4_03a507eb5f4f" vbProcedure="false">Recycling!$AA$172</definedName>
    <definedName function="false" hidden="false" name="mleaf_35018965_54cc_5c8d_807b_e0dbd3bb1045" vbProcedure="false">'Use Phase'!$S$314</definedName>
    <definedName function="false" hidden="false" name="mleaf_3505e832_aab6_5efa_97c4_06f46594d532" vbProcedure="false">Production!$E$35</definedName>
    <definedName function="false" hidden="false" name="mleaf_350926d4_6bb0_54f7_94f0_1b33f686d0ac" vbProcedure="false">'Use Phase_Grid'!$M$219</definedName>
    <definedName function="false" hidden="false" name="mleaf_350ad386_70e8_598e_b0ff_1368135321a9" vbProcedure="false">Production!$I$236</definedName>
    <definedName function="false" hidden="false" name="mleaf_350c292f_0a4e_51eb_9743_ef0ab8978280" vbProcedure="false">'Use Phase'!$AI$179</definedName>
    <definedName function="false" hidden="false" name="mleaf_350e5a29_ac66_5979_9503_894e998b4cd4" vbProcedure="false">'Use Phase_Grid'!$N$231</definedName>
    <definedName function="false" hidden="false" name="mleaf_350ef27a_50e2_5dbb_aedf_d67e68ecf73e" vbProcedure="false">'Use Phase'!$O$183</definedName>
    <definedName function="false" hidden="false" name="mleaf_3511f283_0917_52a3_ac0d_c4defe581c4e" vbProcedure="false">Recycling!$BK$316</definedName>
    <definedName function="false" hidden="false" name="mleaf_3512fc24_3cb3_50bd_8107_de91f24c3866" vbProcedure="false">'Use Phase'!$N$164</definedName>
    <definedName function="false" hidden="false" name="mleaf_351471a1_2349_5648_aa3b_d99d255a5ef4" vbProcedure="false">Recycling!$V$108</definedName>
    <definedName function="false" hidden="false" name="mleaf_3515e247_2038_5b60_9fec_bed87290e2cc" vbProcedure="false">Resume_SensAnal!$Q$96</definedName>
    <definedName function="false" hidden="false" name="mleaf_35190824_5ee5_531a_84ab_028b158c5069" vbProcedure="false">'Use Phase'!$AG$302</definedName>
    <definedName function="false" hidden="false" name="mleaf_35192a16_c844_5220_a0a8_3851cec265b5" vbProcedure="false">Recycling!$I$144</definedName>
    <definedName function="false" hidden="false" name="mleaf_351998ac_4d96_5b2b_b7aa_4cbf9ec1bb5d" vbProcedure="false">'Use Phase'!$L$319</definedName>
    <definedName function="false" hidden="false" name="mleaf_351a6226_2347_58d4_b069_162d86891df5" vbProcedure="false">'Use Phase'!$AE$335</definedName>
    <definedName function="false" hidden="false" name="mleaf_351bdcf5_604d_52d8_a671_d50eb2ad8a99" vbProcedure="false">Resume_SensAnal!$AR$70</definedName>
    <definedName function="false" hidden="false" name="mleaf_351d6fd4_9d39_536c_aa95_b9614de2e893" vbProcedure="false">Production!$AZ$14</definedName>
    <definedName function="false" hidden="false" name="mleaf_35203c71_0658_5f8b_ace7_9ec2c93f00ff" vbProcedure="false">Resume_SensAnal!$A$197</definedName>
    <definedName function="false" hidden="false" name="mleaf_3524167c_83d1_563a_999a_bdc73147a3f2" vbProcedure="false">Resume_SensAnal!$K$125</definedName>
    <definedName function="false" hidden="false" name="mleaf_352487e3_8617_5ff6_85a7_19429ab17aa6" vbProcedure="false">Resume_SensAnal!$N$159</definedName>
    <definedName function="false" hidden="false" name="mleaf_3524eea5_7196_54a1_91d8_d8f331dd6ccb" vbProcedure="false">'Use Phase'!$AI$212</definedName>
    <definedName function="false" hidden="false" name="mleaf_3525c8ca_bcb2_53ce_8716_c1693b0eeedb" vbProcedure="false">Recycling!$AE$116</definedName>
    <definedName function="false" hidden="false" name="mleaf_352a6658_fefa_52e0_94d7_6812f537d7af" vbProcedure="false">'Heat map article'!$H$51</definedName>
    <definedName function="false" hidden="false" name="mleaf_352b5cc1_2c90_5810_ad48_78f28af5ec9a" vbProcedure="false">Graphs!$F$25</definedName>
    <definedName function="false" hidden="false" name="mleaf_353342c2_db47_51c0_b89d_8735b20bb629" vbProcedure="false">Recycling!$AX$118</definedName>
    <definedName function="false" hidden="false" name="mleaf_353eda83_03bf_5518_924d_6e1b1da0d81c" vbProcedure="false">Resume_SensAnal!$AC$30</definedName>
    <definedName function="false" hidden="false" name="mleaf_353f2be7_af04_57e0_a626_df0447cec91e" vbProcedure="false">Whisker_Sens!$D$41</definedName>
    <definedName function="false" hidden="false" name="mleaf_35418edc_b7a2_547d_81e5_2863633d60e3" vbProcedure="false">'Heat map article'!$C$106</definedName>
    <definedName function="false" hidden="false" name="mleaf_35447ea3_b0b5_55b1_8816_47ad54efa6a4" vbProcedure="false">Production!$BM$207</definedName>
    <definedName function="false" hidden="false" name="mleaf_354bd578_cd4d_5530_9a81_ba7f568665d4" vbProcedure="false">Production!$H$131</definedName>
    <definedName function="false" hidden="false" name="mleaf_354e8711_2084_5de3_af45_e27332783a82" vbProcedure="false">'Use Phase_Grid'!$O$16</definedName>
    <definedName function="false" hidden="false" name="mleaf_3557c03a_06fa_5aab_975d_f8774d6cdac2" vbProcedure="false">'Use Phase'!$L$377</definedName>
    <definedName function="false" hidden="false" name="mleaf_3559263a_22f6_512a_9f8a_6418e91a6286" vbProcedure="false">'Heat map article'!$J$9</definedName>
    <definedName function="false" hidden="false" name="mleaf_35597de3_dfa2_57e1_805f_cca32486d1d1" vbProcedure="false">Production!$BJ$1</definedName>
    <definedName function="false" hidden="false" name="mleaf_3559e312_ae5b_5f8c_a66a_4c132b2c6b56" vbProcedure="false">Recycling!$W$153</definedName>
    <definedName function="false" hidden="false" name="mleaf_355ab257_a122_5d87_b180_77a8ea941626" vbProcedure="false">Recycling!$BR$311</definedName>
    <definedName function="false" hidden="false" name="mleaf_355e4379_6f9a_590f_a108_b0683589492c" vbProcedure="false">'Heat map article'!$G$105</definedName>
    <definedName function="false" hidden="false" name="mleaf_355ea904_6ba5_519a_8656_37c8531657df" vbProcedure="false">Resume_SensAnal!$V$14</definedName>
    <definedName function="false" hidden="false" name="mleaf_35625315_7dfa_5cc2_ad91_6b5e280c0a49" vbProcedure="false">Recycling!$BN$323</definedName>
    <definedName function="false" hidden="false" name="mleaf_356441b2_3658_5505_b856_ba6551aae24c" vbProcedure="false">Production!$AL$86</definedName>
    <definedName function="false" hidden="false" name="mleaf_3564a5a6_2700_571f_9957_c944e3d6e8ca" vbProcedure="false">Resume_SensAnal!$AR$60</definedName>
    <definedName function="false" hidden="false" name="mleaf_356537f9_4fd6_5d4c_83df_8826625b71fe" vbProcedure="false">'Use Phase_Grid'!$S$25</definedName>
    <definedName function="false" hidden="false" name="mleaf_356583a9_a959_5aa5_946d_0097885266e1" vbProcedure="false">Production!$G$220</definedName>
    <definedName function="false" hidden="false" name="mleaf_3565b69f_fa1f_589a_adb0_fc1b6f56ecb9" vbProcedure="false">Production!$H$129</definedName>
    <definedName function="false" hidden="false" name="mleaf_35676a7d_22a7_516b_9483_972b2fa39a9c" vbProcedure="false">Recycling!$AT$74</definedName>
    <definedName function="false" hidden="false" name="mleaf_3568f27a_d802_5151_8c9b_97132a3fd4e0" vbProcedure="false">'Use Phase'!$W$140</definedName>
    <definedName function="false" hidden="false" name="mleaf_357055c5_8a65_54e4_9850_9d6a33da75c9" vbProcedure="false">Production!$H$49</definedName>
    <definedName function="false" hidden="false" name="mleaf_35714431_d0aa_5746_9c90_f3df869ca978" vbProcedure="false">'Heat map article'!$AB$126</definedName>
    <definedName function="false" hidden="false" name="mleaf_35787ad2_1539_5265_8d72_ce39b5fb87c2" vbProcedure="false">'Use Phase_Grid'!$L$138</definedName>
    <definedName function="false" hidden="false" name="mleaf_357885a7_f5cb_5c92_be96_3a5f10ec8fdb" vbProcedure="false">'Use Phase'!$S$216</definedName>
    <definedName function="false" hidden="false" name="mleaf_3578ec8e_f322_5dea_a6f6_0d5e5f805015" vbProcedure="false">Resume_SensAnal!$J$195</definedName>
    <definedName function="false" hidden="false" name="mleaf_358b7f41_0759_5ddf_8b78_2aaf344c1ad2" vbProcedure="false">'Heat map article'!$AE$104</definedName>
    <definedName function="false" hidden="false" name="mleaf_358f7777_c2ab_50a2_9099_c8e6380bd79f" vbProcedure="false">Resume_SensAnal!$O$113</definedName>
    <definedName function="false" hidden="false" name="mleaf_358fe82b_ab7d_5aae_ad00_bdf434f61faa" vbProcedure="false">'Use Phase'!$J$141</definedName>
    <definedName function="false" hidden="false" name="mleaf_35903ff2_3adc_5b1f_a405_310c13839e5d" vbProcedure="false">'Use Phase_Grid'!$P$258</definedName>
    <definedName function="false" hidden="false" name="mleaf_3590c5cd_9e70_5fbf_965d_a6a013c7aadd" vbProcedure="false">'Use Phase'!$AD$195</definedName>
    <definedName function="false" hidden="false" name="mleaf_35937204_4e88_574b_b3c4_caafaed7a3f3" vbProcedure="false">'Use Phase'!$M$220</definedName>
    <definedName function="false" hidden="false" name="mleaf_3594a427_800a_5251_88c0_4119fadd9172" vbProcedure="false">'Use Phase'!$AK$334</definedName>
    <definedName function="false" hidden="false" name="mleaf_35a164be_bfcb_551d_b564_fad587a42936" vbProcedure="false">Recycling!$AW$163</definedName>
    <definedName function="false" hidden="false" name="mleaf_35a56d5b_a43c_5c30_b350_abc4b15fa91e" vbProcedure="false">'Heat map article'!$AI$58</definedName>
    <definedName function="false" hidden="false" name="mleaf_35a6efa5_e547_5564_98a1_4f1a7cb23bf3" vbProcedure="false">Resume_SensAnal!$L$219</definedName>
    <definedName function="false" hidden="false" name="mleaf_35a79809_745e_59cb_98ad_2634b945372f" vbProcedure="false">'Use Phase'!$N$204</definedName>
    <definedName function="false" hidden="false" name="mleaf_35a7e4b5_cc96_5098_8205_66bbe0ff124b" vbProcedure="false">Resume_SensAnal!$R$94</definedName>
    <definedName function="false" hidden="false" name="mleaf_35b28e67_c2d3_5fa8_bc0f_129c2d33958d" vbProcedure="false">'Use Phase_Grid'!$K$219</definedName>
    <definedName function="false" hidden="false" name="mleaf_35b53d26_eace_5707_942a_9036d03307b5" vbProcedure="false">Production!$BM$3</definedName>
    <definedName function="false" hidden="false" name="mleaf_35bd4361_4345_5ec5_bbc0_35a6fb0c4a26" vbProcedure="false">'Use Phase'!$K$127</definedName>
    <definedName function="false" hidden="false" name="mleaf_35c6dd83_e0b9_51e9_b51a_7c6801efb191" vbProcedure="false">'Use Phase'!$AE$242</definedName>
    <definedName function="false" hidden="false" name="mleaf_35c7635d_06d6_59ea_b827_589eee73e0f5" vbProcedure="false">'Heat map article'!$AE$66</definedName>
    <definedName function="false" hidden="false" name="mleaf_35c80839_d00b_5ba2_a6a0_64b82bcc63e3" vbProcedure="false">'Heat map article'!$AL$26</definedName>
    <definedName function="false" hidden="false" name="mleaf_35c917aa_f06f_5c6a_95be_7c570f34610f" vbProcedure="false">'Use Phase'!$AE$221</definedName>
    <definedName function="false" hidden="false" name="mleaf_35c9af42_6ccf_5cb2_a718_eb0c4b0e153f" vbProcedure="false">'Use Phase'!$P$391</definedName>
    <definedName function="false" hidden="false" name="mleaf_35d477b8_ad84_5485_851c_32caad552578" vbProcedure="false">'Heat map article'!$U$54</definedName>
    <definedName function="false" hidden="false" name="mleaf_35d6c1e1_5635_537b_a47d_7a9280573dd3" vbProcedure="false">Resume_SensAnal!$AO$46</definedName>
    <definedName function="false" hidden="false" name="mleaf_35dd8569_7389_5e27_881d_b643a9076140" vbProcedure="false">Recycling!$BR$327</definedName>
    <definedName function="false" hidden="false" name="mleaf_35de0420_d8b9_557e_b2b6_7ab09dd8db9a" vbProcedure="false">'Heat map article'!$AG$89</definedName>
    <definedName function="false" hidden="false" name="mleaf_35e48d04_9280_5eef_862f_d9a994e8cc36" vbProcedure="false">'Use Phase'!$S$28</definedName>
    <definedName function="false" hidden="false" name="mleaf_35ea2c61_9a59_57ba_bd02_0b6b0459e2be" vbProcedure="false">'Heat map article'!$Q$97</definedName>
    <definedName function="false" hidden="false" name="mleaf_35eadf42_7aa1_50fa_ab0c_b0feb6e30939" vbProcedure="false">'Heat map article'!$I$129</definedName>
    <definedName function="false" hidden="false" name="mleaf_35ebee5d_6725_5f87_9037_d8a4cac838c7" vbProcedure="false">Production!$K$124</definedName>
    <definedName function="false" hidden="false" name="mleaf_35ec3adf_1247_5023_8f5c_4a97b4a69cb2" vbProcedure="false">Production!$G$185</definedName>
    <definedName function="false" hidden="false" name="mleaf_35eda0ba_0824_58dc_b7a8_129a9d9c51a9" vbProcedure="false">'Use Phase'!$P$173</definedName>
    <definedName function="false" hidden="false" name="mleaf_35eec281_9b56_5e50_9ff1_ef9e5ece4c9e" vbProcedure="false">Recycling!$D$155</definedName>
    <definedName function="false" hidden="false" name="mleaf_35f6abf0_4b4b_5b9a_9d72_a38a5137177b" vbProcedure="false">'Heat map article'!$I$86</definedName>
    <definedName function="false" hidden="false" name="mleaf_35f71c2f_8de4_566b_a4e1_2b55a22fc980" vbProcedure="false">Whisker_Sens!$F$18</definedName>
    <definedName function="false" hidden="false" name="mleaf_35f7eba6_5120_5e8a_8090_d2fb239b7bf4" vbProcedure="false">Recycling!$X$188</definedName>
    <definedName function="false" hidden="false" name="mleaf_3601b763_2b06_5793_ba05_42408958db74" vbProcedure="false">'Use Phase'!$M$120</definedName>
    <definedName function="false" hidden="false" name="mleaf_36033aa1_c9d3_5d64_a45a_101d6dd04554" vbProcedure="false">Resume_SensAnal!$AM$64</definedName>
    <definedName function="false" hidden="false" name="mleaf_36058fc3_d282_55cb_8933_366cb006f093" vbProcedure="false">Graphs!$C$17</definedName>
    <definedName function="false" hidden="false" name="mleaf_360aa321_e366_521c_90d6_81d450c2452d" vbProcedure="false">Recycling!$AG$167</definedName>
    <definedName function="false" hidden="false" name="mleaf_360f97ca_76c7_5374_9c1e_097285ca1743" vbProcedure="false">Recycling!$S$148</definedName>
    <definedName function="false" hidden="false" name="mleaf_3613a2f2_f0a6_5c13_92d1_0bc7abad5863" vbProcedure="false">'Use Phase'!$R$188</definedName>
    <definedName function="false" hidden="false" name="mleaf_36147869_7f4f_52f2_8ff3_ab535347066f" vbProcedure="false">Recycling!$H$172</definedName>
    <definedName function="false" hidden="false" name="mleaf_36162e62_7fea_523d_ae2b_182dbe5ef899" vbProcedure="false">Resume_SensAnal!$T$153</definedName>
    <definedName function="false" hidden="false" name="mleaf_3617ae0f_26ad_5420_858c_ebb58d271a65" vbProcedure="false">'Use Phase'!$AE$199</definedName>
    <definedName function="false" hidden="false" name="mleaf_361a006c_1798_55f9_911e_e9425adf0c55" vbProcedure="false">Recycling!$I$119</definedName>
    <definedName function="false" hidden="false" name="mleaf_361ac255_ae69_5f19_85ba_c851bc2945c9" vbProcedure="false">Cover!$A$1</definedName>
    <definedName function="false" hidden="false" name="mleaf_361dfbf3_dcdc_5008_ba6f_1f18b502a9e3" vbProcedure="false">'Use Phase'!$AD$186</definedName>
    <definedName function="false" hidden="false" name="mleaf_36233538_d51e_55aa_a030_137b4266c207" vbProcedure="false">'Heat map article'!$AJ$141</definedName>
    <definedName function="false" hidden="false" name="mleaf_36277716_357b_567a_9536_febe26bbb6df" vbProcedure="false">'Heat map article'!$L$98</definedName>
    <definedName function="false" hidden="false" name="mleaf_36289f1d_2aed_5293_935e_ef09261e3cfd" vbProcedure="false">'Use Phase'!$O$144</definedName>
    <definedName function="false" hidden="false" name="mleaf_363094b4_ed4f_56b9_9945_e911d07bea74" vbProcedure="false">Recycling!$X$187</definedName>
    <definedName function="false" hidden="false" name="mleaf_3630f5ca_80c5_5b1f_86d6_ad1108f45ed8" vbProcedure="false">Production!$N$230</definedName>
    <definedName function="false" hidden="false" name="mleaf_36390137_b401_58f6_b239_c4b2fe12625d" vbProcedure="false">Resume_SensAnal!$P$78</definedName>
    <definedName function="false" hidden="false" name="mleaf_363c39a8_c1d3_5068_a0a4_64d11c5eeaa2" vbProcedure="false">'Heat map article'!$W$155</definedName>
    <definedName function="false" hidden="false" name="mleaf_363f2d26_196d_50cb_a0af_dc3dbe7f4812" vbProcedure="false">'Use Phase'!$K$362</definedName>
    <definedName function="false" hidden="false" name="mleaf_363f4b6a_e73e_51d1_a180_3fcfaa1c05a5" vbProcedure="false">'Use Phase'!$AE$177</definedName>
    <definedName function="false" hidden="false" name="mleaf_364428e9_ddcc_56a3_8295_1ccb003cea31" vbProcedure="false">Recycling!$I$199</definedName>
    <definedName function="false" hidden="false" name="mleaf_36454557_fe29_5365_82a4_7f6c9afae267" vbProcedure="false">Recycling!$BA$163</definedName>
    <definedName function="false" hidden="false" name="mleaf_364563fe_87dd_580f_a920_21a908759374" vbProcedure="false">Recycling!$E$4</definedName>
    <definedName function="false" hidden="false" name="mleaf_36463cac_0856_5495_98b0_bc0462797981" vbProcedure="false">'Heat map article'!$I$134</definedName>
    <definedName function="false" hidden="false" name="mleaf_364a625c_a1f4_547f_ac24_39596244ab1d" vbProcedure="false">'Heat map article'!$L$14</definedName>
    <definedName function="false" hidden="false" name="mleaf_364ce83a_c2bb_57b5_853d_ae5c20fb6c0e" vbProcedure="false">'Heat map article'!$L$108</definedName>
    <definedName function="false" hidden="false" name="mleaf_364d2b92_3377_5611_b783_58cad7d588e8" vbProcedure="false">'Heat map article'!$F$15</definedName>
    <definedName function="false" hidden="false" name="mleaf_364e3978_b3ba_5d44_b5f8_4c92a56908c1" vbProcedure="false">Resume_SensAnal!$I$118</definedName>
    <definedName function="false" hidden="false" name="mleaf_364eba50_abef_5a2c_93b3_a3eaebb64c41" vbProcedure="false">'Heat map article'!$L$26</definedName>
    <definedName function="false" hidden="false" name="mleaf_364f02b4_8082_5685_a2ef_240c2e7e5d32" vbProcedure="false">'Use Phase_Grid'!$P$193</definedName>
    <definedName function="false" hidden="false" name="mleaf_3652bda5_30b4_5707_a5b7_fd40f357a4fd" vbProcedure="false">'Use Phase'!$W$260</definedName>
    <definedName function="false" hidden="false" name="mleaf_36538af1_f5e1_5c56_afa3_757b0f88571e" vbProcedure="false">'Heat map article'!$N$54</definedName>
    <definedName function="false" hidden="false" name="mleaf_36579d8a_dd35_5f38_a0ad_265a11eea5bf" vbProcedure="false">'Use Phase'!$K$272</definedName>
    <definedName function="false" hidden="false" name="mleaf_36582c77_abe4_542c_aec1_8d2af3383c41" vbProcedure="false">'Use Phase'!$B$22</definedName>
    <definedName function="false" hidden="false" name="mleaf_3658cf2b_9540_51f5_a6f8_e917385d64c0" vbProcedure="false">Recycling!$AP$42</definedName>
    <definedName function="false" hidden="false" name="mleaf_365c417b_bd1a_53ce_89eb_d49f7339b507" vbProcedure="false">'Use Phase'!$AF$321</definedName>
    <definedName function="false" hidden="false" name="mleaf_365ed447_e66d_5f95_ada3_e9993619e4e9" vbProcedure="false">'Use Phase'!$J$225</definedName>
    <definedName function="false" hidden="false" name="mleaf_36604ae1_aeaa_5ec6_ad6e_783f560b85e1" vbProcedure="false">Resume_SensAnal!$X$214</definedName>
    <definedName function="false" hidden="false" name="mleaf_3660e8b0_ee41_5923_9f50_0ed2ab99960d" vbProcedure="false">Recycling!$Y$196</definedName>
    <definedName function="false" hidden="false" name="mleaf_366150ad_0615_5e4e_a4d7_3a734217c666" vbProcedure="false">'Use Phase_Grid'!$R$126</definedName>
    <definedName function="false" hidden="false" name="mleaf_36637c69_4bac_5c44_8adc_26ca428abc0e" vbProcedure="false">Resume_SensAnal!$AF$35</definedName>
    <definedName function="false" hidden="false" name="mleaf_366f8138_2822_5d2d_a58d_da7122e939c4" vbProcedure="false">'Use Phase'!$O$97</definedName>
    <definedName function="false" hidden="false" name="mleaf_36710397_3ae1_576e_9d81_677120e667ac" vbProcedure="false">'Use Phase'!$L$264</definedName>
    <definedName function="false" hidden="false" name="mleaf_36728e27_232c_5654_94cf_a90b5036e311" vbProcedure="false">'Use Phase'!$M$160</definedName>
    <definedName function="false" hidden="false" name="mleaf_3672f111_9981_5a18_a702_9fc8246719ca" vbProcedure="false">Production!$S$34</definedName>
    <definedName function="false" hidden="false" name="mleaf_36744d39_28ab_570c_b25f_7cb9b77e8862" vbProcedure="false">'Heat map article'!$R$148</definedName>
    <definedName function="false" hidden="false" name="mleaf_3679a1a0_6e58_5c95_a005_fa72b354c637" vbProcedure="false">'Heat map article'!$F$76</definedName>
    <definedName function="false" hidden="false" name="mleaf_367abd3d_0ed1_5baf_ab31_1b4adb4b0640" vbProcedure="false">'Use Phase'!$N$299</definedName>
    <definedName function="false" hidden="false" name="mleaf_367af800_06ce_589e_a436_79b49abd42bc" vbProcedure="false">'Use Phase'!$M$231</definedName>
    <definedName function="false" hidden="false" name="mleaf_367bf27f_8cf0_5952_b227_f1368f5254c9" vbProcedure="false">'Use Phase_Grid'!$P$159</definedName>
    <definedName function="false" hidden="false" name="mleaf_367c0642_1e48_57e1_a82d_c5ad23663406" vbProcedure="false">Recycling!$AF$83</definedName>
    <definedName function="false" hidden="false" name="mleaf_367db99b_351f_5b59_8740_94f56ac81be4" vbProcedure="false">'Use Phase'!$M$243</definedName>
    <definedName function="false" hidden="false" name="mleaf_3681f704_eefc_5b5b_8757_abf984c154a3" vbProcedure="false">Recycling!$AY$91</definedName>
    <definedName function="false" hidden="false" name="mleaf_368250ee_df8c_5b01_ba89_4ef0d6b6217f" vbProcedure="false">'Use Phase'!$AG$253</definedName>
    <definedName function="false" hidden="false" name="mleaf_3684e61f_e6c4_5ade_8bbd_24814b592afa" vbProcedure="false">'Use Phase'!$W$237</definedName>
    <definedName function="false" hidden="false" name="mleaf_3686c88e_a315_580d_88eb_6ee9febe8141" vbProcedure="false">Recycling!$AL$116</definedName>
    <definedName function="false" hidden="false" name="mleaf_368c44f3_1606_513a_992e_c5a7bc1c0033" vbProcedure="false">Graphs!$C$34</definedName>
    <definedName function="false" hidden="false" name="mleaf_368c9c64_ecb5_5bf9_86cc_574716eea864" vbProcedure="false">'Use Phase'!$N$148</definedName>
    <definedName function="false" hidden="false" name="mleaf_368da23a_97e6_57a1_ade6_046f37ed73ba" vbProcedure="false">Recycling!$BQ$110</definedName>
    <definedName function="false" hidden="false" name="mleaf_368fdc26_40f2_51d0_ab65_6a29f9accfd6" vbProcedure="false">'Use Phase'!$P$346</definedName>
    <definedName function="false" hidden="false" name="mleaf_3695d93b_9f06_5d25_a05c_3237eec9a5a4" vbProcedure="false">'Use Phase'!$K$281</definedName>
    <definedName function="false" hidden="false" name="mleaf_3696f19d_fbe9_5fe2_9028_95af38e1e720" vbProcedure="false">Resume_SensAnal!$H$168</definedName>
    <definedName function="false" hidden="false" name="mleaf_369ad442_d475_50cc_a7ed_2452e6c87985" vbProcedure="false">Recycling!$AW$111</definedName>
    <definedName function="false" hidden="false" name="mleaf_369b32bb_98c6_508c_b569_1f97485459e4" vbProcedure="false">Resume_SensAnal!$F$199</definedName>
    <definedName function="false" hidden="false" name="mleaf_369e8f8e_d820_509b_8e85_691480c4a30a" vbProcedure="false">Resume_SensAnal!$M$19</definedName>
    <definedName function="false" hidden="false" name="mleaf_369ecdf7_8af8_533d_9a1d_c3b6a5b44bac" vbProcedure="false">Resume_SensAnal!$AC$35</definedName>
    <definedName function="false" hidden="false" name="mleaf_36b52405_69e8_56f3_bbee_449bf7b02163" vbProcedure="false">Production!$S$19</definedName>
    <definedName function="false" hidden="false" name="mleaf_36b65bab_9461_518d_8d69_cd3c18ce841e" vbProcedure="false">Resume_SensAnal!$G$212</definedName>
    <definedName function="false" hidden="false" name="mleaf_36b66b20_f0d0_5b8d_bb6f_fa2a07962bce" vbProcedure="false">Resume_SensAnal!$F$201</definedName>
    <definedName function="false" hidden="false" name="mleaf_36b751a6_8a8f_58b1_9d22_9b42342943d6" vbProcedure="false">Resume_SensAnal!$M$132</definedName>
    <definedName function="false" hidden="false" name="mleaf_36b83f56_4a8d_5bf4_b68e_6dcc1e39fa6d" vbProcedure="false">Production!$R$69</definedName>
    <definedName function="false" hidden="false" name="mleaf_36bc8d7c_d157_5453_82db_3f0c1d7bc297" vbProcedure="false">'Use Phase'!$P$240</definedName>
    <definedName function="false" hidden="false" name="mleaf_36be8bc4_0755_5b1d_862b_da5d84b074d7" vbProcedure="false">Recycling!$AM$152</definedName>
    <definedName function="false" hidden="false" name="mleaf_36c465ad_59f1_5859_aadb_9718cbfbc608" vbProcedure="false">'Use Phase'!$U$300</definedName>
    <definedName function="false" hidden="false" name="mleaf_36c58ebe_4e8f_5fc7_a536_915ec0856092" vbProcedure="false">'Heat map article'!$AA$9</definedName>
    <definedName function="false" hidden="false" name="mleaf_36c89cf1_b830_5f5f_a9f8_0aa230ef88bd" vbProcedure="false">Production!$M$101</definedName>
    <definedName function="false" hidden="false" name="mleaf_36c8feb4_17b3_5f06_a346_0cf757479bf8" vbProcedure="false">'Heat map article'!$N$156</definedName>
    <definedName function="false" hidden="false" name="mleaf_36ccec93_2a34_56c1_bbf4_41cb16428933" vbProcedure="false">Graphs!$N$46</definedName>
    <definedName function="false" hidden="false" name="mleaf_36d4a4cf_d1c6_537a_816a_c6958c4f16a1" vbProcedure="false">Recycling!$E$83</definedName>
    <definedName function="false" hidden="false" name="mleaf_36d6d44c_facf_5ce9_8b49_f31ac9305f23" vbProcedure="false">'Use Phase'!$AK$294</definedName>
    <definedName function="false" hidden="false" name="mleaf_36d76759_724d_544d_8ae1_4df80d1f4f67" vbProcedure="false">Resume_SensAnal!$S$192</definedName>
    <definedName function="false" hidden="false" name="mleaf_36dbda33_3442_54a0_90a7_95d6b258d3f5" vbProcedure="false">Recycling!$AU$330</definedName>
    <definedName function="false" hidden="false" name="mleaf_36e28c95_024e_55e7_9bef_9d3b8e36355d" vbProcedure="false">'Use Phase'!$N$63</definedName>
    <definedName function="false" hidden="false" name="mleaf_36e9edd8_a985_5d4c_bb6a_b842128974dc" vbProcedure="false">Production!$Q$44</definedName>
    <definedName function="false" hidden="false" name="mleaf_36ef8c76_133e_52e1_bb91_0dc9b2ea00f1" vbProcedure="false">Recycling!$BG$164</definedName>
    <definedName function="false" hidden="false" name="mleaf_36f05ead_435f_5e65_8e9a_34d7bd0d6c37" vbProcedure="false">Production!$M$70</definedName>
    <definedName function="false" hidden="false" name="mleaf_36f1eff5_864e_5c47_8cb6_2e156236ac86" vbProcedure="false">'Heat map article'!$U$55</definedName>
    <definedName function="false" hidden="false" name="mleaf_36f31822_7a21_5a99_b2d3_37651bdaa3b8" vbProcedure="false">Recycling!$AL$151</definedName>
    <definedName function="false" hidden="false" name="mleaf_36f41471_a317_5333_806f_e7b11076eaf2" vbProcedure="false">'Use Phase'!$N$237</definedName>
    <definedName function="false" hidden="false" name="mleaf_36f7029b_db3e_5ee8_be76_948ee7070d40" vbProcedure="false">Recycling!$AF$193</definedName>
    <definedName function="false" hidden="false" name="mleaf_36f9c7f2_2cea_53e8_9683_00c8fab826a1" vbProcedure="false">'Heat map article'!$BB$35</definedName>
    <definedName function="false" hidden="false" name="mleaf_36ff54bb_d3e9_51e8_bffb_6cdbf6ce8bb6" vbProcedure="false">Recycling!$K$145</definedName>
    <definedName function="false" hidden="false" name="mleaf_3707beab_e537_51a6_849d_13d1d73d5f89" vbProcedure="false">Resume_SensAnal!$L$213</definedName>
    <definedName function="false" hidden="false" name="mleaf_370be40d_1392_59bd_9c3d_f5e5b2014db7" vbProcedure="false">'Heat map article'!$AB$77</definedName>
    <definedName function="false" hidden="false" name="mleaf_370c9571_8252_5790_9884_bfb1bab445b6" vbProcedure="false">Resume_SensAnal!$F$213</definedName>
    <definedName function="false" hidden="false" name="mleaf_370d0946_2fed_5d9d_9838_843ac5fe4d22" vbProcedure="false">Recycling!$AU$301</definedName>
    <definedName function="false" hidden="false" name="mleaf_3711f6b1_24dc_5a91_9f2a_961efaa45d4d" vbProcedure="false">Recycling!$AR$298</definedName>
    <definedName function="false" hidden="false" name="mleaf_3717acd2_51c8_5844_8430_d3b7e3187d38" vbProcedure="false">'Use Phase'!$Q$176</definedName>
    <definedName function="false" hidden="false" name="mleaf_3717da9e_7b81_5b83_880b_1d86ce116a6e" vbProcedure="false">Recycling!$BP$333</definedName>
    <definedName function="false" hidden="false" name="mleaf_3717e4a3_c18c_5697_83da_3598b33dc424" vbProcedure="false">'Heat map article'!$H$17</definedName>
    <definedName function="false" hidden="false" name="mleaf_3717f151_f742_59b9_900a_b1b46dd2bc82" vbProcedure="false">'Use Phase'!$Q$231</definedName>
    <definedName function="false" hidden="false" name="mleaf_371c4b34_782b_5f90_956d_ee1a54af2602" vbProcedure="false">'Heat map article'!$W$32</definedName>
    <definedName function="false" hidden="false" name="mleaf_371ca956_cac0_519d_8cf1_e3ce7c0f888d" vbProcedure="false">Production!$H$157</definedName>
    <definedName function="false" hidden="false" name="mleaf_372140d8_c7b7_542e_8d2e_3d7f6483105a" vbProcedure="false">Recycling!$Q$177</definedName>
    <definedName function="false" hidden="false" name="mleaf_3721b177_5415_572c_b97a_d7125a30a511" vbProcedure="false">Graphs!$M$50</definedName>
    <definedName function="false" hidden="false" name="mleaf_3725da83_32df_591b_b9fa_0f44fe79d9a7" vbProcedure="false">'Use Phase'!$U$331</definedName>
    <definedName function="false" hidden="false" name="mleaf_372b4728_8f1a_532d_88ab_08bc3e18e0ac" vbProcedure="false">'Use Phase_Grid'!$P$234</definedName>
    <definedName function="false" hidden="false" name="mleaf_372bc603_322c_591c_9563_ea069f90f954" vbProcedure="false">Resume_SensAnal!$D$186</definedName>
    <definedName function="false" hidden="false" name="mleaf_372f71d6_d84a_5571_84d2_0e31a0f0fd67" vbProcedure="false">'Use Phase'!$AH$328</definedName>
    <definedName function="false" hidden="false" name="mleaf_3733a115_9cd0_59b7_bc3e_fb7fed824a1b" vbProcedure="false">'Use Phase'!$M$84</definedName>
    <definedName function="false" hidden="false" name="mleaf_373437c7_767a_51ac_90cb_5fa14aa98cac" vbProcedure="false">Production!$O$207</definedName>
    <definedName function="false" hidden="false" name="mleaf_3738ab18_7270_583a_9a21_905a81d415be" vbProcedure="false">'Use Phase'!$AE$198</definedName>
    <definedName function="false" hidden="false" name="mleaf_3738b02d_eec7_5ad8_a24a_9154a771e35d" vbProcedure="false">'Heat map article'!$Y$66</definedName>
    <definedName function="false" hidden="false" name="mleaf_3739cbb1_01d5_5648_bf7e_d84131552235" vbProcedure="false">Resume_SensAnal!$AI$60</definedName>
    <definedName function="false" hidden="false" name="mleaf_3739dcf3_cfee_5a2e_add2_b46f71b0b6ad" vbProcedure="false">'Heat map article'!$V$98</definedName>
    <definedName function="false" hidden="false" name="mleaf_373aaa27_cef2_59bd_b149_bdadae0f2430" vbProcedure="false">Recycling!$AH$81</definedName>
    <definedName function="false" hidden="false" name="mleaf_3742d9e1_5354_528b_a22f_5d7536cc78f7" vbProcedure="false">'Heat map article'!$AV$39</definedName>
    <definedName function="false" hidden="false" name="mleaf_3744c16e_05a7_530d_ab5d_a1c5e7d02001" vbProcedure="false">'Heat map article'!$AN$43</definedName>
    <definedName function="false" hidden="false" name="mleaf_3748206f_3471_5f21_b727_5f7d575a5978" vbProcedure="false">Resume_SensAnal!$AD$97</definedName>
    <definedName function="false" hidden="false" name="mleaf_37495f71_4361_59ad_bed1_81aee53c0c59" vbProcedure="false">Recycling!$G$146</definedName>
    <definedName function="false" hidden="false" name="mleaf_374bb996_26e9_59af_a52a_aeb3bdc005a6" vbProcedure="false">Resume_SensAnal!$T$189</definedName>
    <definedName function="false" hidden="false" name="mleaf_3751b9bb_3e4e_5edb_b5d9_37de1543d25a" vbProcedure="false">Recycling!$G$86</definedName>
    <definedName function="false" hidden="false" name="mleaf_3754638e_7980_59dc_9c6f_d9587d7908b9" vbProcedure="false">'Use Phase_Grid'!$K$265</definedName>
    <definedName function="false" hidden="false" name="mleaf_3756c2cd_6a83_547f_b84b_b94bb6517d6c" vbProcedure="false">Recycling!$AD$95</definedName>
    <definedName function="false" hidden="false" name="mleaf_3756e9dc_2232_5170_9a0a_5d5ddcfd08b7" vbProcedure="false">'Use Phase'!$AJ$270</definedName>
    <definedName function="false" hidden="false" name="mleaf_37578b78_5c82_5587_b4a1_79f2ed369f9d" vbProcedure="false">Resume_SensAnal!$AK$92</definedName>
    <definedName function="false" hidden="false" name="mleaf_375cb202_011a_5ac9_b737_a12890e5d136" vbProcedure="false">'Heat map article'!$AW$17</definedName>
    <definedName function="false" hidden="false" name="mleaf_375cf2b2_5242_5af8_8ed1_238c944b3c7e" vbProcedure="false">Resume_SensAnal!$AM$115</definedName>
    <definedName function="false" hidden="false" name="mleaf_375d66de_9544_5a5c_b521_375691990566" vbProcedure="false">'Heat map article'!$AF$155</definedName>
    <definedName function="false" hidden="false" name="mleaf_375d80d8_311e_5201_996d_6a68d0170a0d" vbProcedure="false">'Use Phase_Grid'!$S$220</definedName>
    <definedName function="false" hidden="false" name="mleaf_375e3468_5fdf_5246_97eb_9f64b53b33dd" vbProcedure="false">Resume_SensAnal!$F$145</definedName>
    <definedName function="false" hidden="false" name="mleaf_375ecb68_846d_5a1f_8c25_5e5a6dbdd001" vbProcedure="false">Resume_SensAnal!$A$190</definedName>
    <definedName function="false" hidden="false" name="mleaf_376a2e4e_0c26_5a76_a752_69a22751d142" vbProcedure="false">'Heat map article'!$AF$19</definedName>
    <definedName function="false" hidden="false" name="mleaf_376dcd79_916a_5a47_b65e_eb6f4a6bd66e" vbProcedure="false">'Use Phase'!$AK$227</definedName>
    <definedName function="false" hidden="false" name="mleaf_376e66b9_e356_5697_a37b_a68e419301fb" vbProcedure="false">'Use Phase'!$AG$162</definedName>
    <definedName function="false" hidden="false" name="mleaf_376f5308_d22a_539d_9195_1087a797cfa3" vbProcedure="false">Resume_SensAnal!$AL$112</definedName>
    <definedName function="false" hidden="false" name="mleaf_376fd91f_fafc_5168_97bf_4ffe952794b1" vbProcedure="false">'Use Phase'!$J$387</definedName>
    <definedName function="false" hidden="false" name="mleaf_377b931a_fe3d_5525_828a_c568a56a1a05" vbProcedure="false">Production!$V$41</definedName>
    <definedName function="false" hidden="false" name="mleaf_377c44b7_8d68_5e60_b866_fc713134ab37" vbProcedure="false">Production!$M$59</definedName>
    <definedName function="false" hidden="false" name="mleaf_377cb153_827b_5e94_b393_2d0540b328c7" vbProcedure="false">Resume_SensAnal!$T$150</definedName>
    <definedName function="false" hidden="false" name="mleaf_377cea5a_e8d3_5155_bc32_255ab31e85bb" vbProcedure="false">'Use Phase'!$Q$372</definedName>
    <definedName function="false" hidden="false" name="mleaf_377da267_30b3_53c2_88eb_183ec43a35e3" vbProcedure="false">'Use Phase'!$N$8</definedName>
    <definedName function="false" hidden="false" name="mleaf_377e7525_00ce_5b30_86a9_f8fd34fedf2f" vbProcedure="false">Recycling!$AJ$148</definedName>
    <definedName function="false" hidden="false" name="mleaf_3780209f_0b41_5368_8dfd_58be630869ac" vbProcedure="false">Recycling!$AY$83</definedName>
    <definedName function="false" hidden="false" name="mleaf_378481f7_52ab_5d5a_a41e_100cf5f82533" vbProcedure="false">Graphs!$L$26</definedName>
    <definedName function="false" hidden="false" name="mleaf_37891f8e_04c5_538e_bd93_020a95f396d7" vbProcedure="false">'Use Phase'!$AD$178</definedName>
    <definedName function="false" hidden="false" name="mleaf_378b153f_7038_584f_bc57_d85013401b06" vbProcedure="false">'Use Phase'!$K$365</definedName>
    <definedName function="false" hidden="false" name="mleaf_378e63a2_8768_5ea1_83d0_d2eff40895b4" vbProcedure="false">'Heat map article'!$R$30</definedName>
    <definedName function="false" hidden="false" name="mleaf_378f06d8_c24a_5c09_afee_816fc863089d" vbProcedure="false">Recycling!$AP$157</definedName>
    <definedName function="false" hidden="false" name="mleaf_378f38d1_7731_538b_be27_d1baabe0d840" vbProcedure="false">Recycling!$I$131</definedName>
    <definedName function="false" hidden="false" name="mleaf_379490ce_8943_5ad7_a8c6_9b6485a50f13" vbProcedure="false">'Use Phase_Grid'!$O$124</definedName>
    <definedName function="false" hidden="false" name="mleaf_37982c59_6807_5f11_b1a4_171da01e197b" vbProcedure="false">Recycling!$AP$308</definedName>
    <definedName function="false" hidden="false" name="mleaf_379d08d1_e1f9_568d_85be_7ba209c6c6de" vbProcedure="false">Graphs!$E$6</definedName>
    <definedName function="false" hidden="false" name="mleaf_379ef322_152a_53a4_b7a0_9d56f9803732" vbProcedure="false">'Use Phase'!$Q$272</definedName>
    <definedName function="false" hidden="false" name="mleaf_37a18599_8a47_5770_91d0_e61899ee2378" vbProcedure="false">'Heat map article'!$I$96</definedName>
    <definedName function="false" hidden="false" name="mleaf_37a40e21_d601_53db_ac87_c959b8240782" vbProcedure="false">'Use Phase'!$Q$70</definedName>
    <definedName function="false" hidden="false" name="mleaf_37a4930b_881b_5251_a428_f9d802953198" vbProcedure="false">Graphs!$I$52</definedName>
    <definedName function="false" hidden="false" name="mleaf_37a81a32_6ba5_591e_abeb_4a72f6343fa7" vbProcedure="false">Resume_SensAnal!$T$34</definedName>
    <definedName function="false" hidden="false" name="mleaf_37a8c202_5b47_5446_8fbd_6547d58ed1e7" vbProcedure="false">Recycling!$BM$324</definedName>
    <definedName function="false" hidden="false" name="mleaf_37aaebfb_9fad_5c8f_9cf4_ab1f33ae5db3" vbProcedure="false">Recycling!$AC$128</definedName>
    <definedName function="false" hidden="false" name="mleaf_37ac8254_6740_59d1_8588_6fa17a15ecf5" vbProcedure="false">Resume_SensAnal!$AG$65</definedName>
    <definedName function="false" hidden="false" name="mleaf_37adb48b_ad5b_543f_afed_5324fa644a91" vbProcedure="false">'Use Phase'!$P$300</definedName>
    <definedName function="false" hidden="false" name="mleaf_37bacb8f_6c94_5746_93c4_0981571e7325" vbProcedure="false">'Use Phase'!$O$34</definedName>
    <definedName function="false" hidden="false" name="mleaf_37bbea7c_4d4f_548f_a43e_8dfd48034e8a" vbProcedure="false">Resume_SensAnal!$C$196</definedName>
    <definedName function="false" hidden="false" name="mleaf_37bc1486_1977_5d3d_9771_d3168ec7a6c7" vbProcedure="false">Recycling!$B$124</definedName>
    <definedName function="false" hidden="false" name="mleaf_37bdc4c6_6ccf_552a_bfee_6fb06688d3ab" vbProcedure="false">Resume_SensAnal!$AL$133</definedName>
    <definedName function="false" hidden="false" name="mleaf_37bea23c_95a4_57fc_9b91_0f9d09f7e9eb" vbProcedure="false">Recycling!$BL$316</definedName>
    <definedName function="false" hidden="false" name="mleaf_37c37841_ea11_5aba_ab6f_e0f22e9d2fb2" vbProcedure="false">Resume_SensAnal!$R$123</definedName>
    <definedName function="false" hidden="false" name="mleaf_37caa120_b540_547f_9a95_1cb4b96485c6" vbProcedure="false">'Heat map article'!$AD$13</definedName>
    <definedName function="false" hidden="false" name="mleaf_37cc5339_48fb_544c_996d_2066d19434c9" vbProcedure="false">'Heat map article'!$N$91</definedName>
    <definedName function="false" hidden="false" name="mleaf_37cdf5c8_bffd_58e0_b9c9_4efcd37bceec" vbProcedure="false">'Use Phase'!$AJ$205</definedName>
    <definedName function="false" hidden="false" name="mleaf_37ceda1d_e05f_5be9_bb29_d449997234dd" vbProcedure="false">'Use Phase'!$M$272</definedName>
    <definedName function="false" hidden="false" name="mleaf_37cee2ac_19e3_520d_98c9_0925dbbc1027" vbProcedure="false">Resume_SensAnal!$G$102</definedName>
    <definedName function="false" hidden="false" name="mleaf_37d32110_12c7_5ab3_90c9_990b7396cbf2" vbProcedure="false">'Use Phase_Grid'!$Q$243</definedName>
    <definedName function="false" hidden="false" name="mleaf_37d576d9_70e4_5282_b58a_e3f8d02667b9" vbProcedure="false">'Use Phase_Grid'!$M$142</definedName>
    <definedName function="false" hidden="false" name="mleaf_37d6d3b4_3843_56ef_b37c_2c908a70c645" vbProcedure="false">Production!$P$150</definedName>
    <definedName function="false" hidden="false" name="mleaf_37d7276e_f573_52c3_8370_b75ef0f28e1c" vbProcedure="false">'Use Phase_Grid'!$O$197</definedName>
    <definedName function="false" hidden="false" name="mleaf_37e3c814_2208_5e09_a652_03b38ea17a89" vbProcedure="false">Recycling!$BN$324</definedName>
    <definedName function="false" hidden="false" name="mleaf_37e5ed07_959a_5eb9_906c_2f054cf22efb" vbProcedure="false">'Use Phase'!$U$213</definedName>
    <definedName function="false" hidden="false" name="mleaf_37ee889e_3b57_51a0_9f38_a61b36ace980" vbProcedure="false">'Use Phase'!$O$375</definedName>
    <definedName function="false" hidden="false" name="mleaf_37f883ce_0379_5aad_abc2_aa1f64de8ef5" vbProcedure="false">'Use Phase'!$AF$193</definedName>
    <definedName function="false" hidden="false" name="mleaf_37f93cfb_68fc_53ad_8702_8b830fe12743" vbProcedure="false">'Heat map article'!$J$90</definedName>
    <definedName function="false" hidden="false" name="mleaf_37f9462d_0222_548a_86dc_de23c2611fa1" vbProcedure="false">Production!$X$71</definedName>
    <definedName function="false" hidden="false" name="mleaf_37fb4ac4_c28a_58cc_b4e2_3b98558fdf66" vbProcedure="false">'Heat map article'!$F$8</definedName>
    <definedName function="false" hidden="false" name="mleaf_37fbec45_658a_5f15_b0df_d93508f3cc2c" vbProcedure="false">Resume_SensAnal!$AH$51</definedName>
    <definedName function="false" hidden="false" name="mleaf_37fda8d6_934f_56ec_aa60_231df098b43a" vbProcedure="false">Whisker_Sens!$I$10</definedName>
    <definedName function="false" hidden="false" name="mleaf_37fde374_e0ed_5797_b7dd_35ef69eb71e4" vbProcedure="false">'Heat map article'!$M$111</definedName>
    <definedName function="false" hidden="false" name="mleaf_37fed04d_d405_5d25_ba1c_af92db8b0150" vbProcedure="false">'Use Phase'!$AJ$278</definedName>
    <definedName function="false" hidden="false" name="mleaf_3801fdc5_b51f_50bc_acea_f5c9c2abe68e" vbProcedure="false">Resume_SensAnal!$V$212</definedName>
    <definedName function="false" hidden="false" name="mleaf_38029ac6_15a4_5431_a663_1125b1240d78" vbProcedure="false">Production!$BE$151</definedName>
    <definedName function="false" hidden="false" name="mleaf_3803069d_cb52_5a91_be04_4a2f3ced43f9" vbProcedure="false">'Heat map article'!$AD$143</definedName>
    <definedName function="false" hidden="false" name="mleaf_380513cb_a116_56a8_9d11_10c87a583c1d" vbProcedure="false">Resume_SensAnal!$S$89</definedName>
    <definedName function="false" hidden="false" name="mleaf_38060df8_ca72_54e2_8fc2_3304eed51ed1" vbProcedure="false">'Use Phase_Grid'!$O$69</definedName>
    <definedName function="false" hidden="false" name="mleaf_3806a38b_7992_571a_bf87_66e2b3e438d2" vbProcedure="false">'Use Phase_Grid'!$L$124</definedName>
    <definedName function="false" hidden="false" name="mleaf_3807c92b_1344_5ae1_8594_ec96bc74017f" vbProcedure="false">Production!$L$2</definedName>
    <definedName function="false" hidden="false" name="mleaf_380872b1_55b6_5cb1_9046_2cd0e03ce2c8" vbProcedure="false">Resume_SensAnal!$AL$66</definedName>
    <definedName function="false" hidden="false" name="mleaf_380dcfde_87a1_5553_b23c_d43544640fc7" vbProcedure="false">'Use Phase'!$AJ$331</definedName>
    <definedName function="false" hidden="false" name="mleaf_380df1f6_0416_55d0_b5f5_c7a5f6474e06" vbProcedure="false">'Heat map article'!$C$74</definedName>
    <definedName function="false" hidden="false" name="mleaf_38114f95_5291_5c3d_a289_a953a19c7d6d" vbProcedure="false">Resume_SensAnal!$Q$44</definedName>
    <definedName function="false" hidden="false" name="mleaf_38174143_9482_5eeb_9323_7045a116312d" vbProcedure="false">'Use Phase'!$AH$216</definedName>
    <definedName function="false" hidden="false" name="mleaf_381902db_99ed_5739_bea6_0d7250d704d7" vbProcedure="false">'Use Phase'!$S$181</definedName>
    <definedName function="false" hidden="false" name="mleaf_381cecb2_bb7d_58c2_a162_4dbe12ea49e1" vbProcedure="false">Graphs!$C$43</definedName>
    <definedName function="false" hidden="false" name="mleaf_381e5a96_f969_5d5a_ad4f_271c6fc9c372" vbProcedure="false">Resume_SensAnal!$AN$35</definedName>
    <definedName function="false" hidden="false" name="mleaf_381fe51d_9305_5b0f_b43b_30019ca61865" vbProcedure="false">Recycling!$BM$102</definedName>
    <definedName function="false" hidden="false" name="mleaf_382102eb_4b4c_5b9b_8240_7c9f27dafc7e" vbProcedure="false">Recycling!$G$93</definedName>
    <definedName function="false" hidden="false" name="mleaf_3822b9c2_54e8_5f58_ae15_cdd32e414064" vbProcedure="false">Recycling!$N$195</definedName>
    <definedName function="false" hidden="false" name="mleaf_3822bd54_7cae_5bd6_9ea7_06a2d3f76a44" vbProcedure="false">Recycling!$AI$193</definedName>
    <definedName function="false" hidden="false" name="mleaf_3826f123_1970_513d_aeab_6893ace99a83" vbProcedure="false">Production!$H$158</definedName>
    <definedName function="false" hidden="false" name="mleaf_382af222_7a7d_5bfe_8ccb_daace4d43731" vbProcedure="false">Recycling!$AK$88</definedName>
    <definedName function="false" hidden="false" name="mleaf_382e4b5c_ae94_5950_85f2_7b13a21f97d5" vbProcedure="false">'Use Phase_Grid'!$N$88</definedName>
    <definedName function="false" hidden="false" name="mleaf_3833b1b9_f47f_59e2_9653_1c67e0671e0c" vbProcedure="false">Resume_SensAnal!$O$195</definedName>
    <definedName function="false" hidden="false" name="mleaf_3836768d_8509_5b10_bd67_9711e7d52800" vbProcedure="false">Recycling!$BK$305</definedName>
    <definedName function="false" hidden="false" name="mleaf_3836ae3f_b61a_5c29_89cb_2128fa5cd2a2" vbProcedure="false">'Heat map article'!$AD$86</definedName>
    <definedName function="false" hidden="false" name="mleaf_3836f8a7_9ffb_5491_9455_042c22a5d84d" vbProcedure="false">Production!$K$160</definedName>
    <definedName function="false" hidden="false" name="mleaf_383bd57a_973b_5f68_a953_cd298b831abb" vbProcedure="false">Resume_SensAnal!$D$59</definedName>
    <definedName function="false" hidden="false" name="mleaf_383e9b81_a69b_5b1b_bffb_40444afa3358" vbProcedure="false">'Heat map article'!$BA$23</definedName>
    <definedName function="false" hidden="false" name="mleaf_38415dd3_dc74_55da_a43d_3a55707db7cf" vbProcedure="false">Production!$A$26</definedName>
    <definedName function="false" hidden="false" name="mleaf_384871d1_68d3_5657_8ba7_4b0badd7217c" vbProcedure="false">Resume_SensAnal!$E$186</definedName>
    <definedName function="false" hidden="false" name="mleaf_3848f4d5_a62e_5dc9_a3d7_dc9e11ecf9d5" vbProcedure="false">'Use Phase'!$O$349</definedName>
    <definedName function="false" hidden="false" name="mleaf_384adfb9_5675_578b_8628_cd678393f347" vbProcedure="false">Resume_SensAnal!$N$117</definedName>
    <definedName function="false" hidden="false" name="mleaf_3851e5a2_fd27_5184_a274_b47ca369a0ac" vbProcedure="false">Resume_SensAnal!$AQ$93</definedName>
    <definedName function="false" hidden="false" name="mleaf_38572109_d454_5d9d_a45d_cab2b3bf720a" vbProcedure="false">Resume_SensAnal!$N$95</definedName>
    <definedName function="false" hidden="false" name="mleaf_385db305_40b9_5821_a16f_2f485087450e" vbProcedure="false">'Use Phase'!$T$237</definedName>
    <definedName function="false" hidden="false" name="mleaf_3864e05b_7c5a_56b1_b10e_6776a3fda253" vbProcedure="false">'Use Phase_Grid'!$N$112</definedName>
    <definedName function="false" hidden="false" name="mleaf_38678f59_b692_5d1a_bbc9_e2dfd07131cb" vbProcedure="false">'Heat map article'!$C$42</definedName>
    <definedName function="false" hidden="false" name="mleaf_386b45dc_ab56_51ac_bc15_ca6efbe49bad" vbProcedure="false">Recycling!$AO$146</definedName>
    <definedName function="false" hidden="false" name="mleaf_3870aec3_722e_559f_b4e8_1bc314db6e04" vbProcedure="false">'Heat map article'!$AF$100</definedName>
    <definedName function="false" hidden="false" name="mleaf_387328d8_880f_506f_8f6e_9b894e2761e5" vbProcedure="false">Resume_SensAnal!$E$91</definedName>
    <definedName function="false" hidden="false" name="mleaf_387366f5_4b45_5dda_8c52_7b15974193f1" vbProcedure="false">Recycling!$AU$45</definedName>
    <definedName function="false" hidden="false" name="mleaf_387692b8_4455_5a82_b807_90558be9b206" vbProcedure="false">'Use Phase'!$R$228</definedName>
    <definedName function="false" hidden="false" name="mleaf_3879dcf3_4a1b_5f58_aa1f_c09907d17ff2" vbProcedure="false">Recycling!$AR$329</definedName>
    <definedName function="false" hidden="false" name="mleaf_388143dd_b52b_5a64_9f61_1daf283bd806" vbProcedure="false">'Use Phase'!$N$194</definedName>
    <definedName function="false" hidden="false" name="mleaf_3889335f_c38c_5bdd_8ce3_57c626e2ed84" vbProcedure="false">'Heat map article'!$AD$30</definedName>
    <definedName function="false" hidden="false" name="mleaf_388a94da_ff3b_5fb2_b759_31d022f78aa3" vbProcedure="false">Production!$AA$54</definedName>
    <definedName function="false" hidden="false" name="mleaf_388b19d2_ffe5_565c_96f9_0632744d4f09" vbProcedure="false">'Use Phase'!$N$244</definedName>
    <definedName function="false" hidden="false" name="mleaf_388ca348_7fd6_5375_8fba_505073233182" vbProcedure="false">'Use Phase'!$AI$261</definedName>
    <definedName function="false" hidden="false" name="mleaf_388dd4c7_7258_531d_8c58_62172f8383be" vbProcedure="false">Recycling!$AT$72</definedName>
    <definedName function="false" hidden="false" name="mleaf_38922908_a8a8_5203_89a8_46b888c8ed81" vbProcedure="false">Resume_SensAnal!$P$216</definedName>
    <definedName function="false" hidden="false" name="mleaf_389237b0_b2d8_5343_bd08_73f3e0988df2" vbProcedure="false">'Heat map article'!$X$151</definedName>
    <definedName function="false" hidden="false" name="mleaf_3898b579_95db_5b77_8c7b_9ee2ddd60565" vbProcedure="false">Resume_SensAnal!$AP$39</definedName>
    <definedName function="false" hidden="false" name="mleaf_3898e7a0_b4f8_5436_a4e1_b25eb87b474f" vbProcedure="false">Production!$Q$68</definedName>
    <definedName function="false" hidden="false" name="mleaf_38a18945_a2c0_549c_8d2e_7be7a595e9a5" vbProcedure="false">Production!$M$67</definedName>
    <definedName function="false" hidden="false" name="mleaf_38a9095f_9291_5d19_99eb_1d85c563d1e9" vbProcedure="false">Recycling!$BR$329</definedName>
    <definedName function="false" hidden="false" name="mleaf_38ad3e9e_338f_5892_aeab_1bf035f7d8a6" vbProcedure="false">'Use Phase'!$U$253</definedName>
    <definedName function="false" hidden="false" name="mleaf_38af5048_b50f_5937_84ca_f8ae2c060ddb" vbProcedure="false">'Use Phase_Grid'!$Q$184</definedName>
    <definedName function="false" hidden="false" name="mleaf_38af6ea0_153e_59d7_85eb_8645e18b9ee9" vbProcedure="false">Resume_SensAnal!$I$207</definedName>
    <definedName function="false" hidden="false" name="mleaf_38b5e6f6_cf75_5445_ab06_f85e88c8572d" vbProcedure="false">Resume_SensAnal!$D$96</definedName>
    <definedName function="false" hidden="false" name="mleaf_38b5fea3_54fe_5657_85be_c1f465555e7f" vbProcedure="false">'Heat map article'!$V$144</definedName>
    <definedName function="false" hidden="false" name="mleaf_38bf0e94_eda9_5b58_b76a_94ca72d7d68b" vbProcedure="false">Production!$BG$4</definedName>
    <definedName function="false" hidden="false" name="mleaf_38c0aa05_62f0_55c0_acdb_a3480f63562b" vbProcedure="false">'Use Phase'!$L$325</definedName>
    <definedName function="false" hidden="false" name="mleaf_38c19b2c_7322_55b6_8425_bec74e0dcaf1" vbProcedure="false">'Heat map article'!$BB$17</definedName>
    <definedName function="false" hidden="false" name="mleaf_38c891ad_8106_5f37_9d94_4336a7d763a5" vbProcedure="false">Resume_SensAnal!$AM$124</definedName>
    <definedName function="false" hidden="false" name="mleaf_38ce05c5_5854_534b_ac2a_6ad9108200ec" vbProcedure="false">Production!$AF$7</definedName>
    <definedName function="false" hidden="false" name="mleaf_38d50094_c2f4_5096_b27b_5d4648938827" vbProcedure="false">Production!$I$33</definedName>
    <definedName function="false" hidden="false" name="mleaf_38d6ecb3_28b4_5628_bbb6_71f90a7fac4a" vbProcedure="false">Resume_SensAnal!$Q$40</definedName>
    <definedName function="false" hidden="false" name="mleaf_38da24fc_a861_5200_aa38_d22a809be351" vbProcedure="false">Recycling!$E$155</definedName>
    <definedName function="false" hidden="false" name="mleaf_38dcc864_40bf_5e62_be9e_088144b13e45" vbProcedure="false">'Use Phase_Grid'!$R$161</definedName>
    <definedName function="false" hidden="false" name="mleaf_38e3f5f6_c9c4_5005_98c1_ca0871f6f004" vbProcedure="false">'Use Phase'!$K$137</definedName>
    <definedName function="false" hidden="false" name="mleaf_38e78aa5_e0ca_5ead_9558_5b4004980cfb" vbProcedure="false">'Heat map article'!$D$13</definedName>
    <definedName function="false" hidden="false" name="mleaf_38e7eb94_be2a_5899_82c5_1bedc11ee0dc" vbProcedure="false">'Use Phase'!$J$310</definedName>
    <definedName function="false" hidden="false" name="mleaf_38eb7a8c_d260_5779_ad21_72e541ee4005" vbProcedure="false">'Use Phase_Grid'!$K$154</definedName>
    <definedName function="false" hidden="false" name="mleaf_38edb9a6_69f4_5bf9_81be_d106d7e9da6a" vbProcedure="false">'Use Phase'!$W$353</definedName>
    <definedName function="false" hidden="false" name="mleaf_38ee30a3_b867_5140_b450_1f19ab816202" vbProcedure="false">'Use Phase_Grid'!$S$200</definedName>
    <definedName function="false" hidden="false" name="mleaf_38ee3e06_ac6b_5aed_b362_bce04c1f841d" vbProcedure="false">'Use Phase'!$O$386</definedName>
    <definedName function="false" hidden="false" name="mleaf_38f24baf_c6c9_59d1_a890_92f964c16449" vbProcedure="false">Recycling!$T$163</definedName>
    <definedName function="false" hidden="false" name="mleaf_38f2a534_3b34_5c56_95fb_2713497f48f3" vbProcedure="false">Resume_SensAnal!$AB$61</definedName>
    <definedName function="false" hidden="false" name="mleaf_38f8a8f0_54be_5ed7_bc23_dd28f3b4f865" vbProcedure="false">Recycling!$V$171</definedName>
    <definedName function="false" hidden="false" name="mleaf_38fd78d9_a074_54b4_bc49_742d98ecb410" vbProcedure="false">'Heat map article'!$N$6</definedName>
    <definedName function="false" hidden="false" name="mleaf_38ffb0a0_4ed9_5a4a_a4a0_1e102bd92385" vbProcedure="false">Recycling!$BQ$103</definedName>
    <definedName function="false" hidden="false" name="mleaf_39056a85_de4a_5b75_a670_342c52c2e18a" vbProcedure="false">Production!$AL$153</definedName>
    <definedName function="false" hidden="false" name="mleaf_3906622e_c831_5301_9660_c1ef98069ae5" vbProcedure="false">'Heat map article'!$W$53</definedName>
    <definedName function="false" hidden="false" name="mleaf_390d5340_1204_5a0f_8733_4e1e400630e9" vbProcedure="false">Production!$H$117</definedName>
    <definedName function="false" hidden="false" name="mleaf_39139110_e563_5f4b_93b1_d65a164e0826" vbProcedure="false">'Use Phase_Grid'!$P$202</definedName>
    <definedName function="false" hidden="false" name="mleaf_39164926_edac_5cc8_8545_380d031cb852" vbProcedure="false">'Use Phase'!$M$188</definedName>
    <definedName function="false" hidden="false" name="mleaf_391d14a4_020a_5ea5_a3e5_059fc4008c7e" vbProcedure="false">'Use Phase'!$L$258</definedName>
    <definedName function="false" hidden="false" name="mleaf_391f1d89_5077_5828_a894_f28c5dd3a7e4" vbProcedure="false">Recycling!$V$133</definedName>
    <definedName function="false" hidden="false" name="mleaf_39210d0f_4dde_57de_9942_12b383457f02" vbProcedure="false">'Use Phase'!$M$15</definedName>
    <definedName function="false" hidden="false" name="mleaf_39250e49_3e99_5674_9e96_b972c2bfeec2" vbProcedure="false">'Use Phase_Grid'!$Q$16</definedName>
    <definedName function="false" hidden="false" name="mleaf_39275379_2785_5c8b_89e3_234eda6dc8ce" vbProcedure="false">'Use Phase'!$K$245</definedName>
    <definedName function="false" hidden="false" name="mleaf_392975c1_548b_5bd1_9b23_f5fe1afdf8cd" vbProcedure="false">Production!$M$110</definedName>
    <definedName function="false" hidden="false" name="mleaf_392a8ce4_1f32_5da6_94dc_06eceaf39023" vbProcedure="false">'Use Phase_Grid'!$K$209</definedName>
    <definedName function="false" hidden="false" name="mleaf_392d4f2a_9a3b_5a40_bc4a_6538c6bb8e4a" vbProcedure="false">'Use Phase'!$AK$328</definedName>
    <definedName function="false" hidden="false" name="mleaf_392f7c11_0a3d_51fd_959f_6b88b35227cc" vbProcedure="false">'Heat map article'!$AA$35</definedName>
    <definedName function="false" hidden="false" name="mleaf_39348efc_b738_52c0_8bd1_12f6585bf780" vbProcedure="false">Resume_SensAnal!$AH$103</definedName>
    <definedName function="false" hidden="false" name="mleaf_393b8a28_b7a6_5c9d_b507_8f122d7ae8ce" vbProcedure="false">Recycling!$AV$305</definedName>
    <definedName function="false" hidden="false" name="mleaf_393d9aa2_f93c_593a_bec9_97407a23bdf8" vbProcedure="false">'Use Phase_Grid'!$R$111</definedName>
    <definedName function="false" hidden="false" name="mleaf_3943309e_e066_5bea_b0ff_b6b1b7cbd377" vbProcedure="false">'Use Phase_Grid'!$S$140</definedName>
    <definedName function="false" hidden="false" name="mleaf_3943dd31_ce43_500f_b743_66ab3bf25d30" vbProcedure="false">Production!$Y$214</definedName>
    <definedName function="false" hidden="false" name="mleaf_39449c56_20f2_5321_b83a_3ba8eb3a4f73" vbProcedure="false">Resume_SensAnal!$D$67</definedName>
    <definedName function="false" hidden="false" name="mleaf_394d176a_3fa7_577c_b98d_700439d164ce" vbProcedure="false">Recycling!$AU$306</definedName>
    <definedName function="false" hidden="false" name="mleaf_394d55f8_a828_5857_a14d_e3289f33eeae" vbProcedure="false">'Use Phase'!$J$147</definedName>
    <definedName function="false" hidden="false" name="mleaf_394f26a4_6727_5265_b03f_1f8f6c698ce4" vbProcedure="false">'Use Phase'!$AI$320</definedName>
    <definedName function="false" hidden="false" name="mleaf_394fe7fb_5558_522e_a86d_7af1aa208fd4" vbProcedure="false">Recycling!$AQ$322</definedName>
    <definedName function="false" hidden="false" name="mleaf_3952d10f_e03c_57c6_81db_4427fc90943a" vbProcedure="false">'Heat map article'!$AT$12</definedName>
    <definedName function="false" hidden="false" name="mleaf_39565579_f7b8_5c90_a9e0_41f988125909" vbProcedure="false">'Use Phase'!$U$270</definedName>
    <definedName function="false" hidden="false" name="mleaf_395d0230_7902_561c_8ae0_0da4f6e7fa20" vbProcedure="false">'Heat map article'!$K$116</definedName>
    <definedName function="false" hidden="false" name="mleaf_39602f80_977d_5c16_bdea_74a3a00fb52a" vbProcedure="false">'Use Phase_Grid'!$L$50</definedName>
    <definedName function="false" hidden="false" name="mleaf_3962ca54_9981_5a94_9cd8_e030b8588da1" vbProcedure="false">'Heat map article'!$AD$17</definedName>
    <definedName function="false" hidden="false" name="mleaf_3966b3de_cf62_5ffc_ae00_2107ff1de8fa" vbProcedure="false">'Use Phase_Grid'!$W$213</definedName>
    <definedName function="false" hidden="false" name="mleaf_3966f1c1_0b35_527b_b899_69a2614f47ee" vbProcedure="false">Recycling!$H$188</definedName>
    <definedName function="false" hidden="false" name="mleaf_396900c9_5cb3_5972_bf1b_c2e5a2693e64" vbProcedure="false">'Use Phase_Grid'!$N$63</definedName>
    <definedName function="false" hidden="false" name="mleaf_396c87cb_16e5_59a1_8e9b_5a9051297f31" vbProcedure="false">'Heat map article'!$X$9</definedName>
    <definedName function="false" hidden="false" name="mleaf_396f4f3d_86c9_5222_a804_fe3aab449b0b" vbProcedure="false">'Use Phase'!$R$41</definedName>
    <definedName function="false" hidden="false" name="mleaf_39712545_a4ed_5bf5_97ff_03f3b2235626" vbProcedure="false">Recycling!$Q$182</definedName>
    <definedName function="false" hidden="false" name="mleaf_3972ffff_4c24_5493_9d44_53b33744b15b" vbProcedure="false">'Heat map article'!$R$109</definedName>
    <definedName function="false" hidden="false" name="mleaf_3975305f_93ef_505d_8d37_bda13e50f5ff" vbProcedure="false">'Use Phase'!$R$174</definedName>
    <definedName function="false" hidden="false" name="mleaf_3975573d_b849_5734_a5be_87b22092d07b" vbProcedure="false">Recycling!$H$187</definedName>
    <definedName function="false" hidden="false" name="mleaf_39777fe0_1f3b_503a_8a3f_e374c80d1023" vbProcedure="false">Production!$L$245</definedName>
    <definedName function="false" hidden="false" name="mleaf_397857ac_8be6_59d6_9313_aa121467601e" vbProcedure="false">'Heat map article'!$N$56</definedName>
    <definedName function="false" hidden="false" name="mleaf_397c5202_557d_5299_a408_6f53e9e9e09a" vbProcedure="false">Recycling!$AT$51</definedName>
    <definedName function="false" hidden="false" name="mleaf_397d500d_0780_521f_91c5_10311d785d71" vbProcedure="false">Production!$M$27</definedName>
    <definedName function="false" hidden="false" name="mleaf_397dbea0_4d0a_5ff7_9c85_40f2d11dedac" vbProcedure="false">'Heat map article'!$AR$8</definedName>
    <definedName function="false" hidden="false" name="mleaf_397ecbce_b135_578d_8fdc_709eef79d2dd" vbProcedure="false">Recycling!$AX$320</definedName>
    <definedName function="false" hidden="false" name="mleaf_3980a9e2_6419_56c7_a8ab_39b4223e709e" vbProcedure="false">Production!$L$176</definedName>
    <definedName function="false" hidden="false" name="mleaf_39819d43_e4f1_5118_a8aa_621c9fa57465" vbProcedure="false">Resume_SensAnal!$A$210</definedName>
    <definedName function="false" hidden="false" name="mleaf_39822f2f_a567_5c96_92d6_284a6d3c6b56" vbProcedure="false">Recycling!$AB$136</definedName>
    <definedName function="false" hidden="false" name="mleaf_39850ca3_916f_56c5_be0c_5c306526201d" vbProcedure="false">'Heat map article'!$U$34</definedName>
    <definedName function="false" hidden="false" name="mleaf_3986d921_d366_5b23_8d69_a88843aed2f4" vbProcedure="false">Resume_SensAnal!$K$206</definedName>
    <definedName function="false" hidden="false" name="mleaf_398b705b_a18e_5bd0_a39a_66b6a051f411" vbProcedure="false">'Use Phase_Grid'!$J$39</definedName>
    <definedName function="false" hidden="false" name="mleaf_398ce289_9309_51fe_a4e7_ad833c1e3275" vbProcedure="false">'Heat map article'!$AJ$49</definedName>
    <definedName function="false" hidden="false" name="mleaf_398e4c38_8fec_52a8_9061_79fdfe255f03" vbProcedure="false">Resume_SensAnal!$AO$92</definedName>
    <definedName function="false" hidden="false" name="mleaf_39940895_42b6_522c_ba7f_36b74f56e851" vbProcedure="false">'Use Phase'!$R$173</definedName>
    <definedName function="false" hidden="false" name="mleaf_399590f9_ef75_54da_9948_40afb7cb2eb0" vbProcedure="false">Production!$AL$89</definedName>
    <definedName function="false" hidden="false" name="mleaf_399b33e0_755a_5fbd_8db3_335da20606dd" vbProcedure="false">'Use Phase_Grid'!$Q$93</definedName>
    <definedName function="false" hidden="false" name="mleaf_39a022d2_9e26_523e_8bb7_a8102870e0eb" vbProcedure="false">Resume_SensAnal!$AP$64</definedName>
    <definedName function="false" hidden="false" name="mleaf_39a0ba9d_1779_5113_8856_b6ccd1405172" vbProcedure="false">'Use Phase_Grid'!$O$101</definedName>
    <definedName function="false" hidden="false" name="mleaf_39a1a52e_262e_53a3_b8a0_d4f08a056a28" vbProcedure="false">'Use Phase'!$K$372</definedName>
    <definedName function="false" hidden="false" name="mleaf_39a1efcd_8438_59d0_a7aa_ebb16197d965" vbProcedure="false">Graphs!$I$25</definedName>
    <definedName function="false" hidden="false" name="mleaf_39a1f87b_ca11_5365_9ee2_220ece22fe71" vbProcedure="false">'Use Phase_Grid'!$U$149</definedName>
    <definedName function="false" hidden="false" name="mleaf_39a35dc2_d3a0_55e5_a5eb_f106d455c809" vbProcedure="false">Production!$AS$142</definedName>
    <definedName function="false" hidden="false" name="mleaf_39a5e29e_4f05_5add_8043_0e775cab67af" vbProcedure="false">Resume_SensAnal!$G$162</definedName>
    <definedName function="false" hidden="false" name="mleaf_39a6d164_f0b7_5a28_9cbb_23bee44da308" vbProcedure="false">'Use Phase_Grid'!$Q$134</definedName>
    <definedName function="false" hidden="false" name="mleaf_39a90ad8_6ac6_5bfc_a31a_852ac8b8a421" vbProcedure="false">Resume_SensAnal!$D$140</definedName>
    <definedName function="false" hidden="false" name="mleaf_39b1171c_ed1a_5417_a5cf_fa3008e62de5" vbProcedure="false">Resume_SensAnal!$O$213</definedName>
    <definedName function="false" hidden="false" name="mleaf_39b2e97a_49ae_5cc6_b125_77114f499ab9" vbProcedure="false">'Heat map article'!$W$51</definedName>
    <definedName function="false" hidden="false" name="mleaf_39b446ad_796f_530e_9de9_c65dfac1c2bc" vbProcedure="false">Recycling!$CD$114</definedName>
    <definedName function="false" hidden="false" name="mleaf_39b8e56d_ebae_5105_a142_7960fafa4ad9" vbProcedure="false">'Use Phase'!$Q$215</definedName>
    <definedName function="false" hidden="false" name="mleaf_39bc9c5b_6c68_55b2_b490_163111a8bbf4" vbProcedure="false">'Use Phase_Grid'!$J$239</definedName>
    <definedName function="false" hidden="false" name="mleaf_39be246c_37e3_59b4_b1e2_da0e49593d00" vbProcedure="false">Production!$AK$222</definedName>
    <definedName function="false" hidden="false" name="mleaf_39be6fce_bc5e_5e63_bb1f_48280bfe8b55" vbProcedure="false">'Heat map article'!$AF$127</definedName>
    <definedName function="false" hidden="false" name="mleaf_39c658e8_71b1_5304_af0c_15dee4863299" vbProcedure="false">'Use Phase'!$L$206</definedName>
    <definedName function="false" hidden="false" name="mleaf_39c672b8_1c88_573f_a05c_8cf2ceb8aae1" vbProcedure="false">'Heat map article'!$O$40</definedName>
    <definedName function="false" hidden="false" name="mleaf_39cb1167_ae09_5bef_8081_21117d4ffb49" vbProcedure="false">Resume_SensAnal!$N$133</definedName>
    <definedName function="false" hidden="false" name="mleaf_39cd708b_e6fd_54e8_969e_d4a870325102" vbProcedure="false">Recycling!$AR$103</definedName>
    <definedName function="false" hidden="false" name="mleaf_39d00ff0_9d3f_5250_9ff0_ad4502735005" vbProcedure="false">Recycling!$K$175</definedName>
    <definedName function="false" hidden="false" name="mleaf_39d2b0a2_513f_5c70_94d3_a3ee725b688d" vbProcedure="false">Resume_SensAnal!$J$199</definedName>
    <definedName function="false" hidden="false" name="mleaf_39d54e76_6b70_55d2_a036_831842a1a0ba" vbProcedure="false">Recycling!$L$92</definedName>
    <definedName function="false" hidden="false" name="mleaf_39d5d56c_37a5_577b_ab7d_44b924a65253" vbProcedure="false">'Use Phase'!$U$316</definedName>
    <definedName function="false" hidden="false" name="mleaf_39d738c4_816b_5f21_a990_a3ecfc093240" vbProcedure="false">'Heat map article'!$I$105</definedName>
    <definedName function="false" hidden="false" name="mleaf_39d8349d_52dd_54d1_bbda_664789d09b39" vbProcedure="false">'Use Phase'!$L$128</definedName>
    <definedName function="false" hidden="false" name="mleaf_39dc0627_8124_52c8_8663_c269c5dde162" vbProcedure="false">Resume_SensAnal!$E$28</definedName>
    <definedName function="false" hidden="false" name="mleaf_39df9107_bbb8_55a5_9742_cf101da07a3a" vbProcedure="false">'Heat map article'!$AD$92</definedName>
    <definedName function="false" hidden="false" name="mleaf_39e11076_3f0e_5ed9_8210_b6d662fff2b7" vbProcedure="false">'Use Phase_Grid'!$N$12</definedName>
    <definedName function="false" hidden="false" name="mleaf_39e23c66_9b42_5c16_8f3a_9db739917ef0" vbProcedure="false">'Use Phase'!$O$107</definedName>
    <definedName function="false" hidden="false" name="mleaf_39e2fce4_e668_5c40_93bc_69cdc4789876" vbProcedure="false">'Use Phase'!$AH$298</definedName>
    <definedName function="false" hidden="false" name="mleaf_39e47335_f44a_5209_9ad5_65a269f35567" vbProcedure="false">'Use Phase_Grid'!$L$253</definedName>
    <definedName function="false" hidden="false" name="mleaf_39e7195b_ba16_5147_9d18_d0776ae2b2bb" vbProcedure="false">'Use Phase'!$O$142</definedName>
    <definedName function="false" hidden="false" name="mleaf_39e7a165_4bbc_5428_be83_ba5ce7fd0ed4" vbProcedure="false">Recycling!$W$203</definedName>
    <definedName function="false" hidden="false" name="mleaf_39e8115e_473a_5bd5_b325_84367f3a5ce0" vbProcedure="false">'Use Phase'!$M$351</definedName>
    <definedName function="false" hidden="false" name="mleaf_39e81e3a_9f3b_58d1_9ae3_8fc98de94b7b" vbProcedure="false">'Heat map article'!$AV$24</definedName>
    <definedName function="false" hidden="false" name="mleaf_39e8307b_ced8_5aa3_8b97_87a650dac9b0" vbProcedure="false">'Heat map article'!$F$80</definedName>
    <definedName function="false" hidden="false" name="mleaf_39ebbe73_86dd_5ade_9482_92daef451d70" vbProcedure="false">Resume_SensAnal!$AG$50</definedName>
    <definedName function="false" hidden="false" name="mleaf_39eef3f4_f912_5d63_8aff_369a49b91fb2" vbProcedure="false">'Heat map article'!$Q$73</definedName>
    <definedName function="false" hidden="false" name="mleaf_39efc4c6_8ae0_5c6b_be1f_1a81e76e1518" vbProcedure="false">Resume_SensAnal!$AP$71</definedName>
    <definedName function="false" hidden="false" name="mleaf_39f3f2f4_05ea_5fac_a4bc_7f599db2e902" vbProcedure="false">Recycling!$V$113</definedName>
    <definedName function="false" hidden="false" name="mleaf_39f9ea49_3754_544a_889c_a31ba3607cb3" vbProcedure="false">Resume_SensAnal!$AD$44</definedName>
    <definedName function="false" hidden="false" name="mleaf_39fa5bc5_0412_52eb_a586_7f5999b53d5c" vbProcedure="false">'Use Phase'!$AI$184</definedName>
    <definedName function="false" hidden="false" name="mleaf_39fd9bd0_828e_5895_9684_794ffc1dd5ec" vbProcedure="false">Graphs!$O$25</definedName>
    <definedName function="false" hidden="false" name="mleaf_39fea5c9_df0b_5ed9_b5a9_a04a3ac96402" vbProcedure="false">'Heat map article'!$X$143</definedName>
    <definedName function="false" hidden="false" name="mleaf_3a00584c_1d88_5f87_8824_fceb62d43471" vbProcedure="false">'Use Phase'!$AH$203</definedName>
    <definedName function="false" hidden="false" name="mleaf_3a007694_09fb_5677_b8db_198e9577b048" vbProcedure="false">'Use Phase_Grid'!$W$207</definedName>
    <definedName function="false" hidden="false" name="mleaf_3a00a131_5fb9_556a_a536_9491c5e6ad4b" vbProcedure="false">'Heat map article'!$V$20</definedName>
    <definedName function="false" hidden="false" name="mleaf_3a03db0c_40e2_5c75_a1e1_60728e7cfb34" vbProcedure="false">Resume_SensAnal!$P$106</definedName>
    <definedName function="false" hidden="false" name="mleaf_3a04e785_5f8f_5329_a367_a2f3a2dfd933" vbProcedure="false">Recycling!$W$145</definedName>
    <definedName function="false" hidden="false" name="mleaf_3a098c80_bf31_5172_abff_97e68687fa7a" vbProcedure="false">Resume_SensAnal!$V$186</definedName>
    <definedName function="false" hidden="false" name="mleaf_3a0b9512_f59b_54d6_bfd4_bf2b7931e78f" vbProcedure="false">Resume_SensAnal!$O$167</definedName>
    <definedName function="false" hidden="false" name="mleaf_3a0ce095_26fe_5258_8f11_c557dd34bc19" vbProcedure="false">'Heat map article'!$AJ$28</definedName>
    <definedName function="false" hidden="false" name="mleaf_3a0de8e1_0d35_569a_80c4_48d7c163cdf3" vbProcedure="false">Resume_SensAnal!$R$130</definedName>
    <definedName function="false" hidden="false" name="mleaf_3a0f0a97_e3e0_5b86_bde5_c514c1b4eb7c" vbProcedure="false">'Heat map article'!$L$32</definedName>
    <definedName function="false" hidden="false" name="mleaf_3a0fce94_79f0_562c_a8fc_b6dce29e8de1" vbProcedure="false">'Heat map article'!$U$52</definedName>
    <definedName function="false" hidden="false" name="mleaf_3a130f51_ab0b_5382_acda_f39e90c80a58" vbProcedure="false">Resume_SensAnal!$Q$197</definedName>
    <definedName function="false" hidden="false" name="mleaf_3a144653_30e2_525c_8c96_6ae6208d5de4" vbProcedure="false">'Heat map article'!$E$28</definedName>
    <definedName function="false" hidden="false" name="mleaf_3a19feca_b1b9_5b12_8110_139ffffa2506" vbProcedure="false">Resume_SensAnal!$H$134</definedName>
    <definedName function="false" hidden="false" name="mleaf_3a1ae32c_7594_51ac_9598_34723c05715a" vbProcedure="false">'Use Phase'!$O$210</definedName>
    <definedName function="false" hidden="false" name="mleaf_3a20ac3f_afb9_5936_858b_e64ce2106ff7" vbProcedure="false">'Use Phase'!$L$280</definedName>
    <definedName function="false" hidden="false" name="mleaf_3a253205_b417_5347_aef8_4b9fed0f21b4" vbProcedure="false">Production!$AU$51</definedName>
    <definedName function="false" hidden="false" name="mleaf_3a265c3e_030c_54d7_b942_4a247df1108b" vbProcedure="false">'Use Phase'!$AJ$292</definedName>
    <definedName function="false" hidden="false" name="mleaf_3a2a360f_c20c_514b_8593_4c86a6afa077" vbProcedure="false">'Heat map article'!$AX$18</definedName>
    <definedName function="false" hidden="false" name="mleaf_3a2fd6c8_1539_5356_a008_06b8bc44b20e" vbProcedure="false">Graphs!$H$62</definedName>
    <definedName function="false" hidden="false" name="mleaf_3a35f2d1_efc1_59db_90a0_6133fca04c3a" vbProcedure="false">'Use Phase_Grid'!$Q$165</definedName>
    <definedName function="false" hidden="false" name="mleaf_3a38655e_2800_5096_8d38_c22068469e90" vbProcedure="false">'Heat map article'!$Z$121</definedName>
    <definedName function="false" hidden="false" name="mleaf_3a3ad607_5c08_5533_b486_de3652523877" vbProcedure="false">Recycling!$AS$94</definedName>
    <definedName function="false" hidden="false" name="mleaf_3a3bfae6_883e_5f78_b70b_0ae029f37bd0" vbProcedure="false">'Use Phase'!$P$314</definedName>
    <definedName function="false" hidden="false" name="mleaf_3a3dc333_ec48_538c_ac5e_9bbef3133434" vbProcedure="false">Resume_SensAnal!$AN$34</definedName>
    <definedName function="false" hidden="false" name="mleaf_3a3e3be3_0690_5c9c_8744_91f7fd32b4b8" vbProcedure="false">Recycling!$AX$90</definedName>
    <definedName function="false" hidden="false" name="mleaf_3a3ef76d_888e_5bbc_a7ca_cb582fa1f7e5" vbProcedure="false">'Use Phase'!$L$278</definedName>
    <definedName function="false" hidden="false" name="mleaf_3a3f84f1_c6ec_573f_8d41_5ca523febe64" vbProcedure="false">Whisker_Sens!$I$35</definedName>
    <definedName function="false" hidden="false" name="mleaf_3a402c13_b39c_5977_a2d8_181ae546cff1" vbProcedure="false">'Use Phase_Grid'!$M$92</definedName>
    <definedName function="false" hidden="false" name="mleaf_3a41d5f2_84ca_52b2_9fd1_3f8ff17c5506" vbProcedure="false">'Heat map article'!$AB$123</definedName>
    <definedName function="false" hidden="false" name="mleaf_3a47ec76_b1a3_51db_80b6_f42b4fa5759e" vbProcedure="false">'Heat map article'!$C$67</definedName>
    <definedName function="false" hidden="false" name="mleaf_3a4cbf85_4943_53c8_ab84_8924ebdf3efd" vbProcedure="false">Recycling!$BR$114</definedName>
    <definedName function="false" hidden="false" name="mleaf_3a5018d3_a786_5008_a5c2_76551aa7bbc3" vbProcedure="false">Resume_SensAnal!$AP$74</definedName>
    <definedName function="false" hidden="false" name="mleaf_3a508c6f_ec69_5ac9_ab3c_e337b2dbba24" vbProcedure="false">Production!$F$245</definedName>
    <definedName function="false" hidden="false" name="mleaf_3a581d8b_0bc3_57e1_a4f1_9c02fe3a609e" vbProcedure="false">Resume_SensAnal!$G$126</definedName>
    <definedName function="false" hidden="false" name="mleaf_3a602904_1a59_57cd_8cbd_fdc0775f1f51" vbProcedure="false">'Use Phase'!$K$220</definedName>
    <definedName function="false" hidden="false" name="mleaf_3a642fbd_f32f_5903_9857_e71e1fdfd079" vbProcedure="false">Resume_SensAnal!$AM$31</definedName>
    <definedName function="false" hidden="false" name="mleaf_3a643a6d_26d8_5866_87ad_f9f3dfb9bac8" vbProcedure="false">Resume_SensAnal!$I$16</definedName>
    <definedName function="false" hidden="false" name="mleaf_3a64fdf3_b1e4_5013_8a28_ae688d5ece26" vbProcedure="false">'Heat map article'!$U$99</definedName>
    <definedName function="false" hidden="false" name="mleaf_3a6617f7_3dbc_595e_bf8a_4e74da3e6593" vbProcedure="false">'Use Phase_Grid'!$M$158</definedName>
    <definedName function="false" hidden="false" name="mleaf_3a666646_cc44_5332_8e0b_8398533eabc0" vbProcedure="false">'Heat map article'!$E$111</definedName>
    <definedName function="false" hidden="false" name="mleaf_3a69264d_7194_5ba0_bd2e_8a500fbcd3e3" vbProcedure="false">Recycling!$BL$310</definedName>
    <definedName function="false" hidden="false" name="mleaf_3a69a9e7_aa86_5567_bc7d_51e26b4b4dba" vbProcedure="false">Recycling!$AF$163</definedName>
    <definedName function="false" hidden="false" name="mleaf_3a6cda00_3e88_5b5b_b35c_b9cda056f6b3" vbProcedure="false">Resume_SensAnal!$R$12</definedName>
    <definedName function="false" hidden="false" name="mleaf_3a6f7233_32f3_54b1_b842_fbb975ffff7f" vbProcedure="false">'Heat map article'!$E$128</definedName>
    <definedName function="false" hidden="false" name="mleaf_3a6fde5f_9ba6_53ac_8261_002490cd209a" vbProcedure="false">Resume_SensAnal!$S$14</definedName>
    <definedName function="false" hidden="false" name="mleaf_3a7a9267_e444_5a25_aae2_71ecd06bf48e" vbProcedure="false">'Use Phase_Grid'!$U$177</definedName>
    <definedName function="false" hidden="false" name="mleaf_3a7ac20b_28de_5a3b_ae19_1273114c99ce" vbProcedure="false">Production!$AV$203</definedName>
    <definedName function="false" hidden="false" name="mleaf_3a7b83b1_45ec_5e48_a220_26c913d3def3" vbProcedure="false">'Heat map article'!$M$96</definedName>
    <definedName function="false" hidden="false" name="mleaf_3a7dcfc0_eb7b_5737_95ce_911394227c7c" vbProcedure="false">Recycling!$BL$338</definedName>
    <definedName function="false" hidden="false" name="mleaf_3a7f0002_ac2c_5235_a36b_785fc0d36a0a" vbProcedure="false">'Use Phase_Grid'!$C$25</definedName>
    <definedName function="false" hidden="false" name="mleaf_3a828348_3bfb_5f0d_b65d_d4116c09e076" vbProcedure="false">Recycling!$BG$163</definedName>
    <definedName function="false" hidden="false" name="mleaf_3a828873_6163_5337_ab94_93d6125b555d" vbProcedure="false">'Heat map article'!$V$61</definedName>
    <definedName function="false" hidden="false" name="mleaf_3a84347d_134a_5a45_9489_f0d5c319e7d5" vbProcedure="false">Production!$AP$4</definedName>
    <definedName function="false" hidden="false" name="mleaf_3a84f1e4_dd4e_581d_a404_d208af965142" vbProcedure="false">'Use Phase'!$W$216</definedName>
    <definedName function="false" hidden="false" name="mleaf_3a886ba5_8192_5547_8b6c_be838da594f0" vbProcedure="false">'Use Phase'!$Q$162</definedName>
    <definedName function="false" hidden="false" name="mleaf_3a8876ce_8bca_556d_9e3a_b064bc6c41b9" vbProcedure="false">Resume_SensAnal!$O$134</definedName>
    <definedName function="false" hidden="false" name="mleaf_3a890e5d_1e7c_5c99_8e1b_57ebf63acfed" vbProcedure="false">'Heat map article'!$D$17</definedName>
    <definedName function="false" hidden="false" name="mleaf_3a8c294c_303f_5f84_9744_08318718408c" vbProcedure="false">Resume_SensAnal!$M$212</definedName>
    <definedName function="false" hidden="false" name="mleaf_3a8c5e0f_34cc_5a22_9bea_9a42b9af74c6" vbProcedure="false">'Use Phase'!$N$193</definedName>
    <definedName function="false" hidden="false" name="mleaf_3a8d9c9e_b0f9_52a5_b766_b1cbf29837eb" vbProcedure="false">Cover!$B$10</definedName>
    <definedName function="false" hidden="false" name="mleaf_3a8f6771_43e4_5f2d_a2b8_37ba76e478ca" vbProcedure="false">'Use Phase_Grid'!$L$267</definedName>
    <definedName function="false" hidden="false" name="mleaf_3a957fb8_96c5_589e_bf95_e5c821494633" vbProcedure="false">'Heat map article'!$AY$13</definedName>
    <definedName function="false" hidden="false" name="mleaf_3a975f53_eb1c_5045_a9e1_920bb5ea37c7" vbProcedure="false">'Heat map article'!$AX$41</definedName>
    <definedName function="false" hidden="false" name="mleaf_3a97b6d8_3d65_5912_9667_9557efac4a53" vbProcedure="false">Recycling!$M$167</definedName>
    <definedName function="false" hidden="false" name="mleaf_3a9bd67e_22e0_5999_bbd2_7654b49607a4" vbProcedure="false">Production!$F$236</definedName>
    <definedName function="false" hidden="false" name="mleaf_3a9cf8a2_59ec_5029_9f0c_7fe89e29db95" vbProcedure="false">Graphs!$P$25</definedName>
    <definedName function="false" hidden="false" name="mleaf_3a9f45c1_dd7d_5ec8_8262_bbb51a67c9b3" vbProcedure="false">'Use Phase'!$R$152</definedName>
    <definedName function="false" hidden="false" name="mleaf_3aa06f00_decd_52a9_aabf_f1fd4fd8bea9" vbProcedure="false">Recycling!$AP$21</definedName>
    <definedName function="false" hidden="false" name="mleaf_3aa3bf5e_548f_5eb4_8646_0e2ab0941fab" vbProcedure="false">Recycling!$AW$307</definedName>
    <definedName function="false" hidden="false" name="mleaf_3aa72b5b_0cae_5e3b_b762_3f8059706e13" vbProcedure="false">'Use Phase'!$AH$318</definedName>
    <definedName function="false" hidden="false" name="mleaf_3aaf6eef_b8b8_581e_ba15_d10d4d85a36c" vbProcedure="false">'Use Phase'!$P$321</definedName>
    <definedName function="false" hidden="false" name="mleaf_3ab20cdd_6e53_599f_94c4_cc77392e2b53" vbProcedure="false">Recycling!$AX$112</definedName>
    <definedName function="false" hidden="false" name="mleaf_3ab32320_c7f2_5d3e_a166_c0c2eb94ca59" vbProcedure="false">'Use Phase'!$AF$263</definedName>
    <definedName function="false" hidden="false" name="mleaf_3ab3ee3a_7468_523a_bae3_41e6c8697b7f" vbProcedure="false">Recycling!$BP$305</definedName>
    <definedName function="false" hidden="false" name="mleaf_3ab5e50e_03b5_5b2e_9e15_b33e07cd8472" vbProcedure="false">'Use Phase'!$R$162</definedName>
    <definedName function="false" hidden="false" name="mleaf_3ab79e16_bac7_5efb_937c_c1ccda5c3c46" vbProcedure="false">'Use Phase'!$P$258</definedName>
    <definedName function="false" hidden="false" name="mleaf_3ab7b7d6_69d5_59f0_88cc_c71d4802e82d" vbProcedure="false">Recycling!$H$128</definedName>
    <definedName function="false" hidden="false" name="mleaf_3abe1021_359e_5c2d_8a49_2b3265ad076f" vbProcedure="false">'Use Phase_Grid'!$P$246</definedName>
    <definedName function="false" hidden="false" name="mleaf_3abe722a_ef66_5a21_867b_8fc46c208949" vbProcedure="false">'Use Phase'!$L$111</definedName>
    <definedName function="false" hidden="false" name="mleaf_3ac3b040_75c9_5dd1_8bae_e0919fe992ad" vbProcedure="false">'Use Phase'!$U$232</definedName>
    <definedName function="false" hidden="false" name="mleaf_3ac5e406_f0e8_5fe4_9498_c430218aadb4" vbProcedure="false">'Heat map article'!$H$34</definedName>
    <definedName function="false" hidden="false" name="mleaf_3ac605b9_6a15_577e_9585_fce9a65bb9e1" vbProcedure="false">Resume_SensAnal!$T$167</definedName>
    <definedName function="false" hidden="false" name="mleaf_3ac72dbd_bbbc_55e8_92c1_a03de627fadb" vbProcedure="false">'Heat map article'!$O$15</definedName>
    <definedName function="false" hidden="false" name="mleaf_3ac826b6_ed66_5186_ae53_6d1bf7aba239" vbProcedure="false">Production!$L$132</definedName>
    <definedName function="false" hidden="false" name="mleaf_3ac9b918_41f1_58cd_84b6_217c41cac90f" vbProcedure="false">Resume_SensAnal!$AQ$125</definedName>
    <definedName function="false" hidden="false" name="mleaf_3ad22361_c5e6_5b75_a004_d08f448a7923" vbProcedure="false">Recycling!$AE$87</definedName>
    <definedName function="false" hidden="false" name="mleaf_3ad4e491_f49d_500d_b935_baec7a381116" vbProcedure="false">Resume_SensAnal!$N$187</definedName>
    <definedName function="false" hidden="false" name="mleaf_3ad51a73_54ba_5be1_8e52_60cb1330d98b" vbProcedure="false">Resume_SensAnal!$AN$30</definedName>
    <definedName function="false" hidden="false" name="mleaf_3ad662f3_17a2_559b_8d1c_9d8d91d77df2" vbProcedure="false">Recycling!$AP$83</definedName>
    <definedName function="false" hidden="false" name="mleaf_3ad7e08f_e7a5_5572_aed1_d9429bde8b50" vbProcedure="false">'Use Phase_Grid'!$M$264</definedName>
    <definedName function="false" hidden="false" name="mleaf_3ad94f1d_c7db_5ef9_bb88_00b6745ce513" vbProcedure="false">Recycling!$X$200</definedName>
    <definedName function="false" hidden="false" name="mleaf_3addcc9a_438f_5c57_b7e5_d87ca2997c77" vbProcedure="false">'Heat map article'!$AB$8</definedName>
    <definedName function="false" hidden="false" name="mleaf_3ae07fd0_75bf_5524_918d_153846c9b7b8" vbProcedure="false">Production!$AK$203</definedName>
    <definedName function="false" hidden="false" name="mleaf_3ae1bfbb_198a_57ea_b27c_305e9d1a311e" vbProcedure="false">Resume_SensAnal!$AQ$89</definedName>
    <definedName function="false" hidden="false" name="mleaf_3ae1f5fc_ef69_5cb1_b57d_7719666f4c40" vbProcedure="false">Recycling!$L$109</definedName>
    <definedName function="false" hidden="false" name="mleaf_3ae2de86_29d3_5446_832d_a4e7eceadf8e" vbProcedure="false">'Use Phase'!$P$42</definedName>
    <definedName function="false" hidden="false" name="mleaf_3ae4a500_d860_56f2_9274_ac5df02f1495" vbProcedure="false">'Use Phase_Grid'!$N$163</definedName>
    <definedName function="false" hidden="false" name="mleaf_3ae4bbc9_ce04_55e9_9849_b654cbc454e2" vbProcedure="false">Resume_SensAnal!$E$65</definedName>
    <definedName function="false" hidden="false" name="mleaf_3ae64257_c784_55c8_be57_6c5bf1f07fe6" vbProcedure="false">Recycling!$AD$172</definedName>
    <definedName function="false" hidden="false" name="mleaf_3ae6fcc0_fd50_53a4_a28e_0fd60b90408a" vbProcedure="false">Recycling!$BH$109</definedName>
    <definedName function="false" hidden="false" name="mleaf_3ae81e08_4d10_53d8_812b_78dee42f068b" vbProcedure="false">Production!$AK$177</definedName>
    <definedName function="false" hidden="false" name="mleaf_3ae8fff6_2ccb_55a3_b4dd_e2b6fda70932" vbProcedure="false">'Heat map article'!$L$74</definedName>
    <definedName function="false" hidden="false" name="mleaf_3aeaf6ac_ccba_5628_9727_607083805093" vbProcedure="false">'Use Phase'!$AH$345</definedName>
    <definedName function="false" hidden="false" name="mleaf_3aebca78_132d_5f4b_8006_8448036a32c9" vbProcedure="false">Recycling!$BB$156</definedName>
    <definedName function="false" hidden="false" name="mleaf_3aeee5f1_7446_5a0e_8097_f640cc4764ff" vbProcedure="false">'Heat map article'!$AZ$27</definedName>
    <definedName function="false" hidden="false" name="mleaf_3af0304d_c47c_5ad0_b4cf_a82200f90384" vbProcedure="false">'Use Phase'!$P$170</definedName>
    <definedName function="false" hidden="false" name="mleaf_3af0fd6f_f25d_58ec_addd_61949ecf0d71" vbProcedure="false">Recycling!$BH$110</definedName>
    <definedName function="false" hidden="false" name="mleaf_3af1c91f_f111_5347_bc8c_777058f97386" vbProcedure="false">'Use Phase'!$AD$171</definedName>
    <definedName function="false" hidden="false" name="mleaf_3af70334_7d26_585d_b188_0256ffab3da8" vbProcedure="false">Graphs!$O$34</definedName>
    <definedName function="false" hidden="false" name="mleaf_3af8de33_67b7_5c02_9067_51c9c6d3413e" vbProcedure="false">Resume_SensAnal!$U$221</definedName>
    <definedName function="false" hidden="false" name="mleaf_3afcfdae_5bb6_5219_91db_2d852d50dc26" vbProcedure="false">'Use Phase'!$L$25</definedName>
    <definedName function="false" hidden="false" name="mleaf_3afec45a_4a51_5bc8_a2fd_254945ff771e" vbProcedure="false">'Heat map article'!$AW$31</definedName>
    <definedName function="false" hidden="false" name="mleaf_3aff1eee_a0b8_5750_87f8_0cc3dde9ae6b" vbProcedure="false">Production!$F$61</definedName>
    <definedName function="false" hidden="false" name="mleaf_3b00396a_b694_567e_ada2_f941af03aaae" vbProcedure="false">Production!$AZ$18</definedName>
    <definedName function="false" hidden="false" name="mleaf_3b01b667_ffe4_5c9e_9586_f4d6b2036a4f" vbProcedure="false">Production!$P$147</definedName>
    <definedName function="false" hidden="false" name="mleaf_3b02d068_f0cc_537f_bc50_73d843085d12" vbProcedure="false">Graphs!$N$40</definedName>
    <definedName function="false" hidden="false" name="mleaf_3b05a7e6_4ea5_5ac5_9831_6ba6b164aa26" vbProcedure="false">'Heat map article'!$G$147</definedName>
    <definedName function="false" hidden="false" name="mleaf_3b0695f5_8f94_5065_86b9_486d26cf0eac" vbProcedure="false">'Use Phase'!$K$299</definedName>
    <definedName function="false" hidden="false" name="mleaf_3b084cd7_5f13_5d06_a709_dd77dae60ed9" vbProcedure="false">Production!$R$29</definedName>
    <definedName function="false" hidden="false" name="mleaf_3b1275bb_3efc_55f2_9bf4_efcc20a0af4c" vbProcedure="false">'Use Phase'!$P$363</definedName>
    <definedName function="false" hidden="false" name="mleaf_3b141c10_611d_5bc1_9e25_a98a1d166047" vbProcedure="false">Resume_SensAnal!$O$49</definedName>
    <definedName function="false" hidden="false" name="mleaf_3b18ffab_11e8_5bb1_abdf_e0ef39e52acd" vbProcedure="false">'Heat map article'!$AH$80</definedName>
    <definedName function="false" hidden="false" name="mleaf_3b192d5e_fbfd_56c6_b40d_8c691a427572" vbProcedure="false">Resume_SensAnal!$AK$89</definedName>
    <definedName function="false" hidden="false" name="mleaf_3b198052_502b_5c37_9210_6994e0f97312" vbProcedure="false">'Use Phase'!$AG$338</definedName>
    <definedName function="false" hidden="false" name="mleaf_3b1af11d_911b_573b_ac05_99ca5becdeae" vbProcedure="false">'Use Phase'!$AI$137</definedName>
    <definedName function="false" hidden="false" name="mleaf_3b20919c_3b85_5ee3_9406_28ee4970f888" vbProcedure="false">'Heat map article'!$I$26</definedName>
    <definedName function="false" hidden="false" name="mleaf_3b276273_e7a8_5fa9_b7d1_a966810177d2" vbProcedure="false">'Heat map article'!$AP$31</definedName>
    <definedName function="false" hidden="false" name="mleaf_3b2dd9c7_7751_5df0_a15e_e1c3c4845c99" vbProcedure="false">'Use Phase_Grid'!$P$196</definedName>
    <definedName function="false" hidden="false" name="mleaf_3b2deadc_d4e0_552f_a3f8_e396bf854a16" vbProcedure="false">'Use Phase'!$K$332</definedName>
    <definedName function="false" hidden="false" name="mleaf_3b2e9ec2_d90b_5e52_b4b2_6df7587390bc" vbProcedure="false">'Use Phase'!$AJ$263</definedName>
    <definedName function="false" hidden="false" name="mleaf_3b30f8af_9945_5748_98e3_595f13f93aa4" vbProcedure="false">'Use Phase'!$K$186</definedName>
    <definedName function="false" hidden="false" name="mleaf_3b32232e_ff5f_5333_8595_3a35f1938b0e" vbProcedure="false">Recycling!$AW$145</definedName>
    <definedName function="false" hidden="false" name="mleaf_3b378436_539b_53fd_81a1_4b12b846ada4" vbProcedure="false">'Heat map article'!$AG$78</definedName>
    <definedName function="false" hidden="false" name="mleaf_3b382b67_f3a2_5ed5_b435_33dc117a733b" vbProcedure="false">'Use Phase_Grid'!$L$20</definedName>
    <definedName function="false" hidden="false" name="mleaf_3b3bc27b_b83a_59c6_ac17_d3607a07956e" vbProcedure="false">'Heat map article'!$Q$145</definedName>
    <definedName function="false" hidden="false" name="mleaf_3b3f1ab9_a08d_5ec4_9416_37ad995b4d50" vbProcedure="false">'Heat map article'!$C$17</definedName>
    <definedName function="false" hidden="false" name="mleaf_3b409513_0890_5d4a_8498_e95d57faa60a" vbProcedure="false">Production!$V$176</definedName>
    <definedName function="false" hidden="false" name="mleaf_3b44b176_e698_5dfc_8ed5_8f39c6ba2685" vbProcedure="false">Graphs!$C$7</definedName>
    <definedName function="false" hidden="false" name="mleaf_3b45d488_c58b_54a7_ac2e_8d2b595becbb" vbProcedure="false">'Heat map article'!$AD$105</definedName>
    <definedName function="false" hidden="false" name="mleaf_3b46a5d5_f844_5d42_b727_36475675b29e" vbProcedure="false">Production!$AM$17</definedName>
    <definedName function="false" hidden="false" name="mleaf_3b51c0ba_8f33_5bdc_a0fa_06f3250451ed" vbProcedure="false">Recycling!$BH$113</definedName>
    <definedName function="false" hidden="false" name="mleaf_3b541020_cc3e_50a9_967e_c4bc927800c3" vbProcedure="false">Resume_SensAnal!$L$8</definedName>
    <definedName function="false" hidden="false" name="mleaf_3b5453ed_f55d_5a08_b855_1aa23787616f" vbProcedure="false">'Use Phase_Grid'!$Q$150</definedName>
    <definedName function="false" hidden="false" name="mleaf_3b552c08_cd29_5345_8282_6b8d31070fdb" vbProcedure="false">'Use Phase'!$O$287</definedName>
    <definedName function="false" hidden="false" name="mleaf_3b55ec21_d80c_5584_827f_5545b3c46257" vbProcedure="false">'Use Phase'!$AE$336</definedName>
    <definedName function="false" hidden="false" name="mleaf_3b56ab6b_f51f_5c85_a37c_0308c1c08a2b" vbProcedure="false">'Heat map article'!$AA$100</definedName>
    <definedName function="false" hidden="false" name="mleaf_3b589bf4_9407_53ef_ac29_0bbff6877750" vbProcedure="false">Resume_SensAnal!$AD$67</definedName>
    <definedName function="false" hidden="false" name="mleaf_3b60074d_aa66_5c13_8192_fd3791c433dc" vbProcedure="false">Whisker_Sens!$I$6</definedName>
    <definedName function="false" hidden="false" name="mleaf_3b6428a6_02b8_5aaa_818e_accfcf91cdba" vbProcedure="false">Production!$BE$219</definedName>
    <definedName function="false" hidden="false" name="mleaf_3b647317_6b2c_52b6_b81f_6f9f19df4fb7" vbProcedure="false">'Use Phase'!$AF$217</definedName>
    <definedName function="false" hidden="false" name="mleaf_3b66bcd1_b4b7_56f5_a29e_07b283e92c3d" vbProcedure="false">'Use Phase'!$L$365</definedName>
    <definedName function="false" hidden="false" name="mleaf_3b68a0d1_6d92_5ada_94a2_c897aa8d4648" vbProcedure="false">Recycling!$AP$5</definedName>
    <definedName function="false" hidden="false" name="mleaf_3b6d6c54_052b_5bf7_8d9f_01c66f193774" vbProcedure="false">'Use Phase_Grid'!$P$239</definedName>
    <definedName function="false" hidden="false" name="mleaf_3b6e2a9c_26a7_5ad5_9b85_f6d74ca7201d" vbProcedure="false">'Use Phase'!$L$201</definedName>
    <definedName function="false" hidden="false" name="mleaf_3b719a55_2417_593f_bc63_7f28e6856e3e" vbProcedure="false">'Use Phase'!$AF$297</definedName>
    <definedName function="false" hidden="false" name="mleaf_3b72116f_6d06_55a2_9da5_ca222d0bbdd6" vbProcedure="false">'Use Phase'!$AG$153</definedName>
    <definedName function="false" hidden="false" name="mleaf_3b771362_90f9_5681_83b8_fe207e2c3be1" vbProcedure="false">Resume_SensAnal!$AR$119</definedName>
    <definedName function="false" hidden="false" name="mleaf_3b77ea38_60fe_5fa5_8bdc_a46309a01d71" vbProcedure="false">Production!$H$219</definedName>
    <definedName function="false" hidden="false" name="mleaf_3b78b08d_6ff5_5fc7_9aa6_132d2504590d" vbProcedure="false">'Use Phase'!$L$198</definedName>
    <definedName function="false" hidden="false" name="mleaf_3b79ffe3_04af_5e23_a936_9632378042dd" vbProcedure="false">'Use Phase'!$P$3</definedName>
    <definedName function="false" hidden="false" name="mleaf_3b7ecc69_45ee_57a6_ada0_c12078dea605" vbProcedure="false">Recycling!$BK$303</definedName>
    <definedName function="false" hidden="false" name="mleaf_3b801d50_2b30_5743_ac20_a9710dfa9b38" vbProcedure="false">'Use Phase'!$L$193</definedName>
    <definedName function="false" hidden="false" name="mleaf_3b8240f6_1448_582d_8898_64c8672ce1e6" vbProcedure="false">'Heat map article'!$AJ$11</definedName>
    <definedName function="false" hidden="false" name="mleaf_3b83fe4b_ab03_5351_bd70_f910c74ca4b5" vbProcedure="false">Recycling!$L$175</definedName>
    <definedName function="false" hidden="false" name="mleaf_3b8415fc_6c9d_521f_afc7_1f955109888f" vbProcedure="false">Graphs!$Q$13</definedName>
    <definedName function="false" hidden="false" name="mleaf_3b8467d2_f771_5990_94ea_82a64550ebda" vbProcedure="false">Resume_SensAnal!$I$104</definedName>
    <definedName function="false" hidden="false" name="mleaf_3b849002_9388_55e5_a10b_058495f85263" vbProcedure="false">'Heat map article'!$F$110</definedName>
    <definedName function="false" hidden="false" name="mleaf_3b871860_bede_552c_8db9_84aa529c230c" vbProcedure="false">Resume_SensAnal!$X$208</definedName>
    <definedName function="false" hidden="false" name="mleaf_3b878df2_3c54_54a8_9ee9_e363cdb79d08" vbProcedure="false">Resume_SensAnal!$G$73</definedName>
    <definedName function="false" hidden="false" name="mleaf_3b8c0053_923f_581b_89fe_5d4a79977324" vbProcedure="false">Resume_SensAnal!$E$221</definedName>
    <definedName function="false" hidden="false" name="mleaf_3b92ea0b_1dd5_5674_b9b7_431395b7bd22" vbProcedure="false">'Use Phase'!$K$395</definedName>
    <definedName function="false" hidden="false" name="mleaf_3b94e5fd_b3e1_5606_9e6b_7fda8dcc485e" vbProcedure="false">Resume_SensAnal!$AP$102</definedName>
    <definedName function="false" hidden="false" name="mleaf_3b977539_0431_566b_87b5_a602789a9acb" vbProcedure="false">Production!$Q$223</definedName>
    <definedName function="false" hidden="false" name="mleaf_3b9dda8d_068e_582f_ace2_2c1c8fcc3ca3" vbProcedure="false">'Use Phase'!$Q$11</definedName>
    <definedName function="false" hidden="false" name="mleaf_3b9fc256_2747_5e28_b59f_6a83063006de" vbProcedure="false">'Use Phase'!$V$321</definedName>
    <definedName function="false" hidden="false" name="mleaf_3ba4bc8e_a8d8_5824_b593_289c07217384" vbProcedure="false">Resume_SensAnal!$P$104</definedName>
    <definedName function="false" hidden="false" name="mleaf_3ba94a8d_877d_5f78_86c2_61affdfccb27" vbProcedure="false">Whisker_Sens!$D$5</definedName>
    <definedName function="false" hidden="false" name="mleaf_3ba9ea6e_37d8_5394_89bd_f7531b340137" vbProcedure="false">Production!$R$12</definedName>
    <definedName function="false" hidden="false" name="mleaf_3bab776c_2943_5fa3_b1b8_e0a41bd08ffe" vbProcedure="false">Recycling!$AS$82</definedName>
    <definedName function="false" hidden="false" name="mleaf_3bae21a4_ef4a_5a6c_b0e7_407f406eee13" vbProcedure="false">Recycling!$AR$330</definedName>
    <definedName function="false" hidden="false" name="mleaf_3bb0b751_11e5_5129_ba14_f6924004392f" vbProcedure="false">Graphs!$B$44</definedName>
    <definedName function="false" hidden="false" name="mleaf_3bb171f0_e540_556b_9b21_b852a28f3a10" vbProcedure="false">Resume_SensAnal!$M$15</definedName>
    <definedName function="false" hidden="false" name="mleaf_3bb7a300_7d0b_5422_8da1_1505e9f652f5" vbProcedure="false">Whisker_Sens!$I$52</definedName>
    <definedName function="false" hidden="false" name="mleaf_3bb7ffb3_ca75_5bdd_9737_b6fc90b0c1b4" vbProcedure="false">Resume_SensAnal!$G$192</definedName>
    <definedName function="false" hidden="false" name="mleaf_3bbd1f0a_be81_5927_b1d3_d602ce677abc" vbProcedure="false">'Use Phase'!$AH$293</definedName>
    <definedName function="false" hidden="false" name="mleaf_3bbe0edd_9250_546a_9951_e6186bf6455c" vbProcedure="false">Production!$O$92</definedName>
    <definedName function="false" hidden="false" name="mleaf_3bbed2dd_b67c_50f4_a62d_f42b4b816d10" vbProcedure="false">'Use Phase'!$K$178</definedName>
    <definedName function="false" hidden="false" name="mleaf_3bc6b31f_c2b6_519c_a343_0a4b3624c03b" vbProcedure="false">'Use Phase_Grid'!$W$211</definedName>
    <definedName function="false" hidden="false" name="mleaf_3bca1bae_48ed_5a1c_89e8_e2f77a881271" vbProcedure="false">Resume_SensAnal!$R$183</definedName>
    <definedName function="false" hidden="false" name="mleaf_3bcd561e_1752_5cbb_b43b_6fb0273ed045" vbProcedure="false">'Use Phase'!$T$160</definedName>
    <definedName function="false" hidden="false" name="mleaf_3bcf1f8a_5c74_590a_aab9_74511fb65b0f" vbProcedure="false">'Heat map article'!$O$96</definedName>
    <definedName function="false" hidden="false" name="mleaf_3bcfccce_e3e8_5281_bf42_090811bd5682" vbProcedure="false">Recycling!$T$179</definedName>
    <definedName function="false" hidden="false" name="mleaf_3bd52a7c_2afa_5614_a36b_e3612a18efd1" vbProcedure="false">'Heat map article'!$AD$138</definedName>
    <definedName function="false" hidden="false" name="mleaf_3bd58c7b_11ed_5578_85e7_5c646b602803" vbProcedure="false">Production!$G$48</definedName>
    <definedName function="false" hidden="false" name="mleaf_3bd68dd5_35e8_5f95_a056_1c0cf7cf83ac" vbProcedure="false">Recycling!$AZ$118</definedName>
    <definedName function="false" hidden="false" name="mleaf_3bdca6af_d1d5_5379_b76c_a254b7c18d9d" vbProcedure="false">Recycling!$BF$131</definedName>
    <definedName function="false" hidden="false" name="mleaf_3bdf2b04_ded7_5d3d_bdd6_02a2496183b4" vbProcedure="false">'Heat map article'!$D$137</definedName>
    <definedName function="false" hidden="false" name="mleaf_3be40338_6e61_5ebe_9959_64fda0d06d5b" vbProcedure="false">Resume_SensAnal!$AE$70</definedName>
    <definedName function="false" hidden="false" name="mleaf_3be86d07_c3d3_5ee2_95e9_0c1594639b5e" vbProcedure="false">'Heat map article'!$AI$13</definedName>
    <definedName function="false" hidden="false" name="mleaf_3be9e970_5c33_51b0_8e15_1d2791a92eb1" vbProcedure="false">'Use Phase'!$S$192</definedName>
    <definedName function="false" hidden="false" name="mleaf_3bebbd64_b23b_51a3_bf07_85c53116f8e6" vbProcedure="false">'Heat map article'!$H$104</definedName>
    <definedName function="false" hidden="false" name="mleaf_3bebc28d_48e8_5e4b_b3bc_095594096730" vbProcedure="false">Whisker_Sens!$I$3</definedName>
    <definedName function="false" hidden="false" name="mleaf_3bee95f5_b404_5cae_b639_b4c82a105251" vbProcedure="false">'Use Phase_Grid'!$Q$229</definedName>
    <definedName function="false" hidden="false" name="mleaf_3bf12296_b6e8_5caa_9fcd_987175a652c7" vbProcedure="false">'Use Phase'!$AK$286</definedName>
    <definedName function="false" hidden="false" name="mleaf_3bf2d56e_a6d8_5a5f_ab50_a3b2f9f23247" vbProcedure="false">'Heat map article'!$N$150</definedName>
    <definedName function="false" hidden="false" name="mleaf_3bf42b02_50e2_5cea_9308_3269a8f25b12" vbProcedure="false">Whisker_Sens!$E$7</definedName>
    <definedName function="false" hidden="false" name="mleaf_3bf594d6_7896_5eff_98f5_f8826d7ce72b" vbProcedure="false">'Use Phase'!$U$262</definedName>
    <definedName function="false" hidden="false" name="mleaf_3bff24fe_20bf_5cce_9441_dcaad2e51334" vbProcedure="false">Whisker_Sens!$D$54</definedName>
    <definedName function="false" hidden="false" name="mleaf_3c024a2c_3441_54c3_920f_6fd69c0ba6e6" vbProcedure="false">'Use Phase_Grid'!$V$135</definedName>
    <definedName function="false" hidden="false" name="mleaf_3c04a4aa_0655_5583_be50_568dd96e6ba1" vbProcedure="false">Resume_SensAnal!$AE$44</definedName>
    <definedName function="false" hidden="false" name="mleaf_3c050c30_b000_5e1d_aaf8_461aa71e44bc" vbProcedure="false">Production!$AC$12</definedName>
    <definedName function="false" hidden="false" name="mleaf_3c0565d6_62cc_51c0_a89b_c37f14849e05" vbProcedure="false">'Heat map article'!$AB$37</definedName>
    <definedName function="false" hidden="false" name="mleaf_3c08ff2b_a0d4_57a8_a772_20b7cdf2d862" vbProcedure="false">Resume_SensAnal!$W$16</definedName>
    <definedName function="false" hidden="false" name="mleaf_3c0a6a25_c092_53a7_bb29_44e1d6c7e3dc" vbProcedure="false">Recycling!$AQ$5</definedName>
    <definedName function="false" hidden="false" name="mleaf_3c0cfa7a_ad0f_54ec_97bc_612df48cc581" vbProcedure="false">Resume_SensAnal!$G$87</definedName>
    <definedName function="false" hidden="false" name="mleaf_3c0ed9ab_36a2_58fd_ad18_79256bc96405" vbProcedure="false">Recycling!$E$145</definedName>
    <definedName function="false" hidden="false" name="mleaf_3c17cf2c_7c58_5613_9f7e_92e782a22fab" vbProcedure="false">Recycling!$T$96</definedName>
    <definedName function="false" hidden="false" name="mleaf_3c184c38_7fe8_54dc_9425_2ee0eaa507c7" vbProcedure="false">Resume_SensAnal!$I$156</definedName>
    <definedName function="false" hidden="false" name="mleaf_3c1e9f95_7ab4_5322_910f_df0c008cc65e" vbProcedure="false">'Heat map article'!$E$144</definedName>
    <definedName function="false" hidden="false" name="mleaf_3c209910_d2be_5342_97da_c711064c8678" vbProcedure="false">'Use Phase_Grid'!$P$154</definedName>
    <definedName function="false" hidden="false" name="mleaf_3c294094_3e18_5432_9492_084e27ba19e5" vbProcedure="false">'Use Phase'!$B$58</definedName>
    <definedName function="false" hidden="false" name="mleaf_3c2a468f_4545_508b_ae93_a0fe67d1a527" vbProcedure="false">'Use Phase'!$AD$192</definedName>
    <definedName function="false" hidden="false" name="mleaf_3c2a53a0_ce90_56a8_9f72_9fa77b846997" vbProcedure="false">'Use Phase'!$K$187</definedName>
    <definedName function="false" hidden="false" name="mleaf_3c2dfc7d_1de2_56df_8e16_d879aaff69e7" vbProcedure="false">Production!$K$237</definedName>
    <definedName function="false" hidden="false" name="mleaf_3c33b3ea_a8c6_573d_9ff3_467851d407a9" vbProcedure="false">'Use Phase_Grid'!$R$180</definedName>
    <definedName function="false" hidden="false" name="mleaf_3c35d6fe_42e4_5f72_8477_239958c9b437" vbProcedure="false">Graphs!$O$47</definedName>
    <definedName function="false" hidden="false" name="mleaf_3c3a8296_55c3_5f65_bc1b_c2b772785c87" vbProcedure="false">'Use Phase_Grid'!$T$149</definedName>
    <definedName function="false" hidden="false" name="mleaf_3c4040a5_c4ef_558f_8096_49702e15c6e4" vbProcedure="false">Production!$BJ$11</definedName>
    <definedName function="false" hidden="false" name="mleaf_3c40638d_ad40_5f58_80cb_e5acf38db2f8" vbProcedure="false">'Use Phase'!$M$27</definedName>
    <definedName function="false" hidden="false" name="mleaf_3c438be6_8408_5341_a85a_e0584b9924ed" vbProcedure="false">Production!$BD$44</definedName>
    <definedName function="false" hidden="false" name="mleaf_3c44ad57_57a1_5a6c_a77a_ea648109d514" vbProcedure="false">Recycling!$H$145</definedName>
    <definedName function="false" hidden="false" name="mleaf_3c499a60_d254_570b_b91e_26fd7bb26355" vbProcedure="false">'Use Phase'!$K$239</definedName>
    <definedName function="false" hidden="false" name="mleaf_3c49b445_27d3_5fa3_ae10_c601932450d3" vbProcedure="false">'Heat map article'!$BB$32</definedName>
    <definedName function="false" hidden="false" name="mleaf_3c4b3452_3e01_539f_9b7b_816164ef22c4" vbProcedure="false">Recycling!$N$183</definedName>
    <definedName function="false" hidden="false" name="mleaf_3c4bce92_c771_5aa0_89a1_2fe9669c1a39" vbProcedure="false">Resume_SensAnal!$I$119</definedName>
    <definedName function="false" hidden="false" name="mleaf_3c4d7560_3292_53e4_bbf5_11a1c46c002d" vbProcedure="false">'Use Phase_Grid'!$L$44</definedName>
    <definedName function="false" hidden="false" name="mleaf_3c4e0a96_b6fc_5c60_a526_d19a80f279e5" vbProcedure="false">Resume_SensAnal!$T$116</definedName>
    <definedName function="false" hidden="false" name="mleaf_3c55981d_60e0_5a9b_80de_c9ee2970426c" vbProcedure="false">'Use Phase'!$L$245</definedName>
    <definedName function="false" hidden="false" name="mleaf_3c564b2b_9a8d_5b72_980b_98de20d9ecc4" vbProcedure="false">Production!$W$4</definedName>
    <definedName function="false" hidden="false" name="mleaf_3c5f1108_5102_5d40_9947_4f01a72291e1" vbProcedure="false">'Use Phase'!$Q$346</definedName>
    <definedName function="false" hidden="false" name="mleaf_3c5f61e1_63f1_5928_9542_e8a828624494" vbProcedure="false">Recycling!$BJ$340</definedName>
    <definedName function="false" hidden="false" name="mleaf_3c61bade_09be_51b4_a96c_a1e504c3281a" vbProcedure="false">Recycling!$AQ$85</definedName>
    <definedName function="false" hidden="false" name="mleaf_3c62e997_7175_52a5_a636_b8ab412b9eb1" vbProcedure="false">Resume_SensAnal!$AN$57</definedName>
    <definedName function="false" hidden="false" name="mleaf_3c6820ae_517a_50cb_b171_90080f144623" vbProcedure="false">Recycling!$AS$66</definedName>
    <definedName function="false" hidden="false" name="mleaf_3c6da040_9897_5fb9_81f0_3c8e216a5e62" vbProcedure="false">Resume_SensAnal!$T$71</definedName>
    <definedName function="false" hidden="false" name="mleaf_3c7038c9_8705_59bc_a267_cd3e978f2a1a" vbProcedure="false">'Use Phase'!$U$161</definedName>
    <definedName function="false" hidden="false" name="mleaf_3c70ccfb_f5ad_5668_ae84_9ef40ebb7200" vbProcedure="false">'Use Phase'!$L$79</definedName>
    <definedName function="false" hidden="false" name="mleaf_3c716da5_e5b9_5dd7_8c25_cd0fb7cc5fb4" vbProcedure="false">'Use Phase'!$W$263</definedName>
    <definedName function="false" hidden="false" name="mleaf_3c71c2fe_8382_5aba_816f_dfdd01c98ee3" vbProcedure="false">Resume_SensAnal!$Q$208</definedName>
    <definedName function="false" hidden="false" name="mleaf_3c72d318_1b13_57b0_8c85_9c9ef6bc2888" vbProcedure="false">'Heat map article'!$AA$128</definedName>
    <definedName function="false" hidden="false" name="mleaf_3c730ee4_90a8_5f48_ac2a_cd38b1373e01" vbProcedure="false">'Use Phase'!$AF$150</definedName>
    <definedName function="false" hidden="false" name="mleaf_3c764d08_19a4_5c3b_9337_480628af620a" vbProcedure="false">'Use Phase'!$M$79</definedName>
    <definedName function="false" hidden="false" name="mleaf_3c78fca9_a08d_5a2c_9408_03b237cf2b8e" vbProcedure="false">Resume_SensAnal!$Q$70</definedName>
    <definedName function="false" hidden="false" name="mleaf_3c7a0c76_c391_5eb6_a3b1_f721f71442fa" vbProcedure="false">'Heat map article'!$E$19</definedName>
    <definedName function="false" hidden="false" name="mleaf_3c7bff9d_ac18_5334_b40a_543ae906db6c" vbProcedure="false">Recycling!$AS$50</definedName>
    <definedName function="false" hidden="false" name="mleaf_3c7dcbb5_a5b3_5e86_89dd_3ab13d2e2f87" vbProcedure="false">'Use Phase'!$M$318</definedName>
    <definedName function="false" hidden="false" name="mleaf_3c7fb449_b4f3_531d_a929_b6bec7623ebc" vbProcedure="false">Resume_SensAnal!$U$209</definedName>
    <definedName function="false" hidden="false" name="mleaf_3c83c207_3102_59a0_8645_5e414556f644" vbProcedure="false">Resume_SensAnal!$J$79</definedName>
    <definedName function="false" hidden="false" name="mleaf_3c854386_87ac_5d85_83a9_c7a767a8d31f" vbProcedure="false">'Heat map article'!$AY$32</definedName>
    <definedName function="false" hidden="false" name="mleaf_3c856349_b8d2_5496_8d79_555dc4d25892" vbProcedure="false">Whisker_Sens!$F$22</definedName>
    <definedName function="false" hidden="false" name="mleaf_3c85a0b6_6144_5e89_b29d_7ee3e514d762" vbProcedure="false">'Use Phase'!$AK$220</definedName>
    <definedName function="false" hidden="false" name="mleaf_3c8dbd85_e8ca_54d7_8ffa_a23ddd969400" vbProcedure="false">Production!$AC$88</definedName>
    <definedName function="false" hidden="false" name="mleaf_3c8e454c_7531_5eba_a424_14a728690d32" vbProcedure="false">'Heat map article'!$Y$116</definedName>
    <definedName function="false" hidden="false" name="mleaf_3c8f24f4_8e57_5757_a983_09bfd0dee7bf" vbProcedure="false">Recycling!$L$144</definedName>
    <definedName function="false" hidden="false" name="mleaf_3c901bbd_993f_5b25_b164_e741ae8fc2fd" vbProcedure="false">'Use Phase'!$AI$343</definedName>
    <definedName function="false" hidden="false" name="mleaf_3c9063a0_594e_58c3_a161_07f915cea6ec" vbProcedure="false">'Use Phase_Grid'!$Q$251</definedName>
    <definedName function="false" hidden="false" name="mleaf_3c90c2a2_fb13_597d_b01f_20358a487dbc" vbProcedure="false">Resume_SensAnal!$S$206</definedName>
    <definedName function="false" hidden="false" name="mleaf_3c923df9_60bd_5286_b687_36a956f58c23" vbProcedure="false">Recycling!$AS$314</definedName>
    <definedName function="false" hidden="false" name="mleaf_3c96657e_8e48_5eb3_b2f4_21f6dfd7cae3" vbProcedure="false">Production!$Q$184</definedName>
    <definedName function="false" hidden="false" name="mleaf_3c9775a5_e687_5f95_a283_25c1eb381308" vbProcedure="false">'Use Phase'!$AD$146</definedName>
    <definedName function="false" hidden="false" name="mleaf_3c99adbb_65da_5765_b489_eca5a8e65689" vbProcedure="false">'Use Phase_Grid'!$R$22</definedName>
    <definedName function="false" hidden="false" name="mleaf_3c9f4dd7_2ac4_5967_a595_30abe3a0627c" vbProcedure="false">Production!$E$30</definedName>
    <definedName function="false" hidden="false" name="mleaf_3c9f6b4b_8cb6_58e3_a828_0338ca454f6e" vbProcedure="false">'Heat map article'!$AH$98</definedName>
    <definedName function="false" hidden="false" name="mleaf_3ca0895d_edb4_509f_a61f_e7bae5b3503b" vbProcedure="false">Resume_SensAnal!$AD$102</definedName>
    <definedName function="false" hidden="false" name="mleaf_3ca1c67b_8afe_5e65_8b2f_0c2549de19d9" vbProcedure="false">Production!$B$81</definedName>
    <definedName function="false" hidden="false" name="mleaf_3ca48bdb_5033_5f49_9772_98ad3e1ade5b" vbProcedure="false">'Use Phase_Grid'!$P$39</definedName>
    <definedName function="false" hidden="false" name="mleaf_3ca93f77_337d_57e6_824d_b8a83ab85356" vbProcedure="false">'Use Phase'!$K$71</definedName>
    <definedName function="false" hidden="false" name="mleaf_3cb5909f_26f3_5351_8715_2a2b5f5821d7" vbProcedure="false">'Use Phase_Grid'!$O$73</definedName>
    <definedName function="false" hidden="false" name="mleaf_3cb619e0_a1d9_5943_b5ca_0061d2bc7ce8" vbProcedure="false">Production!$Y$87</definedName>
    <definedName function="false" hidden="false" name="mleaf_3cbd118e_d03b_54e8_b009_54d0626e4361" vbProcedure="false">Production!$O$41</definedName>
    <definedName function="false" hidden="false" name="mleaf_3cc03e56_2eea_5865_978e_cbb75ea043d0" vbProcedure="false">Graphs!$Q$68</definedName>
    <definedName function="false" hidden="false" name="mleaf_3cc0bd25_1fe5_56f2_a475_6f3491543ea7" vbProcedure="false">Resume_SensAnal!$R$169</definedName>
    <definedName function="false" hidden="false" name="mleaf_3cc0bd66_e701_5571_bb14_b6ca043a991b" vbProcedure="false">Recycling!$AL$137</definedName>
    <definedName function="false" hidden="false" name="mleaf_3cc20a36_37c0_5c4b_a10d_fd4b8da32323" vbProcedure="false">Graphs!$P$42</definedName>
    <definedName function="false" hidden="false" name="mleaf_3cc48fb9_2e4d_553f_9920_478512f8cc65" vbProcedure="false">Production!$BE$90</definedName>
    <definedName function="false" hidden="false" name="mleaf_3cceb95e_7929_5f89_a604_0a9172dc366d" vbProcedure="false">'Use Phase'!$K$396</definedName>
    <definedName function="false" hidden="false" name="mleaf_3ccf7b93_622d_5b82_98ca_3e7cae743f99" vbProcedure="false">'Use Phase'!$Q$66</definedName>
    <definedName function="false" hidden="false" name="mleaf_3cd2ba04_e36d_5e2b_9031_dcd85cce6edf" vbProcedure="false">Resume_SensAnal!$G$189</definedName>
    <definedName function="false" hidden="false" name="mleaf_3cd2fc0b_ce57_51ea_958a_0dbe021ffec4" vbProcedure="false">Recycling!$AQ$329</definedName>
    <definedName function="false" hidden="false" name="mleaf_3cd3d481_f35b_5e47_a497_110703c018b2" vbProcedure="false">'Heat map article'!$E$62</definedName>
    <definedName function="false" hidden="false" name="mleaf_3cd665d5_7530_59d0_b959_6cdce142a177" vbProcedure="false">'Use Phase'!$N$365</definedName>
    <definedName function="false" hidden="false" name="mleaf_3cd683d7_a6ef_543f_9b4a_0b60113e66f2" vbProcedure="false">'Heat map article'!$V$119</definedName>
    <definedName function="false" hidden="false" name="mleaf_3cd96ed2_192a_52a6_9e6f_0ba15a2b07fe" vbProcedure="false">Production!$J$168</definedName>
    <definedName function="false" hidden="false" name="mleaf_3cda6695_e6d1_5a57_8af5_725164eaacd2" vbProcedure="false">Resume_SensAnal!$R$8</definedName>
    <definedName function="false" hidden="false" name="mleaf_3cdac078_e6e4_55d2_8f81_4675fd478e10" vbProcedure="false">'Heat map article'!$D$136</definedName>
    <definedName function="false" hidden="false" name="mleaf_3cdd0bd2_fa32_5642_b5d2_1376a3b09269" vbProcedure="false">Production!$BF$157</definedName>
    <definedName function="false" hidden="false" name="mleaf_3cde46a7_f70e_584a_ba2b_ca6596ba309b" vbProcedure="false">'Heat map article'!$V$49</definedName>
    <definedName function="false" hidden="false" name="mleaf_3cdf6c06_98c8_51ea_931c_4da07309646b" vbProcedure="false">'Use Phase'!$T$314</definedName>
    <definedName function="false" hidden="false" name="mleaf_3ce4d108_d771_5816_b1f7_7f4739857c11" vbProcedure="false">Resume_SensAnal!$C$197</definedName>
    <definedName function="false" hidden="false" name="mleaf_3ce4d71b_ee44_5b26_bfe4_c6331ae1158f" vbProcedure="false">'Use Phase'!$U$344</definedName>
    <definedName function="false" hidden="false" name="mleaf_3ce74b4c_4951_584a_8e4c_eff599055e3b" vbProcedure="false">Recycling!$AV$326</definedName>
    <definedName function="false" hidden="false" name="mleaf_3ce872ab_9ba3_51a9_918f_21ce682ae784" vbProcedure="false">Production!$AO$85</definedName>
    <definedName function="false" hidden="false" name="mleaf_3ce93be2_eeca_503f_9a3b_631cc429a3f7" vbProcedure="false">'Use Phase_Grid'!$U$168</definedName>
    <definedName function="false" hidden="false" name="mleaf_3ce992a8_d766_5a23_b372_49bbb4806a92" vbProcedure="false">'Use Phase'!$F$60</definedName>
    <definedName function="false" hidden="false" name="mleaf_3ce9cb3f_f919_5546_a3c1_83cf3ccf3e6e" vbProcedure="false">'Heat map article'!$AA$30</definedName>
    <definedName function="false" hidden="false" name="mleaf_3cea4d50_4748_5d98_aca0_7250f9a77829" vbProcedure="false">Resume_SensAnal!$M$221</definedName>
    <definedName function="false" hidden="false" name="mleaf_3cebfebb_2a1f_5499_b741_279ff09a732a" vbProcedure="false">'Use Phase'!$U$198</definedName>
    <definedName function="false" hidden="false" name="mleaf_3cf25175_84de_5bf2_ae5c_a56275e7d868" vbProcedure="false">'Use Phase'!$O$347</definedName>
    <definedName function="false" hidden="false" name="mleaf_3cf516b2_d80c_5bb0_a6fb_43925e6f2870" vbProcedure="false">Resume_SensAnal!$X$209</definedName>
    <definedName function="false" hidden="false" name="mleaf_3cfa654a_36ab_5655_b533_d38c789d36b4" vbProcedure="false">Resume_SensAnal!$U$192</definedName>
    <definedName function="false" hidden="false" name="mleaf_3cfad17c_5c0d_5e99_9cd8_d0fe32416128" vbProcedure="false">'Heat map article'!$AD$15</definedName>
    <definedName function="false" hidden="false" name="mleaf_3d02294f_be40_569c_891e_cc9085e33932" vbProcedure="false">Recycling!$BL$333</definedName>
    <definedName function="false" hidden="false" name="mleaf_3d031381_7e7f_5f1c_9ef0_562dd1de6aea" vbProcedure="false">Resume_SensAnal!$Q$198</definedName>
    <definedName function="false" hidden="false" name="mleaf_3d04756e_656a_5727_b1a6_50bbc5158591" vbProcedure="false">Production!$L$108</definedName>
    <definedName function="false" hidden="false" name="mleaf_3d057310_54c0_5564_a7ec_a2ca8819fa51" vbProcedure="false">'Use Phase_Grid'!$R$200</definedName>
    <definedName function="false" hidden="false" name="mleaf_3d058f4b_0b09_5c8d_b666_e7b43b65f09d" vbProcedure="false">Resume_SensAnal!$AE$92</definedName>
    <definedName function="false" hidden="false" name="mleaf_3d08b19e_f13b_5ec3_abc8_bc402bf69f60" vbProcedure="false">Production!$L$28</definedName>
    <definedName function="false" hidden="false" name="mleaf_3d0a2f8a_91c8_5c28_bf69_db2155b1d637" vbProcedure="false">Production!$BE$222</definedName>
    <definedName function="false" hidden="false" name="mleaf_3d0bb6c7_8bfe_514a_89c8_1b07fc86d186" vbProcedure="false">'Use Phase'!$C$26</definedName>
    <definedName function="false" hidden="false" name="mleaf_3d0fb7a1_3258_573b_9b1a_426830070c4b" vbProcedure="false">Production!$B$42</definedName>
    <definedName function="false" hidden="false" name="mleaf_3d12d005_bffb_549c_9000_79fada1e4e88" vbProcedure="false">'Use Phase_Grid'!$W$196</definedName>
    <definedName function="false" hidden="false" name="mleaf_3d17eca8_fea0_5ed5_a8ab_5623654d2250" vbProcedure="false">'Use Phase_Grid'!$L$235</definedName>
    <definedName function="false" hidden="false" name="mleaf_3d19f16f_6f54_56c7_af32_6ddf3e4bbc00" vbProcedure="false">'Use Phase'!$K$82</definedName>
    <definedName function="false" hidden="false" name="mleaf_3d1a2853_845a_5480_a9ea_0a8ed8a006a8" vbProcedure="false">Production!$Q$50</definedName>
    <definedName function="false" hidden="false" name="mleaf_3d1d467c_35cf_5a96_b067_c1956522e895" vbProcedure="false">Recycling!$T$117</definedName>
    <definedName function="false" hidden="false" name="mleaf_3d20be8b_fa75_5120_a5a9_109bf8926168" vbProcedure="false">Resume_SensAnal!$R$95</definedName>
    <definedName function="false" hidden="false" name="mleaf_3d2348c6_ecb7_5377_a669_0978d6d5cb4d" vbProcedure="false">Recycling!$V$109</definedName>
    <definedName function="false" hidden="false" name="mleaf_3d24bdd1_822d_5cce_8fc9_1ad2b4eaa9b8" vbProcedure="false">Resume_SensAnal!$AF$77</definedName>
    <definedName function="false" hidden="false" name="mleaf_3d27256e_8475_5665_ae00_0f7094aa1911" vbProcedure="false">Recycling!$AM$161</definedName>
    <definedName function="false" hidden="false" name="mleaf_3d2927ca_cfe9_5f19_93d2_a21ad9f832bc" vbProcedure="false">Recycling!$M$182</definedName>
    <definedName function="false" hidden="false" name="mleaf_3d297b61_aa9c_5535_94c6_9c8edd619a5d" vbProcedure="false">'Use Phase'!$R$237</definedName>
    <definedName function="false" hidden="false" name="mleaf_3d2b6fa3_43f6_5a7a_90ad_8519eba9dd7d" vbProcedure="false">'Use Phase'!$O$157</definedName>
    <definedName function="false" hidden="false" name="mleaf_3d2ba28a_47aa_5bfc_a960_50ffaa277247" vbProcedure="false">'Use Phase'!$L$386</definedName>
    <definedName function="false" hidden="false" name="mleaf_3d312205_3901_5549_a7c2_1568f9a55d1b" vbProcedure="false">Resume_SensAnal!$I$41</definedName>
    <definedName function="false" hidden="false" name="mleaf_3d31b2e5_91c7_5850_b07f_327616dffbc1" vbProcedure="false">'Heat map article'!$P$89</definedName>
    <definedName function="false" hidden="false" name="mleaf_3d31e988_0785_554d_9810_bf46470ada3e" vbProcedure="false">'Use Phase'!$Q$144</definedName>
    <definedName function="false" hidden="false" name="mleaf_3d34eee8_5703_53e4_bd32_0479f86dcf18" vbProcedure="false">Production!$Y$223</definedName>
    <definedName function="false" hidden="false" name="mleaf_3d355e67_2124_5012_946d_2124e76747bc" vbProcedure="false">Whisker_Sens!$I$22</definedName>
    <definedName function="false" hidden="false" name="mleaf_3d370ecb_df6f_5ead_9d57_42dd23720cd2" vbProcedure="false">Resume_SensAnal!$AO$30</definedName>
    <definedName function="false" hidden="false" name="mleaf_3d372727_5767_548b_96e0_8641f6443a57" vbProcedure="false">Recycling!$U$151</definedName>
    <definedName function="false" hidden="false" name="mleaf_3d3f18f6_82a9_5403_bdee_f3836a577eed" vbProcedure="false">'Use Phase'!$O$306</definedName>
    <definedName function="false" hidden="false" name="mleaf_3d3f718f_fc5d_5241_b2de_4a01163c519f" vbProcedure="false">Resume_SensAnal!$T$75</definedName>
    <definedName function="false" hidden="false" name="mleaf_3d403712_7725_5375_bfb1_7afcedfa498d" vbProcedure="false">'Use Phase'!$J$86</definedName>
    <definedName function="false" hidden="false" name="mleaf_3d420aef_5bac_5977_b595_7c11700b7506" vbProcedure="false">Recycling!$BS$117</definedName>
    <definedName function="false" hidden="false" name="mleaf_3d42d602_5464_5641_8a2d_2fbf2439e5c3" vbProcedure="false">'Use Phase'!$AD$258</definedName>
    <definedName function="false" hidden="false" name="mleaf_3d445574_9d12_56ad_9131_2bb55ca62592" vbProcedure="false">Recycling!$BM$326</definedName>
    <definedName function="false" hidden="false" name="mleaf_3d44e214_2c57_53cb_a17c_8ae4482c25a6" vbProcedure="false">Production!$K$164</definedName>
    <definedName function="false" hidden="false" name="mleaf_3d4565cc_3f11_56dc_b896_d57a4fc7b685" vbProcedure="false">'Use Phase_Grid'!$W$192</definedName>
    <definedName function="false" hidden="false" name="mleaf_3d49a0c7_1d2f_5e9c_b396_6341a0d6ddd1" vbProcedure="false">'Use Phase'!$O$313</definedName>
    <definedName function="false" hidden="false" name="mleaf_3d4ed1ba_438b_5bec_b0b4_a27cbdabd33c" vbProcedure="false">'Use Phase'!$O$64</definedName>
    <definedName function="false" hidden="false" name="mleaf_3d4f054b_381f_590a_b6da_0a37004467df" vbProcedure="false">'Use Phase'!$U$352</definedName>
    <definedName function="false" hidden="false" name="mleaf_3d50718e_9cf2_5fd4_b4ee_d8b03d316439" vbProcedure="false">Resume_SensAnal!$P$183</definedName>
    <definedName function="false" hidden="false" name="mleaf_3d522d11_0ae2_53f3_9769_1c32a0ad872c" vbProcedure="false">'Use Phase'!$AH$238</definedName>
    <definedName function="false" hidden="false" name="mleaf_3d533c70_32aa_58ec_95f0_7e3bc7123521" vbProcedure="false">Recycling!$AM$115</definedName>
    <definedName function="false" hidden="false" name="mleaf_3d547b1c_88e2_58f0_a8b4_e6602ffeec20" vbProcedure="false">Resume_SensAnal!$AC$94</definedName>
    <definedName function="false" hidden="false" name="mleaf_3d582f2d_d080_523e_a8d1_ab2ab64476f2" vbProcedure="false">Recycling!$BP$112</definedName>
    <definedName function="false" hidden="false" name="mleaf_3d59d6ee_d8f0_580e_ad5d_df07d401748a" vbProcedure="false">'Heat map article'!$P$60</definedName>
    <definedName function="false" hidden="false" name="mleaf_3d5cc56c_bfc3_5af0_9e08_f5454c35d279" vbProcedure="false">'Use Phase_Grid'!$R$160</definedName>
    <definedName function="false" hidden="false" name="mleaf_3d5d655a_6812_5323_b1ed_d6af6736ea72" vbProcedure="false">'Heat map article'!$D$142</definedName>
    <definedName function="false" hidden="false" name="mleaf_3d5fce34_ed5a_5c2b_b7f1_d5561978ba96" vbProcedure="false">'Use Phase'!$W$195</definedName>
    <definedName function="false" hidden="false" name="mleaf_3d60a602_9852_5a49_b066_e53c5391932c" vbProcedure="false">'Use Phase'!$L$197</definedName>
    <definedName function="false" hidden="false" name="mleaf_3d6c42b4_2bb7_5a51_a2fe_75681987162f" vbProcedure="false">'Use Phase'!$M$324</definedName>
    <definedName function="false" hidden="false" name="mleaf_3d6fcbf7_f160_52af_b316_1f0f8ec1415d" vbProcedure="false">'Use Phase'!$J$140</definedName>
    <definedName function="false" hidden="false" name="mleaf_3d6ffc12_3ffc_5677_b929_e7fcd1cd09b4" vbProcedure="false">Recycling!$AU$156</definedName>
    <definedName function="false" hidden="false" name="mleaf_3d70d190_e8f6_5d4b_908c_16e056e8f54f" vbProcedure="false">'Heat map article'!$AH$34</definedName>
    <definedName function="false" hidden="false" name="mleaf_3d72db59_f07e_5307_aa2c_9f985ee68270" vbProcedure="false">Resume_SensAnal!$R$16</definedName>
    <definedName function="false" hidden="false" name="mleaf_3d7307bc_8c4c_54b5_b916_976022e7b6a3" vbProcedure="false">Production!$C$34</definedName>
    <definedName function="false" hidden="false" name="mleaf_3d736303_1de2_5939_bddf_229ab58d10a1" vbProcedure="false">Resume_SensAnal!$AM$116</definedName>
    <definedName function="false" hidden="false" name="mleaf_3d7cd157_24b5_554a_827b_a57436fe837c" vbProcedure="false">'Heat map article'!$AV$15</definedName>
    <definedName function="false" hidden="false" name="mleaf_3d814007_4212_5e94_851a_33a252676845" vbProcedure="false">Resume_SensAnal!$AR$72</definedName>
    <definedName function="false" hidden="false" name="mleaf_3d82caae_c5fa_5c08_962a_b9f19275d96a" vbProcedure="false">Recycling!$H$148</definedName>
    <definedName function="false" hidden="false" name="mleaf_3d835387_3911_5a5e_8028_0899d4979242" vbProcedure="false">'Use Phase_Grid'!$K$266</definedName>
    <definedName function="false" hidden="false" name="mleaf_3d891e60_8416_5c87_b2df_bc65b87277bb" vbProcedure="false">Resume_SensAnal!$AB$63</definedName>
    <definedName function="false" hidden="false" name="mleaf_3d8ba133_e729_5f05_b7ed_43ab5f4fe410" vbProcedure="false">'Heat map article'!$AF$26</definedName>
    <definedName function="false" hidden="false" name="mleaf_3d8cd838_0130_5155_99c4_2d7da7c67c6d" vbProcedure="false">'Use Phase'!$N$332</definedName>
    <definedName function="false" hidden="false" name="mleaf_3d941c8a_8e5e_583c_a252_54cf03f7c591" vbProcedure="false">'Use Phase_Grid'!$M$218</definedName>
    <definedName function="false" hidden="false" name="mleaf_3d948a9b_1217_550d_9b41_f89e6db7b8c9" vbProcedure="false">'Use Phase'!$H$53</definedName>
    <definedName function="false" hidden="false" name="mleaf_3d96cf62_2884_5887_b6e8_727d562efd9f" vbProcedure="false">'Use Phase'!$T$257</definedName>
    <definedName function="false" hidden="false" name="mleaf_3d9eed5a_8e35_5615_a98e_691cb0dac273" vbProcedure="false">Resume_SensAnal!$S$19</definedName>
    <definedName function="false" hidden="false" name="mleaf_3da1785c_6474_5636_9691_714fb8c02d96" vbProcedure="false">'Use Phase_Grid'!$M$34</definedName>
    <definedName function="false" hidden="false" name="mleaf_3da2d0b1_23f5_5a98_99d1_76603a3f8e8e" vbProcedure="false">'Use Phase_Grid'!$Q$101</definedName>
    <definedName function="false" hidden="false" name="mleaf_3da39770_332d_5bb6_b458_a52919dcb7e5" vbProcedure="false">'Heat map article'!$AE$30</definedName>
    <definedName function="false" hidden="false" name="mleaf_3da43d58_4eb8_5ede_9a87_c1b09a0ffcb4" vbProcedure="false">'Use Phase_Grid'!$T$141</definedName>
    <definedName function="false" hidden="false" name="mleaf_3da4bb93_77c7_5bfe_97b6_1e9168fc854d" vbProcedure="false">'Use Phase'!$Q$229</definedName>
    <definedName function="false" hidden="false" name="mleaf_3da75721_9882_51f5_ba18_cf2a36a4d844" vbProcedure="false">Resume_SensAnal!$AQ$51</definedName>
    <definedName function="false" hidden="false" name="mleaf_3da86245_5077_5d3a_a751_2d931dcb5568" vbProcedure="false">'Use Phase'!$J$342</definedName>
    <definedName function="false" hidden="false" name="mleaf_3da941ab_cbd6_5007_85c3_9605a52d2de7" vbProcedure="false">'Heat map article'!$X$49</definedName>
    <definedName function="false" hidden="false" name="mleaf_3da9bd90_e9c6_5550_9dbe_8c1f305c52d3" vbProcedure="false">'Heat map article'!$W$143</definedName>
    <definedName function="false" hidden="false" name="mleaf_3da9e7dc_407b_540e_8882_7c8a17012ec9" vbProcedure="false">Recycling!$AB$161</definedName>
    <definedName function="false" hidden="false" name="mleaf_3db1b90a_8ff6_5428_9cdc_a8a442e5e380" vbProcedure="false">'Use Phase_Grid'!$N$117</definedName>
    <definedName function="false" hidden="false" name="mleaf_3db47285_e1be_5847_b35c_0b4011a381dc" vbProcedure="false">'Heat map article'!$D$143</definedName>
    <definedName function="false" hidden="false" name="mleaf_3db60faf_ab72_5822_8cff_47cd3f923f25" vbProcedure="false">'Use Phase'!$K$340</definedName>
    <definedName function="false" hidden="false" name="mleaf_3db952c4_97ea_5a4f_98ec_1bb175e63838" vbProcedure="false">Resume_SensAnal!$T$135</definedName>
    <definedName function="false" hidden="false" name="mleaf_3db9ccb9_b245_55cb_bb56_06e043920ee8" vbProcedure="false">'Use Phase_Grid'!$J$174</definedName>
    <definedName function="false" hidden="false" name="mleaf_3db9d056_7868_5263_9558_28e95b5dc7c1" vbProcedure="false">'Heat map article'!$V$112</definedName>
    <definedName function="false" hidden="false" name="mleaf_3dbece10_e53b_59b1_96b6_0ef23b3c104d" vbProcedure="false">Recycling!$H$124</definedName>
    <definedName function="false" hidden="false" name="mleaf_3dbf8ab2_6360_5a90_aaba_7e326bf77d54" vbProcedure="false">Production!$AV$155</definedName>
    <definedName function="false" hidden="false" name="mleaf_3dbfd4f2_2888_5803_a40d_574d90e95a98" vbProcedure="false">'Heat map article'!$Q$10</definedName>
    <definedName function="false" hidden="false" name="mleaf_3dc0d7b9_0160_591a_9b7d_f28a05a2a2cf" vbProcedure="false">Production!$K$168</definedName>
    <definedName function="false" hidden="false" name="mleaf_3dc2b936_d6f1_5df4_9fc3_8aa1d9ea3e35" vbProcedure="false">Recycling!$BD$155</definedName>
    <definedName function="false" hidden="false" name="mleaf_3dc3de31_18fb_54f4_987e_adb377822362" vbProcedure="false">Resume_SensAnal!$T$101</definedName>
    <definedName function="false" hidden="false" name="mleaf_3dc4bd02_724e_55ea_a316_ac049e57adf8" vbProcedure="false">Production!$AK$86</definedName>
    <definedName function="false" hidden="false" name="mleaf_3dc598f9_c27d_5d80_bdc0_08233c9835f5" vbProcedure="false">Production!$B$14</definedName>
    <definedName function="false" hidden="false" name="mleaf_3dc7a635_1d57_5b0f_9704_a4d27d5db777" vbProcedure="false">Production!$AC$19</definedName>
    <definedName function="false" hidden="false" name="mleaf_3dcc05a6_1de1_5fbb_adaf_1f2392c58d74" vbProcedure="false">'Use Phase_Grid'!$P$50</definedName>
    <definedName function="false" hidden="false" name="mleaf_3dd50bb2_556f_573e_a533_b4ed20ed4d70" vbProcedure="false">Production!$H$86</definedName>
    <definedName function="false" hidden="false" name="mleaf_3dd671c5_3b11_59a0_a44f_874aa724b2a6" vbProcedure="false">Recycling!$AV$327</definedName>
    <definedName function="false" hidden="false" name="mleaf_3dde8675_fd9e_5111_bf5d_65dba48d2f35" vbProcedure="false">'Use Phase'!$B$9</definedName>
    <definedName function="false" hidden="false" name="mleaf_3ddf61ff_9f4d_57da_a400_3b3ffd536d52" vbProcedure="false">'Use Phase'!$R$327</definedName>
    <definedName function="false" hidden="false" name="mleaf_3de09bcf_c441_504b_92ee_a08b271697e1" vbProcedure="false">'Heat map article'!$Q$124</definedName>
    <definedName function="false" hidden="false" name="mleaf_3de17f00_921f_5410_8f7d_c35653dce6b2" vbProcedure="false">'Heat map article'!$AI$128</definedName>
    <definedName function="false" hidden="false" name="mleaf_3de1c1f0_552e_57f2_8499_2b19fdff3701" vbProcedure="false">'Heat map article'!$AW$23</definedName>
    <definedName function="false" hidden="false" name="mleaf_3de3afb7_5c1d_566a_9a73_dcf712b04a4a" vbProcedure="false">Production!$L$19</definedName>
    <definedName function="false" hidden="false" name="mleaf_3de732cb_7662_5494_b159_3061949782bd" vbProcedure="false">'Use Phase'!$P$284</definedName>
    <definedName function="false" hidden="false" name="mleaf_3de9dcf2_97d2_5f53_8220_7223c0bb0bda" vbProcedure="false">Recycling!$D$151</definedName>
    <definedName function="false" hidden="false" name="mleaf_3deaf937_257b_57e8_bf6c_39a46070f66a" vbProcedure="false">Production!$BN$222</definedName>
    <definedName function="false" hidden="false" name="mleaf_3dec469e_1d83_55b8_a0a1_eb750a14990e" vbProcedure="false">Recycling!$AO$153</definedName>
    <definedName function="false" hidden="false" name="mleaf_3deca472_2f19_581f_b8c4_b1778cd19fa9" vbProcedure="false">Resume_SensAnal!$G$6</definedName>
    <definedName function="false" hidden="false" name="mleaf_3df0d588_d8ac_5bf8_bea3_e06d1cba8471" vbProcedure="false">'Use Phase_Grid'!$K$178</definedName>
    <definedName function="false" hidden="false" name="mleaf_3df181f4_a494_5be1_989e_5413742a0d12" vbProcedure="false">Resume_SensAnal!$Q$131</definedName>
    <definedName function="false" hidden="false" name="mleaf_3df1876b_d5b0_5f21_a74d_d2afb7573b7e" vbProcedure="false">'Heat map article'!$H$112</definedName>
    <definedName function="false" hidden="false" name="mleaf_3df1edf3_4c63_588c_a086_4ac2d403da44" vbProcedure="false">Recycling!$AX$83</definedName>
    <definedName function="false" hidden="false" name="mleaf_3df584e9_6d5c_5450_8b09_fe68bd9eaa3c" vbProcedure="false">'Use Phase'!$U$237</definedName>
    <definedName function="false" hidden="false" name="mleaf_3df684b7_9765_5b6e_953f_162f148d53d4" vbProcedure="false">'Heat map article'!$D$99</definedName>
    <definedName function="false" hidden="false" name="mleaf_3df99e44_3797_572f_815e_7c293454c43a" vbProcedure="false">'Use Phase'!$J$185</definedName>
    <definedName function="false" hidden="false" name="mleaf_3dfa7568_774a_5f6d_a3ae_79df40fbd556" vbProcedure="false">Graphs!$F$50</definedName>
    <definedName function="false" hidden="false" name="mleaf_3dfd9f6a_7b63_5aed_a1a3_8f1098ce7c68" vbProcedure="false">'Use Phase_Grid'!$K$69</definedName>
    <definedName function="false" hidden="false" name="mleaf_3dfe1634_7ce0_55d7_8acd_b2f656c5a0c4" vbProcedure="false">'Heat map article'!$L$100</definedName>
    <definedName function="false" hidden="false" name="mleaf_3dff9100_ac81_5957_93c8_6a8ae14dcfb9" vbProcedure="false">Resume_SensAnal!$H$7</definedName>
    <definedName function="false" hidden="false" name="mleaf_3e0304ef_3bd1_5e58_b8e4_04344725e42a" vbProcedure="false">Resume_SensAnal!$N$194</definedName>
    <definedName function="false" hidden="false" name="mleaf_3e0394ec_999e_5d3c_982a_3cbfeaffb25d" vbProcedure="false">'Use Phase'!$AF$186</definedName>
    <definedName function="false" hidden="false" name="mleaf_3e042de3_8b26_5a3b_81c6_ca876905149f" vbProcedure="false">Recycling!$P$143</definedName>
    <definedName function="false" hidden="false" name="mleaf_3e099b0b_04eb_5b9f_a477_25913ec67c53" vbProcedure="false">'Heat map article'!$AU$34</definedName>
    <definedName function="false" hidden="false" name="mleaf_3e0cad89_2732_5fb7_a126_9a2966d948f3" vbProcedure="false">'Use Phase_Grid'!$J$189</definedName>
    <definedName function="false" hidden="false" name="mleaf_3e0e0bef_7389_53cb_89ec_ccb6c806529a" vbProcedure="false">Whisker_Sens!$F$4</definedName>
    <definedName function="false" hidden="false" name="mleaf_3e0eb960_10f1_5bca_b014_85f888210948" vbProcedure="false">Resume_SensAnal!$P$134</definedName>
    <definedName function="false" hidden="false" name="mleaf_3e149a31_30ef_5ff2_9f52_713005b1cecf" vbProcedure="false">'Use Phase'!$AD$164</definedName>
    <definedName function="false" hidden="false" name="mleaf_3e17f1b6_5ffb_5c4c_9eaf_1b0bd003ca6e" vbProcedure="false">Resume_SensAnal!$E$96</definedName>
    <definedName function="false" hidden="false" name="mleaf_3e1b2721_2cf5_5113_accb_105430919129" vbProcedure="false">'Use Phase_Grid'!$M$198</definedName>
    <definedName function="false" hidden="false" name="mleaf_3e1f9b67_289b_5adc_89b8_83be72b31c8d" vbProcedure="false">Recycling!$S$110</definedName>
    <definedName function="false" hidden="false" name="mleaf_3e2240cc_f44a_5c31_a135_b804f342d881" vbProcedure="false">'Use Phase_Grid'!$K$26</definedName>
    <definedName function="false" hidden="false" name="mleaf_3e2282d6_4a04_5af8_b8b0_41ee6bcdfdb9" vbProcedure="false">'Heat map article'!$AJ$83</definedName>
    <definedName function="false" hidden="false" name="mleaf_3e2958ad_29f8_53ba_aa98_4e2adb73a057" vbProcedure="false">'Heat map article'!$J$147</definedName>
    <definedName function="false" hidden="false" name="mleaf_3e29d153_10c2_5193_a662_6a6583c78f91" vbProcedure="false">'Heat map article'!$Y$52</definedName>
    <definedName function="false" hidden="false" name="mleaf_3e35d248_deeb_5db1_bf61_e7cdf06949c7" vbProcedure="false">Recycling!$J$154</definedName>
    <definedName function="false" hidden="false" name="mleaf_3e3746a2_e1d0_528a_8e32_b00537a5ca4b" vbProcedure="false">'Heat map article'!$Y$134</definedName>
    <definedName function="false" hidden="false" name="mleaf_3e3c1106_67fe_5901_9b62_6e1096e245ad" vbProcedure="false">'Heat map article'!$AL$44</definedName>
    <definedName function="false" hidden="false" name="mleaf_3e3f835d_ce84_521d_b8a7_9b9539263e78" vbProcedure="false">'Use Phase'!$O$325</definedName>
    <definedName function="false" hidden="false" name="mleaf_3e451e57_3746_57b3_8e00_4e7924777593" vbProcedure="false">'Use Phase'!$K$128</definedName>
    <definedName function="false" hidden="false" name="mleaf_3e4d987e_71cf_52de_a19e_53045485ec3d" vbProcedure="false">'Use Phase'!$P$227</definedName>
    <definedName function="false" hidden="false" name="mleaf_3e4e9ed1_3dce_5402_b858_b1d5d4e0a8c1" vbProcedure="false">'Use Phase_Grid'!$L$228</definedName>
    <definedName function="false" hidden="false" name="mleaf_3e507168_6945_5c7a_a03f_af15c1926b52" vbProcedure="false">'Use Phase'!$J$391</definedName>
    <definedName function="false" hidden="false" name="mleaf_3e535c17_82b7_5d36_b4c2_b0e5ac9a5178" vbProcedure="false">'Use Phase'!$W$175</definedName>
    <definedName function="false" hidden="false" name="mleaf_3e5ae479_1e93_57ae_a22c_30db347284fb" vbProcedure="false">Production!$BG$17</definedName>
    <definedName function="false" hidden="false" name="mleaf_3e5d1414_d0f3_5782_9558_e58653ad8405" vbProcedure="false">'Heat map article'!$AA$121</definedName>
    <definedName function="false" hidden="false" name="mleaf_3e5f341e_a10a_5377_a320_a1025b7528d4" vbProcedure="false">'Use Phase'!$V$151</definedName>
    <definedName function="false" hidden="false" name="mleaf_3e60c89e_cd34_5884_ab72_279bce553509" vbProcedure="false">Production!$Y$180</definedName>
    <definedName function="false" hidden="false" name="mleaf_3e60fee8_1cdf_53e8_9789_9b6e73a55362" vbProcedure="false">'Heat map article'!$Z$138</definedName>
    <definedName function="false" hidden="false" name="mleaf_3e629d57_cb12_5779_94ae_59c855e4d572" vbProcedure="false">'Heat map article'!$R$132</definedName>
    <definedName function="false" hidden="false" name="mleaf_3e6515dd_218b_5ed0_9c21_dd3725f84849" vbProcedure="false">Resume_SensAnal!$L$185</definedName>
    <definedName function="false" hidden="false" name="mleaf_3e6662b8_b96d_5f00_85eb_52e226f9c0a1" vbProcedure="false">'Heat map article'!$F$111</definedName>
    <definedName function="false" hidden="false" name="mleaf_3e69eb9e_4ac5_53c9_a311_04ef18112abc" vbProcedure="false">Recycling!$BP$106</definedName>
    <definedName function="false" hidden="false" name="mleaf_3e6b601c_1c99_558f_b5d1_d40d35186f0b" vbProcedure="false">Recycling!$AQ$86</definedName>
    <definedName function="false" hidden="false" name="mleaf_3e72fd9f_1b3c_5a22_aae8_4ce5a98e703b" vbProcedure="false">'Use Phase_Grid'!$Q$235</definedName>
    <definedName function="false" hidden="false" name="mleaf_3e733541_ee42_5e17_a985_e52a3613bc17" vbProcedure="false">Resume_SensAnal!$O$20</definedName>
    <definedName function="false" hidden="false" name="mleaf_3e750382_02a3_5d2a_85bc_66a15f930003" vbProcedure="false">'Use Phase'!$AK$208</definedName>
    <definedName function="false" hidden="false" name="mleaf_3e770a5e_3bf3_59d3_90d8_520be064375a" vbProcedure="false">'Heat map article'!$V$133</definedName>
    <definedName function="false" hidden="false" name="mleaf_3e795a60_bd21_5cd1_9edf_98713e425a73" vbProcedure="false">'Use Phase'!$Q$155</definedName>
    <definedName function="false" hidden="false" name="mleaf_3e7df5a7_dc31_5973_a609_1dbab52e5132" vbProcedure="false">Resume_SensAnal!$AR$100</definedName>
    <definedName function="false" hidden="false" name="mleaf_3e8c2b9f_4fcd_5062_a243_8ba75e4aebf2" vbProcedure="false">'Use Phase'!$V$239</definedName>
    <definedName function="false" hidden="false" name="mleaf_3e8f132a_2174_52ff_8628_6a57e7d13e10" vbProcedure="false">Production!$AV$4</definedName>
    <definedName function="false" hidden="false" name="mleaf_3e9194dd_fba3_557f_b305_5dcca6409c05" vbProcedure="false">'Use Phase_Grid'!$F$38</definedName>
    <definedName function="false" hidden="false" name="mleaf_3e91ecdd_d419_55cd_9dcf_3f8dd57c3d9e" vbProcedure="false">'Heat map article'!$BA$31</definedName>
    <definedName function="false" hidden="false" name="mleaf_3e94b073_eaae_5a60_a4d5_2566568bde72" vbProcedure="false">Recycling!$AA$122</definedName>
    <definedName function="false" hidden="false" name="mleaf_3e95a7b2_79c8_5f6c_b5a5_9d3b8251bbac" vbProcedure="false">Resume_SensAnal!$H$157</definedName>
    <definedName function="false" hidden="false" name="mleaf_3e9622c6_a64f_56fe_9944_3546b4c35990" vbProcedure="false">Resume_SensAnal!$I$173</definedName>
    <definedName function="false" hidden="false" name="mleaf_3ea30fac_10e4_56a3_8af5_68b20dc74001" vbProcedure="false">'Use Phase'!$W$350</definedName>
    <definedName function="false" hidden="false" name="mleaf_3ea54fd3_3396_5529_8629_2f90aa6d7da2" vbProcedure="false">Resume_SensAnal!$AO$51</definedName>
    <definedName function="false" hidden="false" name="mleaf_3ea5df0f_2e1e_5e7f_93f1_a115910abd32" vbProcedure="false">'Use Phase'!$K$331</definedName>
    <definedName function="false" hidden="false" name="mleaf_3ea688ed_84a2_5484_a8c0_d64e8391c324" vbProcedure="false">'Heat map article'!$L$53</definedName>
    <definedName function="false" hidden="false" name="mleaf_3eaa1ae1_2138_587d_ae4f_90685bc02236" vbProcedure="false">Graphs!$N$65</definedName>
    <definedName function="false" hidden="false" name="mleaf_3eab55cb_945e_53c8_be14_361c921a8193" vbProcedure="false">'Use Phase_Grid'!$T$152</definedName>
    <definedName function="false" hidden="false" name="mleaf_3eac5e7d_621b_5f49_81a8_676a337f263a" vbProcedure="false">Production!$BE$204</definedName>
    <definedName function="false" hidden="false" name="mleaf_3ead519c_f5b1_50e1_9074_a9cfa0b47b8f" vbProcedure="false">'Use Phase'!$K$97</definedName>
    <definedName function="false" hidden="false" name="mleaf_3ead9ddf_4294_537c_88ff_1d4deda9afa4" vbProcedure="false">Production!$J$233</definedName>
    <definedName function="false" hidden="false" name="mleaf_3eaf29fa_17c0_58e9_903e_9f6485356659" vbProcedure="false">'Heat map article'!$C$40</definedName>
    <definedName function="false" hidden="false" name="mleaf_3eb1026a_4e81_556c_a9df_ae8b679aa8ca" vbProcedure="false">'Use Phase'!$B$40</definedName>
    <definedName function="false" hidden="false" name="mleaf_3eb501d2_bbca_54c5_ae24_f7c43ec59f34" vbProcedure="false">Production!$P$205</definedName>
    <definedName function="false" hidden="false" name="mleaf_3eb73775_5767_5cd5_afbc_f0e793d68fb3" vbProcedure="false">'Use Phase_Grid'!$G$60</definedName>
    <definedName function="false" hidden="false" name="mleaf_3eb767ae_ce37_5ab8_b185_8f040bf2717f" vbProcedure="false">Recycling!$T$147</definedName>
    <definedName function="false" hidden="false" name="mleaf_3eb8ed17_62bf_50c5_985b_2db0ffa3d23f" vbProcedure="false">'Use Phase_Grid'!$P$199</definedName>
    <definedName function="false" hidden="false" name="mleaf_3eba3eef_e762_5634_bb25_202d1dbd44b6" vbProcedure="false">Recycling!$AT$306</definedName>
    <definedName function="false" hidden="false" name="mleaf_3ebc178b_7fe3_5656_9045_8b8b59eb77c3" vbProcedure="false">'Use Phase'!$AG$271</definedName>
    <definedName function="false" hidden="false" name="mleaf_3ebd648b_6dfe_5b8d_881e_10b10e376df9" vbProcedure="false">'Use Phase'!$E$43</definedName>
    <definedName function="false" hidden="false" name="mleaf_3ec2deb5_4103_508c_bc9c_02e69eda3b32" vbProcedure="false">Resume_SensAnal!$N$90</definedName>
    <definedName function="false" hidden="false" name="mleaf_3ec42eea_9cfa_5912_b72e_6f6aad5423db" vbProcedure="false">'Use Phase'!$M$37</definedName>
    <definedName function="false" hidden="false" name="mleaf_3ec86d31_2736_5853_b319_3997cdef8e77" vbProcedure="false">'Heat map article'!$AB$50</definedName>
    <definedName function="false" hidden="false" name="mleaf_3ec87396_fb5f_5fe7_bf02_3e0d0a23009f" vbProcedure="false">'Heat map article'!$C$90</definedName>
    <definedName function="false" hidden="false" name="mleaf_3ec8d346_efd2_59a2_b35c_14e2194b737f" vbProcedure="false">Recycling!$Z$190</definedName>
    <definedName function="false" hidden="false" name="mleaf_3ec9323f_21d8_5ff3_814c_4ebfdc450cc7" vbProcedure="false">'Heat map article'!$W$100</definedName>
    <definedName function="false" hidden="false" name="mleaf_3ec93ddd_11e1_5f3a_8765_c239b7f0db6a" vbProcedure="false">'Heat map article'!$AF$14</definedName>
    <definedName function="false" hidden="false" name="mleaf_3ecae8af_4029_5f6b_aec7_ba0007cc5eb7" vbProcedure="false">Resume_SensAnal!$F$157</definedName>
    <definedName function="false" hidden="false" name="mleaf_3ed05c8f_3d51_5c4f_b62a_ef7cc26b86ee" vbProcedure="false">'Use Phase_Grid'!$U$193</definedName>
    <definedName function="false" hidden="false" name="mleaf_3ed5b79a_6a3e_5bd4_9042_6f94dee4e8b7" vbProcedure="false">'Heat map article'!$AS$17</definedName>
    <definedName function="false" hidden="false" name="mleaf_3ed9c2b9_b769_526a_9deb_e6bbd6df84e0" vbProcedure="false">'Use Phase_Grid'!$S$28</definedName>
    <definedName function="false" hidden="false" name="mleaf_3eda32a9_544a_50fb_b582_2c83ab8ba10b" vbProcedure="false">'Use Phase'!$Q$244</definedName>
    <definedName function="false" hidden="false" name="mleaf_3edd02a8_1891_500d_9635_ceadc92addd4" vbProcedure="false">Production!$U$64</definedName>
    <definedName function="false" hidden="false" name="mleaf_3edd9df3_4758_5be1_a3a6_80502a9eadb9" vbProcedure="false">'Use Phase_Grid'!$L$10</definedName>
    <definedName function="false" hidden="false" name="mleaf_3ee0bda7_45ce_5406_83e3_d173510c577f" vbProcedure="false">'Use Phase'!$AD$143</definedName>
    <definedName function="false" hidden="false" name="mleaf_3ee1b698_6341_526f_a717_990eba2f731b" vbProcedure="false">'Use Phase'!$Q$353</definedName>
    <definedName function="false" hidden="false" name="mleaf_3ee56c30_b5fc_5115_b8da_cf2d9637ac00" vbProcedure="false">'Use Phase'!$O$216</definedName>
    <definedName function="false" hidden="false" name="mleaf_3ee95a1e_1916_5e51_a971_481df508dd4d" vbProcedure="false">Recycling!$AN$85</definedName>
    <definedName function="false" hidden="false" name="mleaf_3eeb37cd_ad41_5d68_993f_ffa9979d553f" vbProcedure="false">'Heat map article'!$H$95</definedName>
    <definedName function="false" hidden="false" name="mleaf_3eee414c_3863_550b_8b95_d586eceacc67" vbProcedure="false">'Use Phase'!$S$231</definedName>
    <definedName function="false" hidden="false" name="mleaf_3ef3e588_d65b_5cfb_ba94_68e76bb61040" vbProcedure="false">'Use Phase'!$J$393</definedName>
    <definedName function="false" hidden="false" name="mleaf_3ef6d72c_6b88_56a0_af8e_c1dc89526fb1" vbProcedure="false">'Use Phase_Grid'!$L$89</definedName>
    <definedName function="false" hidden="false" name="mleaf_3ef7c566_e2f9_5e0b_a806_5325d1f7e282" vbProcedure="false">'Heat map article'!$V$46</definedName>
    <definedName function="false" hidden="false" name="mleaf_3efb8fca_a678_5477_8f82_9d86bc51d4aa" vbProcedure="false">'Heat map article'!$N$101</definedName>
    <definedName function="false" hidden="false" name="mleaf_3efe8d3f_67ce_5dde_a130_4a8c99c7be86" vbProcedure="false">'Use Phase'!$P$10</definedName>
    <definedName function="false" hidden="false" name="mleaf_3f09765f_b3cf_557b_bf60_8fef2649db4c" vbProcedure="false">'Use Phase_Grid'!$M$261</definedName>
    <definedName function="false" hidden="false" name="mleaf_3f0ae4ca_0d89_5e9a_bd07_ac7d7472967f" vbProcedure="false">Recycling!$D$154</definedName>
    <definedName function="false" hidden="false" name="mleaf_3f0b6eb2_a130_521b_858c_b62b2286afea" vbProcedure="false">'Use Phase'!$W$139</definedName>
    <definedName function="false" hidden="false" name="mleaf_3f0db39f_6e02_5545_8d7e_f3a2dae66add" vbProcedure="false">'Use Phase'!$P$127</definedName>
    <definedName function="false" hidden="false" name="mleaf_3f0dc758_c3ad_52d2_9dcb_747bb8e2d157" vbProcedure="false">'Heat map article'!$J$10</definedName>
    <definedName function="false" hidden="false" name="mleaf_3f0f4ed6_9648_5d68_8550_7c9d97228098" vbProcedure="false">Recycling!$AM$95</definedName>
    <definedName function="false" hidden="false" name="mleaf_3f14f0fa_b353_505d_a780_a054dc0369fd" vbProcedure="false">'Use Phase_Grid'!$U$208</definedName>
    <definedName function="false" hidden="false" name="mleaf_3f1885b7_e112_57c9_9dee_a6081e3162ab" vbProcedure="false">'Use Phase_Grid'!$W$174</definedName>
    <definedName function="false" hidden="false" name="mleaf_3f189c5c_1341_5a73_8c8b_165babe7619b" vbProcedure="false">'Use Phase'!$P$280</definedName>
    <definedName function="false" hidden="false" name="mleaf_3f1a0a54_3d64_567b_b737_f0eeb8824561" vbProcedure="false">Production!$G$32</definedName>
    <definedName function="false" hidden="false" name="mleaf_3f201b31_00ad_599f_9feb_6cfe12bdd7d6" vbProcedure="false">Whisker_Sens!$C$56</definedName>
    <definedName function="false" hidden="false" name="mleaf_3f20c546_ef9a_5b4d_953f_3fd8eff504aa" vbProcedure="false">Resume_SensAnal!$AM$98</definedName>
    <definedName function="false" hidden="false" name="mleaf_3f222e75_4e57_547c_89bd_1dcc9000e6d4" vbProcedure="false">Resume_SensAnal!$AD$68</definedName>
    <definedName function="false" hidden="false" name="mleaf_3f2673af_1296_57f2_a05f_6c214e8b7582" vbProcedure="false">'Heat map article'!$Y$151</definedName>
    <definedName function="false" hidden="false" name="mleaf_3f2776ed_aea5_508c_9616_c06bc59b514a" vbProcedure="false">Recycling!$AU$149</definedName>
    <definedName function="false" hidden="false" name="mleaf_3f280839_150a_5ae9_9abe_6acd8d04f651" vbProcedure="false">'Use Phase'!$W$235</definedName>
    <definedName function="false" hidden="false" name="mleaf_3f326cd9_9731_5ff8_a7cb_0b6fac002258" vbProcedure="false">Recycling!$BQ$319</definedName>
    <definedName function="false" hidden="false" name="mleaf_3f343deb_1694_5aef_8ac5_f74e3525ca4d" vbProcedure="false">Production!$AL$52</definedName>
    <definedName function="false" hidden="false" name="mleaf_3f38614e_9ab0_58d9_9772_759b064469be" vbProcedure="false">Production!$F$4</definedName>
    <definedName function="false" hidden="false" name="mleaf_3f39c11f_08e8_511f_91da_cb8bba79e99d" vbProcedure="false">Graphs!$N$24</definedName>
    <definedName function="false" hidden="false" name="mleaf_3f39e6f0_c20e_516d_9def_afef97e492ca" vbProcedure="false">'Use Phase'!$T$324</definedName>
    <definedName function="false" hidden="false" name="mleaf_3f3b7e68_5480_5a73_9355_6e927efc9ed5" vbProcedure="false">'Use Phase'!$R$171</definedName>
    <definedName function="false" hidden="false" name="mleaf_3f3d9cc3_5f3e_5b15_9781_56fe53e33ed5" vbProcedure="false">Resume_SensAnal!$D$49</definedName>
    <definedName function="false" hidden="false" name="mleaf_3f4fd016_1709_5e42_9762_b97e67d7ade7" vbProcedure="false">Production!$AT$87</definedName>
    <definedName function="false" hidden="false" name="mleaf_3f535e7d_f7f6_5822_90b6_307cf65f16d4" vbProcedure="false">Graphs!$M$10</definedName>
    <definedName function="false" hidden="false" name="mleaf_3f53b138_6b1e_5ab1_bfae_06db4ab250c6" vbProcedure="false">Graphs!$N$8</definedName>
    <definedName function="false" hidden="false" name="mleaf_3f573a83_db18_5bd3_81e6_53ff84a9bf0d" vbProcedure="false">Recycling!$AJ$95</definedName>
    <definedName function="false" hidden="false" name="mleaf_3f5a2e7b_934d_5d9f_a963_7c3c40d6dde8" vbProcedure="false">'Use Phase_Grid'!$J$177</definedName>
    <definedName function="false" hidden="false" name="mleaf_3f5e4afa_57d2_5193_91b7_a10c596ed16b" vbProcedure="false">'Use Phase'!$S$297</definedName>
    <definedName function="false" hidden="false" name="mleaf_3f5f9060_e78d_5506_929a_44cc8da57f5a" vbProcedure="false">Recycling!$AT$93</definedName>
    <definedName function="false" hidden="false" name="mleaf_3f637fac_1e4c_5263_a2a5_b186d4ab3f52" vbProcedure="false">Recycling!$AV$89</definedName>
    <definedName function="false" hidden="false" name="mleaf_3f6398da_2bcc_597a_92df_db5d55a582bd" vbProcedure="false">Resume_SensAnal!$P$15</definedName>
    <definedName function="false" hidden="false" name="mleaf_3f63d655_7b5e_5374_9b1c_7fdde59b7aa0" vbProcedure="false">Production!$L$14</definedName>
    <definedName function="false" hidden="false" name="mleaf_3f641a0f_28ce_5a7f_aea6_f4165ead0fc4" vbProcedure="false">'Use Phase'!$AD$168</definedName>
    <definedName function="false" hidden="false" name="mleaf_3f707d1b_fad9_50a9_8161_1e3dbce7f118" vbProcedure="false">Resume_SensAnal!$H$208</definedName>
    <definedName function="false" hidden="false" name="mleaf_3f713f35_444c_524e_b770_56130b7935f6" vbProcedure="false">'Use Phase'!$K$294</definedName>
    <definedName function="false" hidden="false" name="mleaf_3f73172b_4aee_570d_b0d2_50bbddef0beb" vbProcedure="false">'Use Phase'!$N$258</definedName>
    <definedName function="false" hidden="false" name="mleaf_3f773420_666b_5dd4_8109_53bd2595495a" vbProcedure="false">'Use Phase'!$E$62</definedName>
    <definedName function="false" hidden="false" name="mleaf_3f834b55_6493_5732_af44_9a97d3d8d1e6" vbProcedure="false">'Use Phase_Grid'!$P$9</definedName>
    <definedName function="false" hidden="false" name="mleaf_3f83b0bf_0eb0_567a_a697_aa76de8a2eca" vbProcedure="false">'Heat map article'!$K$87</definedName>
    <definedName function="false" hidden="false" name="mleaf_3f8456f5_9c62_5a4c_88ec_76cf68f8c7f0" vbProcedure="false">'Use Phase'!$AD$287</definedName>
    <definedName function="false" hidden="false" name="mleaf_3f86283f_b340_5255_ac7b_c021cfcceb9e" vbProcedure="false">Resume_SensAnal!$J$125</definedName>
    <definedName function="false" hidden="false" name="mleaf_3f87ee30_0f36_5f55_ba5e_55b89e75f19c" vbProcedure="false">'Use Phase'!$AH$277</definedName>
    <definedName function="false" hidden="false" name="mleaf_3f8a3e99_6c05_5ab8_9d16_94e0eb15579e" vbProcedure="false">'Use Phase'!$P$150</definedName>
    <definedName function="false" hidden="false" name="mleaf_3f8b8a35_e92e_5324_812d_887821d63ca4" vbProcedure="false">Recycling!$V$189</definedName>
    <definedName function="false" hidden="false" name="mleaf_3f8d7075_0169_5d01_8db3_bc5cd034db46" vbProcedure="false">Recycling!$W$193</definedName>
    <definedName function="false" hidden="false" name="mleaf_3f8ffe92_da69_5d50_930a_a7c6583e9dbb" vbProcedure="false">'Use Phase'!$T$167</definedName>
    <definedName function="false" hidden="false" name="mleaf_3f91d6c2_0e3f_51ae_a051_51c94fead9ac" vbProcedure="false">'Use Phase'!$S$272</definedName>
    <definedName function="false" hidden="false" name="mleaf_3f9355f6_2e52_5ec6_bf11_09a8357e9855" vbProcedure="false">'Use Phase'!$L$67</definedName>
    <definedName function="false" hidden="false" name="mleaf_3f93ae87_6fd0_5960_81f1_26066e2a8dfd" vbProcedure="false">Resume_SensAnal!$AI$67</definedName>
    <definedName function="false" hidden="false" name="mleaf_3f9a62f6_a5b8_5027_bc2d_5670e000c0c8" vbProcedure="false">Resume_SensAnal!$H$154</definedName>
    <definedName function="false" hidden="false" name="mleaf_3f9d19b2_5bcd_5c27_88c0_606d4898dec9" vbProcedure="false">'Use Phase'!$AF$287</definedName>
    <definedName function="false" hidden="false" name="mleaf_3f9def97_d8c3_52ad_8272_7701ff9736f7" vbProcedure="false">Production!$N$241</definedName>
    <definedName function="false" hidden="false" name="mleaf_3f9f6418_2f84_5988_8463_eb0d19a43eef" vbProcedure="false">Resume_SensAnal!$AC$42</definedName>
    <definedName function="false" hidden="false" name="mleaf_3f9ff390_a09a_5c13_9226_d57bbd0cd509" vbProcedure="false">Recycling!$BF$119</definedName>
    <definedName function="false" hidden="false" name="mleaf_3fa12f4b_3e0a_5d20_9237_2289112b45ec" vbProcedure="false">Resume_SensAnal!$J$6</definedName>
    <definedName function="false" hidden="false" name="mleaf_3fa33a87_377c_5a50_b38a_1cf3f9f817be" vbProcedure="false">Graphs!$D$33</definedName>
    <definedName function="false" hidden="false" name="mleaf_3fa3bf8e_c53c_547c_b129_bf47590c0950" vbProcedure="false">Production!$AT$95</definedName>
    <definedName function="false" hidden="false" name="mleaf_3fa6883b_78a1_52a3_af4d_62b13f0ee7dd" vbProcedure="false">Production!$M$160</definedName>
    <definedName function="false" hidden="false" name="mleaf_3fa724bf_95b3_51c7_a764_cbc7f4dcc6e4" vbProcedure="false">'Use Phase'!$O$226</definedName>
    <definedName function="false" hidden="false" name="mleaf_3faadc99_d4f7_5257_8f6c_f09c0eaadc99" vbProcedure="false">'Use Phase'!$O$49</definedName>
    <definedName function="false" hidden="false" name="mleaf_3faaf705_2184_5467_ae35_6590ac2a89e5" vbProcedure="false">'Use Phase'!$V$313</definedName>
    <definedName function="false" hidden="false" name="mleaf_3fbdbadb_513b_56ad_a8be_77738f8cf461" vbProcedure="false">'Use Phase'!$AD$176</definedName>
    <definedName function="false" hidden="false" name="mleaf_3fc1dba2_8ead_5f08_955c_62dac77e2c8e" vbProcedure="false">'Heat map article'!$AB$12</definedName>
    <definedName function="false" hidden="false" name="mleaf_3fc3cef0_c7bb_57bd_9f51_d8bc446865de" vbProcedure="false">Resume_SensAnal!$M$41</definedName>
    <definedName function="false" hidden="false" name="mleaf_3fc6f3c5_a58a_55ae_a19b_ebc416ce6930" vbProcedure="false">Graphs!$K$49</definedName>
    <definedName function="false" hidden="false" name="mleaf_3fc7249f_2afe_5b66_b55a_b2b1939fe2b2" vbProcedure="false">Graphs!$Q$57</definedName>
    <definedName function="false" hidden="false" name="mleaf_3fca8e0e_e976_5fc9_9731_0ec82cb9d033" vbProcedure="false">'Heat map article'!$AM$33</definedName>
    <definedName function="false" hidden="false" name="mleaf_3fca9a24_aa57_5001_a856_28f3c0f36ab5" vbProcedure="false">Resume_SensAnal!$G$89</definedName>
    <definedName function="false" hidden="false" name="mleaf_3fcf3b65_f2b8_5972_b384_d44c3fa15d7d" vbProcedure="false">'Heat map article'!$H$128</definedName>
    <definedName function="false" hidden="false" name="mleaf_3fcf3c66_e342_5f4c_b051_d964cf983914" vbProcedure="false">Resume_SensAnal!$S$159</definedName>
    <definedName function="false" hidden="false" name="mleaf_3fd03465_87f1_5a8e_8412_df48575ae849" vbProcedure="false">'Heat map article'!$AI$29</definedName>
    <definedName function="false" hidden="false" name="mleaf_3fd1bfdf_55d1_5f3a_88c9_a3923d92174a" vbProcedure="false">Recycling!$AW$104</definedName>
    <definedName function="false" hidden="false" name="mleaf_3fd24946_8aee_5022_9b58_018ce3c446a0" vbProcedure="false">Recycling!$M$190</definedName>
    <definedName function="false" hidden="false" name="mleaf_3fd6d047_f9a9_5ffb_afd9_00bc1874db9b" vbProcedure="false">'Heat map article'!$AA$25</definedName>
    <definedName function="false" hidden="false" name="mleaf_3fdd7822_12c1_52e0_8850_5e103c199a15" vbProcedure="false">'Use Phase'!$L$328</definedName>
    <definedName function="false" hidden="false" name="mleaf_3fdf9d57_27f2_520e_acb4_09f574729db5" vbProcedure="false">Recycling!$BQ$115</definedName>
    <definedName function="false" hidden="false" name="mleaf_3fe16ce7_7e6d_5980_896a_4b6f177001a6" vbProcedure="false">Production!$AA$94</definedName>
    <definedName function="false" hidden="false" name="mleaf_3fe5ae0b_dd28_5708_9068_f4e5d5ca1af7" vbProcedure="false">'Heat map article'!$AV$31</definedName>
    <definedName function="false" hidden="false" name="mleaf_3fea17a6_bc67_5b26_b34f_ee512893addb" vbProcedure="false">Recycling!$L$146</definedName>
    <definedName function="false" hidden="false" name="mleaf_3febad16_e394_5931_9862_96c9e7408f53" vbProcedure="false">Recycling!$AP$149</definedName>
    <definedName function="false" hidden="false" name="mleaf_3feeaf91_c106_5fad_883b_bf5e74a3f51e" vbProcedure="false">Resume_SensAnal!$G$188</definedName>
    <definedName function="false" hidden="false" name="mleaf_3ff0a73e_f03f_53f4_ad1a_28d49a05facd" vbProcedure="false">'Heat map article'!$U$66</definedName>
    <definedName function="false" hidden="false" name="mleaf_3ff3f62b_cf06_56ed_a42b_df43fb332a96" vbProcedure="false">Resume_SensAnal!$T$42</definedName>
    <definedName function="false" hidden="false" name="mleaf_3ff4d716_995b_51ef_9e6f_81c4b208bd64" vbProcedure="false">'Heat map article'!$P$73</definedName>
    <definedName function="false" hidden="false" name="mleaf_3ffb36f7_ea18_5fa7_bb10_2a523a8c5529" vbProcedure="false">Resume_SensAnal!$E$168</definedName>
    <definedName function="false" hidden="false" name="mleaf_3ffe7ec9_90b8_5d4b_be93_846758a9e050" vbProcedure="false">'Use Phase'!$U$245</definedName>
    <definedName function="false" hidden="false" name="mleaf_3ffea9e6_a56c_5b4d_b995_18816bf66f67" vbProcedure="false">'Heat map article'!$Q$99</definedName>
    <definedName function="false" hidden="false" name="mleaf_40069445_0046_5350_b52f_0bf9a7a0ffc5" vbProcedure="false">Production!$BF$219</definedName>
    <definedName function="false" hidden="false" name="mleaf_4006f831_14cb_561e_9abe_c45a3c944e07" vbProcedure="false">'Heat map article'!$O$14</definedName>
    <definedName function="false" hidden="false" name="mleaf_400991d1_240c_5d98_90a1_4a69a1753249" vbProcedure="false">Resume_SensAnal!$C$207</definedName>
    <definedName function="false" hidden="false" name="mleaf_4009df51_04ab_52f0_9f4e_537f2b7fb817" vbProcedure="false">Recycling!$BC$102</definedName>
    <definedName function="false" hidden="false" name="mleaf_40124d9b_def9_5144_a38f_476a4b9131a7" vbProcedure="false">Recycling!$AW$305</definedName>
    <definedName function="false" hidden="false" name="mleaf_401353eb_b82f_50b7_8137_dd8fbc87f5a2" vbProcedure="false">Recycling!$AV$162</definedName>
    <definedName function="false" hidden="false" name="mleaf_4013d693_1d60_5418_8554_bb31c5698997" vbProcedure="false">Recycling!$AU$327</definedName>
    <definedName function="false" hidden="false" name="mleaf_40147e75_207e_5ce5_a8bb_1e78e0974262" vbProcedure="false">'Heat map article'!$V$118</definedName>
    <definedName function="false" hidden="false" name="mleaf_401783ae_d81c_53a4_8db3_8d0df6f4ad99" vbProcedure="false">Production!$AL$8</definedName>
    <definedName function="false" hidden="false" name="mleaf_401ac48a_9190_5178_8bff_c23cb3662494" vbProcedure="false">Production!$L$119</definedName>
    <definedName function="false" hidden="false" name="mleaf_401cc389_5ff0_53a8_bee7_d8ed520987c6" vbProcedure="false">Resume_SensAnal!$AN$105</definedName>
    <definedName function="false" hidden="false" name="mleaf_401cc7c5_ac7b_53e2_876f_5fe9175940bf" vbProcedure="false">Graphs!$E$43</definedName>
    <definedName function="false" hidden="false" name="mleaf_401f1ae8_3193_5472_9f71_779af56a83db" vbProcedure="false">Recycling!$R$175</definedName>
    <definedName function="false" hidden="false" name="mleaf_4020a88e_fcea_5f08_988c_c77b7f7a6cfc" vbProcedure="false">'Heat map article'!$AQ$35</definedName>
    <definedName function="false" hidden="false" name="mleaf_4020c8db_e715_5466_a6e7_3acb6e29ca58" vbProcedure="false">'Use Phase'!$M$303</definedName>
    <definedName function="false" hidden="false" name="mleaf_4024805e_f0e3_5781_ab71_9882b01abe74" vbProcedure="false">'Use Phase'!$O$55</definedName>
    <definedName function="false" hidden="false" name="mleaf_402c0be9_b78a_5bad_a036_81fec5e3f8cc" vbProcedure="false">'Heat map article'!$J$32</definedName>
    <definedName function="false" hidden="false" name="mleaf_403217ee_68ce_5adb_a9d1_6292ff427b91" vbProcedure="false">'Use Phase'!$N$338</definedName>
    <definedName function="false" hidden="false" name="mleaf_4038afb6_b6ca_566b_a39d_4c854767eade" vbProcedure="false">Recycling!$AG$85</definedName>
    <definedName function="false" hidden="false" name="mleaf_403ee242_f68a_563b_a3c8_137fe47def6c" vbProcedure="false">'Use Phase'!$K$225</definedName>
    <definedName function="false" hidden="false" name="mleaf_4043fa29_a0ba_513c_b173_307eb979f946" vbProcedure="false">'Use Phase'!$AF$197</definedName>
    <definedName function="false" hidden="false" name="mleaf_40440080_383c_5065_99d3_d55b7f7eeb87" vbProcedure="false">Production!$N$72</definedName>
    <definedName function="false" hidden="false" name="mleaf_4044e892_0fa6_568e_9311_e869d665621f" vbProcedure="false">Recycling!$AR$313</definedName>
    <definedName function="false" hidden="false" name="mleaf_40451162_ff54_55b4_b415_73c86e578010" vbProcedure="false">'Use Phase'!$O$114</definedName>
    <definedName function="false" hidden="false" name="mleaf_4046717b_33de_5cf1_87a1_41056612a702" vbProcedure="false">Resume_SensAnal!$X$215</definedName>
    <definedName function="false" hidden="false" name="mleaf_4046e31c_4195_54df_b47c_eb9e6db2524c" vbProcedure="false">Recycling!$CD$106</definedName>
    <definedName function="false" hidden="false" name="mleaf_4047a669_3ae8_582f_978f_d1432d8199f7" vbProcedure="false">'Heat map article'!$E$39</definedName>
    <definedName function="false" hidden="false" name="mleaf_4048a6ab_b260_5aa6_b946_4b9c5b26a228" vbProcedure="false">Resume_SensAnal!$T$214</definedName>
    <definedName function="false" hidden="false" name="mleaf_404e70ff_bd05_5ee8_a047_5c8ff66e9edf" vbProcedure="false">Production!$K$121</definedName>
    <definedName function="false" hidden="false" name="mleaf_404e895c_e587_5cdd_8e0c_52b10f70581a" vbProcedure="false">'Heat map article'!$P$28</definedName>
    <definedName function="false" hidden="false" name="mleaf_4051c609_64ec_5ba2_b871_e80b3d358949" vbProcedure="false">Production!$AL$145</definedName>
    <definedName function="false" hidden="false" name="mleaf_4055c02b_c73f_5c3b_ace1_615f00faaf14" vbProcedure="false">'Use Phase'!$AF$353</definedName>
    <definedName function="false" hidden="false" name="mleaf_40565e7a_bc29_586c_b5ad_05a1bbc41197" vbProcedure="false">Production!$F$27</definedName>
    <definedName function="false" hidden="false" name="mleaf_405801a0_d2b0_5676_b5fd_ee1a6cfab044" vbProcedure="false">'Heat map article'!$J$145</definedName>
    <definedName function="false" hidden="false" name="mleaf_405c0b91_c4a7_5736_9e73_2931ea485336" vbProcedure="false">'Use Phase'!$AG$150</definedName>
    <definedName function="false" hidden="false" name="mleaf_405c8f70_840c_596a_b35c_6c0553da4ce3" vbProcedure="false">Resume_SensAnal!$AO$106</definedName>
    <definedName function="false" hidden="false" name="mleaf_405caf4d_eb8f_5cab_8209_6a37f82112e8" vbProcedure="false">'Use Phase'!$M$228</definedName>
    <definedName function="false" hidden="false" name="mleaf_4062148d_743b_531c_a7f6_339dfeab7472" vbProcedure="false">Production!$K$70</definedName>
    <definedName function="false" hidden="false" name="mleaf_4064c92a_965a_5785_9da5_05a3027dd276" vbProcedure="false">Recycling!$AA$176</definedName>
    <definedName function="false" hidden="false" name="mleaf_4064ec21_e26b_5ef7_a4dc_9a149d2b3da8" vbProcedure="false">'Use Phase'!$T$301</definedName>
    <definedName function="false" hidden="false" name="mleaf_4065ba03_d0b6_54aa_afe9_f0cc509ddf16" vbProcedure="false">Recycling!$AB$130</definedName>
    <definedName function="false" hidden="false" name="mleaf_406630b7_9dd4_5d0a_91d3_6441849b148e" vbProcedure="false">Production!$D$36</definedName>
    <definedName function="false" hidden="false" name="mleaf_4066a80c_811a_5514_afb9_c071f6b3509c" vbProcedure="false">Recycling!$BK$332</definedName>
    <definedName function="false" hidden="false" name="mleaf_40678e32_a125_5b62_87a2_138c95cb474f" vbProcedure="false">'Heat map article'!$AI$34</definedName>
    <definedName function="false" hidden="false" name="mleaf_406b2cce_fa48_5db1_b974_127cdcb1dc75" vbProcedure="false">Resume_SensAnal!$AR$69</definedName>
    <definedName function="false" hidden="false" name="mleaf_406deaeb_2d14_5738_b3b9_936c90ffa377" vbProcedure="false">Production!$B$6</definedName>
    <definedName function="false" hidden="false" name="mleaf_406fb2fc_de88_5c74_8b21_02faae9955d5" vbProcedure="false">Recycling!$X$194</definedName>
    <definedName function="false" hidden="false" name="mleaf_4075d407_d848_5a22_a525_197a66307608" vbProcedure="false">'Use Phase'!$M$48</definedName>
    <definedName function="false" hidden="false" name="mleaf_4075db88_c528_55ed_8dc1_ad8cbb1f5a06" vbProcedure="false">'Heat map article'!$H$87</definedName>
    <definedName function="false" hidden="false" name="mleaf_407ac7fb_a2c5_561e_86a9_1bb09ed0fc11" vbProcedure="false">'Use Phase'!$K$67</definedName>
    <definedName function="false" hidden="false" name="mleaf_407b6c63_85d8_544c_a565_7824628faa70" vbProcedure="false">Resume_SensAnal!$R$103</definedName>
    <definedName function="false" hidden="false" name="mleaf_407db9d3_1439_55d9_a769_70cb803786db" vbProcedure="false">'Use Phase_Grid'!$K$61</definedName>
    <definedName function="false" hidden="false" name="mleaf_4083d783_ba67_5466_b8c7_4ade4d249cd7" vbProcedure="false">Resume_SensAnal!$M$64</definedName>
    <definedName function="false" hidden="false" name="mleaf_40848d2b_ee32_5eaa_ba26_81fe76a8241a" vbProcedure="false">'Heat map article'!$M$139</definedName>
    <definedName function="false" hidden="false" name="mleaf_4088416f_97f6_5182_95f9_5fa235cc7028" vbProcedure="false">Graphs!$I$47</definedName>
    <definedName function="false" hidden="false" name="mleaf_4089ded1_a651_54a7_bbcd_bf40685afd0a" vbProcedure="false">Graphs!$C$67</definedName>
    <definedName function="false" hidden="false" name="mleaf_408b7f4c_5bde_5e17_8e6f_f10ef0c82cec" vbProcedure="false">'Use Phase_Grid'!$D$35</definedName>
    <definedName function="false" hidden="false" name="mleaf_40907b5e_12ec_55c7_a1ea_5414f1f7fde5" vbProcedure="false">'Use Phase_Grid'!$B$21</definedName>
    <definedName function="false" hidden="false" name="mleaf_40926848_7a24_532b_8328_65f5b766d2a6" vbProcedure="false">Production!$M$4</definedName>
    <definedName function="false" hidden="false" name="mleaf_4092cfd8_5c0b_5b4a_969a_707797b5eaa7" vbProcedure="false">Resume_SensAnal!$O$70</definedName>
    <definedName function="false" hidden="false" name="mleaf_40977cf0_ad94_5d77_8e82_77ebf70e9b47" vbProcedure="false">'Heat map article'!$E$79</definedName>
    <definedName function="false" hidden="false" name="mleaf_409898a3_ee4f_53fb_bb21_be7ae6cfcb6c" vbProcedure="false">Recycling!$AT$55</definedName>
    <definedName function="false" hidden="false" name="mleaf_409c7713_4ba3_5e06_a048_31da3493f957" vbProcedure="false">'Use Phase'!$N$27</definedName>
    <definedName function="false" hidden="false" name="mleaf_409d3b8d_81c8_54dc_af63_fd040aaf8e93" vbProcedure="false">Resume_SensAnal!$K$165</definedName>
    <definedName function="false" hidden="false" name="mleaf_409e51b0_21c7_5cd7_9590_c03fc20e8e26" vbProcedure="false">Resume_SensAnal!$O$131</definedName>
    <definedName function="false" hidden="false" name="mleaf_409f6526_291d_556c_b356_c38942454296" vbProcedure="false">'Heat map article'!$AJ$127</definedName>
    <definedName function="false" hidden="false" name="mleaf_40a37320_6f54_5d20_96a0_f688ba4f460f" vbProcedure="false">'Heat map article'!$P$113</definedName>
    <definedName function="false" hidden="false" name="mleaf_40a3ce90_25ca_5501_a417_b2d8a1c084ac" vbProcedure="false">Resume_SensAnal!$W$197</definedName>
    <definedName function="false" hidden="false" name="mleaf_40a88e2b_cde1_51f4_a304_1065b07f9252" vbProcedure="false">'Use Phase'!$AD$220</definedName>
    <definedName function="false" hidden="false" name="mleaf_40a906f3_604e_5c82_8cf2_4df4ccff9405" vbProcedure="false">Resume_SensAnal!$AR$93</definedName>
    <definedName function="false" hidden="false" name="mleaf_40a95ebc_7bee_5299_ad7e_4c6851ed4758" vbProcedure="false">Production!$BF$6</definedName>
    <definedName function="false" hidden="false" name="mleaf_40ac6273_39ae_532d_85f8_2e0bfea63578" vbProcedure="false">'Heat map article'!$G$60</definedName>
    <definedName function="false" hidden="false" name="mleaf_40ae2123_4b28_575f_976c_c5edc28b16c7" vbProcedure="false">Resume_SensAnal!$A$145</definedName>
    <definedName function="false" hidden="false" name="mleaf_40ae8185_99e5_51bf_b130_84a27f9db6f5" vbProcedure="false">Recycling!$BC$40</definedName>
    <definedName function="false" hidden="false" name="mleaf_40b1eefc_0325_51b9_8dd6_ce2e80afbc2b" vbProcedure="false">Recycling!$AZ$94</definedName>
    <definedName function="false" hidden="false" name="mleaf_40b3154c_961a_51fd_b1e8_77b8fb3616a6" vbProcedure="false">'Use Phase'!$AD$351</definedName>
    <definedName function="false" hidden="false" name="mleaf_40ba06d0_ba79_56b9_84ee_88dbb43e5cbf" vbProcedure="false">'Heat map article'!$V$35</definedName>
    <definedName function="false" hidden="false" name="mleaf_40c25024_66e3_55bc_ae03_ae9ef309ef04" vbProcedure="false">Resume_SensAnal!$K$60</definedName>
    <definedName function="false" hidden="false" name="mleaf_40c36138_64b4_5cb4_8b26_16fd0a8bb763" vbProcedure="false">'Use Phase'!$N$342</definedName>
    <definedName function="false" hidden="false" name="mleaf_40c3b1e0_86cf_57b7_9e7a_bab5170d2fa3" vbProcedure="false">Recycling!$BS$106</definedName>
    <definedName function="false" hidden="false" name="mleaf_40cc645f_b58c_5851_9d0f_533fc4cce80e" vbProcedure="false">Resume_SensAnal!$H$13</definedName>
    <definedName function="false" hidden="false" name="mleaf_40d17802_b753_5596_b1fc_8631bcdc5527" vbProcedure="false">'Heat map article'!$Y$29</definedName>
    <definedName function="false" hidden="false" name="mleaf_40d1dbba_e605_5058_b553_777f685a8ce1" vbProcedure="false">Whisker_Sens!$F$50</definedName>
    <definedName function="false" hidden="false" name="mleaf_40d94d22_ae25_5893_8f30_f127f49986c0" vbProcedure="false">'Use Phase_Grid'!$L$140</definedName>
    <definedName function="false" hidden="false" name="mleaf_40dc09fc_9d97_53a0_8de9_17a10ff0df22" vbProcedure="false">'Use Phase'!$T$309</definedName>
    <definedName function="false" hidden="false" name="mleaf_40dc929e_94e5_505b_b126_e922b57dfc08" vbProcedure="false">'Heat map article'!$P$61</definedName>
    <definedName function="false" hidden="false" name="mleaf_40dd3d8c_18ce_5811_8ba7_5144dc9080c5" vbProcedure="false">Production!$K$106</definedName>
    <definedName function="false" hidden="false" name="mleaf_40df6670_89a2_50d2_a814_b53472957ff6" vbProcedure="false">'Use Phase'!$U$209</definedName>
    <definedName function="false" hidden="false" name="mleaf_40e0c9e8_a5d3_5fad_bd2d_d69b5601731c" vbProcedure="false">'Heat map article'!$H$39</definedName>
    <definedName function="false" hidden="false" name="mleaf_40ec3f2d_1384_57b2_87d6_635539391b5b" vbProcedure="false">'Use Phase'!$AI$347</definedName>
    <definedName function="false" hidden="false" name="mleaf_40ecfb99_2a8f_5e34_83f5_ebf83711255e" vbProcedure="false">Production!$AJ$93</definedName>
    <definedName function="false" hidden="false" name="mleaf_40ed9505_a9dc_5f52_bb42_3cd34b84a24d" vbProcedure="false">'Heat map article'!$AB$35</definedName>
    <definedName function="false" hidden="false" name="mleaf_40edc092_4a4a_59e1_bb57_0ecb762d5836" vbProcedure="false">Production!$L$29</definedName>
    <definedName function="false" hidden="false" name="mleaf_40f43ed4_66ac_5663_b182_5f7632447b91" vbProcedure="false">Graphs!$C$32</definedName>
    <definedName function="false" hidden="false" name="mleaf_40f4710a_b081_5da9_909b_3bf56df6862c" vbProcedure="false">'Use Phase'!$K$133</definedName>
    <definedName function="false" hidden="false" name="mleaf_40f94f3c_c351_5323_9802_a8d4b12355a0" vbProcedure="false">'Heat map article'!$AG$64</definedName>
    <definedName function="false" hidden="false" name="mleaf_40fa65ba_1f20_5173_8162_17f2d4f76623" vbProcedure="false">Resume_SensAnal!$O$13</definedName>
    <definedName function="false" hidden="false" name="mleaf_40fb809f_fd80_5973_8525_6dddf546ec38" vbProcedure="false">Production!$I$36</definedName>
    <definedName function="false" hidden="false" name="mleaf_40fec28e_a867_5710_ae05_ff4846a58033" vbProcedure="false">'Heat map article'!$AH$96</definedName>
    <definedName function="false" hidden="false" name="mleaf_4100ff5c_cb0b_5ba3_b7e2_7ac043ce2b44" vbProcedure="false">Resume_SensAnal!$J$106</definedName>
    <definedName function="false" hidden="false" name="mleaf_4101fd7d_2791_53e0_b8bd_7c7441039ead" vbProcedure="false">Resume_SensAnal!$D$212</definedName>
    <definedName function="false" hidden="false" name="mleaf_410237a9_1a26_52b0_b833_761fd8103576" vbProcedure="false">'Use Phase'!$P$377</definedName>
    <definedName function="false" hidden="false" name="mleaf_41052f50_9f26_5a0d_b54e_02e66ff4bbd9" vbProcedure="false">Resume_SensAnal!$AM$62</definedName>
    <definedName function="false" hidden="false" name="mleaf_410af805_e86e_59c2_a09b_e64032b9ce8d" vbProcedure="false">'Use Phase'!$R$238</definedName>
    <definedName function="false" hidden="false" name="mleaf_410b9d73_a5f8_56b4_a590_402fde70ab36" vbProcedure="false">'Heat map article'!$L$73</definedName>
    <definedName function="false" hidden="false" name="mleaf_410c4745_b4ac_5d2c_a385_920bfd6d7c9e" vbProcedure="false">Recycling!$AN$82</definedName>
    <definedName function="false" hidden="false" name="mleaf_410d6d3e_baa0_54fa_867b_82ddbb7ab119" vbProcedure="false">'Use Phase'!$U$243</definedName>
    <definedName function="false" hidden="false" name="mleaf_4114512e_5bd7_5db6_a6a4_821778bbaf35" vbProcedure="false">'Heat map article'!$AD$121</definedName>
    <definedName function="false" hidden="false" name="mleaf_41166ed9_38f4_540f_8467_6dd6891f4d3e" vbProcedure="false">Resume_SensAnal!$AM$90</definedName>
    <definedName function="false" hidden="false" name="mleaf_4117e95a_c1ac_50fe_891b_1961d187a174" vbProcedure="false">'Use Phase'!$J$56</definedName>
    <definedName function="false" hidden="false" name="mleaf_411824c6_a47b_5bc7_bdcb_76b77fb75a35" vbProcedure="false">'Use Phase_Grid'!$F$56</definedName>
    <definedName function="false" hidden="false" name="mleaf_411a104e_a01e_5660_ad84_69105a3f0339" vbProcedure="false">Resume_SensAnal!$T$193</definedName>
    <definedName function="false" hidden="false" name="mleaf_411ae992_071d_5792_ab3c_37b8fd1e2b98" vbProcedure="false">'Heat map article'!$P$78</definedName>
    <definedName function="false" hidden="false" name="mleaf_411def82_5613_5d5d_9e47_fd7c3515bb7c" vbProcedure="false">'Use Phase'!$Q$253</definedName>
    <definedName function="false" hidden="false" name="mleaf_4120bf3a_eedb_507a_80db_52dd37aafc12" vbProcedure="false">'Use Phase'!$L$297</definedName>
    <definedName function="false" hidden="false" name="mleaf_41281ea4_1f8d_5a29_b182_b8741fd54cbc" vbProcedure="false">'Use Phase'!$L$112</definedName>
    <definedName function="false" hidden="false" name="mleaf_41288fa1_9303_5bee_a24d_bebaf2558380" vbProcedure="false">Production!$Q$210</definedName>
    <definedName function="false" hidden="false" name="mleaf_412f8206_fd7c_5000_9ae0_8397e88d3b8e" vbProcedure="false">Resume_SensAnal!$K$77</definedName>
    <definedName function="false" hidden="false" name="mleaf_41316e32_7f95_525f_9832_c7d4a2cb446a" vbProcedure="false">'Use Phase'!$O$212</definedName>
    <definedName function="false" hidden="false" name="mleaf_413282f1_1233_5367_aaeb_bd6d9d45f991" vbProcedure="false">Recycling!$BH$161</definedName>
    <definedName function="false" hidden="false" name="mleaf_41336258_9709_5d4c_8c8c_8828f562b7e8" vbProcedure="false">Resume_SensAnal!$G$119</definedName>
    <definedName function="false" hidden="false" name="mleaf_41338bf0_16b1_58c2_89da_c7412905c91c" vbProcedure="false">'Heat map article'!$AB$95</definedName>
    <definedName function="false" hidden="false" name="mleaf_41388010_5969_5248_ab01_65a519d4a50e" vbProcedure="false">'Use Phase'!$P$308</definedName>
    <definedName function="false" hidden="false" name="mleaf_413b0f55_32c0_5b47_a664_18afb899146a" vbProcedure="false">Resume_SensAnal!$M$72</definedName>
    <definedName function="false" hidden="false" name="mleaf_413dac62_c480_56c3_a346_7f03d7695dee" vbProcedure="false">Production!$AT$192</definedName>
    <definedName function="false" hidden="false" name="mleaf_413eaefc_6ec8_5fe8_87cf_491e6df69a25" vbProcedure="false">'Use Phase'!$AK$138</definedName>
    <definedName function="false" hidden="false" name="mleaf_41404d84_9eeb_50a0_b18b_654600fa7108" vbProcedure="false">'Use Phase'!$AK$153</definedName>
    <definedName function="false" hidden="false" name="mleaf_4141234d_e8cc_5869_911f_34f623a48344" vbProcedure="false">Recycling!$L$187</definedName>
    <definedName function="false" hidden="false" name="mleaf_41412dcc_78d1_50ca_9b77_82e484c3def5" vbProcedure="false">'Heat map article'!$AD$112</definedName>
    <definedName function="false" hidden="false" name="mleaf_41422ff8_12f5_541c_b5dc_3c39cebaf257" vbProcedure="false">Recycling!$BO$101</definedName>
    <definedName function="false" hidden="false" name="mleaf_414505d9_8081_55fc_8444_676c6ba58e92" vbProcedure="false">'Heat map article'!$N$119</definedName>
    <definedName function="false" hidden="false" name="mleaf_41464f2a_95f8_50ab_be69_da75bc91ceca" vbProcedure="false">'Use Phase'!$O$387</definedName>
    <definedName function="false" hidden="false" name="mleaf_41482516_28a2_5e7c_b234_ce9b352e6a27" vbProcedure="false">'Use Phase'!$AG$161</definedName>
    <definedName function="false" hidden="false" name="mleaf_414a0a16_2d88_55c9_8159_5d3034265627" vbProcedure="false">Resume_SensAnal!$G$219</definedName>
    <definedName function="false" hidden="false" name="mleaf_414d13d9_dca5_5262_8c09_d3fdb27f99de" vbProcedure="false">'Use Phase'!$W$255</definedName>
    <definedName function="false" hidden="false" name="mleaf_414e41b9_8865_510a_97ea_b832b3d2ce1b" vbProcedure="false">'Use Phase'!$J$366</definedName>
    <definedName function="false" hidden="false" name="mleaf_415437d7_f270_5ae6_bf05_38a994139f6d" vbProcedure="false">'Heat map article'!$AQ$21</definedName>
    <definedName function="false" hidden="false" name="mleaf_4154831c_6067_5fb0_83cf_3b0ee47ebac0" vbProcedure="false">'Heat map article'!$P$66</definedName>
    <definedName function="false" hidden="false" name="mleaf_4154d459_70cb_502f_a67b_e93cbfd238dc" vbProcedure="false">'Use Phase'!$L$143</definedName>
    <definedName function="false" hidden="false" name="mleaf_415565ea_5d6f_5dff_b298_7dd94630c0ec" vbProcedure="false">'Use Phase'!$R$232</definedName>
    <definedName function="false" hidden="false" name="mleaf_415b4ae7_7551_534d_a4bb_da5de21fd605" vbProcedure="false">Recycling!$I$109</definedName>
    <definedName function="false" hidden="false" name="mleaf_415ebd3b_4db4_5aee_a34a_15da44a8c404" vbProcedure="false">Resume_SensAnal!$W$209</definedName>
    <definedName function="false" hidden="false" name="mleaf_415f2a2e_a78c_566b_b842_bca799df4976" vbProcedure="false">'Use Phase_Grid'!$D$15</definedName>
    <definedName function="false" hidden="false" name="mleaf_416253c9_cdac_5904_9288_775d27180bdd" vbProcedure="false">'Heat map article'!$H$19</definedName>
    <definedName function="false" hidden="false" name="mleaf_4168ff5c_a644_5ecb_a2d4_677dcd6936b9" vbProcedure="false">'Heat map article'!$D$20</definedName>
    <definedName function="false" hidden="false" name="mleaf_416d4827_99bc_5759_89b4_499a9233df00" vbProcedure="false">'Heat map article'!$Z$41</definedName>
    <definedName function="false" hidden="false" name="mleaf_416f40ae_a69e_5e21_99ec_a2c753c01039" vbProcedure="false">'Heat map article'!$BA$33</definedName>
    <definedName function="false" hidden="false" name="mleaf_4170fa0b_5705_5e67_8512_c1f0d65c0763" vbProcedure="false">'Use Phase'!$V$235</definedName>
    <definedName function="false" hidden="false" name="mleaf_4178c1da_663d_5e0f_8ac4_34eb1596e22b" vbProcedure="false">Recycling!$BF$105</definedName>
    <definedName function="false" hidden="false" name="mleaf_417dc955_0dd5_5965_a201_1cf58f469a04" vbProcedure="false">'Use Phase'!$K$270</definedName>
    <definedName function="false" hidden="false" name="mleaf_41856591_7542_5701_bcae_e0644b2c5baa" vbProcedure="false">Production!$B$5</definedName>
    <definedName function="false" hidden="false" name="mleaf_418dbe0c_3bbf_5b8f_ae79_4ee80d24a67f" vbProcedure="false">'Heat map article'!$V$156</definedName>
    <definedName function="false" hidden="false" name="mleaf_418edd23_ac17_58b2_97a5_afcf52bfafee" vbProcedure="false">'Use Phase_Grid'!$K$213</definedName>
    <definedName function="false" hidden="false" name="mleaf_419217b5_3c55_586c_a973_6ce8322ce478" vbProcedure="false">'Heat map article'!$H$135</definedName>
    <definedName function="false" hidden="false" name="mleaf_4194f601_8c2c_58a2_b614_688620d8099b" vbProcedure="false">'Heat map article'!$I$135</definedName>
    <definedName function="false" hidden="false" name="mleaf_41972405_78b4_51cc_8b85_2c8c69ae4de7" vbProcedure="false">'Use Phase'!$P$156</definedName>
    <definedName function="false" hidden="false" name="mleaf_419783e8_fb91_529f_86db_64446400a6a4" vbProcedure="false">'Use Phase'!$AF$139</definedName>
    <definedName function="false" hidden="false" name="mleaf_4197ea55_8f63_5b54_b6cd_41dbbbf02d0f" vbProcedure="false">'Use Phase'!$O$247</definedName>
    <definedName function="false" hidden="false" name="mleaf_4198a7dd_8ee1_5fef_baa8_546eeb76104d" vbProcedure="false">'Heat map article'!$AD$80</definedName>
    <definedName function="false" hidden="false" name="mleaf_419e5205_a844_5a10_a504_cd5ac681b48f" vbProcedure="false">Production!$L$65</definedName>
    <definedName function="false" hidden="false" name="mleaf_419e5dcd_1400_537c_b7e1_e1a7db633928" vbProcedure="false">Graphs!$G$9</definedName>
    <definedName function="false" hidden="false" name="mleaf_41a2801a_563a_5f8a_9120_f6d3cf4fdf82" vbProcedure="false">'Heat map article'!$W$50</definedName>
    <definedName function="false" hidden="false" name="mleaf_41a67b19_62ea_539a_88ab_bae89c287d9a" vbProcedure="false">Production!$N$26</definedName>
    <definedName function="false" hidden="false" name="mleaf_41a8324d_af2d_52dc_8de7_ff980f5252cd" vbProcedure="false">'Heat map article'!$V$113</definedName>
    <definedName function="false" hidden="false" name="mleaf_41aeae14_c909_5b89_97b0_03bbba7ea1e0" vbProcedure="false">'Use Phase'!$T$206</definedName>
    <definedName function="false" hidden="false" name="mleaf_41af5995_65a3_56dd_b8e1_06181e0a3660" vbProcedure="false">Resume_SensAnal!$AK$107</definedName>
    <definedName function="false" hidden="false" name="mleaf_41b0d04e_33d9_5e17_a3df_f35ad453d548" vbProcedure="false">Recycling!$AA$95</definedName>
    <definedName function="false" hidden="false" name="mleaf_41b5de74_7c1b_5cd1_b75f_25f6a5ec0692" vbProcedure="false">Resume_SensAnal!$D$98</definedName>
    <definedName function="false" hidden="false" name="mleaf_41b97f34_8f70_5550_b05c_34de5f27c6e0" vbProcedure="false">'Use Phase'!$U$260</definedName>
    <definedName function="false" hidden="false" name="mleaf_41b99dde_38d5_5665_bc11_23ee72d39193" vbProcedure="false">'Use Phase'!$V$298</definedName>
    <definedName function="false" hidden="false" name="mleaf_41bab02a_1e40_5878_b7b4_23cc9a979f83" vbProcedure="false">Recycling!$E$96</definedName>
    <definedName function="false" hidden="false" name="mleaf_41bb1c29_7420_546b_8e95_e83eea2a15ce" vbProcedure="false">'Use Phase_Grid'!$V$199</definedName>
    <definedName function="false" hidden="false" name="mleaf_41c1bbb6_8d86_5d0e_924c_53ad434342bf" vbProcedure="false">'Use Phase'!$AI$248</definedName>
    <definedName function="false" hidden="false" name="mleaf_41c2519f_46d1_5726_a5a3_29aad2ddb184" vbProcedure="false">Production!$V$16</definedName>
    <definedName function="false" hidden="false" name="mleaf_41c333a7_843f_51a8_88a1_368014f3f279" vbProcedure="false">Resume_SensAnal!$D$70</definedName>
    <definedName function="false" hidden="false" name="mleaf_41c36b58_0654_590d_a32a_f5a3ce85db29" vbProcedure="false">'Heat map article'!$U$6</definedName>
    <definedName function="false" hidden="false" name="mleaf_41c3747d_5824_5cb6_8f2d_815a28858e9d" vbProcedure="false">'Heat map article'!$AE$20</definedName>
    <definedName function="false" hidden="false" name="mleaf_41c3d01f_0e63_592d_b779_613f6128ff1f" vbProcedure="false">Production!$J$29</definedName>
    <definedName function="false" hidden="false" name="mleaf_41c3d319_bbba_5d1f_baa2_64e37394d943" vbProcedure="false">'Use Phase_Grid'!$W$170</definedName>
    <definedName function="false" hidden="false" name="mleaf_41c4133a_7967_571f_ad0f_1d12fff4854e" vbProcedure="false">Resume_SensAnal!$J$122</definedName>
    <definedName function="false" hidden="false" name="mleaf_41c511df_552b_581a_bb19_7c0b20dc6935" vbProcedure="false">Recycling!$Q$151</definedName>
    <definedName function="false" hidden="false" name="mleaf_41c7192b_a677_503e_8a40_ebb1f6e44880" vbProcedure="false">Graphs!$C$12</definedName>
    <definedName function="false" hidden="false" name="mleaf_41cb0e31_29de_5f99_b078_c37a26867d3d" vbProcedure="false">'Heat map article'!$AR$46</definedName>
    <definedName function="false" hidden="false" name="mleaf_41d169a8_2519_526b_8497_ce3b6b4ff363" vbProcedure="false">Production!$AJ$158</definedName>
    <definedName function="false" hidden="false" name="mleaf_41d4446a_988c_579f_8053_65efac5b7e6d" vbProcedure="false">'Use Phase'!$AL$209</definedName>
    <definedName function="false" hidden="false" name="mleaf_41d532c8_9c59_5bb2_94cc_61ad599caf91" vbProcedure="false">'Use Phase'!$R$320</definedName>
    <definedName function="false" hidden="false" name="mleaf_41d5c801_3268_5089_b900_06e822a40f10" vbProcedure="false">Resume_SensAnal!$AE$37</definedName>
    <definedName function="false" hidden="false" name="mleaf_41d68f68_86bd_50d4_b85e_f3652fd14a26" vbProcedure="false">'Use Phase'!$AF$276</definedName>
    <definedName function="false" hidden="false" name="mleaf_41da358b_1de7_52fd_8cc1_c422e96db8a7" vbProcedure="false">'Heat map article'!$AB$108</definedName>
    <definedName function="false" hidden="false" name="mleaf_41da972b_cbb6_5971_b279_2072a405148c" vbProcedure="false">Resume_SensAnal!$AH$41</definedName>
    <definedName function="false" hidden="false" name="mleaf_41dd17f8_e313_5373_a922_5514936d08db" vbProcedure="false">Recycling!$AP$326</definedName>
    <definedName function="false" hidden="false" name="mleaf_41df4cad_d441_5c54_a521_bdeaa8c5deaf" vbProcedure="false">'Use Phase'!$Q$56</definedName>
    <definedName function="false" hidden="false" name="mleaf_41e2b6d7_8b9e_511d_b3bf_1505a539d534" vbProcedure="false">Production!$M$163</definedName>
    <definedName function="false" hidden="false" name="mleaf_41e3ce49_b99b_56c4_8293_d6e6fcb9d49e" vbProcedure="false">'Heat map article'!$AF$128</definedName>
    <definedName function="false" hidden="false" name="mleaf_41e545fe_537e_5903_8ce8_a372ca71e837" vbProcedure="false">Graphs!$P$58</definedName>
    <definedName function="false" hidden="false" name="mleaf_41eb3326_5df0_5801_b7ae_ae6a717b261d" vbProcedure="false">Production!$AZ$143</definedName>
    <definedName function="false" hidden="false" name="mleaf_41ec61e2_0018_531b_9208_ba0d0bbcb08f" vbProcedure="false">Resume_SensAnal!$AE$89</definedName>
    <definedName function="false" hidden="false" name="mleaf_41ed6f3f_09b5_51bb_9783_763b117a06d8" vbProcedure="false">'Use Phase'!$M$54</definedName>
    <definedName function="false" hidden="false" name="mleaf_41ede370_6ce0_5054_ab81_9d09ed758873" vbProcedure="false">'Heat map article'!$H$100</definedName>
    <definedName function="false" hidden="false" name="mleaf_41f1bf7a_1091_5e0f_9fa7_7a020229b93b" vbProcedure="false">Production!$M$114</definedName>
    <definedName function="false" hidden="false" name="mleaf_41f4df07_2e5a_53e4_a325_0f46adb1cf80" vbProcedure="false">'Use Phase'!$M$182</definedName>
    <definedName function="false" hidden="false" name="mleaf_41f6cfe3_69ed_5129_81ac_52659cadcaed" vbProcedure="false">Resume_SensAnal!$S$152</definedName>
    <definedName function="false" hidden="false" name="mleaf_41fc364f_c103_56e9_af33_85547d7b7263" vbProcedure="false">Recycling!$AL$119</definedName>
    <definedName function="false" hidden="false" name="mleaf_41fc482e_386d_5d7c_8e2a_b9efcf7ad178" vbProcedure="false">'Heat map article'!$AJ$55</definedName>
    <definedName function="false" hidden="false" name="mleaf_41ff58e4_020e_505f_8a93_2db36cf9960e" vbProcedure="false">Recycling!$T$112</definedName>
    <definedName function="false" hidden="false" name="mleaf_4204e6f0_8cc3_59f7_a491_7a3ddc033273" vbProcedure="false">'Use Phase'!$O$177</definedName>
    <definedName function="false" hidden="false" name="mleaf_42083382_7bf4_5af0_a477_fc8f277b8682" vbProcedure="false">'Heat map article'!$R$28</definedName>
    <definedName function="false" hidden="false" name="mleaf_42096f11_13ed_57d7_9388_45f4fc30b49e" vbProcedure="false">'Heat map article'!$O$66</definedName>
    <definedName function="false" hidden="false" name="mleaf_4209f88b_3b67_56ed_8040_12b42edd7fb7" vbProcedure="false">Production!$G$202</definedName>
    <definedName function="false" hidden="false" name="mleaf_4211b990_ca6a_5b01_b0bd_bd454f93082e" vbProcedure="false">'Heat map article'!$Y$92</definedName>
    <definedName function="false" hidden="false" name="mleaf_421588a8_a9ec_57bb_8266_f62d22640afb" vbProcedure="false">'Use Phase'!$O$16</definedName>
    <definedName function="false" hidden="false" name="mleaf_4216ba54_a82f_5fb9_ade7_7273580f8566" vbProcedure="false">'Heat map article'!$N$75</definedName>
    <definedName function="false" hidden="false" name="mleaf_42180aa1_3ecb_5317_bfc2_704c8d9f07f9" vbProcedure="false">'Use Phase'!$T$219</definedName>
    <definedName function="false" hidden="false" name="mleaf_421fdc62_def7_5c38_9f13_74bec24eafb2" vbProcedure="false">'Use Phase'!$AE$340</definedName>
    <definedName function="false" hidden="false" name="mleaf_4220b41b_faad_5f9c_a59b_9013063da05a" vbProcedure="false">Resume_SensAnal!$R$50</definedName>
    <definedName function="false" hidden="false" name="mleaf_42230c08_8fe7_545a_ae34_b9d254af3f12" vbProcedure="false">'Use Phase'!$M$183</definedName>
    <definedName function="false" hidden="false" name="mleaf_42241f29_84e7_5971_8529_94f67e34ca9a" vbProcedure="false">Recycling!$AW$90</definedName>
    <definedName function="false" hidden="false" name="mleaf_4225d913_50cd_5257_add3_9b3c7b36520d" vbProcedure="false">'Heat map article'!$D$140</definedName>
    <definedName function="false" hidden="false" name="mleaf_42261a2b_d623_5248_b306_c98e13966c07" vbProcedure="false">'Use Phase'!$T$241</definedName>
    <definedName function="false" hidden="false" name="mleaf_42285b4e_3203_5756_8b82_cef3c6cdf805" vbProcedure="false">Production!$AP$12</definedName>
    <definedName function="false" hidden="false" name="mleaf_4228fdba_33ef_56a1_aa3e_f6e8e80833a6" vbProcedure="false">Resume_SensAnal!$R$105</definedName>
    <definedName function="false" hidden="false" name="mleaf_4229476d_6a4d_5565_a4ce_eafbcef4db74" vbProcedure="false">Production!$BF$180</definedName>
    <definedName function="false" hidden="false" name="mleaf_422a1b6f_4628_548e_9aed_d50d8608eb7f" vbProcedure="false">Production!$H$73</definedName>
    <definedName function="false" hidden="false" name="mleaf_422ac9b8_12bf_5604_a6ce_9f4b4d6523a4" vbProcedure="false">Graphs!$E$14</definedName>
    <definedName function="false" hidden="false" name="mleaf_423010b0_5adc_5cdd_a246_fb28f1029492" vbProcedure="false">'Use Phase'!$N$294</definedName>
    <definedName function="false" hidden="false" name="mleaf_4231dd8a_c692_51b1_a038_ecae76d69524" vbProcedure="false">Recycling!$R$183</definedName>
    <definedName function="false" hidden="false" name="mleaf_42382d23_70c1_5e73_abb4_464ab49d9119" vbProcedure="false">Resume_SensAnal!$AH$95</definedName>
    <definedName function="false" hidden="false" name="mleaf_423a6ab5_3cca_5b76_8cb4_bed3f80584a3" vbProcedure="false">Production!$BF$154</definedName>
    <definedName function="false" hidden="false" name="mleaf_423bee1d_ce0b_5f1a_87db_b3ce36e0b978" vbProcedure="false">'Use Phase'!$U$299</definedName>
    <definedName function="false" hidden="false" name="mleaf_423c5ff4_1df4_5f32_bb8a_4fdf822c35d3" vbProcedure="false">'Use Phase_Grid'!$S$27</definedName>
    <definedName function="false" hidden="false" name="mleaf_42458149_897f_5e99_8651_d4adc74da60b" vbProcedure="false">'Use Phase'!$AH$234</definedName>
    <definedName function="false" hidden="false" name="mleaf_42460937_bc4b_5de2_af35_1352ad6b568c" vbProcedure="false">'Use Phase'!$K$380</definedName>
    <definedName function="false" hidden="false" name="mleaf_42485fd3_1c62_5dba_b87d_d3a40a809de8" vbProcedure="false">'Heat map article'!$V$149</definedName>
    <definedName function="false" hidden="false" name="mleaf_424866d3_f801_5cac_886f_968345a59d46" vbProcedure="false">'Use Phase'!$O$314</definedName>
    <definedName function="false" hidden="false" name="mleaf_4248e42e_f9e8_5fb3_b07a_89bc17fbe0bc" vbProcedure="false">'Use Phase'!$N$314</definedName>
    <definedName function="false" hidden="false" name="mleaf_424a1431_a4e4_5278_8b32_5db4d8d26f68" vbProcedure="false">Resume_SensAnal!$AN$49</definedName>
    <definedName function="false" hidden="false" name="mleaf_424ab577_93b7_5a35_b26b_7efd8f78fb60" vbProcedure="false">'Use Phase'!$M$398</definedName>
    <definedName function="false" hidden="false" name="mleaf_424d094b_0464_55a6_90d0_72de3f0033d9" vbProcedure="false">Resume_SensAnal!$T$66</definedName>
    <definedName function="false" hidden="false" name="mleaf_42550d21_bd5f_5dd2_bc1f_91664f74ba53" vbProcedure="false">Recycling!$V$156</definedName>
    <definedName function="false" hidden="false" name="mleaf_42573a33_39cb_50d2_9d1f_cc6fb3b54119" vbProcedure="false">Resume_SensAnal!$T$88</definedName>
    <definedName function="false" hidden="false" name="mleaf_42577433_0b03_5fe9_bdb8_9c3a67a14b75" vbProcedure="false">'Use Phase'!$N$86</definedName>
    <definedName function="false" hidden="false" name="mleaf_4258aed2_9b3c_550f_ae78_809175d403e3" vbProcedure="false">Production!$BM$227</definedName>
    <definedName function="false" hidden="false" name="mleaf_425abf8e_a36c_59c6_9da5_ec5410714988" vbProcedure="false">'Use Phase'!$AE$272</definedName>
    <definedName function="false" hidden="false" name="mleaf_425acf80_4ed1_51ea_9267_d0b1aaa82864" vbProcedure="false">'Use Phase'!$T$347</definedName>
    <definedName function="false" hidden="false" name="mleaf_425ba031_41eb_515b_941c_91e30ad58551" vbProcedure="false">Whisker_Sens!$C$22</definedName>
    <definedName function="false" hidden="false" name="mleaf_4260d2ca_492e_57d0_bc35_d1537a993205" vbProcedure="false">Production!$G$165</definedName>
    <definedName function="false" hidden="false" name="mleaf_4261f483_70eb_5822_978a_02d8f45be219" vbProcedure="false">Recycling!$AX$111</definedName>
    <definedName function="false" hidden="false" name="mleaf_42634774_468a_576a_8bf0_8c122b6d33ff" vbProcedure="false">Recycling!$G$147</definedName>
    <definedName function="false" hidden="false" name="mleaf_426bd7ca_0782_5f35_9393_2aeb5b06f17c" vbProcedure="false">'Use Phase'!$N$297</definedName>
    <definedName function="false" hidden="false" name="mleaf_42703236_bd14_5465_9a90_cb97d36d2144" vbProcedure="false">'Use Phase'!$Q$89</definedName>
    <definedName function="false" hidden="false" name="mleaf_4276f8c9_4894_5daa_a869_6259be20b36a" vbProcedure="false">Production!$H$149</definedName>
    <definedName function="false" hidden="false" name="mleaf_4277355f_115c_527b_8b7b_bee2d7b05102" vbProcedure="false">Resume_SensAnal!$E$193</definedName>
    <definedName function="false" hidden="false" name="mleaf_42796ef0_834c_53a9_9510_83a35ba7b883" vbProcedure="false">'Heat map article'!$AI$95</definedName>
    <definedName function="false" hidden="false" name="mleaf_427ccb91_b711_5405_9d0b_8ef7aaf4b894" vbProcedure="false">'Use Phase'!$O$27</definedName>
    <definedName function="false" hidden="false" name="mleaf_428036d6_b89c_5e00_8d0d_a0d8f348eb02" vbProcedure="false">'Heat map article'!$Y$9</definedName>
    <definedName function="false" hidden="false" name="mleaf_42815472_09d5_5d3b_a9f1_24763ab7c883" vbProcedure="false">Resume_SensAnal!$K$11</definedName>
    <definedName function="false" hidden="false" name="mleaf_42825a7e_54e9_5e5c_b671_b345c20d7f83" vbProcedure="false">Production!$F$226</definedName>
    <definedName function="false" hidden="false" name="mleaf_42855f10_cc27_582e_a0c8_09dd84a95e48" vbProcedure="false">'Use Phase'!$T$285</definedName>
    <definedName function="false" hidden="false" name="mleaf_4285699c_0276_5ce3_8250_29a110c77f4c" vbProcedure="false">'Heat map article'!$AP$13</definedName>
    <definedName function="false" hidden="false" name="mleaf_428ae0db_66a8_514f_8ff6_9a9a0c801fcc" vbProcedure="false">'Use Phase'!$K$113</definedName>
    <definedName function="false" hidden="false" name="mleaf_428b3ad7_190c_5edc_bda5_95da3a347c5c" vbProcedure="false">'Use Phase_Grid'!$W$221</definedName>
    <definedName function="false" hidden="false" name="mleaf_428c0754_26d1_5b08_957f_10d6e14bafcd" vbProcedure="false">'Use Phase'!$R$343</definedName>
    <definedName function="false" hidden="false" name="mleaf_428ca08f_965b_520d_b0f1_05e52dc412d4" vbProcedure="false">'Use Phase'!$L$189</definedName>
    <definedName function="false" hidden="false" name="mleaf_428dde86_513b_53a8_8a1e_599b423e80f4" vbProcedure="false">'Heat map article'!$AM$23</definedName>
    <definedName function="false" hidden="false" name="mleaf_428e083f_93a4_507b_adbf_b2c4fffde2a3" vbProcedure="false">'Heat map article'!$AG$152</definedName>
    <definedName function="false" hidden="false" name="mleaf_4296ffbc_2e58_5d63_af18_efb3dd977bf2" vbProcedure="false">Production!$C$22</definedName>
    <definedName function="false" hidden="false" name="mleaf_4298a76a_76a9_5eb2_8cd9_99e1c256cf59" vbProcedure="false">'Use Phase_Grid'!$K$128</definedName>
    <definedName function="false" hidden="false" name="mleaf_429ab95e_b316_5d52_8870_66254239b57e" vbProcedure="false">Production!$BO$193</definedName>
    <definedName function="false" hidden="false" name="mleaf_429f6a0e_59c0_5e4d_bfbd_a7ae5e998f34" vbProcedure="false">Resume_SensAnal!$E$215</definedName>
    <definedName function="false" hidden="false" name="mleaf_42a172a4_c2d4_5321_aa4c_35684d9a31ba" vbProcedure="false">Production!$AZ$15</definedName>
    <definedName function="false" hidden="false" name="mleaf_42a27610_3aca_5581_ab98_6ce09b8b5675" vbProcedure="false">'Use Phase_Grid'!$M$171</definedName>
    <definedName function="false" hidden="false" name="mleaf_42a28bf6_9905_5c19_8e05_d0d62ae4e6e4" vbProcedure="false">'Use Phase'!$P$251</definedName>
    <definedName function="false" hidden="false" name="mleaf_42abd917_e867_5f97_8eea_06f79bc60c67" vbProcedure="false">'Use Phase'!$L$51</definedName>
    <definedName function="false" hidden="false" name="mleaf_42ad2572_dcc3_5031_9ec0_97d4cb14c01d" vbProcedure="false">Production!$P$86</definedName>
    <definedName function="false" hidden="false" name="mleaf_42af49ca_a7ee_580d_85b0_7c67665920b1" vbProcedure="false">'Heat map article'!$N$21</definedName>
    <definedName function="false" hidden="false" name="mleaf_42b02e70_8a35_5ef9_86f1_d2f59c794732" vbProcedure="false">'Heat map article'!$I$93</definedName>
    <definedName function="false" hidden="false" name="mleaf_42b16ea1_9ee8_5145_bde3_1308797da3a9" vbProcedure="false">Resume_SensAnal!$T$208</definedName>
    <definedName function="false" hidden="false" name="mleaf_42b681f0_fffc_5337_935d_7d5df74ccac0" vbProcedure="false">Recycling!$BJ$307</definedName>
    <definedName function="false" hidden="false" name="mleaf_42b7909d_069d_57de_9a91_ab2af4877839" vbProcedure="false">'Heat map article'!$H$33</definedName>
    <definedName function="false" hidden="false" name="mleaf_42ba787b_7742_56e3_8f58_2eb518ae2661" vbProcedure="false">'Use Phase_Grid'!$Q$110</definedName>
    <definedName function="false" hidden="false" name="mleaf_42baa8dc_cc1d_50f4_8619_1dbf034b19b2" vbProcedure="false">Recycling!$T$164</definedName>
    <definedName function="false" hidden="false" name="mleaf_42bc7d60_a29b_5fc3_bc83_d4fb2794ba71" vbProcedure="false">'Use Phase'!$AK$170</definedName>
    <definedName function="false" hidden="false" name="mleaf_42bd8fac_0d20_58c2_8562_0caa8b2ba172" vbProcedure="false">Recycling!$AS$79</definedName>
    <definedName function="false" hidden="false" name="mleaf_42bf5c92_d0e1_54b5_9f0d_8eeda0f7aded" vbProcedure="false">'Use Phase_Grid'!$R$178</definedName>
    <definedName function="false" hidden="false" name="mleaf_42c338a0_0a8a_5a0d_9d1c_d615a19f6f64" vbProcedure="false">'Use Phase'!$AG$140</definedName>
    <definedName function="false" hidden="false" name="mleaf_42ceff94_be0e_5a44_b8f1_f764cd607e34" vbProcedure="false">Resume_SensAnal!$AB$100</definedName>
    <definedName function="false" hidden="false" name="mleaf_42d04449_8e66_587c_bf92_f965aeb9da57" vbProcedure="false">'Use Phase'!$AK$312</definedName>
    <definedName function="false" hidden="false" name="mleaf_42d33032_eecc_5e2e_b9be_90ba29482e71" vbProcedure="false">'Use Phase_Grid'!$O$38</definedName>
    <definedName function="false" hidden="false" name="mleaf_42dbbc27_c995_5f1f_b988_b4f8d2c1c7ee" vbProcedure="false">Production!$R$13</definedName>
    <definedName function="false" hidden="false" name="mleaf_42de8d97_86bc_5c19_94ba_f1e4550ab347" vbProcedure="false">'Use Phase_Grid'!$S$159</definedName>
    <definedName function="false" hidden="false" name="mleaf_42debb16_a7f9_5c0e_a35d_eae4e08b4a31" vbProcedure="false">Resume_SensAnal!$M$218</definedName>
    <definedName function="false" hidden="false" name="mleaf_42e1a72f_f250_5a90_89d7_3faa867221f0" vbProcedure="false">'Use Phase'!$V$221</definedName>
    <definedName function="false" hidden="false" name="mleaf_42e3290b_35c8_533a_902c_f134aa17b30b" vbProcedure="false">'Use Phase'!$N$317</definedName>
    <definedName function="false" hidden="false" name="mleaf_42e4aee7_10d4_5149_b6d7_6cc8036fb1b0" vbProcedure="false">'Use Phase'!$P$216</definedName>
    <definedName function="false" hidden="false" name="mleaf_42e786d6_f043_51e7_b689_2e67cb389874" vbProcedure="false">'Heat map article'!$AH$126</definedName>
    <definedName function="false" hidden="false" name="mleaf_42f049f8_0278_55bb_a391_78b0c5407085" vbProcedure="false">Production!$K$129</definedName>
    <definedName function="false" hidden="false" name="mleaf_42f0c2f9_e138_5fa3_b82a_9f9964bead24" vbProcedure="false">'Use Phase'!$M$144</definedName>
    <definedName function="false" hidden="false" name="mleaf_42f28d2c_54bc_5bce_b710_e88721b0dbe2" vbProcedure="false">'Use Phase'!$M$273</definedName>
    <definedName function="false" hidden="false" name="mleaf_42f34bac_4946_54f0_8593_7c5261b7c6a6" vbProcedure="false">Resume_SensAnal!$F$68</definedName>
    <definedName function="false" hidden="false" name="mleaf_42f37f21_17ca_5491_902a_40d61d709e14" vbProcedure="false">'Heat map article'!$AU$15</definedName>
    <definedName function="false" hidden="false" name="mleaf_42f48f5f_1b64_56c9_be67_8fcc57b7bace" vbProcedure="false">Recycling!$L$194</definedName>
    <definedName function="false" hidden="false" name="mleaf_42f55312_f376_521e_9b27_53da0532f4b6" vbProcedure="false">Recycling!$W$174</definedName>
    <definedName function="false" hidden="false" name="mleaf_42f5f9f7_88e6_5600_b52f_60be0c539c93" vbProcedure="false">Recycling!$AC$103</definedName>
    <definedName function="false" hidden="false" name="mleaf_42fb2fd9_4b1d_5309_882a_d644ecd09ae7" vbProcedure="false">'Use Phase'!$O$201</definedName>
    <definedName function="false" hidden="false" name="mleaf_42fccc76_9eb2_5266_9683_f5002706bcf2" vbProcedure="false">'Use Phase'!$N$214</definedName>
    <definedName function="false" hidden="false" name="mleaf_42febff6_2ca1_5e34_a9c3_59226d35bac9" vbProcedure="false">Resume_SensAnal!$P$209</definedName>
    <definedName function="false" hidden="false" name="mleaf_42ff9d6f_a1be_5ceb_af98_4e73fcebbf1a" vbProcedure="false">Production!$BE$145</definedName>
    <definedName function="false" hidden="false" name="mleaf_4300e0b3_5445_591c_9d2f_9f7aa18e748b" vbProcedure="false">Recycling!$AW$166</definedName>
    <definedName function="false" hidden="false" name="mleaf_430abcfb_5960_59ac_a6ea_d7e4beab3ee8" vbProcedure="false">'Use Phase_Grid'!$W$187</definedName>
    <definedName function="false" hidden="false" name="mleaf_430b55c1_3060_544d_a4b7_10d0f4336faf" vbProcedure="false">Production!$O$192</definedName>
    <definedName function="false" hidden="false" name="mleaf_430bfc0e_fe7d_5909_8e9f_f1b11064c8af" vbProcedure="false">Recycling!$AC$90</definedName>
    <definedName function="false" hidden="false" name="mleaf_430ebf8b_9211_5a9e_a50c_9f2fafa8f834" vbProcedure="false">'Use Phase_Grid'!$P$262</definedName>
    <definedName function="false" hidden="false" name="mleaf_430f4366_935a_542f_9560_8bfa3cb5a44b" vbProcedure="false">Resume_SensAnal!$K$92</definedName>
    <definedName function="false" hidden="false" name="mleaf_430f7344_082d_5103_9b4f_a3df0aab50b9" vbProcedure="false">'Heat map article'!$AI$144</definedName>
    <definedName function="false" hidden="false" name="mleaf_43137040_4e47_5a82_afa8_d30d7e59ab3a" vbProcedure="false">Recycling!$H$144</definedName>
    <definedName function="false" hidden="false" name="mleaf_43166a9e_1031_58ec_9e65_50ad6b713ea8" vbProcedure="false">Recycling!$AX$84</definedName>
    <definedName function="false" hidden="false" name="mleaf_431b1ce1_54aa_5099_b1d0_f9913bbcb3ce" vbProcedure="false">Resume_SensAnal!$AK$104</definedName>
    <definedName function="false" hidden="false" name="mleaf_431b432c_e525_5d4b_85c7_536b20d7ddef" vbProcedure="false">Recycling!$BP$299</definedName>
    <definedName function="false" hidden="false" name="mleaf_431d8643_2e2a_5a56_a8c8_bb5635eb34f5" vbProcedure="false">'Heat map article'!$C$28</definedName>
    <definedName function="false" hidden="false" name="mleaf_432074ca_c4a9_5c1e_8c97_e8686c1eee23" vbProcedure="false">'Heat map article'!$C$154</definedName>
    <definedName function="false" hidden="false" name="mleaf_43218c90_4b1f_574d_a68f_824fd02f56fd" vbProcedure="false">'Use Phase'!$S$148</definedName>
    <definedName function="false" hidden="false" name="mleaf_4321a05c_0988_5a39_ad2d_5af19ec7c0b5" vbProcedure="false">'Heat map article'!$P$145</definedName>
    <definedName function="false" hidden="false" name="mleaf_43231960_3814_5174_98cc_96fcd86337c2" vbProcedure="false">Resume_SensAnal!$M$107</definedName>
    <definedName function="false" hidden="false" name="mleaf_4323ebdf_a40b_5c1c_aa46_63a6196bcf0f" vbProcedure="false">'Use Phase'!$P$273</definedName>
    <definedName function="false" hidden="false" name="mleaf_4327f191_779d_5545_b1f0_c42ffec086e2" vbProcedure="false">'Heat map article'!$AA$14</definedName>
    <definedName function="false" hidden="false" name="mleaf_432a6852_6c63_5843_b27b_dcc1a8d41f13" vbProcedure="false">Production!$AM$11</definedName>
    <definedName function="false" hidden="false" name="mleaf_432d2845_7b22_5177_84bf_de37e79d3e38" vbProcedure="false">Resume_SensAnal!$AB$46</definedName>
    <definedName function="false" hidden="false" name="mleaf_432e187c_3410_542b_a962_7fbe443ee49e" vbProcedure="false">Resume_SensAnal!$I$47</definedName>
    <definedName function="false" hidden="false" name="mleaf_432e24a0_30ad_5593_8aa2_7e3601f2464b" vbProcedure="false">Graphs!$K$43</definedName>
    <definedName function="false" hidden="false" name="mleaf_432fe553_c2c1_59fa_960f_6ec8fd7c576b" vbProcedure="false">Whisker_Sens!$D$56</definedName>
    <definedName function="false" hidden="false" name="mleaf_4337a709_5726_5923_8ded_7bf36557a4dd" vbProcedure="false">'Use Phase'!$V$149</definedName>
    <definedName function="false" hidden="false" name="mleaf_433c0586_3e2f_5b9b_bc81_7dc44577ee03" vbProcedure="false">'Use Phase'!$N$47</definedName>
    <definedName function="false" hidden="false" name="mleaf_433f9223_ab41_573b_a59d_b0e41b869815" vbProcedure="false">Resume_SensAnal!$B$187</definedName>
    <definedName function="false" hidden="false" name="mleaf_4345ebfb_6b13_5e4a_a634_09a2e08ed687" vbProcedure="false">Production!$B$11</definedName>
    <definedName function="false" hidden="false" name="mleaf_434beead_8232_5345_bfcf_2e38199723ec" vbProcedure="false">'Use Phase'!$T$233</definedName>
    <definedName function="false" hidden="false" name="mleaf_434e5297_6e50_5ca8_8861_c72d8c32afd0" vbProcedure="false">Production!$AU$186</definedName>
    <definedName function="false" hidden="false" name="mleaf_434edfde_34ba_5fab_b25c_e889340b361d" vbProcedure="false">Resume_SensAnal!$AL$74</definedName>
    <definedName function="false" hidden="false" name="mleaf_4357dd4b_5bec_5854_ac86_b71041b70f79" vbProcedure="false">'Use Phase'!$D$7</definedName>
    <definedName function="false" hidden="false" name="mleaf_435a3f58_5e60_56d9_8931_0ee7b6a46863" vbProcedure="false">'Use Phase_Grid'!$K$123</definedName>
    <definedName function="false" hidden="false" name="mleaf_435a99c2_77c1_58b3_8cae_bcf1808ec12e" vbProcedure="false">Recycling!$T$156</definedName>
    <definedName function="false" hidden="false" name="mleaf_435bd822_4bf6_5a0f_a7ae_92f097259ea0" vbProcedure="false">Recycling!$T$177</definedName>
    <definedName function="false" hidden="false" name="mleaf_435d0b71_3b28_5d87_ae76_80bbfd9be580" vbProcedure="false">Graphs!$B$21</definedName>
    <definedName function="false" hidden="false" name="mleaf_435f0804_1392_5bbc_8097_1067a821e205" vbProcedure="false">Resume_SensAnal!$F$154</definedName>
    <definedName function="false" hidden="false" name="mleaf_4363df54_fc12_57b9_ad62_a736e4dd3c24" vbProcedure="false">'Use Phase'!$K$70</definedName>
    <definedName function="false" hidden="false" name="mleaf_43641b38_5941_51b6_ba4a_9ba5b9f23727" vbProcedure="false">Recycling!$BT$163</definedName>
    <definedName function="false" hidden="false" name="mleaf_43719a8f_c24b_5454_92c0_9a4078529a06" vbProcedure="false">Production!$H$33</definedName>
    <definedName function="false" hidden="false" name="mleaf_43768bd9_3152_53a6_909e_6c824f3da696" vbProcedure="false">Resume_SensAnal!$R$212</definedName>
    <definedName function="false" hidden="false" name="mleaf_437e8539_353e_557b_b601_f566349e6098" vbProcedure="false">Recycling!$BI$113</definedName>
    <definedName function="false" hidden="false" name="mleaf_4380804a_0e87_5844_aa26_84dbc73faf48" vbProcedure="false">Resume_SensAnal!$D$139</definedName>
    <definedName function="false" hidden="false" name="mleaf_43815887_1ce0_5abb_88a2_7ab2d2c71b5c" vbProcedure="false">Recycling!$L$114</definedName>
    <definedName function="false" hidden="false" name="mleaf_438255b5_850c_5615_a973_7b462ff144be" vbProcedure="false">'Heat map article'!$O$25</definedName>
    <definedName function="false" hidden="false" name="mleaf_43840bfe_21c3_5ea3_b2ce_76324d9c14aa" vbProcedure="false">Resume_SensAnal!$AD$48</definedName>
    <definedName function="false" hidden="false" name="mleaf_438b7229_f8a3_5853_ad64_a8f240e69e8f" vbProcedure="false">Recycling!$G$155</definedName>
    <definedName function="false" hidden="false" name="mleaf_438db299_079a_5ace_b6a2_c3948ec8bae7" vbProcedure="false">Resume_SensAnal!$T$118</definedName>
    <definedName function="false" hidden="false" name="mleaf_438f1551_f3af_5bd5_b03c_98c7587be032" vbProcedure="false">Recycling!$Y$172</definedName>
    <definedName function="false" hidden="false" name="mleaf_4393c9de_5649_54c1_af66_892bd3862e27" vbProcedure="false">Production!$BO$221</definedName>
    <definedName function="false" hidden="false" name="mleaf_4398bcad_7c8e_54ca_86d0_7b972275dbf6" vbProcedure="false">Resume_SensAnal!$H$18</definedName>
    <definedName function="false" hidden="false" name="mleaf_439ab062_b0eb_525f_a5ca_1c235255672b" vbProcedure="false">'Use Phase'!$O$182</definedName>
    <definedName function="false" hidden="false" name="mleaf_439ca0de_6383_5ad7_9794_29f0628646ed" vbProcedure="false">Recycling!$AX$108</definedName>
    <definedName function="false" hidden="false" name="mleaf_439dc7d7_9e5c_5205_87ec_322f56c34038" vbProcedure="false">'Use Phase_Grid'!$M$55</definedName>
    <definedName function="false" hidden="false" name="mleaf_439f3c81_9629_52b0_82e2_4a007380f1ee" vbProcedure="false">Recycling!$I$85</definedName>
    <definedName function="false" hidden="false" name="mleaf_43a14a9d_3653_51a3_a642_21841dd2f7c4" vbProcedure="false">'Use Phase_Grid'!$K$235</definedName>
    <definedName function="false" hidden="false" name="mleaf_43a5ab6f_3239_5bc8_a2c0_b61b3672725f" vbProcedure="false">Graphs!$G$68</definedName>
    <definedName function="false" hidden="false" name="mleaf_43a7845e_bc35_5984_adb9_acfe64127a49" vbProcedure="false">'Use Phase'!$R$98</definedName>
    <definedName function="false" hidden="false" name="mleaf_43ad5f20_c3d6_53be_9124_c7e9ac6113de" vbProcedure="false">'Use Phase_Grid'!$R$127</definedName>
    <definedName function="false" hidden="false" name="mleaf_43add4ea_1a4d_557e_9de2_8ea17818ab2b" vbProcedure="false">Recycling!$H$143</definedName>
    <definedName function="false" hidden="false" name="mleaf_43b16ebf_0e61_5f8e_9485_27930e9a0e08" vbProcedure="false">Production!$L$161</definedName>
    <definedName function="false" hidden="false" name="mleaf_43b2baf3_48c8_53ca_a93b_63a4b6c8d8a1" vbProcedure="false">'Use Phase'!$AE$290</definedName>
    <definedName function="false" hidden="false" name="mleaf_43b2c149_3a7c_5462_8149_a5baa70ac75d" vbProcedure="false">'Use Phase'!$AI$260</definedName>
    <definedName function="false" hidden="false" name="mleaf_43b54fa9_8a60_5d99_9672_16e0479dc64b" vbProcedure="false">'Use Phase'!$W$186</definedName>
    <definedName function="false" hidden="false" name="mleaf_43b5bcd5_9a88_5968_95fb_38d6e23a9c7c" vbProcedure="false">Recycling!$AN$152</definedName>
    <definedName function="false" hidden="false" name="mleaf_43bb68c5_37fc_5ba9_958d_4ded520ba7b6" vbProcedure="false">'Use Phase'!$Q$307</definedName>
    <definedName function="false" hidden="false" name="mleaf_43bcda7a_33c8_544f_bfbf_ec2e232c4dc9" vbProcedure="false">'Use Phase'!$AH$177</definedName>
    <definedName function="false" hidden="false" name="mleaf_43bdd53c_56c6_5d18_9938_29897d297cdc" vbProcedure="false">Resume_SensAnal!$I$46</definedName>
    <definedName function="false" hidden="false" name="mleaf_43bdee3b_b385_5fdb_867c_5881c2ab7165" vbProcedure="false">Recycling!$H$160</definedName>
    <definedName function="false" hidden="false" name="mleaf_43c03529_0085_5830_9ada_888bcb5fca61" vbProcedure="false">'Use Phase'!$O$75</definedName>
    <definedName function="false" hidden="false" name="mleaf_43c29c99_b73b_5adc_b7a6_e0c7fba091f1" vbProcedure="false">'Heat map article'!$J$148</definedName>
    <definedName function="false" hidden="false" name="mleaf_43c67649_8d97_52c8_8591_e750d866803c" vbProcedure="false">Recycling!$AX$153</definedName>
    <definedName function="false" hidden="false" name="mleaf_43c79f59_caee_5fdd_9188_69936f095bce" vbProcedure="false">'Use Phase'!$K$279</definedName>
    <definedName function="false" hidden="false" name="mleaf_43cf2f6c_4021_5652_9c99_3339e8b91f84" vbProcedure="false">'Use Phase'!$S$303</definedName>
    <definedName function="false" hidden="false" name="mleaf_43d3759b_2b45_5e50_b6ee_bc19483de586" vbProcedure="false">Recycling!$R$145</definedName>
    <definedName function="false" hidden="false" name="mleaf_43d68da8_dd51_5739_b7a4_6f0e0c166140" vbProcedure="false">'Heat map article'!$AI$12</definedName>
    <definedName function="false" hidden="false" name="mleaf_43dac4b8_d6a6_5760_944c_6be898a7302c" vbProcedure="false">Resume_SensAnal!$AP$92</definedName>
    <definedName function="false" hidden="false" name="mleaf_43df7580_3093_5d13_a222_277e417e99cd" vbProcedure="false">Recycling!$AO$117</definedName>
    <definedName function="false" hidden="false" name="mleaf_43e0460e_40a4_5c59_bb1c_a9c9aa3d66f8" vbProcedure="false">'Heat map article'!$N$82</definedName>
    <definedName function="false" hidden="false" name="mleaf_43e11810_8152_5790_a198_aeb26797d555" vbProcedure="false">'Use Phase'!$AH$207</definedName>
    <definedName function="false" hidden="false" name="mleaf_43e54969_5d4d_5e4e_b699_945d7facbc85" vbProcedure="false">'Use Phase_Grid'!$J$147</definedName>
    <definedName function="false" hidden="false" name="mleaf_43e95c7e_87de_5e11_93b1_c911121b78ea" vbProcedure="false">Production!$H$146</definedName>
    <definedName function="false" hidden="false" name="mleaf_43ebe48d_e71a_5f4f_b84f_a11867580ae0" vbProcedure="false">Resume_SensAnal!$B$218</definedName>
    <definedName function="false" hidden="false" name="mleaf_43f01f9d_bc34_58ad_af0a_5f2613655e74" vbProcedure="false">'Heat map article'!$AH$127</definedName>
    <definedName function="false" hidden="false" name="mleaf_43f066e4_ce82_5269_aa5d_1631aa784340" vbProcedure="false">'Heat map article'!$AE$58</definedName>
    <definedName function="false" hidden="false" name="mleaf_43f4063e_7bba_5b69_8c02_f8b623d12642" vbProcedure="false">Whisker_Sens!$F$3</definedName>
    <definedName function="false" hidden="false" name="mleaf_43f54383_460a_5c7d_9080_bf676fd37721" vbProcedure="false">Recycling!$T$162</definedName>
    <definedName function="false" hidden="false" name="mleaf_43fc6d9e_1612_54ce_abfe_180a52a3f57e" vbProcedure="false">Recycling!$R$106</definedName>
    <definedName function="false" hidden="false" name="mleaf_43ffa253_5a84_593e_97f0_be0b57aecdf0" vbProcedure="false">Recycling!$Z$189</definedName>
    <definedName function="false" hidden="false" name="mleaf_44058296_8de4_5c33_94a5_6ca1e0614fed" vbProcedure="false">Resume_SensAnal!$S$162</definedName>
    <definedName function="false" hidden="false" name="mleaf_4405931f_4b39_5c05_bb9b_7136eef34425" vbProcedure="false">Resume_SensAnal!$AB$101</definedName>
    <definedName function="false" hidden="false" name="mleaf_44065d8c_c455_5a33_9f50_0189c0edc336" vbProcedure="false">'Heat map article'!$AA$152</definedName>
    <definedName function="false" hidden="false" name="mleaf_440b0d06_7b1e_51e4_a221_0d405b916984" vbProcedure="false">Resume_SensAnal!$E$72</definedName>
    <definedName function="false" hidden="false" name="mleaf_440c4460_d216_57ed_8eee_c7d93ff9fbec" vbProcedure="false">Graphs!$K$24</definedName>
    <definedName function="false" hidden="false" name="mleaf_440e432d_0854_5dc1_8362_24e6c5038897" vbProcedure="false">Recycling!$BF$117</definedName>
    <definedName function="false" hidden="false" name="mleaf_44108c07_ae92_550d_966d_32183f9abfc2" vbProcedure="false">'Use Phase'!$AG$182</definedName>
    <definedName function="false" hidden="false" name="mleaf_44149b4c_8326_5338_b5c4_c8ec72df751f" vbProcedure="false">Resume_SensAnal!$G$159</definedName>
    <definedName function="false" hidden="false" name="mleaf_441a7866_d237_5293_9071_76d4acd3df01" vbProcedure="false">Production!$E$117</definedName>
    <definedName function="false" hidden="false" name="mleaf_441afa1a_d7a9_5cc5_89aa_5c170722dcf3" vbProcedure="false">'Use Phase'!$L$339</definedName>
    <definedName function="false" hidden="false" name="mleaf_441bc550_d948_551b_bdc5_36dc9c9b7b07" vbProcedure="false">'Use Phase_Grid'!$P$15</definedName>
    <definedName function="false" hidden="false" name="mleaf_441d4e90_32dc_544a_a9cd_da1519f507eb" vbProcedure="false">Resume_SensAnal!$AM$94</definedName>
    <definedName function="false" hidden="false" name="mleaf_441ef33f_3abd_5c5c_8082_7621554583dc" vbProcedure="false">Recycling!$AP$330</definedName>
    <definedName function="false" hidden="false" name="mleaf_44214aa8_63c9_5696_b554_a55d7b3a8f78" vbProcedure="false">'Use Phase'!$K$201</definedName>
    <definedName function="false" hidden="false" name="mleaf_44245799_91cd_5eee_8218_333a8f780dfb" vbProcedure="false">'Heat map article'!$R$85</definedName>
    <definedName function="false" hidden="false" name="mleaf_44255fa8_1bd1_51bb_83fd_a85877480708" vbProcedure="false">'Use Phase_Grid'!$W$166</definedName>
    <definedName function="false" hidden="false" name="mleaf_44258484_bd16_5efa_b9f9_e9a0fd72b540" vbProcedure="false">Production!$K$231</definedName>
    <definedName function="false" hidden="false" name="mleaf_44276ffb_9369_5762_b1f9_e527fa598d44" vbProcedure="false">'Use Phase'!$R$294</definedName>
    <definedName function="false" hidden="false" name="mleaf_44279931_5fa1_5a2d_a47e_3ec8c15a6faf" vbProcedure="false">Resume_SensAnal!$AE$49</definedName>
    <definedName function="false" hidden="false" name="mleaf_4427f1a5_4320_5969_b52f_8029f04a4780" vbProcedure="false">Production!$G$215</definedName>
    <definedName function="false" hidden="false" name="mleaf_44286752_ca76_57db_9633_c97addb9121b" vbProcedure="false">'Use Phase'!$AG$147</definedName>
    <definedName function="false" hidden="false" name="mleaf_442c1696_7a3c_5486_92dc_5d58f2fd0806" vbProcedure="false">'Heat map article'!$AJ$46</definedName>
    <definedName function="false" hidden="false" name="mleaf_442fa987_5ba5_5278_a2c2_ce1d32088bfe" vbProcedure="false">Production!$O$142</definedName>
    <definedName function="false" hidden="false" name="mleaf_443054f4_f17e_5a86_9fb3_73f35b618a7c" vbProcedure="false">Whisker_Sens!$J$5</definedName>
    <definedName function="false" hidden="false" name="mleaf_4435fc0e_5054_5819_893d_69a94a13865e" vbProcedure="false">Resume_SensAnal!$AB$44</definedName>
    <definedName function="false" hidden="false" name="mleaf_443640a9_4841_5d0c_91c2_5fd24c351c2d" vbProcedure="false">Resume_SensAnal!$T$155</definedName>
    <definedName function="false" hidden="false" name="mleaf_44391a0e_88e2_5239_93bb_a1dada36489c" vbProcedure="false">'Heat map article'!$F$103</definedName>
    <definedName function="false" hidden="false" name="mleaf_443eae76_dd5c_57ab_b905_311479f6933c" vbProcedure="false">'Use Phase'!$R$138</definedName>
    <definedName function="false" hidden="false" name="mleaf_4441192e_04f9_5c0f_afea_b74f92eac034" vbProcedure="false">'Use Phase'!$AK$147</definedName>
    <definedName function="false" hidden="false" name="mleaf_4453bc32_b853_540b_b09c_793eed329e3a" vbProcedure="false">'Use Phase_Grid'!$L$19</definedName>
    <definedName function="false" hidden="false" name="mleaf_4454bec7_c041_501a_8788_9e83938cd7d2" vbProcedure="false">'Use Phase'!$P$77</definedName>
    <definedName function="false" hidden="false" name="mleaf_44571045_54e0_5d20_8fed_b6185560061b" vbProcedure="false">Resume_SensAnal!$AI$88</definedName>
    <definedName function="false" hidden="false" name="mleaf_445c8604_3431_54f1_a4cc_fadc24b328a8" vbProcedure="false">'Use Phase_Grid'!$Q$24</definedName>
    <definedName function="false" hidden="false" name="mleaf_445d8e27_21e5_5f83_87a2_d99f01abefb2" vbProcedure="false">Recycling!$I$135</definedName>
    <definedName function="false" hidden="false" name="mleaf_446055ae_1565_5644_a9ea_b71f95a5f2f1" vbProcedure="false">Production!$AV$147</definedName>
    <definedName function="false" hidden="false" name="mleaf_44611fb0_34c8_5508_a914_28240d80175f" vbProcedure="false">'Heat map article'!$AW$15</definedName>
    <definedName function="false" hidden="false" name="mleaf_4465e7ac_d72e_579c_87b1_88946e9ac8ef" vbProcedure="false">Production!$I$240</definedName>
    <definedName function="false" hidden="false" name="mleaf_44698110_34fa_5839_bc37_c4e9be0ff6a2" vbProcedure="false">Resume_SensAnal!$AE$43</definedName>
    <definedName function="false" hidden="false" name="mleaf_446ab333_42f2_5b4e_91f0_e3a476dd3042" vbProcedure="false">'Use Phase'!$V$216</definedName>
    <definedName function="false" hidden="false" name="mleaf_446c54eb_0d25_5aa2_94ad_e467631c2298" vbProcedure="false">'Use Phase_Grid'!$O$236</definedName>
    <definedName function="false" hidden="false" name="mleaf_4475bdc7_ecce_5bd7_85fd_6a55ec26b219" vbProcedure="false">Recycling!$F$95</definedName>
    <definedName function="false" hidden="false" name="mleaf_4477c2cf_aed1_54f4_ab55_7471a45c5c3f" vbProcedure="false">Production!$T$66</definedName>
    <definedName function="false" hidden="false" name="mleaf_4479684c_d2bf_5acb_9846_31198215be30" vbProcedure="false">Resume_SensAnal!$O$35</definedName>
    <definedName function="false" hidden="false" name="mleaf_4479b4ac_ebfd_50bb_ac68_d374aaff6bd6" vbProcedure="false">Recycling!$D$103</definedName>
    <definedName function="false" hidden="false" name="mleaf_447c38a6_ade4_5637_b52e_864d4247adc7" vbProcedure="false">Production!$AW$11</definedName>
    <definedName function="false" hidden="false" name="mleaf_447e6d4b_19f9_5bcd_860e_8dc834b857b2" vbProcedure="false">'Heat map article'!$E$100</definedName>
    <definedName function="false" hidden="false" name="mleaf_447ed463_67e9_50af_a76a_6650e86fae4f" vbProcedure="false">'Use Phase'!$O$174</definedName>
    <definedName function="false" hidden="false" name="mleaf_448283d9_723c_5333_b1fe_909e53506f1f" vbProcedure="false">Resume_SensAnal!$E$105</definedName>
    <definedName function="false" hidden="false" name="mleaf_4488a9c0_4a97_59fb_b73c_20ac6fc5cf61" vbProcedure="false">'Use Phase'!$Q$335</definedName>
    <definedName function="false" hidden="false" name="mleaf_44896d4e_1859_5e43_a23a_b09d57833e69" vbProcedure="false">Production!$BD$208</definedName>
    <definedName function="false" hidden="false" name="mleaf_4489cd66_d078_544a_8bdb_4dbec15875d3" vbProcedure="false">'Heat map article'!$D$124</definedName>
    <definedName function="false" hidden="false" name="mleaf_448a854c_ec63_50b8_980d_4603e1b7c713" vbProcedure="false">'Use Phase'!$AJ$280</definedName>
    <definedName function="false" hidden="false" name="mleaf_448f760e_2317_582d_8654_14c751f3fd5c" vbProcedure="false">'Use Phase'!$AK$305</definedName>
    <definedName function="false" hidden="false" name="mleaf_449127e0_8360_5249_942d_06e61454e7fc" vbProcedure="false">Recycling!$AW$84</definedName>
    <definedName function="false" hidden="false" name="mleaf_449300a5_88be_5709_9ea4_6b80f266443d" vbProcedure="false">'Use Phase_Grid'!$Q$246</definedName>
    <definedName function="false" hidden="false" name="mleaf_449500d9_2949_5adb_be63_3d315e3970ea" vbProcedure="false">Recycling!$AX$166</definedName>
    <definedName function="false" hidden="false" name="mleaf_4495d841_66ce_51f5_836f_4a801f3d676b" vbProcedure="false">Production!$BN$44</definedName>
    <definedName function="false" hidden="false" name="mleaf_4498fcad_3620_597d_97cd_477e0cb2f170" vbProcedure="false">Production!$AF$42</definedName>
    <definedName function="false" hidden="false" name="mleaf_449963f6_dd2d_5f42_b5f5_907247970349" vbProcedure="false">'Heat map article'!$L$22</definedName>
    <definedName function="false" hidden="false" name="mleaf_449c1082_2eef_5c77_b4ea_9826db52ec97" vbProcedure="false">'Heat map article'!$E$42</definedName>
    <definedName function="false" hidden="false" name="mleaf_449cd779_085b_5583_846c_fdc8e9fb137f" vbProcedure="false">Recycling!$P$187</definedName>
    <definedName function="false" hidden="false" name="mleaf_449efc89_4b40_5912_896b_0ad9016a2307" vbProcedure="false">Graphs!$I$33</definedName>
    <definedName function="false" hidden="false" name="mleaf_44a11979_543a_5563_b41e_6f7d15904955" vbProcedure="false">'Heat map article'!$AE$89</definedName>
    <definedName function="false" hidden="false" name="mleaf_44ad1560_29c2_5089_a47c_7001198f6271" vbProcedure="false">'Heat map article'!$Y$82</definedName>
    <definedName function="false" hidden="false" name="mleaf_44af84d6_e239_5f56_abe4_7779b3e0f285" vbProcedure="false">'Use Phase'!$J$269</definedName>
    <definedName function="false" hidden="false" name="mleaf_44b4638c_2106_5630_963b_2c180e2e226c" vbProcedure="false">Resume_SensAnal!$AO$76</definedName>
    <definedName function="false" hidden="false" name="mleaf_44b5ff46_0c88_5180_80e1_17d9d3fa74a6" vbProcedure="false">'Use Phase'!$T$352</definedName>
    <definedName function="false" hidden="false" name="mleaf_44b711ab_a8a3_57b7_8e64_3635ac524c62" vbProcedure="false">Resume_SensAnal!$I$124</definedName>
    <definedName function="false" hidden="false" name="mleaf_44b74019_7c0a_5b1a_9224_380c91abab4d" vbProcedure="false">Production!$V$75</definedName>
    <definedName function="false" hidden="false" name="mleaf_44ba9f86_2694_513b_aa9d_333252a758d9" vbProcedure="false">'Use Phase_Grid'!$J$175</definedName>
    <definedName function="false" hidden="false" name="mleaf_44bb1158_aa61_53bb_a5a7_18dc3d47cbf6" vbProcedure="false">Recycling!$AR$305</definedName>
    <definedName function="false" hidden="false" name="mleaf_44bbf764_191c_5e28_9cf9_2cfa59e45a06" vbProcedure="false">Recycling!$AZ$4</definedName>
    <definedName function="false" hidden="false" name="mleaf_44bc02e0_2a8c_5131_aa5a_3064b5dea718" vbProcedure="false">Resume_SensAnal!$P$197</definedName>
    <definedName function="false" hidden="false" name="mleaf_44c14593_13c0_594d_ad6f_deb70128b00e" vbProcedure="false">'Use Phase_Grid'!$K$199</definedName>
    <definedName function="false" hidden="false" name="mleaf_44c26174_4fbf_562c_887b_b655b1f845ed" vbProcedure="false">'Use Phase'!$AD$218</definedName>
    <definedName function="false" hidden="false" name="mleaf_44c30dea_d54e_5c88_916f_3bf56cfaf81d" vbProcedure="false">'Use Phase'!$N$287</definedName>
    <definedName function="false" hidden="false" name="mleaf_44c546d5_c331_51b5_af8f_b145e78b22ef" vbProcedure="false">Production!$F$231</definedName>
    <definedName function="false" hidden="false" name="mleaf_44c5667d_2433_5dc1_b453_ed1b6d185a25" vbProcedure="false">'Heat map article'!$R$19</definedName>
    <definedName function="false" hidden="false" name="mleaf_44c6d2e0_0428_5fd1_b4b0_4a12d81627fe" vbProcedure="false">'Use Phase'!$R$300</definedName>
    <definedName function="false" hidden="false" name="mleaf_44c76399_3b7c_5393_b947_b3dadddc28d7" vbProcedure="false">Production!$AV$191</definedName>
    <definedName function="false" hidden="false" name="mleaf_44c88389_5758_5257_90fe_5c7a2ad81e92" vbProcedure="false">'Use Phase'!$L$185</definedName>
    <definedName function="false" hidden="false" name="mleaf_44cba67e_80c9_5e98_a20a_783020d27529" vbProcedure="false">Resume_SensAnal!$Q$41</definedName>
    <definedName function="false" hidden="false" name="mleaf_44cec47b_fa7f_5902_947b_c189377e24e4" vbProcedure="false">Resume_SensAnal!$F$106</definedName>
    <definedName function="false" hidden="false" name="mleaf_44d83d2b_5810_5c1e_9851_97f758882414" vbProcedure="false">Resume_SensAnal!$S$47</definedName>
    <definedName function="false" hidden="false" name="mleaf_44dbfcc3_86ad_5511_a980_9f309c07bc9d" vbProcedure="false">'Heat map article'!$AG$81</definedName>
    <definedName function="false" hidden="false" name="mleaf_44ddf7db_5c75_5a4c_be7a_7d99b3d60091" vbProcedure="false">'Use Phase'!$O$200</definedName>
    <definedName function="false" hidden="false" name="mleaf_44e08a5e_432b_5e7d_b980_5ade576c1833" vbProcedure="false">Resume_SensAnal!$D$12</definedName>
    <definedName function="false" hidden="false" name="mleaf_44e603f1_602b_5395_a756_4cd8ff119bab" vbProcedure="false">'Use Phase_Grid'!$J$41</definedName>
    <definedName function="false" hidden="false" name="mleaf_44f02121_6679_5d2a_9fe4_4caf77e1c945" vbProcedure="false">'Heat map article'!$W$75</definedName>
    <definedName function="false" hidden="false" name="mleaf_44f2f5c9_fdad_5203_95be_26352446f90c" vbProcedure="false">Resume_SensAnal!$W$214</definedName>
    <definedName function="false" hidden="false" name="mleaf_44f40e5c_dcdf_51a3_b940_8aa813e183ff" vbProcedure="false">'Heat map article'!$AJ$104</definedName>
    <definedName function="false" hidden="false" name="mleaf_44f463a1_dd0e_5777_bba5_847329d0cf05" vbProcedure="false">Production!$AL$210</definedName>
    <definedName function="false" hidden="false" name="mleaf_44f5e916_a108_5b8c_8504_297e74fb09d6" vbProcedure="false">'Use Phase_Grid'!$V$186</definedName>
    <definedName function="false" hidden="false" name="mleaf_44f6573b_de56_59e9_987f_5ab291e81967" vbProcedure="false">'Use Phase'!$N$253</definedName>
    <definedName function="false" hidden="false" name="mleaf_44f98211_f927_57ce_ac90_a5a7be163060" vbProcedure="false">'Use Phase_Grid'!$R$27</definedName>
    <definedName function="false" hidden="false" name="mleaf_44fcf0b5_ab0d_52be_ac49_c64316447f9d" vbProcedure="false">Resume_SensAnal!$P$58</definedName>
    <definedName function="false" hidden="false" name="mleaf_44fd1a0e_7b4d_5a12_ba10_d56c89688c38" vbProcedure="false">'Use Phase'!$AG$345</definedName>
    <definedName function="false" hidden="false" name="mleaf_44fd641b_39d6_5093_a934_6e8831b30302" vbProcedure="false">Production!$BN$200</definedName>
    <definedName function="false" hidden="false" name="mleaf_44fe7e40_298d_5ed3_bb33_c5be7436fc37" vbProcedure="false">Resume_SensAnal!$D$218</definedName>
    <definedName function="false" hidden="false" name="mleaf_44ff4e95_e432_56b0_98e6_79599ec180be" vbProcedure="false">Production!$K$114</definedName>
    <definedName function="false" hidden="false" name="mleaf_44ff5eb7_367e_5ebf_acd9_4f19991c020d" vbProcedure="false">'Use Phase_Grid'!$L$62</definedName>
    <definedName function="false" hidden="false" name="mleaf_44ff7396_f3ad_5515_a317_e40043dc1f60" vbProcedure="false">Production!$Q$95</definedName>
    <definedName function="false" hidden="false" name="mleaf_45061bf0_3729_5901_b81b_1ad5497ee9ce" vbProcedure="false">Recycling!$BC$96</definedName>
    <definedName function="false" hidden="false" name="mleaf_4509bda9_aa35_5107_a99c_7237659ae037" vbProcedure="false">'Use Phase'!$L$343</definedName>
    <definedName function="false" hidden="false" name="mleaf_450b9d93_27b7_5b34_b67e_0b318b93fa6b" vbProcedure="false">'Use Phase'!$AH$206</definedName>
    <definedName function="false" hidden="false" name="mleaf_450ed990_6577_5038_b004_6ce33af78775" vbProcedure="false">'Use Phase_Grid'!$J$135</definedName>
    <definedName function="false" hidden="false" name="mleaf_4518e8cf_20ed_50e2_a92e_dd6d5f152f33" vbProcedure="false">'Use Phase'!$V$349</definedName>
    <definedName function="false" hidden="false" name="mleaf_451abf00_42e3_54a3_b0a5_b989712407d9" vbProcedure="false">'Heat map article'!$W$39</definedName>
    <definedName function="false" hidden="false" name="mleaf_451da211_634a_5f39_82b7_6c7aff166fc3" vbProcedure="false">Whisker_Sens!$C$54</definedName>
    <definedName function="false" hidden="false" name="mleaf_451da7bf_8da3_5dc1_933f_b2edc4468553" vbProcedure="false">Resume_SensAnal!$P$44</definedName>
    <definedName function="false" hidden="false" name="mleaf_451ff150_14dc_5349_b618_0da8c77c788f" vbProcedure="false">'Use Phase'!$AE$146</definedName>
    <definedName function="false" hidden="false" name="mleaf_4520ea0b_aec5_5c73_9859_b28d0001c8c3" vbProcedure="false">'Use Phase'!$L$166</definedName>
    <definedName function="false" hidden="false" name="mleaf_45217b29_53d0_54dc_8302_a8443a003ae4" vbProcedure="false">Recycling!$BN$327</definedName>
    <definedName function="false" hidden="false" name="mleaf_45297e75_52a3_5a1c_8820_08f3f92f73b3" vbProcedure="false">'Use Phase_Grid'!$Q$207</definedName>
    <definedName function="false" hidden="false" name="mleaf_452c359c_1b93_5a70_a95c_684defc49b08" vbProcedure="false">'Use Phase_Grid'!$S$189</definedName>
    <definedName function="false" hidden="false" name="mleaf_452d7052_ff22_5cb6_bd41_9274f49f77c7" vbProcedure="false">Recycling!$BJ$346</definedName>
    <definedName function="false" hidden="false" name="mleaf_452ded7f_66f2_5899_adaf_e8b0804227ad" vbProcedure="false">Recycling!$I$201</definedName>
    <definedName function="false" hidden="false" name="mleaf_453483df_8ff3_5714_bd80_7badab46fb2a" vbProcedure="false">'Use Phase'!$AH$309</definedName>
    <definedName function="false" hidden="false" name="mleaf_45365f27_5e82_5fa2_b72c_4edf6ff0816c" vbProcedure="false">Resume_SensAnal!$I$73</definedName>
    <definedName function="false" hidden="false" name="mleaf_4543de38_bb79_5083_8c88_bf9ac9d1e26e" vbProcedure="false">'Use Phase_Grid'!$J$242</definedName>
    <definedName function="false" hidden="false" name="mleaf_454758bf_7eb3_5ebf_9611_c477ca527659" vbProcedure="false">'Use Phase_Grid'!$N$258</definedName>
    <definedName function="false" hidden="false" name="mleaf_4547619b_b5b8_5f5c_a405_606df7e69ba4" vbProcedure="false">'Use Phase_Grid'!$V$168</definedName>
    <definedName function="false" hidden="false" name="mleaf_45484622_0c12_5197_893d_dd3710054d2d" vbProcedure="false">'Heat map article'!$E$34</definedName>
    <definedName function="false" hidden="false" name="mleaf_454a397b_1f17_5de4_983f_79605dc43791" vbProcedure="false">Recycling!$BL$344</definedName>
    <definedName function="false" hidden="false" name="mleaf_454a5d80_70c2_5c7a_95b9_86ac6a880bb0" vbProcedure="false">'Use Phase_Grid'!$R$70</definedName>
    <definedName function="false" hidden="false" name="mleaf_454c59b4_ff48_5d01_896b_e6f861dfbea4" vbProcedure="false">Recycling!$BF$137</definedName>
    <definedName function="false" hidden="false" name="mleaf_454e9f14_2b37_59c3_884c_2269f9508e87" vbProcedure="false">'Use Phase'!$G$44</definedName>
    <definedName function="false" hidden="false" name="mleaf_455af2f2_8b14_5c96_ab40_94d07527bc57" vbProcedure="false">'Use Phase'!$Q$388</definedName>
    <definedName function="false" hidden="false" name="mleaf_455b8837_ee00_5900_8f5f_c078ed3e5199" vbProcedure="false">'Use Phase'!$L$301</definedName>
    <definedName function="false" hidden="false" name="mleaf_455ec41e_f2b1_5db8_8958_e93837747c93" vbProcedure="false">'Heat map article'!$F$109</definedName>
    <definedName function="false" hidden="false" name="mleaf_455faf96_99d7_590e_9b27_e8a5b5f874aa" vbProcedure="false">Production!$BD$52</definedName>
    <definedName function="false" hidden="false" name="mleaf_45625529_181f_5a23_ae97_0be47ec10b0a" vbProcedure="false">'Heat map article'!$L$89</definedName>
    <definedName function="false" hidden="false" name="mleaf_4563caf7_79d8_5e36_9477_d29074a81a8b" vbProcedure="false">Production!$L$235</definedName>
    <definedName function="false" hidden="false" name="mleaf_45658c0c_93c5_5996_9212_064705a535e2" vbProcedure="false">Recycling!$E$103</definedName>
    <definedName function="false" hidden="false" name="mleaf_4567ba2d_87e4_567b_b391_efa521b56865" vbProcedure="false">Resume_SensAnal!$G$77</definedName>
    <definedName function="false" hidden="false" name="mleaf_45712a57_4d5a_50a4_a3c5_47bc1cde72dc" vbProcedure="false">Resume_SensAnal!$G$74</definedName>
    <definedName function="false" hidden="false" name="mleaf_4571bd72_c3a2_5728_8c86_f0b6e6d3266b" vbProcedure="false">'Use Phase'!$AH$348</definedName>
    <definedName function="false" hidden="false" name="mleaf_4572333d_bd85_5c26_b344_0ff831df198d" vbProcedure="false">'Heat map article'!$AD$136</definedName>
    <definedName function="false" hidden="false" name="mleaf_457277f6_5de2_582a_94a5_1c87eb4e6735" vbProcedure="false">Resume_SensAnal!$K$118</definedName>
    <definedName function="false" hidden="false" name="mleaf_457348d0_905f_5434_a0e0_0d875af44529" vbProcedure="false">Recycling!$V$136</definedName>
    <definedName function="false" hidden="false" name="mleaf_4579aa58_198b_59b5_80dc_51afab166fd7" vbProcedure="false">'Use Phase_Grid'!$J$203</definedName>
    <definedName function="false" hidden="false" name="mleaf_4579d50b_522d_5661_a10e_8866bfda0b5b" vbProcedure="false">'Use Phase'!$AG$207</definedName>
    <definedName function="false" hidden="false" name="mleaf_457be028_26b0_5383_a1b2_48a2502cf127" vbProcedure="false">Recycling!$Z$90</definedName>
    <definedName function="false" hidden="false" name="mleaf_457dfe01_0f08_52b3_98db_dd7cf794414a" vbProcedure="false">'Heat map article'!$AE$62</definedName>
    <definedName function="false" hidden="false" name="mleaf_457e5557_4d24_5e4f_a36e_c459df46bcdb" vbProcedure="false">Resume_SensAnal!$AB$40</definedName>
    <definedName function="false" hidden="false" name="mleaf_4584cca6_44a0_51c0_9657_6b79adc060eb" vbProcedure="false">'Use Phase'!$AG$278</definedName>
    <definedName function="false" hidden="false" name="mleaf_4585856f_6731_59ad_a15f_e6c0116e48c5" vbProcedure="false">Resume_SensAnal!$H$120</definedName>
    <definedName function="false" hidden="false" name="mleaf_458a4002_fcf6_5adf_aecf_1fb25a398224" vbProcedure="false">'Use Phase'!$R$10</definedName>
    <definedName function="false" hidden="false" name="mleaf_458cb8d8_5b47_5eba_a464_745cb2d0e677" vbProcedure="false">Resume_SensAnal!$I$151</definedName>
    <definedName function="false" hidden="false" name="mleaf_458f1dd1_64af_58a9_af23_8283eb800ced" vbProcedure="false">'Use Phase_Grid'!$Q$6</definedName>
    <definedName function="false" hidden="false" name="mleaf_45909faa_c33e_5fba_9314_85ed2f269de3" vbProcedure="false">'Use Phase'!$Q$242</definedName>
    <definedName function="false" hidden="false" name="mleaf_4592a440_40f7_5d1c_866a_357dc477ebc9" vbProcedure="false">Production!$O$34</definedName>
    <definedName function="false" hidden="false" name="mleaf_4592f237_839d_5cd0_b7f1_2c6b05a99472" vbProcedure="false">'Use Phase_Grid'!$N$89</definedName>
    <definedName function="false" hidden="false" name="mleaf_4592fe8e_2835_5f10_a3f5_bf5594e93eb3" vbProcedure="false">'Use Phase'!$P$219</definedName>
    <definedName function="false" hidden="false" name="mleaf_459340a3_325a_5ded_aa06_71c8b2165e8d" vbProcedure="false">'Heat map article'!$W$103</definedName>
    <definedName function="false" hidden="false" name="mleaf_459448d0_2f6c_5b39_b756_615707cf13b5" vbProcedure="false">Graphs!$N$57</definedName>
    <definedName function="false" hidden="false" name="mleaf_45964d97_5480_5325_91f5_268beaf6fdd8" vbProcedure="false">'Use Phase'!$S$350</definedName>
    <definedName function="false" hidden="false" name="mleaf_459698c7_c246_50e8_a681_bc4e70778960" vbProcedure="false">'Use Phase'!$V$350</definedName>
    <definedName function="false" hidden="false" name="mleaf_459938b4_39d1_5d02_ae0d_91718325842b" vbProcedure="false">'Heat map article'!$V$155</definedName>
    <definedName function="false" hidden="false" name="mleaf_459ec1a9_87b7_5f58_99ba_a0efb0b23ea2" vbProcedure="false">'Use Phase'!$D$14</definedName>
    <definedName function="false" hidden="false" name="mleaf_45a0a0c8_6ee0_5377_8eb2_8a564ff48a6c" vbProcedure="false">Recycling!$AR$143</definedName>
    <definedName function="false" hidden="false" name="mleaf_45a8766d_1352_5caa_b4f0_85f7a1ac215d" vbProcedure="false">Resume_SensAnal!$P$169</definedName>
    <definedName function="false" hidden="false" name="mleaf_45ab13f7_68a8_5794_ad9e_bf5744164d46" vbProcedure="false">'Heat map article'!$C$156</definedName>
    <definedName function="false" hidden="false" name="mleaf_45ac2dc7_53c7_5b69_bfb8_cae2a4352000" vbProcedure="false">'Use Phase_Grid'!$L$254</definedName>
    <definedName function="false" hidden="false" name="mleaf_45ac70f3_396b_5d75_b179_118786f7017c" vbProcedure="false">Resume_SensAnal!$AD$72</definedName>
    <definedName function="false" hidden="false" name="mleaf_45ac90ec_a378_5cfe_9c61_cba9f56634ed" vbProcedure="false">'Heat map article'!$AS$16</definedName>
    <definedName function="false" hidden="false" name="mleaf_45ae5d9d_aeaa_5db1_892f_36571581ed4e" vbProcedure="false">'Use Phase'!$J$276</definedName>
    <definedName function="false" hidden="false" name="mleaf_45b18f9a_a7f6_5380_a946_8a802a1b20f9" vbProcedure="false">'Use Phase'!$AG$350</definedName>
    <definedName function="false" hidden="false" name="mleaf_45b1d3d1_3b66_549b_9787_b32b9aadb98d" vbProcedure="false">'Use Phase'!$AI$326</definedName>
    <definedName function="false" hidden="false" name="mleaf_45b5126a_fce6_5255_a77f_c9a9cde1c858" vbProcedure="false">Recycling!$B$122</definedName>
    <definedName function="false" hidden="false" name="mleaf_45b6daf8_31bd_5af0_a469_4f46a494a7ab" vbProcedure="false">'Use Phase'!$V$232</definedName>
    <definedName function="false" hidden="false" name="mleaf_45ba48b7_6c3a_5e27_8ce9_6c38ec3f7d43" vbProcedure="false">Graphs!$K$12</definedName>
    <definedName function="false" hidden="false" name="mleaf_45ba7621_aa26_5caa_91fe_078bf4f235d8" vbProcedure="false">'Use Phase'!$M$198</definedName>
    <definedName function="false" hidden="false" name="mleaf_45bbc0c6_2c6e_5592_854d_cd8cf6f9c859" vbProcedure="false">Recycling!$AW$147</definedName>
    <definedName function="false" hidden="false" name="mleaf_45bc5445_9238_507e_9ed6_b7b12988ccc6" vbProcedure="false">Production!$BN$217</definedName>
    <definedName function="false" hidden="false" name="mleaf_45c000f6_ffad_55ad_9eba_7af79d2f8c4f" vbProcedure="false">'Use Phase'!$AH$327</definedName>
    <definedName function="false" hidden="false" name="mleaf_45c0cf20_35d0_534d_8844_49afd114d38d" vbProcedure="false">'Heat map article'!$AH$55</definedName>
    <definedName function="false" hidden="false" name="mleaf_45c12dd9_d22a_588a_8147_2b8c04dac6b9" vbProcedure="false">Resume_SensAnal!$P$125</definedName>
    <definedName function="false" hidden="false" name="mleaf_45c6f54d_cb69_58a0_a394_aed232b15f97" vbProcedure="false">'Use Phase'!$R$331</definedName>
    <definedName function="false" hidden="false" name="mleaf_45cbf88a_4983_591a_88db_3bab56ce6196" vbProcedure="false">Resume_SensAnal!$K$151</definedName>
    <definedName function="false" hidden="false" name="mleaf_45d30294_9230_59c0_9984_07b992240f3a" vbProcedure="false">Resume_SensAnal!$AC$103</definedName>
    <definedName function="false" hidden="false" name="mleaf_45d74f69_98dc_5eb6_8900_f77fb0e2f40e" vbProcedure="false">Recycling!$AQ$304</definedName>
    <definedName function="false" hidden="false" name="mleaf_45dcf845_7c61_5850_8170_83a51d461554" vbProcedure="false">Recycling!$AT$77</definedName>
    <definedName function="false" hidden="false" name="mleaf_45dfa730_e6ef_5445_b919_fb43354763b5" vbProcedure="false">Production!$F$26</definedName>
    <definedName function="false" hidden="false" name="mleaf_45e2b8a6_b821_5942_9328_bcae5930dfd9" vbProcedure="false">Resume_SensAnal!$O$149</definedName>
    <definedName function="false" hidden="false" name="mleaf_45e567a5_8950_5069_b56c_501dd252cee3" vbProcedure="false">'Use Phase'!$R$306</definedName>
    <definedName function="false" hidden="false" name="mleaf_45e589a8_bc63_5ec0_85ae_57775ff49e7f" vbProcedure="false">Recycling!$AE$112</definedName>
    <definedName function="false" hidden="false" name="mleaf_45e804c6_2924_580b_b630_0a344273a536" vbProcedure="false">'Use Phase_Grid'!$L$212</definedName>
    <definedName function="false" hidden="false" name="mleaf_45ec0c3b_49d5_5d6a_9e8a_5a34803e383a" vbProcedure="false">Production!$Q$36</definedName>
    <definedName function="false" hidden="false" name="mleaf_45efaab4_327b_536a_9478_2c9b9d9ec823" vbProcedure="false">Graphs!$D$17</definedName>
    <definedName function="false" hidden="false" name="mleaf_45f21145_a02c_5ad7_89e9_8353196af0a2" vbProcedure="false">'Heat map article'!$AV$27</definedName>
    <definedName function="false" hidden="false" name="mleaf_45f5cd3e_9745_5faf_9976_d99dd48b8137" vbProcedure="false">'Use Phase'!$P$237</definedName>
    <definedName function="false" hidden="false" name="mleaf_45f68ba8_4e48_5ccc_a728_cbb5858978e2" vbProcedure="false">'Use Phase'!$AF$258</definedName>
    <definedName function="false" hidden="false" name="mleaf_45f6a71a_dc76_5ce4_b4d5_084555a1a04c" vbProcedure="false">Resume_SensAnal!$K$186</definedName>
    <definedName function="false" hidden="false" name="mleaf_45f9c172_d9f3_5ed3_8946_baee58cce19b" vbProcedure="false">Resume_SensAnal!$N$166</definedName>
    <definedName function="false" hidden="false" name="mleaf_45fd49ec_208d_5ff7_add8_0938125046e4" vbProcedure="false">'Use Phase'!$M$30</definedName>
    <definedName function="false" hidden="false" name="mleaf_4604d013_bfa4_5267_8590_bc8a5b3a10c8" vbProcedure="false">'Use Phase'!$Q$189</definedName>
    <definedName function="false" hidden="false" name="mleaf_4606cf33_10b1_51c9_8db2_0fd887b05ad7" vbProcedure="false">'Use Phase'!$R$94</definedName>
    <definedName function="false" hidden="false" name="mleaf_4609e569_f6c2_50d9_adb9_cf80e8aeb0bc" vbProcedure="false">Recycling!$BP$128</definedName>
    <definedName function="false" hidden="false" name="mleaf_4609e83f_02f6_5d01_b609_9e2be00102e0" vbProcedure="false">'Use Phase'!$P$231</definedName>
    <definedName function="false" hidden="false" name="mleaf_460ba8e0_9f48_56a3_82b0_930702e6a106" vbProcedure="false">'Use Phase'!$L$346</definedName>
    <definedName function="false" hidden="false" name="mleaf_460f8f02_9a4f_5b6d_8aa1_02fa70739c3e" vbProcedure="false">Resume_SensAnal!$P$101</definedName>
    <definedName function="false" hidden="false" name="mleaf_4619cfe9_5c06_51a5_afb2_47c2538601e9" vbProcedure="false">Resume_SensAnal!$A$198</definedName>
    <definedName function="false" hidden="false" name="mleaf_461a2300_06f0_5b49_aaeb_abc3d0243ac3" vbProcedure="false">'Use Phase'!$P$342</definedName>
    <definedName function="false" hidden="false" name="mleaf_461d2062_feac_57e2_8b1f_caeeeee4faaf" vbProcedure="false">Recycling!$AW$133</definedName>
    <definedName function="false" hidden="false" name="mleaf_461e5887_9c36_5553_850e_b1e645e395ab" vbProcedure="false">'Use Phase'!$K$237</definedName>
    <definedName function="false" hidden="false" name="mleaf_462145b1_86ad_5f35_bd96_ed589e105cc3" vbProcedure="false">Resume_SensAnal!$AL$121</definedName>
    <definedName function="false" hidden="false" name="mleaf_46218d6c_6f0a_5305_ae0b_54abba995923" vbProcedure="false">'Use Phase'!$Q$160</definedName>
    <definedName function="false" hidden="false" name="mleaf_4621974d_4047_5249_9904_b26fcfe56656" vbProcedure="false">Resume_SensAnal!$S$86</definedName>
    <definedName function="false" hidden="false" name="mleaf_46246032_45d0_5668_86f6_d84b77b05424" vbProcedure="false">Whisker_Sens!$D$37</definedName>
    <definedName function="false" hidden="false" name="mleaf_46257e94_cffe_5376_9cec_524ac3cec657" vbProcedure="false">'Heat map article'!$E$55</definedName>
    <definedName function="false" hidden="false" name="mleaf_4626a5eb_f0d9_5ae4_bac4_26d08206129b" vbProcedure="false">Resume_SensAnal!$AC$90</definedName>
    <definedName function="false" hidden="false" name="mleaf_4626bed2_9fc8_58fd_9c17_4650f24e23ff" vbProcedure="false">Resume_SensAnal!$E$49</definedName>
    <definedName function="false" hidden="false" name="mleaf_4627cb5b_61f8_5b84_8719_22438aeacc89" vbProcedure="false">Resume_SensAnal!$AO$120</definedName>
    <definedName function="false" hidden="false" name="mleaf_462b8494_24c4_5a94_a51c_8316b95303b4" vbProcedure="false">Graphs!$I$32</definedName>
    <definedName function="false" hidden="false" name="mleaf_462d3c08_d85d_551d_97bb_92bb4733f4ff" vbProcedure="false">Recycling!$AM$104</definedName>
    <definedName function="false" hidden="false" name="mleaf_462d65de_08ef_5582_8307_50be85f7a6cd" vbProcedure="false">Recycling!$Q$103</definedName>
    <definedName function="false" hidden="false" name="mleaf_462f0368_72d7_51bd_a398_0aeea5f1c868" vbProcedure="false">'Use Phase_Grid'!$L$79</definedName>
    <definedName function="false" hidden="false" name="mleaf_462f11c2_d7b4_5b61_8b7d_c01d281f9ff9" vbProcedure="false">'Use Phase_Grid'!$P$244</definedName>
    <definedName function="false" hidden="false" name="mleaf_4631e170_7c01_5d5d_a82c_9a2a1ec4c4c6" vbProcedure="false">Resume_SensAnal!$F$16</definedName>
    <definedName function="false" hidden="false" name="mleaf_46324e7b_bed5_547b_8f8f_f51d2f274b85" vbProcedure="false">'Heat map article'!$Z$22</definedName>
    <definedName function="false" hidden="false" name="mleaf_4634ab65_0c53_5b4b_be24_818a710287db" vbProcedure="false">Resume_SensAnal!$P$105</definedName>
    <definedName function="false" hidden="false" name="mleaf_46361e29_c750_5bb8_ba52_eba345b8ad36" vbProcedure="false">Production!$AL$9</definedName>
    <definedName function="false" hidden="false" name="mleaf_46398010_cd52_533b_9f43_d238e9bcbd74" vbProcedure="false">'Use Phase'!$K$314</definedName>
    <definedName function="false" hidden="false" name="mleaf_463b5e9e_f945_5153_876c_e0b89445318a" vbProcedure="false">'Use Phase'!$Q$313</definedName>
    <definedName function="false" hidden="false" name="mleaf_463b748d_d87c_50f7_b79d_7fee83460915" vbProcedure="false">'Use Phase'!$AK$194</definedName>
    <definedName function="false" hidden="false" name="mleaf_463ea989_cec5_51f2_9d18_ca174c33a863" vbProcedure="false">Resume_SensAnal!$Q$169</definedName>
    <definedName function="false" hidden="false" name="mleaf_46432c35_5a8a_5d28_b66c_3f25054fc359" vbProcedure="false">'Use Phase'!$AJ$269</definedName>
    <definedName function="false" hidden="false" name="mleaf_464aa5e3_88f4_5a86_b45e_993e2036fbbd" vbProcedure="false">'Heat map article'!$P$49</definedName>
    <definedName function="false" hidden="false" name="mleaf_464caf2a_e3e0_519b_96ff_0d529cb95548" vbProcedure="false">Resume_SensAnal!$AR$131</definedName>
    <definedName function="false" hidden="false" name="mleaf_464d69fc_b901_5a00_93b3_b1d81132aaca" vbProcedure="false">'Heat map article'!$Q$65</definedName>
    <definedName function="false" hidden="false" name="mleaf_464e1ea8_f2be_50d0_ba33_59e55e25f1a0" vbProcedure="false">'Use Phase'!$O$233</definedName>
    <definedName function="false" hidden="false" name="mleaf_46524f02_7527_5f7e_8938_43530cd619d9" vbProcedure="false">Production!$Y$91</definedName>
    <definedName function="false" hidden="false" name="mleaf_465263d6_1673_5880_a894_62aca809f431" vbProcedure="false">Recycling!$AW$327</definedName>
    <definedName function="false" hidden="false" name="mleaf_4654de26_9a87_514d_90bf_28065d7c2b2d" vbProcedure="false">'Use Phase'!$K$130</definedName>
    <definedName function="false" hidden="false" name="mleaf_4655abd7_565a_568a_a357_72fdf56e1471" vbProcedure="false">Recycling!$Y$175</definedName>
    <definedName function="false" hidden="false" name="mleaf_4656b6c4_2bb1_52d7_b1b7_ee88e4caf1f4" vbProcedure="false">'Heat map article'!$H$124</definedName>
    <definedName function="false" hidden="false" name="mleaf_465986f1_6c6c_54d4_8017_747d91c807ae" vbProcedure="false">Production!$F$203</definedName>
    <definedName function="false" hidden="false" name="mleaf_465a9258_7f0e_5b99_adca_dbf4daecbfb3" vbProcedure="false">Production!$AV$146</definedName>
    <definedName function="false" hidden="false" name="mleaf_465abbe8_7fad_5f6b_9451_811533743661" vbProcedure="false">Resume_SensAnal!$AG$51</definedName>
    <definedName function="false" hidden="false" name="mleaf_465babd1_c648_5667_b60b_57c0c632f981" vbProcedure="false">Recycling!$P$145</definedName>
    <definedName function="false" hidden="false" name="mleaf_465cc63e_feee_590b_a158_0ab6013f582d" vbProcedure="false">'Use Phase'!$R$147</definedName>
    <definedName function="false" hidden="false" name="mleaf_465ecf40_5a27_53ed_9824_e13d5a141c40" vbProcedure="false">Resume_SensAnal!$P$130</definedName>
    <definedName function="false" hidden="false" name="mleaf_466327aa_1365_5c1d_a3ba_45367d59ae01" vbProcedure="false">Resume_SensAnal!$P$167</definedName>
    <definedName function="false" hidden="false" name="mleaf_4666d915_7c72_5a26_a8bb_d272611b89c0" vbProcedure="false">Graphs!$G$24</definedName>
    <definedName function="false" hidden="false" name="mleaf_4667fbe4_dfb8_54dd_8095_e8b6e5c1c53c" vbProcedure="false">Production!$N$161</definedName>
    <definedName function="false" hidden="false" name="mleaf_46685574_14d6_54e7_8d4c_ad2e564947d8" vbProcedure="false">'Use Phase'!$AG$199</definedName>
    <definedName function="false" hidden="false" name="mleaf_46692a4b_1034_5a4e_a997_81cbe66488fb" vbProcedure="false">'Use Phase'!$AI$191</definedName>
    <definedName function="false" hidden="false" name="mleaf_466c2109_941e_55c6_9af9_b99d27588740" vbProcedure="false">'Heat map article'!$AG$130</definedName>
    <definedName function="false" hidden="false" name="mleaf_466c301f_2a01_5b61_ad72_7f473f5db937" vbProcedure="false">Recycling!$O$157</definedName>
    <definedName function="false" hidden="false" name="mleaf_466f984d_ba01_5300_ac15_443e9c983e5a" vbProcedure="false">'Heat map article'!$R$51</definedName>
    <definedName function="false" hidden="false" name="mleaf_46783d57_326d_58d3_99ba_d67cbfdccd1d" vbProcedure="false">Recycling!$AP$332</definedName>
    <definedName function="false" hidden="false" name="mleaf_467a6e1c_fc70_537b_b042_59fef28369d2" vbProcedure="false">Resume_SensAnal!$U$206</definedName>
    <definedName function="false" hidden="false" name="mleaf_4680e4fd_c2d3_5621_bfd1_aa2a9d2c7792" vbProcedure="false">'Use Phase'!$Q$23</definedName>
    <definedName function="false" hidden="false" name="mleaf_4683263d_caad_5170_abd0_ff66397d1380" vbProcedure="false">Production!$J$237</definedName>
    <definedName function="false" hidden="false" name="mleaf_4684eec3_54d3_508a_9101_2db57e4f7f79" vbProcedure="false">'Use Phase'!$M$354</definedName>
    <definedName function="false" hidden="false" name="mleaf_46871aa5_27fb_57d2_a6ad_5257fcd0f0c5" vbProcedure="false">Recycling!$O$143</definedName>
    <definedName function="false" hidden="false" name="mleaf_468774fd_675a_5868_b4a9_6ab4d5cc63cc" vbProcedure="false">'Use Phase'!$R$164</definedName>
    <definedName function="false" hidden="false" name="mleaf_46879192_8ebe_5fe8_9e3a_070b7b670182" vbProcedure="false">'Use Phase'!$AI$321</definedName>
    <definedName function="false" hidden="false" name="mleaf_4688696e_799e_5004_af63_f0da21531369" vbProcedure="false">Resume_SensAnal!$J$31</definedName>
    <definedName function="false" hidden="false" name="mleaf_46887c43_402d_563d_b230_3d58543273f5" vbProcedure="false">'Use Phase'!$Q$384</definedName>
    <definedName function="false" hidden="false" name="mleaf_468d8f70_ed27_5214_a533_fe4b1eb77148" vbProcedure="false">'Use Phase_Grid'!$K$28</definedName>
    <definedName function="false" hidden="false" name="mleaf_468fee3c_1754_5a83_8744_2d4c7d466869" vbProcedure="false">Resume_SensAnal!$P$69</definedName>
    <definedName function="false" hidden="false" name="mleaf_4697e455_04a7_55ff_9fa0_a2f04dc0f968" vbProcedure="false">Resume_SensAnal!$M$9</definedName>
    <definedName function="false" hidden="false" name="mleaf_469c191d_a5a0_5c57_93ac_e84823a6700a" vbProcedure="false">Production!$W$74</definedName>
    <definedName function="false" hidden="false" name="mleaf_46a5a22a_1e87_5650_91c8_733d52261830" vbProcedure="false">'Heat map article'!$AD$43</definedName>
    <definedName function="false" hidden="false" name="mleaf_46a6a435_2c8a_5bf0_8e6b_c38645505a53" vbProcedure="false">'Heat map article'!$P$15</definedName>
    <definedName function="false" hidden="false" name="mleaf_46aa4826_d933_52d3_bb7f_c6c63b31a44c" vbProcedure="false">'Use Phase'!$AL$169</definedName>
    <definedName function="false" hidden="false" name="mleaf_46ab528a_ed4f_53ce_9810_aa4804521e3f" vbProcedure="false">Recycling!$G$142</definedName>
    <definedName function="false" hidden="false" name="mleaf_46aba1da_3512_5685_b043_7b60ded3717a" vbProcedure="false">Resume_SensAnal!$T$202</definedName>
    <definedName function="false" hidden="false" name="mleaf_46ac674a_ad25_5452_b0d0_5915e537bed7" vbProcedure="false">Recycling!$BN$326</definedName>
    <definedName function="false" hidden="false" name="mleaf_46b2ca6f_d1c7_5031_be25_648098a8a28a" vbProcedure="false">'Use Phase_Grid'!$M$139</definedName>
    <definedName function="false" hidden="false" name="mleaf_46b38eda_f7bc_52c3_a0ad_ba3679eccd50" vbProcedure="false">Resume_SensAnal!$E$214</definedName>
    <definedName function="false" hidden="false" name="mleaf_46b449c3_4738_57c1_ad69_e57a72ee9508" vbProcedure="false">'Use Phase'!$U$242</definedName>
    <definedName function="false" hidden="false" name="mleaf_46b69d15_9680_56ab_8a83_652e95bac3db" vbProcedure="false">Resume_SensAnal!$AD$58</definedName>
    <definedName function="false" hidden="false" name="mleaf_46b71ae5_01ee_5ca5_9ad2_d5f830836368" vbProcedure="false">'Use Phase_Grid'!$D$1</definedName>
    <definedName function="false" hidden="false" name="mleaf_46ba8836_67c8_58ed_8729_4ba8d73ca366" vbProcedure="false">Resume_SensAnal!$E$113</definedName>
    <definedName function="false" hidden="false" name="mleaf_46bf8ed9_f3f7_5442_9164_180057660d68" vbProcedure="false">Production!$N$74</definedName>
    <definedName function="false" hidden="false" name="mleaf_46c7b592_c625_5120_8681_c08f2a0544e0" vbProcedure="false">Production!$BG$5</definedName>
    <definedName function="false" hidden="false" name="mleaf_46c81a80_d327_5e7c_b719_49f7747efa77" vbProcedure="false">Graphs!$L$10</definedName>
    <definedName function="false" hidden="false" name="mleaf_46d11981_7f13_590e_83be_7128e0ac7cce" vbProcedure="false">'Use Phase'!$P$91</definedName>
    <definedName function="false" hidden="false" name="mleaf_46d18e68_ef66_59c3_aade_fdd3c51c05eb" vbProcedure="false">'Heat map article'!$E$38</definedName>
    <definedName function="false" hidden="false" name="mleaf_46d2ba0c_a166_5589_a9bb_2976af1d5103" vbProcedure="false">Recycling!$BD$149</definedName>
    <definedName function="false" hidden="false" name="mleaf_46d43be3_bef6_533d_8566_17067edd16ed" vbProcedure="false">'Use Phase'!$AG$146</definedName>
    <definedName function="false" hidden="false" name="mleaf_46dc8fe4_29aa_5972_9520_7d6875da37ba" vbProcedure="false">'Heat map article'!$M$149</definedName>
    <definedName function="false" hidden="false" name="mleaf_46df74ae_0788_5e07_ad6a_234e990c0ebf" vbProcedure="false">Production!$BO$85</definedName>
    <definedName function="false" hidden="false" name="mleaf_46e239e7_01dd_5d93_a5cb_e0ac90a3a7d1" vbProcedure="false">'Use Phase'!$AK$149</definedName>
    <definedName function="false" hidden="false" name="mleaf_46e2afd8_1f1b_5adb_9871_6fc2acc3b13d" vbProcedure="false">Production!$I$11</definedName>
    <definedName function="false" hidden="false" name="mleaf_46e2c918_53f7_5b7a_a953_ee38a05a0906" vbProcedure="false">Recycling!$AT$63</definedName>
    <definedName function="false" hidden="false" name="mleaf_46e3a2c3_e074_55d4_8dcb_13a73f954b13" vbProcedure="false">'Heat map article'!$AS$35</definedName>
    <definedName function="false" hidden="false" name="mleaf_46e7d3f2_ef9d_5fd7_b709_a441cdc58929" vbProcedure="false">'Use Phase'!$L$313</definedName>
    <definedName function="false" hidden="false" name="mleaf_46e99467_bd5f_5a82_aa1e_0805a7ef928b" vbProcedure="false">'Use Phase_Grid'!$P$97</definedName>
    <definedName function="false" hidden="false" name="mleaf_46f78391_6efd_521e_89ce_026f7754dc3d" vbProcedure="false">Resume_SensAnal!$S$210</definedName>
    <definedName function="false" hidden="false" name="mleaf_46f8644b_f860_52bc_9a06_33a404fe4e57" vbProcedure="false">'Use Phase'!$Q$352</definedName>
    <definedName function="false" hidden="false" name="mleaf_46fcef27_07a6_5874_b30c_1132e818324d" vbProcedure="false">Recycling!$AD$111</definedName>
    <definedName function="false" hidden="false" name="mleaf_46fff31f_30de_50c1_a405_7004bdab6531" vbProcedure="false">Recycling!$K$117</definedName>
    <definedName function="false" hidden="false" name="mleaf_470305c0_53aa_53bb_b99a_50c5b94e3918" vbProcedure="false">Production!$K$23</definedName>
    <definedName function="false" hidden="false" name="mleaf_47055518_153a_529c_aede_239ba74acc0f" vbProcedure="false">Recycling!$BJ$117</definedName>
    <definedName function="false" hidden="false" name="mleaf_470680e7_3182_59d9_a93c_8659359ba39e" vbProcedure="false">'Use Phase_Grid'!$L$32</definedName>
    <definedName function="false" hidden="false" name="mleaf_47083c69_e992_5a98_9fa0_9f2a9764be66" vbProcedure="false">'Use Phase'!$O$115</definedName>
    <definedName function="false" hidden="false" name="mleaf_471273ec_dab7_551d_8b35_0147f04b10fc" vbProcedure="false">'Use Phase'!$N$264</definedName>
    <definedName function="false" hidden="false" name="mleaf_4712ad4c_6dd1_5811_9199_cc5cd3f96222" vbProcedure="false">Resume_SensAnal!$I$37</definedName>
    <definedName function="false" hidden="false" name="mleaf_47148866_9f1a_547a_86d7_3e9125868c83" vbProcedure="false">Production!$BD$87</definedName>
    <definedName function="false" hidden="false" name="mleaf_47239026_96d6_55ff_b44d_b3e3b6a91a2d" vbProcedure="false">'Heat map article'!$D$96</definedName>
    <definedName function="false" hidden="false" name="mleaf_4727687d_3d13_5798_a236_493fcc707d8d" vbProcedure="false">Resume_SensAnal!$T$115</definedName>
    <definedName function="false" hidden="false" name="mleaf_472ab40c_e635_5448_a782_5c9a43eb9c67" vbProcedure="false">'Heat map article'!$AG$65</definedName>
    <definedName function="false" hidden="false" name="mleaf_472b87bf_ed01_5d1f_9194_c8b004390519" vbProcedure="false">Production!$AC$84</definedName>
    <definedName function="false" hidden="false" name="mleaf_472f875a_55e6_5cfe_98fb_96d7a9838a1b" vbProcedure="false">'Use Phase_Grid'!$U$161</definedName>
    <definedName function="false" hidden="false" name="mleaf_47320f6e_b4da_509d_bd81_d370ec7d71e7" vbProcedure="false">'Heat map article'!$R$83</definedName>
    <definedName function="false" hidden="false" name="mleaf_473580f4_b380_5922_9dc6_edf270cdcdad" vbProcedure="false">'Use Phase'!$U$327</definedName>
    <definedName function="false" hidden="false" name="mleaf_47366be4_de0f_512e_a1aa_d9736d93db22" vbProcedure="false">Recycling!$AT$86</definedName>
    <definedName function="false" hidden="false" name="mleaf_473b5b53_a746_53fb_863b_37621c9f9d24" vbProcedure="false">'Heat map article'!$X$147</definedName>
    <definedName function="false" hidden="false" name="mleaf_4743bcb9_2479_51d1_8dc2_a0b10c12e621" vbProcedure="false">'Heat map article'!$N$118</definedName>
    <definedName function="false" hidden="false" name="mleaf_47443083_8cd8_5611_8054_58f749cfccd6" vbProcedure="false">'Heat map article'!$AS$13</definedName>
    <definedName function="false" hidden="false" name="mleaf_47446616_8e49_524e_bf3a_7d9fe7d10428" vbProcedure="false">Production!$AA$90</definedName>
    <definedName function="false" hidden="false" name="mleaf_4744eb89_e6e4_5905_9265_e5ec463556d6" vbProcedure="false">'Use Phase'!$N$48</definedName>
    <definedName function="false" hidden="false" name="mleaf_47450b1c_2868_56a7_a363_4208d95a1b86" vbProcedure="false">'Heat map article'!$AA$22</definedName>
    <definedName function="false" hidden="false" name="mleaf_4745cdb0_d196_52d3_9f17_ac783bc272c6" vbProcedure="false">Production!$AV$15</definedName>
    <definedName function="false" hidden="false" name="mleaf_474899d5_736e_5f4e_92c5_ab0d2cdf51b7" vbProcedure="false">Recycling!$BA$165</definedName>
    <definedName function="false" hidden="false" name="mleaf_474e7051_7303_58c6_9cf8_2105be3312b0" vbProcedure="false">'Use Phase'!$L$204</definedName>
    <definedName function="false" hidden="false" name="mleaf_474f86bf_7891_5527_9410_a2f0e75b8f47" vbProcedure="false">Production!$Q$56</definedName>
    <definedName function="false" hidden="false" name="mleaf_47503109_be3b_528b_9c96_cb6215fafbf3" vbProcedure="false">Production!$BO$83</definedName>
    <definedName function="false" hidden="false" name="mleaf_4755ba17_e0ed_53be_8bae_c02d2ea1e3f6" vbProcedure="false">Recycling!$W$164</definedName>
    <definedName function="false" hidden="false" name="mleaf_4756af00_8af5_5cfe_87c6_49a7a18a984b" vbProcedure="false">'Use Phase'!$AE$212</definedName>
    <definedName function="false" hidden="false" name="mleaf_4757d49e_460d_512a_8932_145a838fe1bb" vbProcedure="false">Recycling!$R$133</definedName>
    <definedName function="false" hidden="false" name="mleaf_4757f8b4_ccfa_59cf_92d2_d74ce1ba3a5e" vbProcedure="false">'Heat map article'!$AF$87</definedName>
    <definedName function="false" hidden="false" name="mleaf_475a84ad_f5e2_50ab_9fbf_6bd6c877ae50" vbProcedure="false">'Use Phase_Grid'!$L$49</definedName>
    <definedName function="false" hidden="false" name="mleaf_475d4576_eac0_5f35_ba9c_2700330753a4" vbProcedure="false">'Heat map article'!$U$139</definedName>
    <definedName function="false" hidden="false" name="mleaf_475e4d06_9c4d_580f_b3c0_4f422c6b5a5a" vbProcedure="false">Recycling!$BN$331</definedName>
    <definedName function="false" hidden="false" name="mleaf_475e69bc_5b8c_5b40_9db8_10442fa5ebf4" vbProcedure="false">Recycling!$AC$130</definedName>
    <definedName function="false" hidden="false" name="mleaf_475e97cd_0273_5934_9510_c8cbf92aa2c3" vbProcedure="false">Resume_SensAnal!$AM$77</definedName>
    <definedName function="false" hidden="false" name="mleaf_475ffbc6_0987_50be_91a8_7d33d93474be" vbProcedure="false">Recycling!$Q$90</definedName>
    <definedName function="false" hidden="false" name="mleaf_4761357b_7c01_565a_b694_6243712de35b" vbProcedure="false">'Use Phase'!$P$313</definedName>
    <definedName function="false" hidden="false" name="mleaf_47617a0b_c921_57ae_8c1d_86c9070e08e5" vbProcedure="false">'Use Phase'!$AI$312</definedName>
    <definedName function="false" hidden="false" name="mleaf_47630d13_61ac_514c_bb2f_924eb7ebf69a" vbProcedure="false">Resume_SensAnal!$K$126</definedName>
    <definedName function="false" hidden="false" name="mleaf_47636786_56aa_5d0f_8dc8_e7e86699700d" vbProcedure="false">'Use Phase'!$Q$291</definedName>
    <definedName function="false" hidden="false" name="mleaf_47648139_1da5_5930_b285_167d0e3e5a83" vbProcedure="false">Production!$AJ$179</definedName>
    <definedName function="false" hidden="false" name="mleaf_476704c6_ba1c_579b_88bc_bf3d3d116b9e" vbProcedure="false">Resume_SensAnal!$H$152</definedName>
    <definedName function="false" hidden="false" name="mleaf_476c7113_e7ff_52e8_8754_bd5b0a9a5090" vbProcedure="false">'Heat map article'!$D$78</definedName>
    <definedName function="false" hidden="false" name="mleaf_4773caa5_5b73_5924_ab43_436aefe2366d" vbProcedure="false">'Use Phase'!$AF$167</definedName>
    <definedName function="false" hidden="false" name="mleaf_4775d7dc_0f23_58fb_aa7c_6d5f70454990" vbProcedure="false">'Use Phase_Grid'!$K$233</definedName>
    <definedName function="false" hidden="false" name="mleaf_47785cdb_1980_5722_bdb0_060a63f9b098" vbProcedure="false">Whisker_Sens!$I$21</definedName>
    <definedName function="false" hidden="false" name="mleaf_477c28f6_c2b9_5715_b525_6c4001e5b80d" vbProcedure="false">Resume_SensAnal!$S$107</definedName>
    <definedName function="false" hidden="false" name="mleaf_477f8fb0_ef08_5300_b663_b591c502be6a" vbProcedure="false">'Heat map article'!$L$37</definedName>
    <definedName function="false" hidden="false" name="mleaf_47803d81_d663_51b9_85f7_4aefaaba9bde" vbProcedure="false">'Heat map article'!$X$12</definedName>
    <definedName function="false" hidden="false" name="mleaf_47808be4_c11b_5632_a950_f07311c709b0" vbProcedure="false">'Heat map article'!$AB$41</definedName>
    <definedName function="false" hidden="false" name="mleaf_4781a3cc_7927_5ddf_8be3_64728fe43860" vbProcedure="false">Recycling!$BQ$307</definedName>
    <definedName function="false" hidden="false" name="mleaf_4782dab1_ae6f_5602_9f78_a3e005b94a16" vbProcedure="false">'Use Phase'!$Q$324</definedName>
    <definedName function="false" hidden="false" name="mleaf_47891df8_7fc7_535a_8f45_07a523ad7aad" vbProcedure="false">Recycling!$AO$167</definedName>
    <definedName function="false" hidden="false" name="mleaf_4789348c_7b5a_5ede_a817_74643a354d66" vbProcedure="false">Production!$Z$84</definedName>
    <definedName function="false" hidden="false" name="mleaf_478aeb0e_2fa2_5c86_96f8_3514c7110b31" vbProcedure="false">Production!$AL$148</definedName>
    <definedName function="false" hidden="false" name="mleaf_478b11c1_d0fa_57c4_a4f1_3a11491dc9a7" vbProcedure="false">'Use Phase'!$AE$186</definedName>
    <definedName function="false" hidden="false" name="mleaf_478b9af8_aa12_5b0e_b566_9edda329ba06" vbProcedure="false">Production!$AL$17</definedName>
    <definedName function="false" hidden="false" name="mleaf_478d6357_1964_5a1d_999d_38031a22d3f6" vbProcedure="false">'Use Phase'!$AK$257</definedName>
    <definedName function="false" hidden="false" name="mleaf_4796d9e2_4e1e_54e2_8431_57b552874343" vbProcedure="false">'Heat map article'!$H$123</definedName>
    <definedName function="false" hidden="false" name="mleaf_4799c299_47da_5003_8c48_afe50d6b2a1b" vbProcedure="false">Production!$AA$212</definedName>
    <definedName function="false" hidden="false" name="mleaf_4799e9a1_f443_5e32_b698_9e3794e24242" vbProcedure="false">Resume_SensAnal!$V$15</definedName>
    <definedName function="false" hidden="false" name="mleaf_479b9ef3_3b21_5170_a32a_bfa16109ec41" vbProcedure="false">Resume_SensAnal!$G$51</definedName>
    <definedName function="false" hidden="false" name="mleaf_47a12461_a412_5d0d_bb0a_5e52e84acb60" vbProcedure="false">Production!$M$36</definedName>
    <definedName function="false" hidden="false" name="mleaf_47a27e4f_43c9_5297_9d7d_2802ec0c1985" vbProcedure="false">Resume_SensAnal!$AR$66</definedName>
    <definedName function="false" hidden="false" name="mleaf_47a39e90_48ea_5e14_ad16_2bc4ce893b01" vbProcedure="false">'Use Phase_Grid'!$M$230</definedName>
    <definedName function="false" hidden="false" name="mleaf_47a68a58_d7cc_5d9d_8928_a861b097ea49" vbProcedure="false">Production!$N$113</definedName>
    <definedName function="false" hidden="false" name="mleaf_47aac109_d785_5e81_8cba_a558d4c22672" vbProcedure="false">Production!$AA$190</definedName>
    <definedName function="false" hidden="false" name="mleaf_47ad3784_3ad1_57c2_87bd_d6755670c37e" vbProcedure="false">'Use Phase'!$L$296</definedName>
    <definedName function="false" hidden="false" name="mleaf_47b0ba22_7084_527a_8900_f26839371603" vbProcedure="false">Resume_SensAnal!$J$151</definedName>
    <definedName function="false" hidden="false" name="mleaf_47b16f5f_eb59_553a_bc2b_d000f40807d6" vbProcedure="false">'Heat map article'!$L$18</definedName>
    <definedName function="false" hidden="false" name="mleaf_47b37f96_8950_531f_a443_83f43d7aa8c3" vbProcedure="false">'Use Phase_Grid'!$M$167</definedName>
    <definedName function="false" hidden="false" name="mleaf_47b4d0d1_37aa_524d_8b80_e7ee2af773ce" vbProcedure="false">'Heat map article'!$Q$133</definedName>
    <definedName function="false" hidden="false" name="mleaf_47b63160_e663_59ae_8888_51424c233020" vbProcedure="false">Recycling!$BQ$314</definedName>
    <definedName function="false" hidden="false" name="mleaf_47b8faf0_239e_54bd_8533_118f9183cd47" vbProcedure="false">'Use Phase'!$J$256</definedName>
    <definedName function="false" hidden="false" name="mleaf_47baf67c_020a_5ce0_94c6_74cbb5f0e425" vbProcedure="false">Recycling!$BK$299</definedName>
    <definedName function="false" hidden="false" name="mleaf_47c68d33_89a0_5d95_b9e0_3a44b33c7c62" vbProcedure="false">Recycling!$AU$58</definedName>
    <definedName function="false" hidden="false" name="mleaf_47c84682_090f_5a3c_ae2e_c741eef58754" vbProcedure="false">Resume_SensAnal!$J$58</definedName>
    <definedName function="false" hidden="false" name="mleaf_47c89520_9e94_5529_a03d_bcb24e10df41" vbProcedure="false">'Heat map article'!$D$25</definedName>
    <definedName function="false" hidden="false" name="mleaf_47cadcf7_1be3_53f3_bfed_3fe9bf3e126d" vbProcedure="false">Resume_SensAnal!$AF$32</definedName>
    <definedName function="false" hidden="false" name="mleaf_47cdd8da_bc1b_5096_be6b_b14d6544cc15" vbProcedure="false">Whisker_Sens!$E$21</definedName>
    <definedName function="false" hidden="false" name="mleaf_47cef8d4_703e_5edd_a1a2_ba26abb6774f" vbProcedure="false">'Heat map article'!$V$9</definedName>
    <definedName function="false" hidden="false" name="mleaf_47d04246_6331_5416_9af3_03a803249a17" vbProcedure="false">'Use Phase'!$Q$127</definedName>
    <definedName function="false" hidden="false" name="mleaf_47d13434_48b2_5944_9ded_213da8eaab3e" vbProcedure="false">'Use Phase_Grid'!$Q$59</definedName>
    <definedName function="false" hidden="false" name="mleaf_47d29204_b85c_59aa_90c5_455ac75746ed" vbProcedure="false">Production!$BM$191</definedName>
    <definedName function="false" hidden="false" name="mleaf_47d31e9d_583d_5f31_b021_554d092b4305" vbProcedure="false">Recycling!$AE$172</definedName>
    <definedName function="false" hidden="false" name="mleaf_47d3852d_9ab9_5d3a_b59b_0deb505edf38" vbProcedure="false">'Heat map article'!$Z$44</definedName>
    <definedName function="false" hidden="false" name="mleaf_47d4ac52_6de9_5221_9bf6_c7ffd7c5f165" vbProcedure="false">'Heat map article'!$AQ$45</definedName>
    <definedName function="false" hidden="false" name="mleaf_47d4e342_273b_5649_806a_5109093596fd" vbProcedure="false">Resume_SensAnal!$D$86</definedName>
    <definedName function="false" hidden="false" name="mleaf_47da43e4_d262_57dc_9c70_ec35a1921272" vbProcedure="false">'Heat map article'!$BA$39</definedName>
    <definedName function="false" hidden="false" name="mleaf_47da9c50_15cf_532c_94cd_6dcc79f28489" vbProcedure="false">'Heat map article'!$P$13</definedName>
    <definedName function="false" hidden="false" name="mleaf_47df015b_8946_5c81_9199_a09798415bc7" vbProcedure="false">'Heat map article'!$AU$26</definedName>
    <definedName function="false" hidden="false" name="mleaf_47dfe918_b826_5887_b7cf_9ad268c04fcb" vbProcedure="false">Production!$L$72</definedName>
    <definedName function="false" hidden="false" name="mleaf_47dfff88_a6e9_57ef_a680_bfc5fc85918c" vbProcedure="false">'Use Phase'!$AI$138</definedName>
    <definedName function="false" hidden="false" name="mleaf_47e4432c_a357_546d_abc7_e2aa19bfbe07" vbProcedure="false">Resume_SensAnal!$K$69</definedName>
    <definedName function="false" hidden="false" name="mleaf_47e64fe3_7d67_5f18_a101_f9235be4069e" vbProcedure="false">Recycling!$J$103</definedName>
    <definedName function="false" hidden="false" name="mleaf_47e7c804_4fca_5c3d_89d4_fe04718e4c6e" vbProcedure="false">Resume_SensAnal!$F$78</definedName>
    <definedName function="false" hidden="false" name="mleaf_47e830eb_ec92_5bd9_a722_c28b0eec1766" vbProcedure="false">Production!$K$68</definedName>
    <definedName function="false" hidden="false" name="mleaf_47f00cf3_967e_5989_9795_95dbe6d5565d" vbProcedure="false">'Heat map article'!$AA$49</definedName>
    <definedName function="false" hidden="false" name="mleaf_47f04e9f_34d2_5ca5_a2b0_37d764371ef7" vbProcedure="false">'Heat map article'!$AB$76</definedName>
    <definedName function="false" hidden="false" name="mleaf_47f38c93_2b4f_5e9d_a02e_c6d8e969fe4a" vbProcedure="false">Resume_SensAnal!$J$92</definedName>
    <definedName function="false" hidden="false" name="mleaf_47f6ee6c_6a99_512a_8234_be3286b33199" vbProcedure="false">Graphs!$P$51</definedName>
    <definedName function="false" hidden="false" name="mleaf_47f724c5_65a8_570b_97c8_ed549d86f573" vbProcedure="false">Recycling!$BR$109</definedName>
    <definedName function="false" hidden="false" name="mleaf_47f73a40_25f7_5d4d_b17a_fa44b517f11d" vbProcedure="false">'Use Phase'!$R$340</definedName>
    <definedName function="false" hidden="false" name="mleaf_47fc0e5c_c25a_533f_879a_3920d4ca6397" vbProcedure="false">Production!$Q$148</definedName>
    <definedName function="false" hidden="false" name="mleaf_47fcc32f_b57b_5a0c_ae07_633f5eb9e434" vbProcedure="false">Recycling!$BP$137</definedName>
    <definedName function="false" hidden="false" name="mleaf_47fd4bdc_eb7d_5e4c_977b_390965830458" vbProcedure="false">'Heat map article'!$AJ$95</definedName>
    <definedName function="false" hidden="false" name="mleaf_48036132_2401_55b5_b747_ea9540b5e730" vbProcedure="false">Recycling!$S$176</definedName>
    <definedName function="false" hidden="false" name="mleaf_4805aaf8_7a7d_5c71_9f97_0df495c9b366" vbProcedure="false">Resume_SensAnal!$B$195</definedName>
    <definedName function="false" hidden="false" name="mleaf_4806b485_fee8_565c_9926_27ca309fc859" vbProcedure="false">Resume_SensAnal!$S$124</definedName>
    <definedName function="false" hidden="false" name="mleaf_48087165_3896_5311_8575_8bd48d50fcd2" vbProcedure="false">'Heat map article'!$G$14</definedName>
    <definedName function="false" hidden="false" name="mleaf_48090e89_af03_5db4_be83_d623bb523921" vbProcedure="false">Resume_SensAnal!$H$17</definedName>
    <definedName function="false" hidden="false" name="mleaf_48093577_c962_5434_bbe6_93ef62283db3" vbProcedure="false">'Use Phase'!$U$303</definedName>
    <definedName function="false" hidden="false" name="mleaf_480939b6_7129_53bb_aa23_2bbc1b22f8e4" vbProcedure="false">Resume_SensAnal!$F$46</definedName>
    <definedName function="false" hidden="false" name="mleaf_48096d72_3256_57c9_9fab_dbfd79f96ec0" vbProcedure="false">Production!$AW$13</definedName>
    <definedName function="false" hidden="false" name="mleaf_480c47ca_dbac_5ece_95e9_267dba8aeeac" vbProcedure="false">Resume_SensAnal!$G$173</definedName>
    <definedName function="false" hidden="false" name="mleaf_480de022_3ce5_5f81_afab_fcfae36ef246" vbProcedure="false">Recycling!$BO$301</definedName>
    <definedName function="false" hidden="false" name="mleaf_480f4bfd_3581_5570_9650_5f2be0bdb87c" vbProcedure="false">'Use Phase_Grid'!$N$67</definedName>
    <definedName function="false" hidden="false" name="mleaf_4813fb46_96c1_5b2e_9557_36f704567fcb" vbProcedure="false">'Heat map article'!$H$62</definedName>
    <definedName function="false" hidden="false" name="mleaf_48158770_cabb_5920_9aa6_9dfa5e634aa8" vbProcedure="false">'Use Phase'!$Q$120</definedName>
    <definedName function="false" hidden="false" name="mleaf_4817defb_975d_5598_9eab_462313cdc6cb" vbProcedure="false">Production!$B$8</definedName>
    <definedName function="false" hidden="false" name="mleaf_481a7691_be6a_544d_8c38_27e91c2062d3" vbProcedure="false">'Use Phase_Grid'!$M$77</definedName>
    <definedName function="false" hidden="false" name="mleaf_481ad299_7154_5e3e_8b42_5ea89356673f" vbProcedure="false">'Use Phase'!$O$120</definedName>
    <definedName function="false" hidden="false" name="mleaf_481d5be1_889a_5407_9143_a1fa864a9bd6" vbProcedure="false">'Use Phase_Grid'!$Q$40</definedName>
    <definedName function="false" hidden="false" name="mleaf_481d6fa7_5738_5b51_a4f1_94be4dfb02e3" vbProcedure="false">'Heat map article'!$AB$102</definedName>
    <definedName function="false" hidden="false" name="mleaf_481d8bf3_e6dd_51dd_bb78_1747ab905a06" vbProcedure="false">Resume_SensAnal!$V$208</definedName>
    <definedName function="false" hidden="false" name="mleaf_481e67c2_903d_5870_9524_571441931e9a" vbProcedure="false">Graphs!$B$65</definedName>
    <definedName function="false" hidden="false" name="mleaf_4820f40d_55d7_5ec1_85fa_b837d1a6f75e" vbProcedure="false">'Heat map article'!$G$126</definedName>
    <definedName function="false" hidden="false" name="mleaf_4823081a_959c_5223_ad73_2dfcad4401cb" vbProcedure="false">Resume_SensAnal!$AG$48</definedName>
    <definedName function="false" hidden="false" name="mleaf_48277376_83af_5252_a2aa_80738951e064" vbProcedure="false">'Use Phase'!$W$295</definedName>
    <definedName function="false" hidden="false" name="mleaf_482c070a_a716_59e0_8452_2d67fdd576b2" vbProcedure="false">Production!$K$65</definedName>
    <definedName function="false" hidden="false" name="mleaf_482fbe59_d009_5d3e_ac73_1edeb4c1ffb1" vbProcedure="false">'Use Phase_Grid'!$J$218</definedName>
    <definedName function="false" hidden="false" name="mleaf_483111a0_b4bc_5cd7_bf10_55175528e15d" vbProcedure="false">'Heat map article'!$I$22</definedName>
    <definedName function="false" hidden="false" name="mleaf_4832ffff_ce19_5867_bdf5_e1f8f9814d6f" vbProcedure="false">'Use Phase'!$P$361</definedName>
    <definedName function="false" hidden="false" name="mleaf_483a26d1_4012_5826_83e8_75426d80dd04" vbProcedure="false">Recycling!$AR$48</definedName>
    <definedName function="false" hidden="false" name="mleaf_48406ed0_025b_5e63_b749_bebf06d7d12e" vbProcedure="false">'Heat map article'!$L$15</definedName>
    <definedName function="false" hidden="false" name="mleaf_4840ff65_ec1f_5189_b9c6_6b8f900fad35" vbProcedure="false">'Heat map article'!$AF$84</definedName>
    <definedName function="false" hidden="false" name="mleaf_4842e085_c834_5130_8432_5a3f0bcac70f" vbProcedure="false">Resume_SensAnal!$AR$122</definedName>
    <definedName function="false" hidden="false" name="mleaf_484aadb7_9963_568b_8c10_7a88e2a9ec0b" vbProcedure="false">Production!$H$152</definedName>
    <definedName function="false" hidden="false" name="mleaf_484b08de_dfed_5794_a20a_0c457e417bfc" vbProcedure="false">Production!$AM$20</definedName>
    <definedName function="false" hidden="false" name="mleaf_484b53b3_2e63_5fd4_87a1_d1bf7de1b74e" vbProcedure="false">'Use Phase'!$L$145</definedName>
    <definedName function="false" hidden="false" name="mleaf_48518c0f_b43d_5d53_828e_f510fc06ccbe" vbProcedure="false">'Heat map article'!$M$25</definedName>
    <definedName function="false" hidden="false" name="mleaf_4857e0d3_978c_5d2c_b832_98941b7b90a1" vbProcedure="false">Recycling!$AT$88</definedName>
    <definedName function="false" hidden="false" name="mleaf_485d7f71_4a0e_53c3_a4ca_f61b4e03f167" vbProcedure="false">Recycling!$AB$108</definedName>
    <definedName function="false" hidden="false" name="mleaf_485de81c_0dc5_5b81_9bdd_a540e6b28dfa" vbProcedure="false">Recycling!$J$149</definedName>
    <definedName function="false" hidden="false" name="mleaf_4862e152_83b9_5a5e_aff5_311d1b777b2b" vbProcedure="false">Production!$P$183</definedName>
    <definedName function="false" hidden="false" name="mleaf_486a5e8c_6122_5b88_a289_498780b64a54" vbProcedure="false">Recycling!$AU$147</definedName>
    <definedName function="false" hidden="false" name="mleaf_48713b21_a59a_5f27_a949_0a6ebd565fab" vbProcedure="false">'Heat map article'!$AJ$128</definedName>
    <definedName function="false" hidden="false" name="mleaf_4878cecc_b6e0_514d_8435_aae739772480" vbProcedure="false">'Heat map article'!$AZ$14</definedName>
    <definedName function="false" hidden="false" name="mleaf_48795aa9_e2ea_50a1_9e92_8c8509cb50ab" vbProcedure="false">Recycling!$AW$134</definedName>
    <definedName function="false" hidden="false" name="mleaf_487abad2_ec51_5225_9e86_f07ea23e7b37" vbProcedure="false">'Use Phase'!$AH$247</definedName>
    <definedName function="false" hidden="false" name="mleaf_487d2a6b_3cd4_5d0e_8e2a_b3c622e0a8f1" vbProcedure="false">'Use Phase_Grid'!$O$159</definedName>
    <definedName function="false" hidden="false" name="mleaf_487e82f3_a82a_5530_a9bf_a8bd4120bc66" vbProcedure="false">Recycling!$V$116</definedName>
    <definedName function="false" hidden="false" name="mleaf_487e9ee0_f866_58e0_85ed_b246683f0cfa" vbProcedure="false">'Use Phase'!$W$253</definedName>
    <definedName function="false" hidden="false" name="mleaf_4880f2c2_07f7_50e6_a2b6_3a38a9585637" vbProcedure="false">'Use Phase'!$Q$34</definedName>
    <definedName function="false" hidden="false" name="mleaf_488162fc_ec10_5cc8_9875_163ee3086317" vbProcedure="false">'Heat map article'!$M$39</definedName>
    <definedName function="false" hidden="false" name="mleaf_4885e068_8d16_522d_af94_becdeae5044d" vbProcedure="false">'Heat map article'!$AJ$134</definedName>
    <definedName function="false" hidden="false" name="mleaf_4888d494_75a9_5992_ab87_42a905060807" vbProcedure="false">Resume_SensAnal!$AR$57</definedName>
    <definedName function="false" hidden="false" name="mleaf_488d890e_a88f_51fb_9d42_57bc670c3633" vbProcedure="false">'Use Phase_Grid'!$N$195</definedName>
    <definedName function="false" hidden="false" name="mleaf_488e1c55_e82f_5911_8f32_7276a685796f" vbProcedure="false">Resume_SensAnal!$D$189</definedName>
    <definedName function="false" hidden="false" name="mleaf_488f3cda_726c_5167_ba5c_d6fba06dbb62" vbProcedure="false">Resume_SensAnal!$I$187</definedName>
    <definedName function="false" hidden="false" name="mleaf_488f492f_21db_537e_b724_58bb3d5d3502" vbProcedure="false">Resume_SensAnal!$AN$102</definedName>
    <definedName function="false" hidden="false" name="mleaf_48935147_ff2f_54f9_a70d_d03cc643cc10" vbProcedure="false">'Use Phase_Grid'!$Q$111</definedName>
    <definedName function="false" hidden="false" name="mleaf_4893f4d1_22e8_54ea_923d_85bec3adbc61" vbProcedure="false">Production!$G$205</definedName>
    <definedName function="false" hidden="false" name="mleaf_48954bd5_891d_52ac_8dc4_7a5a8c566702" vbProcedure="false">'Use Phase'!$AJ$229</definedName>
    <definedName function="false" hidden="false" name="mleaf_48980d9e_a1fa_5f21_84f5_2366cb2ab14c" vbProcedure="false">'Heat map article'!$D$12</definedName>
    <definedName function="false" hidden="false" name="mleaf_4898522a_8e01_50c6_befc_4fe1dce0008c" vbProcedure="false">Recycling!$AI$85</definedName>
    <definedName function="false" hidden="false" name="mleaf_48989775_7c7a_538b_b14c_f36b8d8b572c" vbProcedure="false">Recycling!$W$172</definedName>
    <definedName function="false" hidden="false" name="mleaf_489c5844_3f96_5838_9967_4cd3efd8dad2" vbProcedure="false">'Use Phase'!$R$92</definedName>
    <definedName function="false" hidden="false" name="mleaf_489c91b0_0790_5fea_8ee0_74e4a0abfd9a" vbProcedure="false">Recycling!$AE$93</definedName>
    <definedName function="false" hidden="false" name="mleaf_48a48d10_a7a4_5392_8d7f_a4eb9dc04459" vbProcedure="false">'Heat map article'!$R$56</definedName>
    <definedName function="false" hidden="false" name="mleaf_48a6ec60_5dfe_5dd7_9756_a3a5e002ff74" vbProcedure="false">Resume_SensAnal!$AF$66</definedName>
    <definedName function="false" hidden="false" name="mleaf_48aa53ec_b52f_50ad_9966_56a97d374ccd" vbProcedure="false">'Heat map article'!$AI$100</definedName>
    <definedName function="false" hidden="false" name="mleaf_48aba233_c8ff_503a_9e59_aeace809b886" vbProcedure="false">Production!$F$122</definedName>
    <definedName function="false" hidden="false" name="mleaf_48ad1cb7_d0c3_509d_be33_63a76541e8f0" vbProcedure="false">Production!$O$223</definedName>
    <definedName function="false" hidden="false" name="mleaf_48ae8cf3_d6ee_5d76_b663_1d316694079d" vbProcedure="false">Resume_SensAnal!$P$133</definedName>
    <definedName function="false" hidden="false" name="mleaf_48b57723_3f4e_5aaf_b621_ed97bac689ac" vbProcedure="false">'Heat map article'!$AL$42</definedName>
    <definedName function="false" hidden="false" name="mleaf_48b5c0e0_8e7c_579a_be5a_a043794aacb3" vbProcedure="false">'Heat map article'!$AU$13</definedName>
    <definedName function="false" hidden="false" name="mleaf_48bc0076_c288_51ca_bd69_0dd98e622c24" vbProcedure="false">'Heat map article'!$Q$17</definedName>
    <definedName function="false" hidden="false" name="mleaf_48bf897b_f897_5869_9220_6fc8a0b3efee" vbProcedure="false">Resume_SensAnal!$O$158</definedName>
    <definedName function="false" hidden="false" name="mleaf_48c3809a_b707_5ee2_b04e_3d238fb8f8f2" vbProcedure="false">Recycling!$AA$87</definedName>
    <definedName function="false" hidden="false" name="mleaf_48c41f37_2f80_5a3e_a12d_0fd09f5966a9" vbProcedure="false">Resume_SensAnal!$T$70</definedName>
    <definedName function="false" hidden="false" name="mleaf_48c789db_d39d_5d3f_96af_e9562ceb141f" vbProcedure="false">'Heat map article'!$E$17</definedName>
    <definedName function="false" hidden="false" name="mleaf_48cb1186_e27f_5a00_8faf_9497be2729b2" vbProcedure="false">'Use Phase'!$F$50</definedName>
    <definedName function="false" hidden="false" name="mleaf_48cd82e3_b870_5f2d_aafd_cd70e4b7646b" vbProcedure="false">'Heat map article'!$AL$34</definedName>
    <definedName function="false" hidden="false" name="mleaf_48d4cf2c_b5a1_5cf0_a539_f0e07d02a225" vbProcedure="false">Recycling!$L$83</definedName>
    <definedName function="false" hidden="false" name="mleaf_48d96656_a19d_51c7_9e8c_44cd042d32d3" vbProcedure="false">Resume_SensAnal!$N$118</definedName>
    <definedName function="false" hidden="false" name="mleaf_48da2905_e349_56ed_a94e_0bc03a25a9b8" vbProcedure="false">Recycling!$BK$337</definedName>
    <definedName function="false" hidden="false" name="mleaf_48da56ba_4409_5cb7_8150_70b1f2962f08" vbProcedure="false">'Heat map article'!$H$89</definedName>
    <definedName function="false" hidden="false" name="mleaf_48de5b08_979c_5648_9f8f_a103dc6158a6" vbProcedure="false">Production!$BF$92</definedName>
    <definedName function="false" hidden="false" name="mleaf_48df5750_28f2_54e3_833c_ee7573f7957d" vbProcedure="false">Resume_SensAnal!$AD$95</definedName>
    <definedName function="false" hidden="false" name="mleaf_48dfe5ab_c9fb_501c_8875_22cddac82ea1" vbProcedure="false">'Use Phase'!$M$286</definedName>
    <definedName function="false" hidden="false" name="mleaf_48e5096b_1157_53d6_9ab4_8db2706140d1" vbProcedure="false">Recycling!$AB$94</definedName>
    <definedName function="false" hidden="false" name="mleaf_48e570fe_6669_5f3c_832d_d54a0510db43" vbProcedure="false">'Heat map article'!$AB$66</definedName>
    <definedName function="false" hidden="false" name="mleaf_48e7a617_1d43_5c64_b9b5_da3404626bea" vbProcedure="false">'Use Phase'!$AG$194</definedName>
    <definedName function="false" hidden="false" name="mleaf_48ea10e8_cf41_569b_9208_e0704c64878e" vbProcedure="false">'Heat map article'!$Z$58</definedName>
    <definedName function="false" hidden="false" name="mleaf_48eae166_292f_5cbe_a6ee_628c363cf58b" vbProcedure="false">'Heat map article'!$AP$23</definedName>
    <definedName function="false" hidden="false" name="mleaf_48ebb5f9_c263_5de9_ad56_a766e74261c6" vbProcedure="false">Production!$L$102</definedName>
    <definedName function="false" hidden="false" name="mleaf_48eea88c_95e4_5752_8e81_79abec9d974f" vbProcedure="false">Production!$P$25</definedName>
    <definedName function="false" hidden="false" name="mleaf_48f0c92d_1136_559d_83e0_ce3f396c2b36" vbProcedure="false">'Heat map article'!$AB$18</definedName>
    <definedName function="false" hidden="false" name="mleaf_48f4a090_68b8_51a6_8078_6218f85a3225" vbProcedure="false">Production!$G$184</definedName>
    <definedName function="false" hidden="false" name="mleaf_48f9524a_1df1_54d1_aaf7_82bab05098a2" vbProcedure="false">'Use Phase_Grid'!$K$134</definedName>
    <definedName function="false" hidden="false" name="mleaf_48fbdb81_dd31_5720_ba4d_c7a06a35474a" vbProcedure="false">'Use Phase'!$O$106</definedName>
    <definedName function="false" hidden="false" name="mleaf_48febed9_2290_554e_8c96_52f841dd5673" vbProcedure="false">'Use Phase'!$M$294</definedName>
    <definedName function="false" hidden="false" name="mleaf_48ffa904_c5b1_59e1_84f4_e43ae32a5103" vbProcedure="false">'Use Phase'!$O$85</definedName>
    <definedName function="false" hidden="false" name="mleaf_49058cd6_d168_577d_b967_9bcb59bfc19f" vbProcedure="false">'Use Phase'!$L$326</definedName>
    <definedName function="false" hidden="false" name="mleaf_49071820_74c9_594b_b99d_f61e937adf12" vbProcedure="false">'Use Phase_Grid'!$S$142</definedName>
    <definedName function="false" hidden="false" name="mleaf_490d910d_61c7_5b50_a0e3_94a99de6261e" vbProcedure="false">Recycling!$J$110</definedName>
    <definedName function="false" hidden="false" name="mleaf_490f42c8_f870_5959_b27b_1e051467c1ee" vbProcedure="false">Resume_SensAnal!$D$196</definedName>
    <definedName function="false" hidden="false" name="mleaf_490f917e_ff46_5824_b172_19e414bfaa46" vbProcedure="false">'Use Phase'!$W$206</definedName>
    <definedName function="false" hidden="false" name="mleaf_491146fd_8c34_5789_9af3_8e9dee083e35" vbProcedure="false">'Use Phase'!$V$310</definedName>
    <definedName function="false" hidden="false" name="mleaf_491ec0c1_d9d9_5169_8c6f_282f0d1ef2fe" vbProcedure="false">'Heat map article'!$N$124</definedName>
    <definedName function="false" hidden="false" name="mleaf_491f533a_ca1c_5d47_bc74_990463e3a33f" vbProcedure="false">Resume_SensAnal!$Q$13</definedName>
    <definedName function="false" hidden="false" name="mleaf_491ff974_c449_579c_a6b1_4c3334e37b48" vbProcedure="false">'Use Phase'!$AJ$286</definedName>
    <definedName function="false" hidden="false" name="mleaf_4924db1a_40d8_5976_8b99_4f9410bf3819" vbProcedure="false">Production!$AA$45</definedName>
    <definedName function="false" hidden="false" name="mleaf_49269b03_64b1_568b_976b_0f39a611ac69" vbProcedure="false">Resume_SensAnal!$G$105</definedName>
    <definedName function="false" hidden="false" name="mleaf_4929ab20_268b_50a0_b12b_5c2b64a7fc43" vbProcedure="false">'Use Phase_Grid'!$S$186</definedName>
    <definedName function="false" hidden="false" name="mleaf_492e99d7_8e69_5734_b8b1_63c822679221" vbProcedure="false">'Heat map article'!$AU$12</definedName>
    <definedName function="false" hidden="false" name="mleaf_492ec962_f2ca_5a69_82ac_a448b956b8ce" vbProcedure="false">'Use Phase'!$P$119</definedName>
    <definedName function="false" hidden="false" name="mleaf_49374af6_98b0_57a1_af30_f0aa0d7a34da" vbProcedure="false">'Use Phase_Grid'!$R$69</definedName>
    <definedName function="false" hidden="false" name="mleaf_493a58fe_0fee_53a1_8e40_ac586e3940b9" vbProcedure="false">Resume_SensAnal!$R$128</definedName>
    <definedName function="false" hidden="false" name="mleaf_4942b4d1_bdff_5bf8_b519_3d984693fb46" vbProcedure="false">'Heat map article'!$AB$17</definedName>
    <definedName function="false" hidden="false" name="mleaf_494426f0_2556_5896_be10_7763327bab5b" vbProcedure="false">'Use Phase'!$M$38</definedName>
    <definedName function="false" hidden="false" name="mleaf_494c8c91_6a81_55b0_a94a_c4a4196362b6" vbProcedure="false">Resume_SensAnal!$B$201</definedName>
    <definedName function="false" hidden="false" name="mleaf_494ca073_0e1f_5c37_aae6_c6301d8583a6" vbProcedure="false">'Heat map article'!$AU$9</definedName>
    <definedName function="false" hidden="false" name="mleaf_494dd565_b8c1_571b_b7a4_ec77a415475a" vbProcedure="false">'Use Phase_Grid'!$N$189</definedName>
    <definedName function="false" hidden="false" name="mleaf_494deb1c_fe0f_531c_905e_2af87643ec18" vbProcedure="false">'Use Phase'!$AG$175</definedName>
    <definedName function="false" hidden="false" name="mleaf_4950003b_d0a3_5dad_8f7c_214870ab3155" vbProcedure="false">Recycling!$AH$190</definedName>
    <definedName function="false" hidden="false" name="mleaf_4951303c_c581_584f_b8cd_ae213497584a" vbProcedure="false">Production!$AA$227</definedName>
    <definedName function="false" hidden="false" name="mleaf_4956c4c9_f557_5dfc_93ec_cca67ba98fed" vbProcedure="false">'Use Phase'!$AE$297</definedName>
    <definedName function="false" hidden="false" name="mleaf_4957e4f2_7df7_5022_941d_20cddf563982" vbProcedure="false">'Use Phase'!$AH$338</definedName>
    <definedName function="false" hidden="false" name="mleaf_4959f307_eaa9_50e4_9e86_1520f16308b6" vbProcedure="false">'Use Phase'!$AD$145</definedName>
    <definedName function="false" hidden="false" name="mleaf_495f6658_b2c5_5ef0_b1f4_4cfbe4aab967" vbProcedure="false">'Heat map article'!$AB$45</definedName>
    <definedName function="false" hidden="false" name="mleaf_495fba82_a459_50cb_9e30_ef9ca9d92e6d" vbProcedure="false">'Use Phase_Grid'!$U$187</definedName>
    <definedName function="false" hidden="false" name="mleaf_496276ce_e558_5d16_b3b6_cbdb36c64e1c" vbProcedure="false">Production!$BO$182</definedName>
    <definedName function="false" hidden="false" name="mleaf_496542fb_272f_5a54_a0ce_9b9ab5a5fdb4" vbProcedure="false">Resume_SensAnal!$AQ$121</definedName>
    <definedName function="false" hidden="false" name="mleaf_4965f7cd_6d22_58e6_9ef0_c2ba8908fe82" vbProcedure="false">'Use Phase'!$AI$319</definedName>
    <definedName function="false" hidden="false" name="mleaf_4966c4dd_5300_5e66_9674_2c8a1ab93b07" vbProcedure="false">Graphs!$G$41</definedName>
    <definedName function="false" hidden="false" name="mleaf_4969726c_aaba_5b96_a091_3e8eb7e6ea69" vbProcedure="false">'Heat map article'!$AO$10</definedName>
    <definedName function="false" hidden="false" name="mleaf_496b4ead_4783_57f6_b2ab_7534ac7c2989" vbProcedure="false">Resume_SensAnal!$R$63</definedName>
    <definedName function="false" hidden="false" name="mleaf_49703f99_42e3_5b17_b860_dbebc205098d" vbProcedure="false">'Use Phase'!$E$60</definedName>
    <definedName function="false" hidden="false" name="mleaf_49734797_2c4d_5e80_881b_689ce0838b02" vbProcedure="false">'Use Phase_Grid'!$O$206</definedName>
    <definedName function="false" hidden="false" name="mleaf_4974527b_959c_5279_8c4d_e095eca03ce8" vbProcedure="false">'Use Phase_Grid'!$U$136</definedName>
    <definedName function="false" hidden="false" name="mleaf_497875eb_228a_5684_9248_0bcb83caa51a" vbProcedure="false">Recycling!$AC$177</definedName>
    <definedName function="false" hidden="false" name="mleaf_4978d8bd_b04c_5a04_850e_c8e17ab4254b" vbProcedure="false">Resume_SensAnal!$M$126</definedName>
    <definedName function="false" hidden="false" name="mleaf_497c1281_946e_5230_8aff_cfd60781cd0e" vbProcedure="false">Resume_SensAnal!$M$40</definedName>
    <definedName function="false" hidden="false" name="mleaf_497f5e1d_7b72_5fd0_82a1_c0c10dd017b4" vbProcedure="false">Resume_SensAnal!$J$211</definedName>
    <definedName function="false" hidden="false" name="mleaf_4982efd4_3101_5feb_accc_a7169cfd9d1e" vbProcedure="false">Graphs!$M$25</definedName>
    <definedName function="false" hidden="false" name="mleaf_49834e33_307d_5532_9db8_4f9e5c044eb0" vbProcedure="false">Recycling!$J$118</definedName>
    <definedName function="false" hidden="false" name="mleaf_498978da_5c8d_5990_b0de_6282a4db5f4b" vbProcedure="false">Production!$K$88</definedName>
    <definedName function="false" hidden="false" name="mleaf_498c077f_9c09_5557_8dfa_32c30bb1b49f" vbProcedure="false">Recycling!$AW$132</definedName>
    <definedName function="false" hidden="false" name="mleaf_498ce177_c460_5ba0_a7f0_1ec0bb1c5680" vbProcedure="false">Resume_SensAnal!$X$7</definedName>
    <definedName function="false" hidden="false" name="mleaf_498fc38d_3835_546f_8776_f1bbcceab1e3" vbProcedure="false">Recycling!$O$91</definedName>
    <definedName function="false" hidden="false" name="mleaf_49985dc2_dbd3_55f2_b23d_5d64a254de2d" vbProcedure="false">Recycling!$J$175</definedName>
    <definedName function="false" hidden="false" name="mleaf_4999e53e_40ba_54e1_9772_1f6a9bc3820b" vbProcedure="false">'Heat map article'!$W$73</definedName>
    <definedName function="false" hidden="false" name="mleaf_499bafae_9bcb_5555_94cc_e0874ed89287" vbProcedure="false">'Use Phase'!$AD$190</definedName>
    <definedName function="false" hidden="false" name="mleaf_49a677d9_c388_5f0d_b0b8_e46ba0edc3e4" vbProcedure="false">Recycling!$AE$115</definedName>
    <definedName function="false" hidden="false" name="mleaf_49a8955f_39a2_555e_a960_8f381f4bbafd" vbProcedure="false">Resume_SensAnal!$K$16</definedName>
    <definedName function="false" hidden="false" name="mleaf_49ab7604_e28f_5238_b8c9_320e4b86a108" vbProcedure="false">'Heat map article'!$AE$112</definedName>
    <definedName function="false" hidden="false" name="mleaf_49abbdd2_8173_5e8f_80c6_760c424037cc" vbProcedure="false">Recycling!$Q$196</definedName>
    <definedName function="false" hidden="false" name="mleaf_49aded6c_352a_5eac_be58_c5448f922b8c" vbProcedure="false">'Heat map article'!$W$33</definedName>
    <definedName function="false" hidden="false" name="mleaf_49b0f1a9_11d2_5e69_92ae_abbdb6977780" vbProcedure="false">'Use Phase'!$Q$322</definedName>
    <definedName function="false" hidden="false" name="mleaf_49b2a276_473f_5c28_8c46_2fdc73c7e84f" vbProcedure="false">Recycling!$BP$304</definedName>
    <definedName function="false" hidden="false" name="mleaf_49b5b5ab_34d2_5bf3_92b8_15610f1dc057" vbProcedure="false">'Heat map article'!$F$43</definedName>
    <definedName function="false" hidden="false" name="mleaf_49b6d48a_2bf2_5f41_abbe_e4cfd5483d3e" vbProcedure="false">'Use Phase'!$K$214</definedName>
    <definedName function="false" hidden="false" name="mleaf_49b7c336_261d_5550_8f04_64214fe9ecb6" vbProcedure="false">'Use Phase'!$N$284</definedName>
    <definedName function="false" hidden="false" name="mleaf_49b9b6db_9817_52c9_a7b3_9d0a5b94e22d" vbProcedure="false">'Use Phase'!$O$237</definedName>
    <definedName function="false" hidden="false" name="mleaf_49ba4019_1a88_5cdd_b095_aa5ff74bd3fc" vbProcedure="false">'Use Phase'!$N$199</definedName>
    <definedName function="false" hidden="false" name="mleaf_49c11e4c_8c8b_5e92_8e74_6a2e88df6720" vbProcedure="false">'Heat map article'!$G$108</definedName>
    <definedName function="false" hidden="false" name="mleaf_49c4df90_f6ed_51e1_9359_a77ce78e0574" vbProcedure="false">'Use Phase_Grid'!$L$18</definedName>
    <definedName function="false" hidden="false" name="mleaf_49c572a9_c52f_51f0_9ba9_cc5d9f716052" vbProcedure="false">Resume_SensAnal!$E$73</definedName>
    <definedName function="false" hidden="false" name="mleaf_49c642f2_4d84_583e_9735_88895fee6c8f" vbProcedure="false">'Heat map article'!$AJ$107</definedName>
    <definedName function="false" hidden="false" name="mleaf_49c8c505_1882_51a2_bd00_d2ffb0c815b5" vbProcedure="false">Resume_SensAnal!$P$154</definedName>
    <definedName function="false" hidden="false" name="mleaf_49c92adc_8ce9_51e4_9414_aefff2605770" vbProcedure="false">Graphs!$B$39</definedName>
    <definedName function="false" hidden="false" name="mleaf_49c97854_8b7e_574d_af50_f9136b889add" vbProcedure="false">'Heat map article'!$Y$53</definedName>
    <definedName function="false" hidden="false" name="mleaf_49ca7685_1757_5c82_9e48_3d163abeeda9" vbProcedure="false">'Use Phase'!$W$310</definedName>
    <definedName function="false" hidden="false" name="mleaf_49cb7e39_a8fa_530b_8c42_afc855465ea3" vbProcedure="false">'Use Phase'!$D$62</definedName>
    <definedName function="false" hidden="false" name="mleaf_49cd1807_60d8_5883_9021_d3943172eb1a" vbProcedure="false">'Use Phase_Grid'!$K$117</definedName>
    <definedName function="false" hidden="false" name="mleaf_49cd8c37_ac81_5727_8e78_f733f022e04a" vbProcedure="false">'Use Phase_Grid'!$E$46</definedName>
    <definedName function="false" hidden="false" name="mleaf_49d0f4b4_d2dd_543b_a04a_3fe948ab9011" vbProcedure="false">Recycling!$V$90</definedName>
    <definedName function="false" hidden="false" name="mleaf_49d237e1_7c4c_5347_b7dc_92d0f3886658" vbProcedure="false">Resume_SensAnal!$E$121</definedName>
    <definedName function="false" hidden="false" name="mleaf_49d9518c_cf93_5f74_8359_e967af8e8fba" vbProcedure="false">Recycling!$BJ$297</definedName>
    <definedName function="false" hidden="false" name="mleaf_49dac332_d657_54ff_b821_4b421049378a" vbProcedure="false">'Heat map article'!$AE$124</definedName>
    <definedName function="false" hidden="false" name="mleaf_49dd9dfa_c848_5b12_b87b_c6d49b7386ac" vbProcedure="false">'Use Phase'!$AI$270</definedName>
    <definedName function="false" hidden="false" name="mleaf_49e0aae3_ad63_56a7_ae34_4fdcd165fea7" vbProcedure="false">Resume_SensAnal!$E$44</definedName>
    <definedName function="false" hidden="false" name="mleaf_49e0d3b6_77f6_55a2_a1a0_835154bc8881" vbProcedure="false">Production!$BQ$5</definedName>
    <definedName function="false" hidden="false" name="mleaf_49ea577e_e2d4_51d9_a3d2_48f6887b0f97" vbProcedure="false">Resume_SensAnal!$D$90</definedName>
    <definedName function="false" hidden="false" name="mleaf_49f12ad6_0e5c_5cdf_8e21_91a202e8cb89" vbProcedure="false">'Use Phase'!$J$114</definedName>
    <definedName function="false" hidden="false" name="mleaf_49f63d97_8624_5621_955d_7176a426a5e8" vbProcedure="false">'Use Phase_Grid'!$R$123</definedName>
    <definedName function="false" hidden="false" name="mleaf_49f71c3e_4407_5edd_a568_2e00d5e57772" vbProcedure="false">Recycling!$S$81</definedName>
    <definedName function="false" hidden="false" name="mleaf_49fc6dae_7f88_5822_88d6_ac154e60b6d7" vbProcedure="false">Production!$AL$182</definedName>
    <definedName function="false" hidden="false" name="mleaf_4a000c7c_d23a_5259_8b2b_32f88d3d53ca" vbProcedure="false">Recycling!$AW$88</definedName>
    <definedName function="false" hidden="false" name="mleaf_4a0193ca_5df3_545b_984d_0842ba00c91f" vbProcedure="false">Graphs!$C$38</definedName>
    <definedName function="false" hidden="false" name="mleaf_4a032abd_dd99_591f_8fde_d89eaa77bc3f" vbProcedure="false">'Heat map article'!$C$109</definedName>
    <definedName function="false" hidden="false" name="mleaf_4a0c4911_cfd2_57de_81db_3f0f1aee373a" vbProcedure="false">'Heat map article'!$F$146</definedName>
    <definedName function="false" hidden="false" name="mleaf_4a11786e_518c_516c_9a48_e5e84853df6a" vbProcedure="false">'Use Phase'!$AD$272</definedName>
    <definedName function="false" hidden="false" name="mleaf_4a11a758_ad5a_5358_9c5c_ba1239a4295c" vbProcedure="false">Production!$Q$84</definedName>
    <definedName function="false" hidden="false" name="mleaf_4a179dc4_5528_5161_b642_bb5ca4462415" vbProcedure="false">'Heat map article'!$AI$53</definedName>
    <definedName function="false" hidden="false" name="mleaf_4a1917cc_25f2_5086_b053_5c21ee52d878" vbProcedure="false">Production!$B$9</definedName>
    <definedName function="false" hidden="false" name="mleaf_4a1bc450_0e83_51db_bf1b_0765933cf142" vbProcedure="false">'Use Phase_Grid'!$R$47</definedName>
    <definedName function="false" hidden="false" name="mleaf_4a1d5e39_8b98_5788_8981_fa859c0838e6" vbProcedure="false">Production!$F$157</definedName>
    <definedName function="false" hidden="false" name="mleaf_4a1f231a_4fb9_54a1_8eee_6c163a680e21" vbProcedure="false">'Heat map article'!$N$83</definedName>
    <definedName function="false" hidden="false" name="mleaf_4a250172_f0e4_509c_b15f_5d00b767136a" vbProcedure="false">Resume_SensAnal!$U$202</definedName>
    <definedName function="false" hidden="false" name="mleaf_4a279c31_eba8_5908_b3a4_8563408d560e" vbProcedure="false">'Use Phase'!$Q$366</definedName>
    <definedName function="false" hidden="false" name="mleaf_4a2998f0_a556_5fc6_91be_f4903708cb9c" vbProcedure="false">Graphs!$M$4</definedName>
    <definedName function="false" hidden="false" name="mleaf_4a29f865_8e2b_5f99_8b84_9a8c3407a58c" vbProcedure="false">Resume_SensAnal!$H$198</definedName>
    <definedName function="false" hidden="false" name="mleaf_4a2a8bdb_fa33_54f7_9750_734d68a0f3af" vbProcedure="false">'Use Phase_Grid'!$P$135</definedName>
    <definedName function="false" hidden="false" name="mleaf_4a2f5285_1445_5afb_998e_7236c99a5843" vbProcedure="false">Production!$AV$83</definedName>
    <definedName function="false" hidden="false" name="mleaf_4a2f6131_ea66_56bf_af6b_9eaf17eeda9d" vbProcedure="false">'Use Phase'!$U$195</definedName>
    <definedName function="false" hidden="false" name="mleaf_4a2fb229_26bf_5dee_b712_9bf528801720" vbProcedure="false">Production!$BF$95</definedName>
    <definedName function="false" hidden="false" name="mleaf_4a3031e7_bc68_502b_bae8_13c9c7fbbcf6" vbProcedure="false">Recycling!$M$142</definedName>
    <definedName function="false" hidden="false" name="mleaf_4a313c96_81cf_548b_995c_02a6a5190f38" vbProcedure="false">Resume_SensAnal!$U$197</definedName>
    <definedName function="false" hidden="false" name="mleaf_4a36aded_df40_5f38_a206_6df1c9870311" vbProcedure="false">Production!$BF$211</definedName>
    <definedName function="false" hidden="false" name="mleaf_4a378a28_829c_5e7a_a1d9_fc3f99decf6d" vbProcedure="false">Production!$BJ$17</definedName>
    <definedName function="false" hidden="false" name="mleaf_4a3b612f_482d_5128_9efb_3a24860f7dbb" vbProcedure="false">'Use Phase'!$K$329</definedName>
    <definedName function="false" hidden="false" name="mleaf_4a3caf2d_a01d_58e7_ab0a_e3892b824116" vbProcedure="false">'Use Phase'!$AD$292</definedName>
    <definedName function="false" hidden="false" name="mleaf_4a3d8d60_f641_5840_8c40_1e3a5ef569a5" vbProcedure="false">'Heat map article'!$U$65</definedName>
    <definedName function="false" hidden="false" name="mleaf_4a3df9cf_356c_5c7c_a663_aa4f5952a1fa" vbProcedure="false">Recycling!$AV$104</definedName>
    <definedName function="false" hidden="false" name="mleaf_4a410dc4_fae6_5c89_9cd2_40d330fa4118" vbProcedure="false">'Heat map article'!$AI$109</definedName>
    <definedName function="false" hidden="false" name="mleaf_4a4254e6_dd7c_5cb7_860c_8c43a264db9c" vbProcedure="false">'Heat map article'!$Q$127</definedName>
    <definedName function="false" hidden="false" name="mleaf_4a47750a_0f43_55ba_9536_6ce3809ddf63" vbProcedure="false">'Use Phase_Grid'!$L$64</definedName>
    <definedName function="false" hidden="false" name="mleaf_4a499f3c_6d27_55fc_b1da_e6791ccac6f1" vbProcedure="false">'Use Phase'!$AK$189</definedName>
    <definedName function="false" hidden="false" name="mleaf_4a4ccf36_0381_5df4_a104_ff6d650742ab" vbProcedure="false">Production!$C$25</definedName>
    <definedName function="false" hidden="false" name="mleaf_4a4d6929_379e_5f21_9679_ae893833e4b6" vbProcedure="false">'Use Phase'!$AD$163</definedName>
    <definedName function="false" hidden="false" name="mleaf_4a4e93f0_1a7b_5234_a46a_ab6e6e58ac2e" vbProcedure="false">Resume_SensAnal!$S$151</definedName>
    <definedName function="false" hidden="false" name="mleaf_4a51599d_7585_5edf_9ae7_03215c84eb5e" vbProcedure="false">'Use Phase'!$Q$63</definedName>
    <definedName function="false" hidden="false" name="mleaf_4a53729f_9bbf_5f7f_a40b_8d87201997cd" vbProcedure="false">'Heat map article'!$J$38</definedName>
    <definedName function="false" hidden="false" name="mleaf_4a551ec3_fdcd_55a6_9557_9ed6bd3c3391" vbProcedure="false">'Use Phase_Grid'!$K$95</definedName>
    <definedName function="false" hidden="false" name="mleaf_4a5561ac_e80d_584a_8fc8_ecdc99c14cde" vbProcedure="false">Graphs!$C$23</definedName>
    <definedName function="false" hidden="false" name="mleaf_4a57b122_8b4f_5d71_9d42_ad17f816ff4a" vbProcedure="false">'Use Phase'!$R$344</definedName>
    <definedName function="false" hidden="false" name="mleaf_4a5b29ab_d40e_5cab_831d_18b760e5926f" vbProcedure="false">'Use Phase'!$J$148</definedName>
    <definedName function="false" hidden="false" name="mleaf_4a5b7053_67a3_530c_bcb8_1c51c2655b2a" vbProcedure="false">Resume_SensAnal!$J$15</definedName>
    <definedName function="false" hidden="false" name="mleaf_4a5cd933_ed45_5596_b640_1847ff9baa83" vbProcedure="false">Recycling!$BO$322</definedName>
    <definedName function="false" hidden="false" name="mleaf_4a5e2097_9b66_5944_a943_eec9d2f217d3" vbProcedure="false">'Use Phase_Grid'!$E$57</definedName>
    <definedName function="false" hidden="false" name="mleaf_4a614de2_19f0_5ce0_af71_f2d9dae4e748" vbProcedure="false">Recycling!$J$86</definedName>
    <definedName function="false" hidden="false" name="mleaf_4a615fb6_220f_5b5c_b0c9_d4a5fbef6b2f" vbProcedure="false">'Use Phase'!$J$363</definedName>
    <definedName function="false" hidden="false" name="mleaf_4a61b560_9e1a_59fe_9d9c_af65fbf981ea" vbProcedure="false">Production!$L$9</definedName>
    <definedName function="false" hidden="false" name="mleaf_4a667c80_f2da_5fcb_b162_a9b8ee486094" vbProcedure="false">Recycling!$V$125</definedName>
    <definedName function="false" hidden="false" name="mleaf_4a68bdb9_dd6b_5445_8586_f46c7e4a002c" vbProcedure="false">Recycling!$AE$111</definedName>
    <definedName function="false" hidden="false" name="mleaf_4a6c4671_79f7_5cd9_8727_a9e8ea066207" vbProcedure="false">'Use Phase'!$L$293</definedName>
    <definedName function="false" hidden="false" name="mleaf_4a6dced5_cb6a_5e11_bbdb_be66d6f51ad1" vbProcedure="false">'Use Phase_Grid'!$C$7</definedName>
    <definedName function="false" hidden="false" name="mleaf_4a74c6a8_32d3_52a6_a54a_23dae7d4bf92" vbProcedure="false">Resume_SensAnal!$C$220</definedName>
    <definedName function="false" hidden="false" name="mleaf_4a752a4a_8ef0_5c83_9d91_b8932db87a4b" vbProcedure="false">Recycling!$O$199</definedName>
    <definedName function="false" hidden="false" name="mleaf_4a7531b3_8414_5c9b_b737_8d30aad7515c" vbProcedure="false">'Use Phase'!$AD$174</definedName>
    <definedName function="false" hidden="false" name="mleaf_4a7a17cf_ca5a_564d_97f9_a3b183e9bc57" vbProcedure="false">'Use Phase_Grid'!$R$23</definedName>
    <definedName function="false" hidden="false" name="mleaf_4a7a2b0f_5050_52e3_91dc_db3d5c5ffc90" vbProcedure="false">'Use Phase'!$O$168</definedName>
    <definedName function="false" hidden="false" name="mleaf_4a810c81_94f8_59d7_82a0_a5fa7c9170d9" vbProcedure="false">Recycling!$AA$83</definedName>
    <definedName function="false" hidden="false" name="mleaf_4a831b0c_5948_59f4_8bc9_fd248298437e" vbProcedure="false">'Use Phase'!$Q$114</definedName>
    <definedName function="false" hidden="false" name="mleaf_4a85f92f_9b2a_5f6d_bbd8_8b21ddb4ce9d" vbProcedure="false">'Use Phase_Grid'!$W$217</definedName>
    <definedName function="false" hidden="false" name="mleaf_4a89cbba_afde_5e0f_b478_893641f18825" vbProcedure="false">Graphs!$H$14</definedName>
    <definedName function="false" hidden="false" name="mleaf_4a89d193_98e8_5a82_af1e_02f8d2e9ca9b" vbProcedure="false">'Use Phase_Grid'!$R$98</definedName>
    <definedName function="false" hidden="false" name="mleaf_4a8b0931_abb4_53c5_bc16_2b64eb02dc48" vbProcedure="false">'Use Phase'!$R$97</definedName>
    <definedName function="false" hidden="false" name="mleaf_4a8bb504_5184_5b68_a229_470f93363403" vbProcedure="false">Recycling!$K$163</definedName>
    <definedName function="false" hidden="false" name="mleaf_4a8cc607_067f_5e9c_8b28_629647c073e3" vbProcedure="false">'Use Phase_Grid'!$P$65</definedName>
    <definedName function="false" hidden="false" name="mleaf_4a8d9836_a12e_5e5d_aa46_8e5b0e90bf38" vbProcedure="false">'Use Phase_Grid'!$Q$144</definedName>
    <definedName function="false" hidden="false" name="mleaf_4a8deb16_c7c3_5a10_a355_7ec69d9dd7b4" vbProcedure="false">'Use Phase_Grid'!$M$68</definedName>
    <definedName function="false" hidden="false" name="mleaf_4a8e494f_9f49_5a97_80d7_4faa6c6306c5" vbProcedure="false">'Use Phase'!$J$325</definedName>
    <definedName function="false" hidden="false" name="mleaf_4a8f5e92_c5fa_5bca_af58_1b14b6af9089" vbProcedure="false">Resume_SensAnal!$U$188</definedName>
    <definedName function="false" hidden="false" name="mleaf_4a8f7ca0_8fb9_593b_80b3_5b79e2d56be6" vbProcedure="false">Recycling!$P$148</definedName>
    <definedName function="false" hidden="false" name="mleaf_4a90128e_0df3_5f56_a045_0767e9e51b2c" vbProcedure="false">'Use Phase'!$AI$346</definedName>
    <definedName function="false" hidden="false" name="mleaf_4a90f807_62e1_58c3_bf2d_f7d9fac25f86" vbProcedure="false">Recycling!$AZ$106</definedName>
    <definedName function="false" hidden="false" name="mleaf_4a925c4a_c24d_5a0e_af0b_2aed8eb01478" vbProcedure="false">Recycling!$L$126</definedName>
    <definedName function="false" hidden="false" name="mleaf_4a93e932_800f_551d_b9c1_e7ca199f4827" vbProcedure="false">'Use Phase_Grid'!$M$60</definedName>
    <definedName function="false" hidden="false" name="mleaf_4a9708cf_26b9_588d_9154_5b7fa082a2a8" vbProcedure="false">Production!$M$121</definedName>
    <definedName function="false" hidden="false" name="mleaf_4a98807b_809a_5b10_b8f4_4a6062babbf4" vbProcedure="false">'Use Phase'!$M$364</definedName>
    <definedName function="false" hidden="false" name="mleaf_4a9b1aa6_e855_5e23_abd1_e37a5183dfd0" vbProcedure="false">Resume_SensAnal!$N$48</definedName>
    <definedName function="false" hidden="false" name="mleaf_4a9c3744_e92b_509d_b130_eb4e8e171a0a" vbProcedure="false">'Heat map article'!$AZ$21</definedName>
    <definedName function="false" hidden="false" name="mleaf_4a9dfeed_8e7b_578d_baa8_7159e7f4282b" vbProcedure="false">'Heat map article'!$J$29</definedName>
    <definedName function="false" hidden="false" name="mleaf_4aa17767_ad27_5b51_896b_41755d6dc0d3" vbProcedure="false">'Heat map article'!$AM$39</definedName>
    <definedName function="false" hidden="false" name="mleaf_4aa29a1c_b2d6_53be_8249_b44db247aa57" vbProcedure="false">Resume_SensAnal!$M$93</definedName>
    <definedName function="false" hidden="false" name="mleaf_4aa2ed8a_2064_5a06_b1d2_cb38d56b0895" vbProcedure="false">'Use Phase'!$AF$236</definedName>
    <definedName function="false" hidden="false" name="mleaf_4aa622bc_13b3_5268_944e_b27940198ecd" vbProcedure="false">'Heat map article'!$Y$96</definedName>
    <definedName function="false" hidden="false" name="mleaf_4aaa4ab0_4c77_5835_aca7_dc53274765d3" vbProcedure="false">Recycling!$AK$91</definedName>
    <definedName function="false" hidden="false" name="mleaf_4aad26bd_a2c3_53bd_9347_9355bc0b65ae" vbProcedure="false">'Use Phase'!$AH$273</definedName>
    <definedName function="false" hidden="false" name="mleaf_4aaeea47_e514_590d_b1d7_046c67be3bc8" vbProcedure="false">Graphs!$D$56</definedName>
    <definedName function="false" hidden="false" name="mleaf_4ab02f62_eee6_5904_b336_2d6cfce4d1ee" vbProcedure="false">'Use Phase'!$AG$297</definedName>
    <definedName function="false" hidden="false" name="mleaf_4ab2d1d6_bede_537f_ac8e_ee68f1c1cce7" vbProcedure="false">'Use Phase'!$J$230</definedName>
    <definedName function="false" hidden="false" name="mleaf_4ab35ed7_07ad_5c77_aa6c_ff158a699fac" vbProcedure="false">'Heat map article'!$O$128</definedName>
    <definedName function="false" hidden="false" name="mleaf_4ab66d98_3fbf_5402_b491_544cfe2a2307" vbProcedure="false">Resume_SensAnal!$F$35</definedName>
    <definedName function="false" hidden="false" name="mleaf_4ab6b4a8_04a4_5cd5_80e3_c9a8bae83fb5" vbProcedure="false">Production!$Q$149</definedName>
    <definedName function="false" hidden="false" name="mleaf_4ab9286d_2e16_5365_b582_972faac9cdb9" vbProcedure="false">Resume_SensAnal!$AL$78</definedName>
    <definedName function="false" hidden="false" name="mleaf_4abc2223_e27a_557a_9af1_469e5eba4e4d" vbProcedure="false">Recycling!$BN$303</definedName>
    <definedName function="false" hidden="false" name="mleaf_4abd3f41_7b83_5095_bce2_30e40effaf02" vbProcedure="false">Recycling!$AW$15</definedName>
    <definedName function="false" hidden="false" name="mleaf_4ac092d9_191d_5897_802c_feb45212ad43" vbProcedure="false">'Use Phase'!$AJ$212</definedName>
    <definedName function="false" hidden="false" name="mleaf_4ac0ca31_dc57_59ea_9be0_a15a9d184daf" vbProcedure="false">Resume_SensAnal!$AM$65</definedName>
    <definedName function="false" hidden="false" name="mleaf_4ac5b99a_ccbe_5063_8148_28e16b7fc6b5" vbProcedure="false">Resume_SensAnal!$D$72</definedName>
    <definedName function="false" hidden="false" name="mleaf_4acac02f_b8db_5259_bb6d_e9315d71ead3" vbProcedure="false">Resume_SensAnal!$J$192</definedName>
    <definedName function="false" hidden="false" name="mleaf_4acc2b7e_eec9_521a_8a0b_ff4b858ac7f7" vbProcedure="false">'Heat map article'!$AG$6</definedName>
    <definedName function="false" hidden="false" name="mleaf_4accaf48_7677_5e18_ac22_d6dfb386da37" vbProcedure="false">'Heat map article'!$G$76</definedName>
    <definedName function="false" hidden="false" name="mleaf_4ace32ba_7678_55b8_b1b1_a26b13743c7e" vbProcedure="false">Resume_SensAnal!$AM$96</definedName>
    <definedName function="false" hidden="false" name="mleaf_4acfd49b_c697_500e_a060_e536dffa64d5" vbProcedure="false">'Heat map article'!$AI$155</definedName>
    <definedName function="false" hidden="false" name="mleaf_4ad08e65_353e_5093_b497_f25831ed38e8" vbProcedure="false">Production!$AF$15</definedName>
    <definedName function="false" hidden="false" name="mleaf_4ad2688b_aad7_54ab_99dd_43655d647583" vbProcedure="false">'Heat map article'!$AI$105</definedName>
    <definedName function="false" hidden="false" name="mleaf_4ad37874_c58e_5f4a_89bc_33d4c5241b56" vbProcedure="false">Recycling!$AD$93</definedName>
    <definedName function="false" hidden="false" name="mleaf_4ad77615_1101_5323_b432_32ed2476bff5" vbProcedure="false">Recycling!$V$114</definedName>
    <definedName function="false" hidden="false" name="mleaf_4ad90339_b2c5_508e_952e_9cfeb3d23718" vbProcedure="false">'Use Phase'!$S$174</definedName>
    <definedName function="false" hidden="false" name="mleaf_4adb8637_1af7_5e62_8ae7_9b975a153bb9" vbProcedure="false">Resume_SensAnal!$O$156</definedName>
    <definedName function="false" hidden="false" name="mleaf_4adbe0ce_9efd_599b_ba6c_64541df3c3b5" vbProcedure="false">'Use Phase_Grid'!$K$167</definedName>
    <definedName function="false" hidden="false" name="mleaf_4adf66ff_dfd3_52a6_a160_4635004947c0" vbProcedure="false">'Use Phase'!$M$115</definedName>
    <definedName function="false" hidden="false" name="mleaf_4ae0cea0_69ad_53bd_a2ae_42fdd93464ff" vbProcedure="false">'Heat map article'!$U$28</definedName>
    <definedName function="false" hidden="false" name="mleaf_4ae14677_b626_5776_959e_fe209a0e4f38" vbProcedure="false">Resume_SensAnal!$H$57</definedName>
    <definedName function="false" hidden="false" name="mleaf_4ae32d97_7a1f_551d_b2bd_d84146b06fae" vbProcedure="false">'Use Phase'!$AI$159</definedName>
    <definedName function="false" hidden="false" name="mleaf_4ae90ed5_6eb2_50e6_a56d_c3423075513a" vbProcedure="false">Production!$B$23</definedName>
    <definedName function="false" hidden="false" name="mleaf_4af309be_934b_50b0_b16d_86766c5178a4" vbProcedure="false">Production!$I$5</definedName>
    <definedName function="false" hidden="false" name="mleaf_4af9d99e_d803_5d10_b607_1fa5a26e2109" vbProcedure="false">Production!$AV$11</definedName>
    <definedName function="false" hidden="false" name="mleaf_4afadbef_30a4_5ec1_a883_1634a936ce9f" vbProcedure="false">'Heat map article'!$P$52</definedName>
    <definedName function="false" hidden="false" name="mleaf_4afb6a6f_c658_53fb_be7e_e263b3dfa774" vbProcedure="false">'Use Phase'!$AF$350</definedName>
    <definedName function="false" hidden="false" name="mleaf_4afbb077_2673_598b_a2e5_b4560517701c" vbProcedure="false">Recycling!$BP$167</definedName>
    <definedName function="false" hidden="false" name="mleaf_4b00812c_707d_51a4_bca4_381b77742942" vbProcedure="false">Production!$E$24</definedName>
    <definedName function="false" hidden="false" name="mleaf_4b00f179_e97b_55ae_9a3e_0da3b6d942e1" vbProcedure="false">Graphs!$H$58</definedName>
    <definedName function="false" hidden="false" name="mleaf_4b0139be_8145_5908_901a_3f4a52f7f831" vbProcedure="false">Production!$F$131</definedName>
    <definedName function="false" hidden="false" name="mleaf_4b0491f8_5bc6_581a_97fb_aa6621285cea" vbProcedure="false">Production!$AL$202</definedName>
    <definedName function="false" hidden="false" name="mleaf_4b0b0a4e_e64b_5162_9607_a6710bc34d77" vbProcedure="false">'Use Phase'!$J$173</definedName>
    <definedName function="false" hidden="false" name="mleaf_4b121d13_85fd_511b_b420_29407f25fb40" vbProcedure="false">Recycling!$BK$308</definedName>
    <definedName function="false" hidden="false" name="mleaf_4b13db00_88ef_5c4f_b085_b8dab33f342e" vbProcedure="false">'Use Phase'!$O$89</definedName>
    <definedName function="false" hidden="false" name="mleaf_4b16034c_2e26_55ba_a4b6_d0ec6e1fbff0" vbProcedure="false">'Use Phase'!$AK$240</definedName>
    <definedName function="false" hidden="false" name="mleaf_4b167212_c373_5107_a0a6_5dbffc7dca09" vbProcedure="false">'Heat map article'!$AI$38</definedName>
    <definedName function="false" hidden="false" name="mleaf_4b18381f_5b38_5cae_9734_e12cfe4038f9" vbProcedure="false">'Heat map article'!$AA$144</definedName>
    <definedName function="false" hidden="false" name="mleaf_4b1bd5c1_59cd_56a1_ad6a_c74b577177e4" vbProcedure="false">'Use Phase'!$Q$255</definedName>
    <definedName function="false" hidden="false" name="mleaf_4b2127ad_3459_5105_9ee7_517cf7438492" vbProcedure="false">Recycling!$AY$162</definedName>
    <definedName function="false" hidden="false" name="mleaf_4b230542_db1f_5de2_b190_51693d3cd880" vbProcedure="false">'Heat map article'!$F$132</definedName>
    <definedName function="false" hidden="false" name="mleaf_4b23624d_8a31_5816_9731_13210fe8a65f" vbProcedure="false">Recycling!$S$96</definedName>
    <definedName function="false" hidden="false" name="mleaf_4b267f8c_b0f2_5563_96e3_cc70b8e451c1" vbProcedure="false">Resume_SensAnal!$AF$94</definedName>
    <definedName function="false" hidden="false" name="mleaf_4b282cbf_685c_509c_82c8_7b6c341a8671" vbProcedure="false">Resume_SensAnal!$AN$72</definedName>
    <definedName function="false" hidden="false" name="mleaf_4b2b9b8b_3751_5e0e_9d7e_542e4542c874" vbProcedure="false">Resume_SensAnal!$J$164</definedName>
    <definedName function="false" hidden="false" name="mleaf_4b2c4f15_2d2c_5101_b6c6_b45f2bcf7a18" vbProcedure="false">'Heat map article'!$J$43</definedName>
    <definedName function="false" hidden="false" name="mleaf_4b2d203b_551e_5d17_b93c_436cca8eb1cb" vbProcedure="false">'Use Phase_Grid'!$O$146</definedName>
    <definedName function="false" hidden="false" name="mleaf_4b2d255a_2968_559e_a676_0d8a31c76cf4" vbProcedure="false">Production!$L$166</definedName>
    <definedName function="false" hidden="false" name="mleaf_4b3336c9_3e46_5527_803f_bdf6c8b746df" vbProcedure="false">'Use Phase_Grid'!$N$50</definedName>
    <definedName function="false" hidden="false" name="mleaf_4b34b39a_4283_55c7_a1c1_1a5c5c1ad59f" vbProcedure="false">Recycling!$F$196</definedName>
    <definedName function="false" hidden="false" name="mleaf_4b34da85_a2a1_5f04_9b03_834e4112a519" vbProcedure="false">Production!$G$221</definedName>
    <definedName function="false" hidden="false" name="mleaf_4b3785ea_9732_5c2a_bc09_d7969a15fc35" vbProcedure="false">'Heat map article'!$P$140</definedName>
    <definedName function="false" hidden="false" name="mleaf_4b38fa08_0e03_5c9a_8ccc_3e5c42a35930" vbProcedure="false">Recycling!$BR$328</definedName>
    <definedName function="false" hidden="false" name="mleaf_4b3b4200_230f_5703_a7ab_e39e68929f2a" vbProcedure="false">'Use Phase'!$T$269</definedName>
    <definedName function="false" hidden="false" name="mleaf_4b3e1b94_2f74_571c_8959_21f6253f321b" vbProcedure="false">Resume_SensAnal!$R$96</definedName>
    <definedName function="false" hidden="false" name="mleaf_4b3f5a79_25b4_5604_b93a_cc010a469390" vbProcedure="false">'Heat map article'!$U$100</definedName>
    <definedName function="false" hidden="false" name="mleaf_4b423794_0cd4_553e_96f3_8c8035d4f7bd" vbProcedure="false">Resume_SensAnal!$N$134</definedName>
    <definedName function="false" hidden="false" name="mleaf_4b46a746_99fb_5a15_ab79_a17f07f6f147" vbProcedure="false">Recycling!$AW$114</definedName>
    <definedName function="false" hidden="false" name="mleaf_4b48cadd_44dd_510f_bae5_e7a84c478154" vbProcedure="false">'Use Phase_Grid'!$R$190</definedName>
    <definedName function="false" hidden="false" name="mleaf_4b4a870c_929a_5c88_bd1b_0f8a4856aaa0" vbProcedure="false">Resume_SensAnal!$V$7</definedName>
    <definedName function="false" hidden="false" name="mleaf_4b4bd744_6581_563f_b6fa_6f43155f6382" vbProcedure="false">'Use Phase'!$V$138</definedName>
    <definedName function="false" hidden="false" name="mleaf_4b4d3b3a_86e9_5bc8_af3a_f7f6e83ad65d" vbProcedure="false">Resume_SensAnal!$J$99</definedName>
    <definedName function="false" hidden="false" name="mleaf_4b4d4c52_ae29_5894_92bf_64f0fbda66ff" vbProcedure="false">'Heat map article'!$O$106</definedName>
    <definedName function="false" hidden="false" name="mleaf_4b4e2caa_d774_56ed_8802_d87377a2a1b3" vbProcedure="false">'Use Phase'!$P$233</definedName>
    <definedName function="false" hidden="false" name="mleaf_4b511a47_755f_535f_8edb_dab925f5928e" vbProcedure="false">Resume_SensAnal!$F$116</definedName>
    <definedName function="false" hidden="false" name="mleaf_4b5ab549_f722_53f5_85a3_2b647d1cab6b" vbProcedure="false">Resume_SensAnal!$AF$106</definedName>
    <definedName function="false" hidden="false" name="mleaf_4b5ae853_a3c7_5515_9065_854761a426fe" vbProcedure="false">'Use Phase'!$R$118</definedName>
    <definedName function="false" hidden="false" name="mleaf_4b5e527b_7823_5ab6_b7cd_0938debdcffd" vbProcedure="false">Resume_SensAnal!$L$145</definedName>
    <definedName function="false" hidden="false" name="mleaf_4b75d162_caaf_5dfd_99b3_27e906f3f0f2" vbProcedure="false">Recycling!$AP$339</definedName>
    <definedName function="false" hidden="false" name="mleaf_4b76bb89_c6cb_5fc5_b446_fdf357cb9aa9" vbProcedure="false">Production!$C$4</definedName>
    <definedName function="false" hidden="false" name="mleaf_4b7f9a44_f699_5df1_8d33_abebbb187969" vbProcedure="false">Resume_SensAnal!$AN$87</definedName>
    <definedName function="false" hidden="false" name="mleaf_4b8073ce_a303_5c0a_bf4f_8e7ab273db2b" vbProcedure="false">Production!$J$39</definedName>
    <definedName function="false" hidden="false" name="mleaf_4b872e4a_2720_5fe6_85d0_55055f292874" vbProcedure="false">'Use Phase_Grid'!$R$124</definedName>
    <definedName function="false" hidden="false" name="mleaf_4b88a5ca_fcd3_5cc4_8b72_5b627b2d8782" vbProcedure="false">Recycling!$AP$82</definedName>
    <definedName function="false" hidden="false" name="mleaf_4b8910ec_a5d6_5f0b_bf1d_4408943d9299" vbProcedure="false">Recycling!$AS$74</definedName>
    <definedName function="false" hidden="false" name="mleaf_4b8b5eea_0a2f_5ba5_a0ec_497e41bb75c5" vbProcedure="false">'Use Phase'!$AI$167</definedName>
    <definedName function="false" hidden="false" name="mleaf_4b8fc856_814a_58ac_826c_d7b2c262c1e9" vbProcedure="false">'Heat map article'!$D$34</definedName>
    <definedName function="false" hidden="false" name="mleaf_4b9168c6_db76_5bc8_9a9b_238abf00ea8e" vbProcedure="false">'Use Phase'!$Q$91</definedName>
    <definedName function="false" hidden="false" name="mleaf_4b963063_966e_5c84_b1df_8cd388658a91" vbProcedure="false">'Use Phase_Grid'!$M$165</definedName>
    <definedName function="false" hidden="false" name="mleaf_4b966f0e_8688_52c8_baec_6278aaa8cb90" vbProcedure="false">'Use Phase'!$O$148</definedName>
    <definedName function="false" hidden="false" name="mleaf_4b967836_9298_5ce8_aaf0_84824493759b" vbProcedure="false">Resume_SensAnal!$M$134</definedName>
    <definedName function="false" hidden="false" name="mleaf_4b98b63b_7bc9_5302_9dc2_b737bad006f5" vbProcedure="false">'Heat map article'!$AB$90</definedName>
    <definedName function="false" hidden="false" name="mleaf_4b9953c1_e446_584a_9fb6_29fdc2084fd5" vbProcedure="false">Recycling!$AV$135</definedName>
    <definedName function="false" hidden="false" name="mleaf_4b9c878c_0b9b_5550_8cdc_83efa2cd8ce1" vbProcedure="false">'Use Phase_Grid'!$J$200</definedName>
    <definedName function="false" hidden="false" name="mleaf_4b9e40cc_e6bf_5af5_b2c1_ca12bbee62c5" vbProcedure="false">Resume_SensAnal!$AN$40</definedName>
    <definedName function="false" hidden="false" name="mleaf_4ba2b9d2_df6b_5d14_abfc_f734310de1ad" vbProcedure="false">Recycling!$AV$331</definedName>
    <definedName function="false" hidden="false" name="mleaf_4ba3f651_c724_5c65_ad8b_d09c24f5ce5a" vbProcedure="false">'Use Phase'!$N$161</definedName>
    <definedName function="false" hidden="false" name="mleaf_4ba5a613_ecd4_5082_abea_98006514f30c" vbProcedure="false">Recycling!$BM$40</definedName>
    <definedName function="false" hidden="false" name="mleaf_4baa644d_5a52_505e_a748_a17eaba1d6df" vbProcedure="false">Resume_SensAnal!$Q$117</definedName>
    <definedName function="false" hidden="false" name="mleaf_4bad0e0a_4f22_5a97_8d47_afe29904ec8b" vbProcedure="false">Production!$P$202</definedName>
    <definedName function="false" hidden="false" name="mleaf_4bad4bae_c34e_51b2_b6f5_0294d55f1a16" vbProcedure="false">Recycling!$L$179</definedName>
    <definedName function="false" hidden="false" name="mleaf_4bae35a5_721a_5161_8d6d_e7c9ceaf32dc" vbProcedure="false">Resume_SensAnal!$AI$93</definedName>
    <definedName function="false" hidden="false" name="mleaf_4bb07b0b_c36a_5320_9401_85af845983fc" vbProcedure="false">'Use Phase'!$W$272</definedName>
    <definedName function="false" hidden="false" name="mleaf_4bb41eb7_21b1_5d2b_a4c4_2836de3060ed" vbProcedure="false">'Use Phase_Grid'!$V$178</definedName>
    <definedName function="false" hidden="false" name="mleaf_4bb5a3ac_09b9_5324_ad0e_5c0a5c8e6608" vbProcedure="false">Production!$U$74</definedName>
    <definedName function="false" hidden="false" name="mleaf_4bb64ff8_8ea5_5680_b130_113a5401ad6a" vbProcedure="false">'Heat map article'!$E$49</definedName>
    <definedName function="false" hidden="false" name="mleaf_4bb74e89_5854_5334_9cc4_2fdafdcde079" vbProcedure="false">'Heat map article'!$I$39</definedName>
    <definedName function="false" hidden="false" name="mleaf_4bb983a3_2e85_5d08_8790_fd1f99999d99" vbProcedure="false">Graphs!$I$56</definedName>
    <definedName function="false" hidden="false" name="mleaf_4bc23eb5_b498_5c80_b781_34d400ee5628" vbProcedure="false">Resume_SensAnal!$K$71</definedName>
    <definedName function="false" hidden="false" name="mleaf_4bc34c8e_88f3_5a22_86cc_4b551132f2a9" vbProcedure="false">'Use Phase'!$AK$139</definedName>
    <definedName function="false" hidden="false" name="mleaf_4bc363bc_c4a1_5d5c_a9da_12492253aa4c" vbProcedure="false">Resume_SensAnal!$E$78</definedName>
    <definedName function="false" hidden="false" name="mleaf_4bc3a824_3eb3_53f5_b608_9a955710a971" vbProcedure="false">'Use Phase_Grid'!$K$256</definedName>
    <definedName function="false" hidden="false" name="mleaf_4bccee9f_9a95_5272_947c_5b922d388a38" vbProcedure="false">'Heat map article'!$AW$46</definedName>
    <definedName function="false" hidden="false" name="mleaf_4bcf0933_cb0e_5dd0_9512_5f1c87cec529" vbProcedure="false">Recycling!$AA$94</definedName>
    <definedName function="false" hidden="false" name="mleaf_4bd79370_d182_5e3f_a36d_b6530305d38e" vbProcedure="false">'Use Phase'!$R$23</definedName>
    <definedName function="false" hidden="false" name="mleaf_4bd9324d_751f_5d55_b44e_032eca81ee6f" vbProcedure="false">'Use Phase_Grid'!$O$253</definedName>
    <definedName function="false" hidden="false" name="mleaf_4bdaa80d_8f10_594f_b950_2b864d2d2028" vbProcedure="false">Recycling!$AL$162</definedName>
    <definedName function="false" hidden="false" name="mleaf_4be003cb_be0b_590c_bf39_eb1d892aed19" vbProcedure="false">Production!$O$54</definedName>
    <definedName function="false" hidden="false" name="mleaf_4be3a6b7_5c0e_5757_9d95_f3c090d5d9d5" vbProcedure="false">'Use Phase'!$AD$152</definedName>
    <definedName function="false" hidden="false" name="mleaf_4be41f73_fb73_5353_a43d_1f849c6fdef4" vbProcedure="false">Resume_SensAnal!$T$68</definedName>
    <definedName function="false" hidden="false" name="mleaf_4be4d237_4bff_543c_8842_3994f157e60e" vbProcedure="false">'Use Phase'!$R$316</definedName>
    <definedName function="false" hidden="false" name="mleaf_4bec1d65_ef8e_57cd_8f17_80ddc4473561" vbProcedure="false">'Use Phase_Grid'!$P$148</definedName>
    <definedName function="false" hidden="false" name="mleaf_4bec4c9b_6595_5bea_a345_d9ed10b00652" vbProcedure="false">'Use Phase'!$AL$161</definedName>
    <definedName function="false" hidden="false" name="mleaf_4bef2e0a_dbd5_561d_8808_21aae49dd90c" vbProcedure="false">Recycling!$AX$309</definedName>
    <definedName function="false" hidden="false" name="mleaf_4bf41d92_fc7a_5e31_9fd8_83898e716d01" vbProcedure="false">'Use Phase'!$J$188</definedName>
    <definedName function="false" hidden="false" name="mleaf_4bf89ad4_56a3_5377_a8a7_31d22bb6d117" vbProcedure="false">'Use Phase_Grid'!$R$6</definedName>
    <definedName function="false" hidden="false" name="mleaf_4bf93ae9_b3e7_5c4c_ab63_c47cd48082c7" vbProcedure="false">'Heat map article'!$AF$67</definedName>
    <definedName function="false" hidden="false" name="mleaf_4bf98152_ccab_528a_beeb_9e98d821e4f1" vbProcedure="false">'Heat map article'!$Z$16</definedName>
    <definedName function="false" hidden="false" name="mleaf_4bfefa62_bc13_5b19_9a03_edf4a079a859" vbProcedure="false">Production!$AA$221</definedName>
    <definedName function="false" hidden="false" name="mleaf_4c01bfc0_62e6_5e59_99ce_c9f6bd1236b5" vbProcedure="false">'Use Phase'!$Q$221</definedName>
    <definedName function="false" hidden="false" name="mleaf_4c0466e5_ada1_5ece_a176_11c45283ff2c" vbProcedure="false">'Use Phase'!$O$187</definedName>
    <definedName function="false" hidden="false" name="mleaf_4c06d272_fa0d_5bc7_9c4c_cbe7063b92f2" vbProcedure="false">Recycling!$AL$105</definedName>
    <definedName function="false" hidden="false" name="mleaf_4c0831f0_72dc_5fb1_8a3e_61e6d36ab212" vbProcedure="false">'Use Phase'!$O$310</definedName>
    <definedName function="false" hidden="false" name="mleaf_4c08573c_19cb_5b52_9c8b_34e206c30988" vbProcedure="false">'Use Phase_Grid'!$V$207</definedName>
    <definedName function="false" hidden="false" name="mleaf_4c098d30_1e3a_5c75_a55e_50f1e1231dfd" vbProcedure="false">Resume_SensAnal!$P$157</definedName>
    <definedName function="false" hidden="false" name="mleaf_4c0b6513_3893_5550_8531_aa356fea8d1d" vbProcedure="false">'Heat map article'!$N$17</definedName>
    <definedName function="false" hidden="false" name="mleaf_4c0c442a_031d_5005_b4cb_23b41dd19e9f" vbProcedure="false">Resume_SensAnal!$AM$104</definedName>
    <definedName function="false" hidden="false" name="mleaf_4c0ee144_b392_5462_a171_cec15b39a92c" vbProcedure="false">Recycling!$U$199</definedName>
    <definedName function="false" hidden="false" name="mleaf_4c0f1b0c_3a10_5a90_a481_3818db8b191b" vbProcedure="false">'Heat map article'!$AW$40</definedName>
    <definedName function="false" hidden="false" name="mleaf_4c0f8975_59cb_58d5_ac80_ef81d5bdf52d" vbProcedure="false">'Use Phase_Grid'!$M$170</definedName>
    <definedName function="false" hidden="false" name="mleaf_4c112465_b7ce_560a_94ea_ded8a0bf8f36" vbProcedure="false">Recycling!$AL$123</definedName>
    <definedName function="false" hidden="false" name="mleaf_4c119c1f_0583_583d_93cd_962eaf756379" vbProcedure="false">Whisker_Sens!$C$21</definedName>
    <definedName function="false" hidden="false" name="mleaf_4c165577_14df_5670_a522_1df43b11f807" vbProcedure="false">Resume_SensAnal!$G$32</definedName>
    <definedName function="false" hidden="false" name="mleaf_4c17bd74_b67b_5e20_b0f0_996c934412da" vbProcedure="false">Resume_SensAnal!$F$170</definedName>
    <definedName function="false" hidden="false" name="mleaf_4c19f69b_6191_522b_b316_11c977db6b27" vbProcedure="false">'Use Phase'!$N$291</definedName>
    <definedName function="false" hidden="false" name="mleaf_4c1a6adb_1912_5634_bf02_f6d10b1eef54" vbProcedure="false">'Use Phase_Grid'!$L$116</definedName>
    <definedName function="false" hidden="false" name="mleaf_4c1b5939_42f7_596d_8d61_e0554c95287a" vbProcedure="false">'Heat map article'!$N$133</definedName>
    <definedName function="false" hidden="false" name="mleaf_4c1c4714_bc83_58da_958a_51cc4e221cb9" vbProcedure="false">Graphs!$D$18</definedName>
    <definedName function="false" hidden="false" name="mleaf_4c1f6384_e917_50af_b607_61021bf0db5a" vbProcedure="false">Whisker_Sens!$I$38</definedName>
    <definedName function="false" hidden="false" name="mleaf_4c21aedc_6739_563c_aa06_722238704ed3" vbProcedure="false">'Use Phase'!$U$206</definedName>
    <definedName function="false" hidden="false" name="mleaf_4c238efd_1c30_5ff6_9ad8_a37a5e730b19" vbProcedure="false">Recycling!$Q$176</definedName>
    <definedName function="false" hidden="false" name="mleaf_4c29733f_97b7_5890_9048_ad0927781012" vbProcedure="false">Resume_SensAnal!$Q$148</definedName>
    <definedName function="false" hidden="false" name="mleaf_4c299f69_7658_56b3_884e_c441a2807ada" vbProcedure="false">Resume_SensAnal!$AO$40</definedName>
    <definedName function="false" hidden="false" name="mleaf_4c2a6d94_6772_58bc_9aa8_ece96baa1624" vbProcedure="false">Production!$F$62</definedName>
    <definedName function="false" hidden="false" name="mleaf_4c2aec1e_83f3_5bfb_b1de_3577a52d2f28" vbProcedure="false">Resume_SensAnal!$D$199</definedName>
    <definedName function="false" hidden="false" name="mleaf_4c2b4b42_7f82_526c_bc95_dd63a3c130e0" vbProcedure="false">'Use Phase_Grid'!$R$78</definedName>
    <definedName function="false" hidden="false" name="mleaf_4c2c1ce6_8c28_53d1_9bcf_04943780ac9c" vbProcedure="false">'Use Phase_Grid'!$P$101</definedName>
    <definedName function="false" hidden="false" name="mleaf_4c2e396d_d9aa_5b4a_afd4_d52680926363" vbProcedure="false">'Heat map article'!$Z$28</definedName>
    <definedName function="false" hidden="false" name="mleaf_4c2f109f_da24_5625_bf97_f535e5a8db9c" vbProcedure="false">Graphs!$C$55</definedName>
    <definedName function="false" hidden="false" name="mleaf_4c2f597c_d51b_5eb3_8b0a_d1f9e62193ce" vbProcedure="false">'Use Phase'!$M$259</definedName>
    <definedName function="false" hidden="false" name="mleaf_4c324e91_abbd_5afd_8db5_f13cfd52c24e" vbProcedure="false">'Use Phase'!$V$208</definedName>
    <definedName function="false" hidden="false" name="mleaf_4c341f9e_9290_5322_ad61_9c965b99323e" vbProcedure="false">Resume_SensAnal!$AR$88</definedName>
    <definedName function="false" hidden="false" name="mleaf_4c347161_6b9c_5c42_944e_4b2c4a879b2d" vbProcedure="false">'Use Phase_Grid'!$N$115</definedName>
    <definedName function="false" hidden="false" name="mleaf_4c3dffdc_3436_53f5_b63c_f241c55d2fba" vbProcedure="false">Graphs!$N$18</definedName>
    <definedName function="false" hidden="false" name="mleaf_4c3ee0d3_3021_5c4d_9cd7_0f3b918f4660" vbProcedure="false">'Heat map article'!$I$90</definedName>
    <definedName function="false" hidden="false" name="mleaf_4c3eed84_21ad_5c68_bea9_320510e86ff2" vbProcedure="false">Resume_SensAnal!$F$45</definedName>
    <definedName function="false" hidden="false" name="mleaf_4c3ff670_ec06_5686_aa8d_f9d404ae5536" vbProcedure="false">Resume_SensAnal!$AI$98</definedName>
    <definedName function="false" hidden="false" name="mleaf_4c42ba30_fa26_5546_8b8d_aeb64bc46da7" vbProcedure="false">'Use Phase'!$U$205</definedName>
    <definedName function="false" hidden="false" name="mleaf_4c44e6e1_3330_503a_81c6_de98866a3c97" vbProcedure="false">Production!$AU$151</definedName>
    <definedName function="false" hidden="false" name="mleaf_4c49fb11_9ac1_58e6_b3ce_6ac5bae1c5c3" vbProcedure="false">Production!$J$67</definedName>
    <definedName function="false" hidden="false" name="mleaf_4c4d67ec_67fa_59a9_8070_ae8628038021" vbProcedure="false">Resume_SensAnal!$AK$86</definedName>
    <definedName function="false" hidden="false" name="mleaf_4c4e0426_b248_59d5_a1d6_e93e6cdc3bb0" vbProcedure="false">'Use Phase'!$L$318</definedName>
    <definedName function="false" hidden="false" name="mleaf_4c4f2aa6_735f_5788_bb73_429b78c24835" vbProcedure="false">'Use Phase_Grid'!$L$171</definedName>
    <definedName function="false" hidden="false" name="mleaf_4c520e80_809d_5b80_acaa_4945c89e7517" vbProcedure="false">Recycling!$AW$157</definedName>
    <definedName function="false" hidden="false" name="mleaf_4c5491a0_3bdd_509d_a0c8_860bc4511c86" vbProcedure="false">'Use Phase_Grid'!$M$159</definedName>
    <definedName function="false" hidden="false" name="mleaf_4c5ab3c5_7c70_54b8_87ef_12408466f2ce" vbProcedure="false">'Heat map article'!$G$121</definedName>
    <definedName function="false" hidden="false" name="mleaf_4c5e9157_b2a0_579c_a971_76604d54ad58" vbProcedure="false">Recycling!$L$162</definedName>
    <definedName function="false" hidden="false" name="mleaf_4c5f5da1_75ad_5c48_a5ea_d5593d05cd6e" vbProcedure="false">Resume_SensAnal!$AM$74</definedName>
    <definedName function="false" hidden="false" name="mleaf_4c60a84f_13c0_5ba9_98d1_fabcb5d4d337" vbProcedure="false">'Heat map article'!$I$58</definedName>
    <definedName function="false" hidden="false" name="mleaf_4c625336_e707_5430_899b_809cde83851d" vbProcedure="false">'Heat map article'!$AE$107</definedName>
    <definedName function="false" hidden="false" name="mleaf_4c632311_a3eb_53b7_a1e4_b4f2441971b5" vbProcedure="false">'Heat map article'!$AA$10</definedName>
    <definedName function="false" hidden="false" name="mleaf_4c63fc55_7afd_5e72_8ee4_40419252788f" vbProcedure="false">Recycling!$BB$148</definedName>
    <definedName function="false" hidden="false" name="mleaf_4c65daa6_01cd_503d_bc1e_0c87f16846fd" vbProcedure="false">Resume_SensAnal!$E$155</definedName>
    <definedName function="false" hidden="false" name="mleaf_4c67eb6a_5184_5928_9066_7172be3fa9c6" vbProcedure="false">'Heat map article'!$K$88</definedName>
    <definedName function="false" hidden="false" name="mleaf_4c6938e2_067f_5d5c_a7c4_e445b72fbe67" vbProcedure="false">'Use Phase'!$AD$276</definedName>
    <definedName function="false" hidden="false" name="mleaf_4c6a5cca_d428_5148_ac6c_b14befdacd85" vbProcedure="false">Production!$I$129</definedName>
    <definedName function="false" hidden="false" name="mleaf_4c6ad973_cbda_50e4_a3fd_6bf39c0c3100" vbProcedure="false">'Heat map article'!$Q$44</definedName>
    <definedName function="false" hidden="false" name="mleaf_4c71f986_8ae1_54fb_ae9d_9c9df8860232" vbProcedure="false">Resume_SensAnal!$G$218</definedName>
    <definedName function="false" hidden="false" name="mleaf_4c72fe1b_9cbb_579d_86d8_54a8e27c9d44" vbProcedure="false">Production!$R$71</definedName>
    <definedName function="false" hidden="false" name="mleaf_4c7313a5_612e_531d_b19e_36ba0c5bf458" vbProcedure="false">'Heat map article'!$AD$59</definedName>
    <definedName function="false" hidden="false" name="mleaf_4c7384f4_4466_508b_a131_e9852d80e2f5" vbProcedure="false">Resume_SensAnal!$T$37</definedName>
    <definedName function="false" hidden="false" name="mleaf_4c74b32d_590c_5cb2_93e1_e703a7ee3383" vbProcedure="false">'Use Phase'!$AF$192</definedName>
    <definedName function="false" hidden="false" name="mleaf_4c755cac_464a_5f4b_8be1_59b2ad158e68" vbProcedure="false">'Use Phase'!$AH$199</definedName>
    <definedName function="false" hidden="false" name="mleaf_4c7662cd_c7a0_56b8_bf02_ddf573e19fb5" vbProcedure="false">'Heat map article'!$R$131</definedName>
    <definedName function="false" hidden="false" name="mleaf_4c76785d_f394_5939_9728_902250fc926e" vbProcedure="false">'Use Phase'!$R$278</definedName>
    <definedName function="false" hidden="false" name="mleaf_4c7c0928_d5a9_5fca_9a5b_b7e2ec5718eb" vbProcedure="false">Production!$BG$20</definedName>
    <definedName function="false" hidden="false" name="mleaf_4c7c5e46_eb06_52fc_aa32_0c782fca1139" vbProcedure="false">'Use Phase'!$L$7</definedName>
    <definedName function="false" hidden="false" name="mleaf_4c819d66_b39a_5465_9f13_cd794cdaa846" vbProcedure="false">Recycling!$BJ$104</definedName>
    <definedName function="false" hidden="false" name="mleaf_4c8943f1_74e9_5a93_842e_e2957b0cff52" vbProcedure="false">Production!$AV$156</definedName>
    <definedName function="false" hidden="false" name="mleaf_4c92a6b4_8746_5d6b_86dc_1ed24295e62b" vbProcedure="false">'Use Phase'!$W$157</definedName>
    <definedName function="false" hidden="false" name="mleaf_4c93c337_bd1b_56b6_bc86_9c1b16ba1084" vbProcedure="false">Recycling!$R$95</definedName>
    <definedName function="false" hidden="false" name="mleaf_4c947bd5_82e9_5130_a0bd_9b94cbbf66c3" vbProcedure="false">'Use Phase_Grid'!$R$144</definedName>
    <definedName function="false" hidden="false" name="mleaf_4c97cdd0_6d08_5217_ab61_5cf2faf0e261" vbProcedure="false">Graphs!$Q$59</definedName>
    <definedName function="false" hidden="false" name="mleaf_4c9cfb81_9443_50bd_8bdc_0876bf710e60" vbProcedure="false">'Use Phase'!$P$264</definedName>
    <definedName function="false" hidden="false" name="mleaf_4c9e1524_b814_5e7f_8a33_b403a6a949a9" vbProcedure="false">'Heat map article'!$Z$110</definedName>
    <definedName function="false" hidden="false" name="mleaf_4c9ee8c3_4a36_5488_8bcd_4cbc3bace042" vbProcedure="false">Production!$AB$14</definedName>
    <definedName function="false" hidden="false" name="mleaf_4c9f9f4a_b536_547f_9fdc_c89eb15181e5" vbProcedure="false">Recycling!$BR$112</definedName>
    <definedName function="false" hidden="false" name="mleaf_4ca3451b_e426_5269_900c_f7af0a49ca27" vbProcedure="false">'Use Phase'!$U$222</definedName>
    <definedName function="false" hidden="false" name="mleaf_4ca56903_5d29_5906_8e7d_49849fdf7dbe" vbProcedure="false">'Heat map article'!$AV$36</definedName>
    <definedName function="false" hidden="false" name="mleaf_4ca6877b_d41d_5e74_bafd_659b586fa1ea" vbProcedure="false">Production!$BN$183</definedName>
    <definedName function="false" hidden="false" name="mleaf_4ca8ff8c_856c_50ad_a356_123ee3b131ba" vbProcedure="false">Production!$AT$52</definedName>
    <definedName function="false" hidden="false" name="mleaf_4cac273c_4dcd_50c9_9915_f57b26e6537b" vbProcedure="false">'Use Phase'!$K$30</definedName>
    <definedName function="false" hidden="false" name="mleaf_4caea6b9_c4ba_570f_ae01_d7c3ee722b28" vbProcedure="false">'Heat map article'!$AH$99</definedName>
    <definedName function="false" hidden="false" name="mleaf_4cb1cb3c_d05d_58d6_8bec_c88409028844" vbProcedure="false">Resume_SensAnal!$P$166</definedName>
    <definedName function="false" hidden="false" name="mleaf_4cb333db_a6e8_52b0_999a_813b60891b5e" vbProcedure="false">'Use Phase'!$V$245</definedName>
    <definedName function="false" hidden="false" name="mleaf_4cb35f76_b875_5285_b4c2_5ecd37ab4f52" vbProcedure="false">Recycling!$AT$96</definedName>
    <definedName function="false" hidden="false" name="mleaf_4cb6acbe_9910_5e8a_b777_e69ee8a8822c" vbProcedure="false">Production!$AU$180</definedName>
    <definedName function="false" hidden="false" name="mleaf_4cb986fb_9efe_5497_a43d_139988f2d48b" vbProcedure="false">Resume_SensAnal!$E$212</definedName>
    <definedName function="false" hidden="false" name="mleaf_4cba815f_2b96_5897_9503_f1fa6939c03f" vbProcedure="false">Resume_SensAnal!$S$69</definedName>
    <definedName function="false" hidden="false" name="mleaf_4cbaef2d_1279_592a_a522_720b4204e196" vbProcedure="false">Graphs!$L$30</definedName>
    <definedName function="false" hidden="false" name="mleaf_4cbc5c78_9ecd_5121_8705_5f57d9083da5" vbProcedure="false">Resume_SensAnal!$N$41</definedName>
    <definedName function="false" hidden="false" name="mleaf_4cbf572e_839c_59b6_be1f_296e8e6bc716" vbProcedure="false">'Use Phase'!$O$130</definedName>
    <definedName function="false" hidden="false" name="mleaf_4cc01fa5_82d2_5684_b66e_b466aee0a468" vbProcedure="false">'Use Phase_Grid'!$S$195</definedName>
    <definedName function="false" hidden="false" name="mleaf_4cc0c0e6_8694_5dd7_ba5f_f12fd75d9807" vbProcedure="false">Recycling!$CC$107</definedName>
    <definedName function="false" hidden="false" name="mleaf_4cc0e33e_9a52_563a_9c86_75e0137002f8" vbProcedure="false">'Heat map article'!$Y$18</definedName>
    <definedName function="false" hidden="false" name="mleaf_4cc127fa_6d07_5537_9ae2_a3d60fe1bc8a" vbProcedure="false">'Use Phase'!$AL$185</definedName>
    <definedName function="false" hidden="false" name="mleaf_4cc2cf92_782d_5528_930d_916ec77d1251" vbProcedure="false">Production!$H$239</definedName>
    <definedName function="false" hidden="false" name="mleaf_4cc499f5_ef9f_52c1_921e_5c07778fda5c" vbProcedure="false">Resume_SensAnal!$F$158</definedName>
    <definedName function="false" hidden="false" name="mleaf_4cc4b111_3a32_54ae_82c1_4922b40ca5c1" vbProcedure="false">'Use Phase'!$AK$295</definedName>
    <definedName function="false" hidden="false" name="mleaf_4cc5698d_fa7e_5cfb_a7a2_6644f2036ff0" vbProcedure="false">'Heat map article'!$AF$110</definedName>
    <definedName function="false" hidden="false" name="mleaf_4cc5b52e_5157_5d15_8d02_810fe2d7c25b" vbProcedure="false">Recycling!$P$177</definedName>
    <definedName function="false" hidden="false" name="mleaf_4cc692c9_476c_55f5_babd_e6096c4836ea" vbProcedure="false">Recycling!$AO$113</definedName>
    <definedName function="false" hidden="false" name="mleaf_4ccc966b_cdfe_5f3a_a67e_b2caec241b5e" vbProcedure="false">'Heat map article'!$Y$49</definedName>
    <definedName function="false" hidden="false" name="mleaf_4ccd986d_ae4c_5161_ad8c_9f65c2ab2a2f" vbProcedure="false">Recycling!$AZ$110</definedName>
    <definedName function="false" hidden="false" name="mleaf_4cd5e3ad_0d13_5e1e_a16f_b0c012b1ab6c" vbProcedure="false">Recycling!$AY$151</definedName>
    <definedName function="false" hidden="false" name="mleaf_4cd80b74_a4af_59f8_af72_281ee24272ac" vbProcedure="false">'Use Phase_Grid'!$O$102</definedName>
    <definedName function="false" hidden="false" name="mleaf_4cd8b00e_bb8a_5210_bdeb_356085243f4e" vbProcedure="false">'Use Phase_Grid'!$S$172</definedName>
    <definedName function="false" hidden="false" name="mleaf_4cdb1cb5_c21c_5b50_b534_e7cc8a12745f" vbProcedure="false">'Use Phase_Grid'!$M$52</definedName>
    <definedName function="false" hidden="false" name="mleaf_4cdc36b1_eb4d_55ff_b8e6_9d902b752c4b" vbProcedure="false">Recycling!$AT$67</definedName>
    <definedName function="false" hidden="false" name="mleaf_4ce26986_a1a6_500e_af57_f48b33b95485" vbProcedure="false">Production!$S$15</definedName>
    <definedName function="false" hidden="false" name="mleaf_4ce2eee1_5270_5999_a11d_2572264dd1ac" vbProcedure="false">Recycling!$AC$91</definedName>
    <definedName function="false" hidden="false" name="mleaf_4ce459a2_0a63_5433_8b44_d9fcad05913e" vbProcedure="false">Production!$J$113</definedName>
    <definedName function="false" hidden="false" name="mleaf_4ce5b4b4_f05f_52b1_9029_1d69be7a38f1" vbProcedure="false">'Heat map article'!$AG$135</definedName>
    <definedName function="false" hidden="false" name="mleaf_4ce7e1c5_6976_5a84_80ae_d35fa28e72b7" vbProcedure="false">'Heat map article'!$I$55</definedName>
    <definedName function="false" hidden="false" name="mleaf_4cea5761_3a82_578f_9d2b_02dbf13655e6" vbProcedure="false">Production!$BJ$20</definedName>
    <definedName function="false" hidden="false" name="mleaf_4cea9dd5_f7c8_599b_a50a_cf4a63b79333" vbProcedure="false">'Use Phase'!$O$81</definedName>
    <definedName function="false" hidden="false" name="mleaf_4cee851f_bc1d_5515_bf9e_5e5a98b14ada" vbProcedure="false">'Heat map article'!$D$82</definedName>
    <definedName function="false" hidden="false" name="mleaf_4cf25301_15e0_5d73_8fd6_8d724fb71771" vbProcedure="false">Production!$AP$143</definedName>
    <definedName function="false" hidden="false" name="mleaf_4cf3c5d8_45c9_5351_997b_b9c28b80b31d" vbProcedure="false">'Use Phase'!$Q$214</definedName>
    <definedName function="false" hidden="false" name="mleaf_4cfaf61a_cfaf_5d55_801d_2c55a4717478" vbProcedure="false">'Use Phase'!$T$155</definedName>
    <definedName function="false" hidden="false" name="mleaf_4d071c5d_31f8_5ccf_907b_43687a78a3e5" vbProcedure="false">'Use Phase'!$U$302</definedName>
    <definedName function="false" hidden="false" name="mleaf_4d0c394c_3836_590f_8530_7e9981f99b6c" vbProcedure="false">Resume_SensAnal!$U$190</definedName>
    <definedName function="false" hidden="false" name="mleaf_4d0eb9c0_a73f_58e1_87e9_09d2afa91b4c" vbProcedure="false">'Use Phase'!$P$263</definedName>
    <definedName function="false" hidden="false" name="mleaf_4d0fc756_e8d4_525f_b939_bc7409792376" vbProcedure="false">'Use Phase'!$AF$334</definedName>
    <definedName function="false" hidden="false" name="mleaf_4d109ec8_8f66_5384_909a_c2f6e1150384" vbProcedure="false">'Heat map article'!$Z$127</definedName>
    <definedName function="false" hidden="false" name="mleaf_4d1547a9_fd60_5a7e_9bfd_ed5237dd4ec6" vbProcedure="false">'Heat map article'!$V$129</definedName>
    <definedName function="false" hidden="false" name="mleaf_4d16235c_1c86_5916_87bf_fcbc6c13825d" vbProcedure="false">Graphs!$I$23</definedName>
    <definedName function="false" hidden="false" name="mleaf_4d18c035_10e5_5eec_9815_d5f3ed13ffa4" vbProcedure="false">'Use Phase'!$K$349</definedName>
    <definedName function="false" hidden="false" name="mleaf_4d19f186_8b69_593d_a595_ff47c026d1ab" vbProcedure="false">Production!$BF$14</definedName>
    <definedName function="false" hidden="false" name="mleaf_4d1b5cb6_9afe_5c9b_83ce_5c8406f3fc2f" vbProcedure="false">Recycling!$AX$145</definedName>
    <definedName function="false" hidden="false" name="mleaf_4d2073a4_6ba3_58e1_ae34_56afa2f3f032" vbProcedure="false">'Heat map article'!$V$85</definedName>
    <definedName function="false" hidden="false" name="mleaf_4d246d98_593e_5ec7_96de_cc2b70f3e59a" vbProcedure="false">Recycling!$AW$311</definedName>
    <definedName function="false" hidden="false" name="mleaf_4d25d517_95b1_5690_b3a3_74537f795bcf" vbProcedure="false">'Heat map article'!$AF$89</definedName>
    <definedName function="false" hidden="false" name="mleaf_4d27091a_a552_50b9_a824_910d6069546a" vbProcedure="false">'Use Phase'!$Q$340</definedName>
    <definedName function="false" hidden="false" name="mleaf_4d273b22_b4af_5002_a277_3ef02d4a80dc" vbProcedure="false">Resume_SensAnal!$Y$20</definedName>
    <definedName function="false" hidden="false" name="mleaf_4d2b2452_4213_5415_bf46_250a1c328ca9" vbProcedure="false">Production!$T$62</definedName>
    <definedName function="false" hidden="false" name="mleaf_4d2f70f6_246d_5714_997c_b2f01ab48b34" vbProcedure="false">Production!$J$106</definedName>
    <definedName function="false" hidden="false" name="mleaf_4d368e0f_55f9_5c01_9f6b_4f81a50469d3" vbProcedure="false">'Use Phase'!$V$198</definedName>
    <definedName function="false" hidden="false" name="mleaf_4d37c9e5_71b9_562b_8151_dc03b7323c15" vbProcedure="false">Production!$H$59</definedName>
    <definedName function="false" hidden="false" name="mleaf_4d3ae074_0be2_52a5_b5bc_d7f64dc2312c" vbProcedure="false">'Use Phase'!$AH$220</definedName>
    <definedName function="false" hidden="false" name="mleaf_4d419c63_5184_5fd3_bc96_04b185ff0783" vbProcedure="false">Resume_SensAnal!$F$218</definedName>
    <definedName function="false" hidden="false" name="mleaf_4d449046_0c8d_5878_95bb_2a9c02cba602" vbProcedure="false">Resume_SensAnal!$M$156</definedName>
    <definedName function="false" hidden="false" name="mleaf_4d45380d_c388_57c8_970e_dd4c7a2dcdcb" vbProcedure="false">'Use Phase_Grid'!$B$5</definedName>
    <definedName function="false" hidden="false" name="mleaf_4d45a980_b594_5ac6_8d3f_ec07b07a6814" vbProcedure="false">'Use Phase_Grid'!$V$155</definedName>
    <definedName function="false" hidden="false" name="mleaf_4d48096b_bd17_5501_af09_667bdefd3b92" vbProcedure="false">Resume_SensAnal!$AN$59</definedName>
    <definedName function="false" hidden="false" name="mleaf_4d4990d5_c3fe_562f_bb7d_a60cc898ae22" vbProcedure="false">'Use Phase'!$S$151</definedName>
    <definedName function="false" hidden="false" name="mleaf_4d4c0f5f_3a6c_5286_b4c4_8c3f66b8a643" vbProcedure="false">Production!$N$35</definedName>
    <definedName function="false" hidden="false" name="mleaf_4d4c7a76_7e41_5aaa_8208_78ea582cb698" vbProcedure="false">'Use Phase'!$S$163</definedName>
    <definedName function="false" hidden="false" name="mleaf_4d4d5ef0_721b_5d68_9b9f_83540b084995" vbProcedure="false">'Use Phase'!$Q$118</definedName>
    <definedName function="false" hidden="false" name="mleaf_4d4e51bd_1439_5467_9200_ddf69bca3c48" vbProcedure="false">Recycling!$J$161</definedName>
    <definedName function="false" hidden="false" name="mleaf_4d4f55fc_926d_56f8_b714_b4efc9788ef1" vbProcedure="false">Production!$S$74</definedName>
    <definedName function="false" hidden="false" name="mleaf_4d4fe0c7_4720_59ac_bb7b_e243cd6cdaf6" vbProcedure="false">Recycling!$AB$125</definedName>
    <definedName function="false" hidden="false" name="mleaf_4d5102c0_a3b7_5243_a273_64699b02afd1" vbProcedure="false">Resume_SensAnal!$AK$73</definedName>
    <definedName function="false" hidden="false" name="mleaf_4d51ceda_e6ea_5d15_8c30_0205e9f5ec7f" vbProcedure="false">Recycling!$BA$152</definedName>
    <definedName function="false" hidden="false" name="mleaf_4d5246e2_bd64_5504_bae3_dacab5dcf6c3" vbProcedure="false">'Use Phase'!$J$318</definedName>
    <definedName function="false" hidden="false" name="mleaf_4d5348a1_1f99_5f6b_8ef4_ef1622dc0385" vbProcedure="false">Production!$AU$146</definedName>
    <definedName function="false" hidden="false" name="mleaf_4d59e93b_572a_5e27_a3d5_9e7dca5c8134" vbProcedure="false">Graphs!$L$7</definedName>
    <definedName function="false" hidden="false" name="mleaf_4d5ba83e_a818_5544_80cc_c7447ffcacdb" vbProcedure="false">'Heat map article'!$AS$27</definedName>
    <definedName function="false" hidden="false" name="mleaf_4d5df372_b56d_57bd_bc95_c40a93b3d25f" vbProcedure="false">Recycling!$AC$118</definedName>
    <definedName function="false" hidden="false" name="mleaf_4d5fb05d_036b_5932_8cac_0e166d6a0e4c" vbProcedure="false">'Use Phase_Grid'!$R$177</definedName>
    <definedName function="false" hidden="false" name="mleaf_4d5fb3bf_0fb9_5520_80da_b3be74a9c0b2" vbProcedure="false">'Use Phase'!$U$157</definedName>
    <definedName function="false" hidden="false" name="mleaf_4d5fb3f1_4802_540c_96b2_c448fe0b38b2" vbProcedure="false">Production!$T$88</definedName>
    <definedName function="false" hidden="false" name="mleaf_4d62171f_45bd_556f_af70_29a61dea7c7c" vbProcedure="false">Recycling!$AV$5</definedName>
    <definedName function="false" hidden="false" name="mleaf_4d64aa31_135b_592d_98a4_6a808f8ecf5e" vbProcedure="false">'Use Phase_Grid'!$N$199</definedName>
    <definedName function="false" hidden="false" name="mleaf_4d6540a4_3063_50bb_84ed_4f46b3021b65" vbProcedure="false">'Use Phase_Grid'!$K$98</definedName>
    <definedName function="false" hidden="false" name="mleaf_4d67ddb0_db8b_59ab_8a0e_7951d16c9de3" vbProcedure="false">Resume_SensAnal!$A$216</definedName>
    <definedName function="false" hidden="false" name="mleaf_4d6e1386_b00e_5558_9233_6348a465510e" vbProcedure="false">Resume_SensAnal!$N$19</definedName>
    <definedName function="false" hidden="false" name="mleaf_4d70b448_43c6_545c_98b4_d7ed3a862caa" vbProcedure="false">Production!$V$17</definedName>
    <definedName function="false" hidden="false" name="mleaf_4d743375_b274_5a92_b35a_2501777225cf" vbProcedure="false">Production!$H$187</definedName>
    <definedName function="false" hidden="false" name="mleaf_4d74d367_a5ac_5546_a2b0_1411c13a3163" vbProcedure="false">'Use Phase'!$R$247</definedName>
    <definedName function="false" hidden="false" name="mleaf_4d756507_c1e6_5fde_8216_84907f617c65" vbProcedure="false">Recycling!$AR$51</definedName>
    <definedName function="false" hidden="false" name="mleaf_4d77367f_961f_5d35_a299_81d40043e5c0" vbProcedure="false">Recycling!$BP$328</definedName>
    <definedName function="false" hidden="false" name="mleaf_4d7a0e0e_93a2_5d4d_81de_f9c72cb3c5ae" vbProcedure="false">Resume_SensAnal!$AL$117</definedName>
    <definedName function="false" hidden="false" name="mleaf_4d7a826f_4d7f_5c5e_bb6f_5fc83ba65a8f" vbProcedure="false">Recycling!$AW$131</definedName>
    <definedName function="false" hidden="false" name="mleaf_4d7ce12f_f4a0_50f9_9ed3_0c925b3ac808" vbProcedure="false">'Heat map article'!$Z$75</definedName>
    <definedName function="false" hidden="false" name="mleaf_4d7fb4fa_5842_5020_bf09_c1a13a66719f" vbProcedure="false">'Use Phase'!$AE$205</definedName>
    <definedName function="false" hidden="false" name="mleaf_4d80ba09_b315_53d6_a37c_02bb82b4efbc" vbProcedure="false">Production!$E$29</definedName>
    <definedName function="false" hidden="false" name="mleaf_4d855e01_de58_5d8f_9a96_9ddcde7e4037" vbProcedure="false">'Use Phase_Grid'!$R$88</definedName>
    <definedName function="false" hidden="false" name="mleaf_4d85811a_1e32_5b60_a458_80c2cd5f2f66" vbProcedure="false">Recycling!$AM$103</definedName>
    <definedName function="false" hidden="false" name="mleaf_4d863928_af04_5564_a2e5_5191887a5397" vbProcedure="false">Resume_SensAnal!$AM$42</definedName>
    <definedName function="false" hidden="false" name="mleaf_4d87e3e8_cb1f_5e1a_809a_f4e58630350b" vbProcedure="false">'Use Phase'!$N$55</definedName>
    <definedName function="false" hidden="false" name="mleaf_4d883579_7bde_53cd_a99a_49b5cd091375" vbProcedure="false">Recycling!$O$170</definedName>
    <definedName function="false" hidden="false" name="mleaf_4d889ff0_7be7_5ba7_be9d_f454fccb45df" vbProcedure="false">Recycling!$BJ$332</definedName>
    <definedName function="false" hidden="false" name="mleaf_4d89b4c7_49cf_5ca1_8e7a_f70da18b6d73" vbProcedure="false">Production!$AV$154</definedName>
    <definedName function="false" hidden="false" name="mleaf_4d8cb7af_bd7a_5fe7_821b_cebdf3f6e6f7" vbProcedure="false">'Use Phase'!$T$291</definedName>
    <definedName function="false" hidden="false" name="mleaf_4d95bf8b_b621_5dad_a9f6_3e22f28570e2" vbProcedure="false">Recycling!$AR$302</definedName>
    <definedName function="false" hidden="false" name="mleaf_4d980bd3_1c6e_5937_9d49_b1219afa1306" vbProcedure="false">Resume_SensAnal!$R$45</definedName>
    <definedName function="false" hidden="false" name="mleaf_4d981199_94e8_51f8_ba59_6fdb8e2b4d6d" vbProcedure="false">'Heat map article'!$AG$148</definedName>
    <definedName function="false" hidden="false" name="mleaf_4da191b7_3d05_570a_816e_7dbdd7bdf9ab" vbProcedure="false">'Heat map article'!$AA$132</definedName>
    <definedName function="false" hidden="false" name="mleaf_4da1ab30_9770_549f_b32b_e2ebdcddadcb" vbProcedure="false">Resume_SensAnal!$E$63</definedName>
    <definedName function="false" hidden="false" name="mleaf_4da3c50f_5cf0_5633_8e83_4f4befac6152" vbProcedure="false">'Use Phase'!$W$214</definedName>
    <definedName function="false" hidden="false" name="mleaf_4da40ff6_205b_5a2a_8ff4_6a448f4e31cd" vbProcedure="false">'Use Phase'!$AG$306</definedName>
    <definedName function="false" hidden="false" name="mleaf_4daa281d_5a5c_55cf_a54d_102954ad2465" vbProcedure="false">Production!$BD$225</definedName>
    <definedName function="false" hidden="false" name="mleaf_4dabbf40_44c0_5150_aec2_cdab1515a100" vbProcedure="false">Recycling!$AU$76</definedName>
    <definedName function="false" hidden="false" name="mleaf_4db086d4_60ef_5f5c_b03b_0c17e3f7f8f6" vbProcedure="false">Resume_SensAnal!$O$119</definedName>
    <definedName function="false" hidden="false" name="mleaf_4db5b3f7_9045_58e2_9e6f_c0e9b5eed5db" vbProcedure="false">Recycling!$T$151</definedName>
    <definedName function="false" hidden="false" name="mleaf_4dbf57dd_9e2d_5873_953e_3158bfe6fba7" vbProcedure="false">'Use Phase'!$K$43</definedName>
    <definedName function="false" hidden="false" name="mleaf_4dbf9049_f8bd_5a0c_96cf_79f19da27f49" vbProcedure="false">Production!$W$69</definedName>
    <definedName function="false" hidden="false" name="mleaf_4dc052e2_a61f_5292_bb44_313e4cee79f2" vbProcedure="false">Graphs!$Q$51</definedName>
    <definedName function="false" hidden="false" name="mleaf_4dc731c1_c07f_52f7_8dd8_46330824fbda" vbProcedure="false">Resume_SensAnal!$AI$41</definedName>
    <definedName function="false" hidden="false" name="mleaf_4dcc1619_9fe5_5528_b9a9_10ffb6b85a4b" vbProcedure="false">'Use Phase'!$N$231</definedName>
    <definedName function="false" hidden="false" name="mleaf_4dcf0087_640b_523a_8d5e_650c4b306510" vbProcedure="false">Production!$Q$146</definedName>
    <definedName function="false" hidden="false" name="mleaf_4dd08444_bef0_54dd_a9aa_ee5365dc002c" vbProcedure="false">Resume_SensAnal!$J$168</definedName>
    <definedName function="false" hidden="false" name="mleaf_4dd27a75_3cf4_5e6d_8e95_d28fea4fc0c3" vbProcedure="false">'Use Phase'!$V$261</definedName>
    <definedName function="false" hidden="false" name="mleaf_4dd31296_2f49_5020_a4ca_13a8e0da317e" vbProcedure="false">'Heat map article'!$Q$154</definedName>
    <definedName function="false" hidden="false" name="mleaf_4dd6a262_ec7f_5350_82ab_b60bc6bc9bcf" vbProcedure="false">Resume_SensAnal!$H$11</definedName>
    <definedName function="false" hidden="false" name="mleaf_4dd7b4a3_b4cb_5e78_821b_d48d53cc5d9c" vbProcedure="false">Resume_SensAnal!$U$12</definedName>
    <definedName function="false" hidden="false" name="mleaf_4dd7db43_f036_5cb8_9075_e2a50d063064" vbProcedure="false">Resume_SensAnal!$C$216</definedName>
    <definedName function="false" hidden="false" name="mleaf_4dd8c18d_00aa_5bac_af1c_150782e08576" vbProcedure="false">Resume_SensAnal!$F$121</definedName>
    <definedName function="false" hidden="false" name="mleaf_4ddb06f5_40b2_57cc_b962_3d0fbeda6a4a" vbProcedure="false">'Heat map article'!$AI$6</definedName>
    <definedName function="false" hidden="false" name="mleaf_4ddc7f86_bd16_5bec_a1cc_9839d56f3ffe" vbProcedure="false">'Heat map article'!$AR$26</definedName>
    <definedName function="false" hidden="false" name="mleaf_4ddee51c_f786_5ad7_adf2_4830be29e998" vbProcedure="false">'Use Phase_Grid'!$Q$263</definedName>
    <definedName function="false" hidden="false" name="mleaf_4de5b2ab_8f35_592b_98c4_25e8ca53dff6" vbProcedure="false">Resume_SensAnal!$T$152</definedName>
    <definedName function="false" hidden="false" name="mleaf_4de9d525_d600_5ad3_b78d_82e7f1bd3af6" vbProcedure="false">'Heat map article'!$Z$97</definedName>
    <definedName function="false" hidden="false" name="mleaf_4dedb1fa_1a71_5850_9df3_79926df37648" vbProcedure="false">'Use Phase'!$R$308</definedName>
    <definedName function="false" hidden="false" name="mleaf_4df0fd70_a929_5483_aaae_6e999ee48a8f" vbProcedure="false">'Use Phase_Grid'!$U$219</definedName>
    <definedName function="false" hidden="false" name="mleaf_4df348eb_0bb9_55f8_ba22_3b626181a731" vbProcedure="false">Graphs!$E$12</definedName>
    <definedName function="false" hidden="false" name="mleaf_4df42022_eed3_5b8a_83d8_295856e5e1a3" vbProcedure="false">Production!$M$239</definedName>
    <definedName function="false" hidden="false" name="mleaf_4df53212_5393_53e8_9d1b_44a036b07593" vbProcedure="false">'Heat map article'!$J$95</definedName>
    <definedName function="false" hidden="false" name="mleaf_4df54906_860d_514b_8c55_1e018b8495f9" vbProcedure="false">Production!$I$62</definedName>
    <definedName function="false" hidden="false" name="mleaf_4df86214_273c_56c3_b3fb_210f1e9f2dac" vbProcedure="false">'Use Phase_Grid'!$L$236</definedName>
    <definedName function="false" hidden="false" name="mleaf_4df9ac14_b2cc_5263_a131_5860ea4e9922" vbProcedure="false">Production!$R$36</definedName>
    <definedName function="false" hidden="false" name="mleaf_4dfa648d_47c2_5681_8965_b306d833004d" vbProcedure="false">'Use Phase'!$AI$291</definedName>
    <definedName function="false" hidden="false" name="mleaf_4e010cfd_69ac_5522_bc03_1cbf839bb781" vbProcedure="false">'Use Phase'!$AI$353</definedName>
    <definedName function="false" hidden="false" name="mleaf_4e02eea2_46bf_59c0_87fd_a198c7a00dcc" vbProcedure="false">Graphs!$L$67</definedName>
    <definedName function="false" hidden="false" name="mleaf_4e0ccb3d_6013_5501_a7e4_a98f94690950" vbProcedure="false">Graphs!$L$5</definedName>
    <definedName function="false" hidden="false" name="mleaf_4e0d2e88_52e7_5c2f_9725_a95cd7b03ea2" vbProcedure="false">Production!$AA$187</definedName>
    <definedName function="false" hidden="false" name="mleaf_4e0d4e29_c273_52af_b87f_689f64a977d7" vbProcedure="false">'Use Phase'!$AH$154</definedName>
    <definedName function="false" hidden="false" name="mleaf_4e0fd28b_2a85_5aa3_8943_331991af250b" vbProcedure="false">'Heat map article'!$F$51</definedName>
    <definedName function="false" hidden="false" name="mleaf_4e10b9f7_47a0_518c_b400_041c539acbf7" vbProcedure="false">Recycling!$AU$122</definedName>
    <definedName function="false" hidden="false" name="mleaf_4e12c80e_c90e_59d5_a7eb_745d15ab0a1c" vbProcedure="false">Recycling!$S$133</definedName>
    <definedName function="false" hidden="false" name="mleaf_4e154bef_b691_5d8b_9a2f_4749a6fcfba4" vbProcedure="false">Recycling!$AO$84</definedName>
    <definedName function="false" hidden="false" name="mleaf_4e1c3238_31be_5b4b_9376_18a51a7092ea" vbProcedure="false">'Use Phase_Grid'!$N$11</definedName>
    <definedName function="false" hidden="false" name="mleaf_4e2067a0_412b_5ee6_b063_672f791fd81f" vbProcedure="false">Production!$F$188</definedName>
    <definedName function="false" hidden="false" name="mleaf_4e20e428_154e_5024_8ff4_532a0645c6bf" vbProcedure="false">Graphs!$L$58</definedName>
    <definedName function="false" hidden="false" name="mleaf_4e22fc5e_44b3_5178_be8a_a668b417cd3e" vbProcedure="false">'Heat map article'!$G$15</definedName>
    <definedName function="false" hidden="false" name="mleaf_4e23e4b4_1556_5360_96b9_c05a98d4ef41" vbProcedure="false">'Heat map article'!$AE$138</definedName>
    <definedName function="false" hidden="false" name="mleaf_4e2a8a16_c1c0_5b70_a196_d27a0d7cf936" vbProcedure="false">Production!$I$104</definedName>
    <definedName function="false" hidden="false" name="mleaf_4e2d68be_20a4_5755_aa2e_02a45605fe3d" vbProcedure="false">'Use Phase'!$N$145</definedName>
    <definedName function="false" hidden="false" name="mleaf_4e2d7339_1e69_5756_9719_8eb06bbc0323" vbProcedure="false">Resume_SensAnal!$AQ$95</definedName>
    <definedName function="false" hidden="false" name="mleaf_4e2e4f26_b4d5_5e65_b921_d9e064f8577b" vbProcedure="false">'Use Phase_Grid'!$R$7</definedName>
    <definedName function="false" hidden="false" name="mleaf_4e2ec944_7b14_5d31_8d85_5bf47f4fe03f" vbProcedure="false">Resume_SensAnal!$Q$105</definedName>
    <definedName function="false" hidden="false" name="mleaf_4e3259a2_ab47_5e73_be20_28213a962ea0" vbProcedure="false">'Use Phase'!$AG$227</definedName>
    <definedName function="false" hidden="false" name="mleaf_4e337dec_3dad_5e58_84c8_3d2a999a550a" vbProcedure="false">'Heat map article'!$AU$37</definedName>
    <definedName function="false" hidden="false" name="mleaf_4e33bb72_0a5a_5069_a7ff_0c7a9a11017a" vbProcedure="false">'Use Phase'!$O$161</definedName>
    <definedName function="false" hidden="false" name="mleaf_4e357290_cf06_56d4_8fec_3a8c878afd91" vbProcedure="false">Resume_SensAnal!$I$50</definedName>
    <definedName function="false" hidden="false" name="mleaf_4e3675cf_a778_5792_9c83_26c701d00657" vbProcedure="false">Resume_SensAnal!$S$163</definedName>
    <definedName function="false" hidden="false" name="mleaf_4e3948f7_c9fc_5273_96d0_9f32ef3e7b64" vbProcedure="false">Resume_SensAnal!$V$220</definedName>
    <definedName function="false" hidden="false" name="mleaf_4e3b6f67_5826_5ef2_b534_6653dc37f679" vbProcedure="false">'Heat map article'!$AF$21</definedName>
    <definedName function="false" hidden="false" name="mleaf_4e3bd91d_f184_524c_83f9_91050c4f4fa4" vbProcedure="false">Recycling!$L$173</definedName>
    <definedName function="false" hidden="false" name="mleaf_4e42a9af_0e38_52c0_814b_ead94448f19a" vbProcedure="false">Recycling!$AV$107</definedName>
    <definedName function="false" hidden="false" name="mleaf_4e444b6a_4a4e_5139_a35e_f733ffd16750" vbProcedure="false">Recycling!$F$200</definedName>
    <definedName function="false" hidden="false" name="mleaf_4e453b44_5d26_51b4_a0f4_81c7dbf8716f" vbProcedure="false">Resume_SensAnal!$N$190</definedName>
    <definedName function="false" hidden="false" name="mleaf_4e4717b3_bdec_5d47_8f62_b7434f277982" vbProcedure="false">'Use Phase_Grid'!$K$45</definedName>
    <definedName function="false" hidden="false" name="mleaf_4e483b68_6418_5df9_b0d8_a8e00c1ab506" vbProcedure="false">Resume_SensAnal!$AG$37</definedName>
    <definedName function="false" hidden="false" name="mleaf_4e4c9ab2_309a_5c9e_ac4d_0c5084bffdbd" vbProcedure="false">'Use Phase_Grid'!$P$89</definedName>
    <definedName function="false" hidden="false" name="mleaf_4e52a5da_cbb6_5d35_ad89_acd2e8c08fdf" vbProcedure="false">Resume_SensAnal!$B$206</definedName>
    <definedName function="false" hidden="false" name="mleaf_4e563dab_66d2_55eb_972a_b886cbe11ade" vbProcedure="false">'Use Phase_Grid'!$J$221</definedName>
    <definedName function="false" hidden="false" name="mleaf_4e56c455_b3c1_55f6_8ce8_c74f12bd1b39" vbProcedure="false">'Use Phase'!$S$173</definedName>
    <definedName function="false" hidden="false" name="mleaf_4e57c950_4321_5061_ba5b_77d56bb06b11" vbProcedure="false">Resume_SensAnal!$U$11</definedName>
    <definedName function="false" hidden="false" name="mleaf_4e5f29c4_d454_5397_a2a8_557d97e2c21e" vbProcedure="false">Production!$G$28</definedName>
    <definedName function="false" hidden="false" name="mleaf_4e65081c_27bf_557c_9f88_17cecb5576cc" vbProcedure="false">Resume_SensAnal!$P$119</definedName>
    <definedName function="false" hidden="false" name="mleaf_4e668abc_59bd_5d6d_9de4_add4e4854099" vbProcedure="false">'Use Phase_Grid'!$Q$166</definedName>
    <definedName function="false" hidden="false" name="mleaf_4e675c6b_869a_5222_ae64_849d711c24d9" vbProcedure="false">'Use Phase'!$M$338</definedName>
    <definedName function="false" hidden="false" name="mleaf_4e6802bb_5d75_574d_9f3c_b84072ef7873" vbProcedure="false">'Use Phase'!$AF$232</definedName>
    <definedName function="false" hidden="false" name="mleaf_4e6a1e1f_6f08_5fab_acc1_923e68451161" vbProcedure="false">'Use Phase'!$B$27</definedName>
    <definedName function="false" hidden="false" name="mleaf_4e6c7dbc_b426_500e_b296_6599010b6aa9" vbProcedure="false">Recycling!$AD$117</definedName>
    <definedName function="false" hidden="false" name="mleaf_4e707d01_1316_5b4b_90e1_75efd33d79ee" vbProcedure="false">'Use Phase_Grid'!$R$195</definedName>
    <definedName function="false" hidden="false" name="mleaf_4e72d25a_6373_5458_a2d3_4b9ec9bfcc7e" vbProcedure="false">'Use Phase'!$M$62</definedName>
    <definedName function="false" hidden="false" name="mleaf_4e72f95c_3bd4_5e28_ac1b_d719a61d39d5" vbProcedure="false">'Use Phase'!$N$398</definedName>
    <definedName function="false" hidden="false" name="mleaf_4e759775_9129_5708_8c34_c12d6db4af7d" vbProcedure="false">'Heat map article'!$N$138</definedName>
    <definedName function="false" hidden="false" name="mleaf_4e7603d1_2bda_5734_ad21_e7fb966b2e31" vbProcedure="false">Recycling!$BN$321</definedName>
    <definedName function="false" hidden="false" name="mleaf_4e7bdd6c_05bf_586d_8e4a_afb12200717f" vbProcedure="false">Recycling!$AV$96</definedName>
    <definedName function="false" hidden="false" name="mleaf_4e7eb993_d316_5752_93d8_d8c7879a1ceb" vbProcedure="false">'Use Phase'!$AK$296</definedName>
    <definedName function="false" hidden="false" name="mleaf_4e84ce80_1f06_5e2e_99dc_6c21fb804dba" vbProcedure="false">'Use Phase'!$N$130</definedName>
    <definedName function="false" hidden="false" name="mleaf_4e855596_2a02_5a3f_9c5e_622bda564817" vbProcedure="false">'Use Phase_Grid'!$J$204</definedName>
    <definedName function="false" hidden="false" name="mleaf_4e85ba97_42c5_5c39_98fa_e90cbffdaa98" vbProcedure="false">'Use Phase'!$S$36</definedName>
    <definedName function="false" hidden="false" name="mleaf_4e8aaf03_ccff_5445_8b3f_ff5690e5bb16" vbProcedure="false">Recycling!$AX$299</definedName>
    <definedName function="false" hidden="false" name="mleaf_4e8acf32_b255_5a3f_961c_986560026093" vbProcedure="false">'Use Phase'!$R$253</definedName>
    <definedName function="false" hidden="false" name="mleaf_4e8adf8f_3582_539c_9675_d24f54b21659" vbProcedure="false">Resume_SensAnal!$J$12</definedName>
    <definedName function="false" hidden="false" name="mleaf_4e8ae0f7_8efb_54a8_af3d_98a4c8302c66" vbProcedure="false">'Use Phase'!$S$257</definedName>
    <definedName function="false" hidden="false" name="mleaf_4e8d08ef_682d_5aaf_b09e_a838a4ef9503" vbProcedure="false">'Use Phase'!$AJ$295</definedName>
    <definedName function="false" hidden="false" name="mleaf_4e96c7c2_2a86_52db_b05c_370f9b9abaac" vbProcedure="false">'Use Phase'!$P$57</definedName>
    <definedName function="false" hidden="false" name="mleaf_4e96d847_ae46_5ea9_93e7_771c62e183fc" vbProcedure="false">Production!$F$114</definedName>
    <definedName function="false" hidden="false" name="mleaf_4e9e64fe_e605_5657_ab78_17d79e50e0d2" vbProcedure="false">Resume_SensAnal!$X$186</definedName>
    <definedName function="false" hidden="false" name="mleaf_4e9f67c8_3ee0_5e54_8d55_222c6765c54c" vbProcedure="false">'Heat map article'!$U$90</definedName>
    <definedName function="false" hidden="false" name="mleaf_4ea1d3ed_22cb_536a_9f93_c5cab41b658e" vbProcedure="false">Resume_SensAnal!$AQ$106</definedName>
    <definedName function="false" hidden="false" name="mleaf_4ea1e919_f7c0_52d9_956b_a8c542c8ea76" vbProcedure="false">'Heat map article'!$P$132</definedName>
    <definedName function="false" hidden="false" name="mleaf_4ea535cb_40fe_5edf_b5a2_ef353837c398" vbProcedure="false">'Heat map article'!$L$84</definedName>
    <definedName function="false" hidden="false" name="mleaf_4ea60fd4_de5f_564f_b5bc_9b96c4832f18" vbProcedure="false">Whisker_Sens!$E$50</definedName>
    <definedName function="false" hidden="false" name="mleaf_4ea75eac_767e_521b_bba8_7f8ba903fcb2" vbProcedure="false">Resume_SensAnal!$D$127</definedName>
    <definedName function="false" hidden="false" name="mleaf_4ea8733e_318d_56e4_872e_5d72def7a09a" vbProcedure="false">Whisker_Sens!$I$33</definedName>
    <definedName function="false" hidden="false" name="mleaf_4eaa0425_af33_5135_bd0d_06f9a1eb1fca" vbProcedure="false">'Use Phase_Grid'!$T$172</definedName>
    <definedName function="false" hidden="false" name="mleaf_4eaad2f7_eef2_5513_be63_0a5de9b2b05d" vbProcedure="false">'Heat map article'!$J$30</definedName>
    <definedName function="false" hidden="false" name="mleaf_4eac1823_435e_5d6f_b2e7_a7c0980a8c21" vbProcedure="false">Production!$M$75</definedName>
    <definedName function="false" hidden="false" name="mleaf_4eac9105_b0c9_5fa1_baa9_159433f2e5bd" vbProcedure="false">Recycling!$K$177</definedName>
    <definedName function="false" hidden="false" name="mleaf_4ead68f1_4be7_55a4_893d_0ef1890d782b" vbProcedure="false">Recycling!$AS$313</definedName>
    <definedName function="false" hidden="false" name="mleaf_4eadd78a_d1c4_54e4_bd6c_6d7d68f862c5" vbProcedure="false">'Heat map article'!$W$95</definedName>
    <definedName function="false" hidden="false" name="mleaf_4eb23a3d_5611_52bd_be27_5fa0bf37493b" vbProcedure="false">'Use Phase'!$K$213</definedName>
    <definedName function="false" hidden="false" name="mleaf_4eb3369e_067d_55ef_b86c_b2d0d99683ab" vbProcedure="false">'Use Phase'!$Q$376</definedName>
    <definedName function="false" hidden="false" name="mleaf_4ebe7737_7adf_5a07_8805_e081ef69e2ac" vbProcedure="false">'Use Phase'!$W$322</definedName>
    <definedName function="false" hidden="false" name="mleaf_4ec2f3a1_c600_5ab4_9fc5_3260a6bd998f" vbProcedure="false">'Use Phase_Grid'!$L$125</definedName>
    <definedName function="false" hidden="false" name="mleaf_4ec44ff4_542e_5f7a_8cae_ab175421d0b7" vbProcedure="false">'Use Phase_Grid'!$J$230</definedName>
    <definedName function="false" hidden="false" name="mleaf_4ec5ab9a_03a5_5476_bde9_8666e081e88e" vbProcedure="false">'Use Phase_Grid'!$K$131</definedName>
    <definedName function="false" hidden="false" name="mleaf_4ec5b3d9_454c_5f59_ba8f_813d00f14e1c" vbProcedure="false">Resume_SensAnal!$J$207</definedName>
    <definedName function="false" hidden="false" name="mleaf_4ec6ce1c_2892_5341_9502_d8a329a732a4" vbProcedure="false">'Heat map article'!$F$29</definedName>
    <definedName function="false" hidden="false" name="mleaf_4ecade57_76c6_5e39_b34f_b18054a314df" vbProcedure="false">'Use Phase'!$L$252</definedName>
    <definedName function="false" hidden="false" name="mleaf_4ecb3c41_744c_5bdb_8bb4_5ee2710a4f37" vbProcedure="false">'Heat map article'!$U$104</definedName>
    <definedName function="false" hidden="false" name="mleaf_4ed0e197_da7b_51f6_9dfd_e589167d40e9" vbProcedure="false">'Use Phase'!$M$375</definedName>
    <definedName function="false" hidden="false" name="mleaf_4ed1da76_d5ab_59a5_bdd0_059bd5c0bd7b" vbProcedure="false">'Use Phase_Grid'!$Q$67</definedName>
    <definedName function="false" hidden="false" name="mleaf_4ed2fdef_5173_53be_b1e9_5fba54fb2b9c" vbProcedure="false">Resume_SensAnal!$T$212</definedName>
    <definedName function="false" hidden="false" name="mleaf_4ed7454e_307f_559a_a200_95b856b6d8f9" vbProcedure="false">'Use Phase'!$S$310</definedName>
    <definedName function="false" hidden="false" name="mleaf_4ed745eb_963b_5225_8119_dc0c0840dbbf" vbProcedure="false">'Heat map article'!$AV$13</definedName>
    <definedName function="false" hidden="false" name="mleaf_4ed80aef_aaef_5f6f_879a_58b902c76973" vbProcedure="false">'Use Phase'!$AI$318</definedName>
    <definedName function="false" hidden="false" name="mleaf_4ed92e5f_2474_5810_a147_3a7ca5fa4aaa" vbProcedure="false">Recycling!$AB$164</definedName>
    <definedName function="false" hidden="false" name="mleaf_4edb478c_ea57_52e5_af02_9e60a3273d54" vbProcedure="false">'Use Phase'!$J$251</definedName>
    <definedName function="false" hidden="false" name="mleaf_4edc67fb_6c26_5d24_b70d_d681dedd974c" vbProcedure="false">Resume_SensAnal!$AN$100</definedName>
    <definedName function="false" hidden="false" name="mleaf_4edf97ac_5e20_5d8a_9675_b9b776d96e28" vbProcedure="false">'Use Phase'!$AG$170</definedName>
    <definedName function="false" hidden="false" name="mleaf_4ee02656_66b2_58c8_8d97_2a6c28d88be8" vbProcedure="false">'Use Phase'!$K$203</definedName>
    <definedName function="false" hidden="false" name="mleaf_4ee7f63a_563f_5651_9d21_cacf28f10ab4" vbProcedure="false">'Heat map article'!$AI$121</definedName>
    <definedName function="false" hidden="false" name="mleaf_4ee942a0_d9d2_5fde_8438_57917031d9e4" vbProcedure="false">Recycling!$AH$201</definedName>
    <definedName function="false" hidden="false" name="mleaf_4eeb37c0_4cb4_5cbe_a0a3_7810cf74b092" vbProcedure="false">Resume_SensAnal!$AB$50</definedName>
    <definedName function="false" hidden="false" name="mleaf_4eeb3885_01e6_5f53_8ba7_c9e77d4e7986" vbProcedure="false">Resume_SensAnal!$AP$41</definedName>
    <definedName function="false" hidden="false" name="mleaf_4eefaa24_051b_5732_b496_354ccafca834" vbProcedure="false">Resume_SensAnal!$O$8</definedName>
    <definedName function="false" hidden="false" name="mleaf_4ef479d6_14a4_5b46_b72e_ed5626e616a2" vbProcedure="false">'Use Phase'!$Q$62</definedName>
    <definedName function="false" hidden="false" name="mleaf_4ef684d0_e394_5b23_b782_1760807ad2d7" vbProcedure="false">'Heat map article'!$O$127</definedName>
    <definedName function="false" hidden="false" name="mleaf_4ef7e5fb_a767_500a_a497_399098038893" vbProcedure="false">Production!$BE$85</definedName>
    <definedName function="false" hidden="false" name="mleaf_4ef9c808_6d48_5374_89f9_5ef7914542fe" vbProcedure="false">Resume_SensAnal!$O$150</definedName>
    <definedName function="false" hidden="false" name="mleaf_4efa0e34_5141_52a3_9972_9a3c3eab047d" vbProcedure="false">Recycling!$T$165</definedName>
    <definedName function="false" hidden="false" name="mleaf_4efc1c50_9be4_5b08_b9fa_452e49c5fa5f" vbProcedure="false">'Use Phase_Grid'!$P$124</definedName>
    <definedName function="false" hidden="false" name="mleaf_4f04a15c_237a_5684_874d_c42ce48eef70" vbProcedure="false">'Use Phase_Grid'!$V$142</definedName>
    <definedName function="false" hidden="false" name="mleaf_4f079753_66e2_51a6_ade6_43646a830c46" vbProcedure="false">Production!$N$235</definedName>
    <definedName function="false" hidden="false" name="mleaf_4f07a127_d706_5ed0_bfa0_755a67ff828b" vbProcedure="false">'Use Phase'!$S$344</definedName>
    <definedName function="false" hidden="false" name="mleaf_4f0a1f82_6c66_5742_9e08_72aea50b797a" vbProcedure="false">Graphs!$K$58</definedName>
    <definedName function="false" hidden="false" name="mleaf_4f0a9f14_e911_513f_b3f2_0fc24576fab9" vbProcedure="false">Recycling!$AT$153</definedName>
    <definedName function="false" hidden="false" name="mleaf_4f0b63b1_c52b_5876_9211_4f8fabd90473" vbProcedure="false">Recycling!$B$116</definedName>
    <definedName function="false" hidden="false" name="mleaf_4f0fde49_a4c4_59aa_90bf_0739c650a5ed" vbProcedure="false">Recycling!$Q$94</definedName>
    <definedName function="false" hidden="false" name="mleaf_4f112dfc_f6cf_54f5_b92e_61214f008869" vbProcedure="false">Graphs!$K$60</definedName>
    <definedName function="false" hidden="false" name="mleaf_4f11d64f_2c1a_59f2_b1ca_7a7f7e763608" vbProcedure="false">'Use Phase'!$AJ$279</definedName>
    <definedName function="false" hidden="false" name="mleaf_4f158ad2_4697_5603_b6cd_a3e961318b3a" vbProcedure="false">Production!$H$7</definedName>
    <definedName function="false" hidden="false" name="mleaf_4f18de0d_a40d_52df_9774_e1ec0f7761d3" vbProcedure="false">Recycling!$AS$317</definedName>
    <definedName function="false" hidden="false" name="mleaf_4f19eabf_3d1e_5f46_85f7_075834d7274b" vbProcedure="false">'Use Phase'!$R$179</definedName>
    <definedName function="false" hidden="false" name="mleaf_4f1b4ad3_50d4_59e0_8d5c_ef10228e6d55" vbProcedure="false">'Use Phase_Grid'!$O$76</definedName>
    <definedName function="false" hidden="false" name="mleaf_4f248af7_3517_5765_9c9e_cd0468d77494" vbProcedure="false">Recycling!$AL$156</definedName>
    <definedName function="false" hidden="false" name="mleaf_4f2583d0_7860_5e7f_b40d_ec7a803b6d4d" vbProcedure="false">'Use Phase'!$AJ$149</definedName>
    <definedName function="false" hidden="false" name="mleaf_4f27cb2d_16bb_54dc_8935_ddc1f93a579f" vbProcedure="false">Resume_SensAnal!$AP$48</definedName>
    <definedName function="false" hidden="false" name="mleaf_4f2b80bb_9364_5cbb_b41d_85cd2477f4ac" vbProcedure="false">Resume_SensAnal!$AO$129</definedName>
    <definedName function="false" hidden="false" name="mleaf_4f2ef4f2_4da3_5006_866a_d771a348bbc9" vbProcedure="false">'Heat map article'!$Z$20</definedName>
    <definedName function="false" hidden="false" name="mleaf_4f33a4ce_dee4_56ba_8398_b1ce2c77ec79" vbProcedure="false">'Heat map article'!$M$85</definedName>
    <definedName function="false" hidden="false" name="mleaf_4f36d705_cd88_587a_a3f4_223e7a362739" vbProcedure="false">Recycling!$K$110</definedName>
    <definedName function="false" hidden="false" name="mleaf_4f383de7_ef9f_5fe8_9e82_6b217d98b22f" vbProcedure="false">'Use Phase'!$W$167</definedName>
    <definedName function="false" hidden="false" name="mleaf_4f399e23_e954_5bbc_84f1_2d8c1c27f326" vbProcedure="false">Production!$J$86</definedName>
    <definedName function="false" hidden="false" name="mleaf_4f3a1241_4161_583c_bf64_b01128f881a0" vbProcedure="false">'Heat map article'!$AU$19</definedName>
    <definedName function="false" hidden="false" name="mleaf_4f42ad53_5827_5dd7_920f_b5bdb5de020f" vbProcedure="false">'Use Phase_Grid'!$W$163</definedName>
    <definedName function="false" hidden="false" name="mleaf_4f44a1a5_b837_5987_974c_db097f4e0576" vbProcedure="false">Resume_SensAnal!$T$172</definedName>
    <definedName function="false" hidden="false" name="mleaf_4f459c29_f9da_5320_91b6_b9441f6e65d8" vbProcedure="false">Production!$O$215</definedName>
    <definedName function="false" hidden="false" name="mleaf_4f468d9d_f475_5d8a_ad48_e54e8ec439b4" vbProcedure="false">'Heat map article'!$AG$103</definedName>
    <definedName function="false" hidden="false" name="mleaf_4f47d573_7c8c_5d0a_89d0_d17c313ad6de" vbProcedure="false">'Use Phase'!$N$68</definedName>
    <definedName function="false" hidden="false" name="mleaf_4f481189_944a_5e0e_b74c_a21ee70f2edb" vbProcedure="false">'Heat map article'!$Y$85</definedName>
    <definedName function="false" hidden="false" name="mleaf_4f4ab454_a33c_57f8_bd67_26efa5e401c7" vbProcedure="false">Resume_SensAnal!$AI$37</definedName>
    <definedName function="false" hidden="false" name="mleaf_4f4cdb78_7b7c_5c73_86ee_f2ba7fd4adec" vbProcedure="false">Resume_SensAnal!$AN$48</definedName>
    <definedName function="false" hidden="false" name="mleaf_4f4cf2e7_afdb_5eeb_a21b_3a4ae64163ca" vbProcedure="false">Resume_SensAnal!$H$47</definedName>
    <definedName function="false" hidden="false" name="mleaf_4f4df4c7_dd84_588f_9d08_bdc2a9d105fa" vbProcedure="false">'Use Phase'!$O$318</definedName>
    <definedName function="false" hidden="false" name="mleaf_4f530e1c_ba38_5109_9e32_33de9a15abb5" vbProcedure="false">'Use Phase_Grid'!$R$201</definedName>
    <definedName function="false" hidden="false" name="mleaf_4f549d43_5038_5849_b9c8_7ba5a3cd6164" vbProcedure="false">Recycling!$I$156</definedName>
    <definedName function="false" hidden="false" name="mleaf_4f56ed11_4cce_5955_a2ae_11c198a0d0a8" vbProcedure="false">Production!$AW$14</definedName>
    <definedName function="false" hidden="false" name="mleaf_4f572a43_523b_5fd7_a1c7_3141d6e9ea57" vbProcedure="false">'Heat map article'!$AS$31</definedName>
    <definedName function="false" hidden="false" name="mleaf_4f58a28a_461b_5043_9e7e_8d0ccdb24570" vbProcedure="false">Production!$I$124</definedName>
    <definedName function="false" hidden="false" name="mleaf_4f597307_0ce6_5d6c_941f_9707d852c63f" vbProcedure="false">'Use Phase'!$R$231</definedName>
    <definedName function="false" hidden="false" name="mleaf_4f5b945f_0748_581c_9b72_40444a709e21" vbProcedure="false">Production!$L$3</definedName>
    <definedName function="false" hidden="false" name="mleaf_4f5e6a69_2b48_5700_832e_636841418be4" vbProcedure="false">Resume_SensAnal!$AM$47</definedName>
    <definedName function="false" hidden="false" name="mleaf_4f5f52c6_7146_5a8f_8fc0_22f964551d94" vbProcedure="false">Resume_SensAnal!$D$197</definedName>
    <definedName function="false" hidden="false" name="mleaf_4f5f68ef_0844_5386_a1d4_722649fa39fd" vbProcedure="false">Production!$S$26</definedName>
    <definedName function="false" hidden="false" name="mleaf_4f61631a_1319_5cf0_b65c_09ceb50ed4a4" vbProcedure="false">'Use Phase_Grid'!$P$156</definedName>
    <definedName function="false" hidden="false" name="mleaf_4f6355ec_9cf2_5110_9a9c_12f8930d23dd" vbProcedure="false">Recycling!$W$199</definedName>
    <definedName function="false" hidden="false" name="mleaf_4f648ea9_9d19_529b_b0a7_caf22cf2fe52" vbProcedure="false">Resume_SensAnal!$R$221</definedName>
    <definedName function="false" hidden="false" name="mleaf_4f679f0f_b85b_51ee_a704_7b629e5bc58e" vbProcedure="false">Recycling!$AV$136</definedName>
    <definedName function="false" hidden="false" name="mleaf_4f683cef_90a4_5bea_b0a5_67651fc21264" vbProcedure="false">'Use Phase'!$AD$147</definedName>
    <definedName function="false" hidden="false" name="mleaf_4f6bb810_6f86_5a19_95bb_2affbc65b94f" vbProcedure="false">Production!$AZ$11</definedName>
    <definedName function="false" hidden="false" name="mleaf_4f6e3586_414a_5b26_b6e8_937e94d01ac6" vbProcedure="false">'Use Phase'!$S$200</definedName>
    <definedName function="false" hidden="false" name="mleaf_4f6fef8e_91cc_5664_9027_6ababf90c281" vbProcedure="false">Recycling!$AX$329</definedName>
    <definedName function="false" hidden="false" name="mleaf_4f7144b1_2554_5862_9b38_ae06156464af" vbProcedure="false">'Use Phase'!$L$178</definedName>
    <definedName function="false" hidden="false" name="mleaf_4f716da5_2162_54b3_a5de_7541332285db" vbProcedure="false">'Use Phase_Grid'!$J$111</definedName>
    <definedName function="false" hidden="false" name="mleaf_4f743ab0_3715_50ca_a84c_bc0f3e0feb59" vbProcedure="false">Resume_SensAnal!$P$13</definedName>
    <definedName function="false" hidden="false" name="mleaf_4f7ee15e_0c73_5576_a68f_19337df94f58" vbProcedure="false">'Use Phase'!$AI$209</definedName>
    <definedName function="false" hidden="false" name="mleaf_4f7f0b84_f8c4_596a_9728_dee212d57660" vbProcedure="false">'Use Phase'!$AK$292</definedName>
    <definedName function="false" hidden="false" name="mleaf_4f7f1081_8acc_55d2_8a8b_6da58800dd08" vbProcedure="false">Resume_SensAnal!$E$220</definedName>
    <definedName function="false" hidden="false" name="mleaf_4f7f9506_82e1_5d0e_a0a7_e8e34c4c6af0" vbProcedure="false">'Use Phase_Grid'!$O$20</definedName>
    <definedName function="false" hidden="false" name="mleaf_4f90dc71_dfc3_5004_9063_3d3bcf353f98" vbProcedure="false">'Heat map article'!$M$136</definedName>
    <definedName function="false" hidden="false" name="mleaf_4f913a93_1b89_5a4f_9a4c_7564437874ba" vbProcedure="false">Resume_SensAnal!$P$38</definedName>
    <definedName function="false" hidden="false" name="mleaf_4f91decd_ba8e_5bdb_8f39_260efa97a626" vbProcedure="false">'Use Phase_Grid'!$Q$60</definedName>
    <definedName function="false" hidden="false" name="mleaf_4f91dfa5_c32e_5c9b_ba84_840ab9a5b754" vbProcedure="false">Production!$L$100</definedName>
    <definedName function="false" hidden="false" name="mleaf_4f922762_c295_57dd_98b4_8292574b6d39" vbProcedure="false">Resume_SensAnal!$I$67</definedName>
    <definedName function="false" hidden="false" name="mleaf_4f980950_a8a8_50a0_8dee_b96eb822db27" vbProcedure="false">Recycling!$AV$144</definedName>
    <definedName function="false" hidden="false" name="mleaf_4f988a0b_12d4_55e0_a1dc_317853438397" vbProcedure="false">Resume_SensAnal!$M$166</definedName>
    <definedName function="false" hidden="false" name="mleaf_4f9b6268_533b_5e99_a371_936600ff31ba" vbProcedure="false">'Use Phase'!$AI$307</definedName>
    <definedName function="false" hidden="false" name="mleaf_4f9be71b_7254_58a5_bf8e_30b2d4e14bba" vbProcedure="false">Recycling!$AQ$82</definedName>
    <definedName function="false" hidden="false" name="mleaf_4fa06d1b_16bb_58bd_b4a3_5d353bc15d88" vbProcedure="false">Graphs!$E$57</definedName>
    <definedName function="false" hidden="false" name="mleaf_4fa39ceb_da44_5594_907d_455af9192c6b" vbProcedure="false">Production!$L$113</definedName>
    <definedName function="false" hidden="false" name="mleaf_4fa3fc2e_e5a1_5c54_b33b_22371708876b" vbProcedure="false">'Heat map article'!$AH$58</definedName>
    <definedName function="false" hidden="false" name="mleaf_4fa56ad0_934c_5d3d_8bc2_df0d351a9cd0" vbProcedure="false">Resume_SensAnal!$AG$94</definedName>
    <definedName function="false" hidden="false" name="mleaf_4fa8afcb_bd44_54a0_aa53_203e06ebcd71" vbProcedure="false">'Heat map article'!$P$32</definedName>
    <definedName function="false" hidden="false" name="mleaf_4fa8e609_3a82_5831_b2a7_fba379fd53d8" vbProcedure="false">'Use Phase'!$K$280</definedName>
    <definedName function="false" hidden="false" name="mleaf_4fac9dfd_dfc0_5baa_9134_56cbafd2e0c1" vbProcedure="false">Recycling!$AI$94</definedName>
    <definedName function="false" hidden="false" name="mleaf_4facbdac_a159_5df4_8a8f_344177774f81" vbProcedure="false">'Heat map article'!$L$42</definedName>
    <definedName function="false" hidden="false" name="mleaf_4fad076c_ee92_5411_bea2_30fcb2f33e53" vbProcedure="false">'Heat map article'!$P$128</definedName>
    <definedName function="false" hidden="false" name="mleaf_4fb9397a_5880_53be_8b88_1c007228d9dd" vbProcedure="false">Whisker_Sens!$E$36</definedName>
    <definedName function="false" hidden="false" name="mleaf_4fba852a_be69_5aea_b7db_c6124a173447" vbProcedure="false">'Heat map article'!$O$39</definedName>
    <definedName function="false" hidden="false" name="mleaf_4fbb420d_8842_528f_b6af_f609bd265f84" vbProcedure="false">'Use Phase_Grid'!$F$45</definedName>
    <definedName function="false" hidden="false" name="mleaf_4fbce98f_3e33_563c_928c_610141384af6" vbProcedure="false">Graphs!$G$51</definedName>
    <definedName function="false" hidden="false" name="mleaf_4fc02665_d3f5_5af9_b666_46a9e5939ba7" vbProcedure="false">'Heat map article'!$V$11</definedName>
    <definedName function="false" hidden="false" name="mleaf_4fc924c6_5a37_53e4_a522_f86046a529ce" vbProcedure="false">Graphs!$D$14</definedName>
    <definedName function="false" hidden="false" name="mleaf_4fccb5be_be33_51f6_b70c_25735f7a2abc" vbProcedure="false">Resume_SensAnal!$P$127</definedName>
    <definedName function="false" hidden="false" name="mleaf_4fd0adb8_a87d_5a51_b197_76f882eca39c" vbProcedure="false">Production!$H$170</definedName>
    <definedName function="false" hidden="false" name="mleaf_4fd16b26_1969_59b3_9c64_eea90582644f" vbProcedure="false">Production!$V$66</definedName>
    <definedName function="false" hidden="false" name="mleaf_4fd292d8_1505_5414_9f8a_1c826b54e801" vbProcedure="false">Resume_SensAnal!$F$99</definedName>
    <definedName function="false" hidden="false" name="mleaf_4fd72513_cc18_5e57_9ab9_03c47362027c" vbProcedure="false">Recycling!$AC$108</definedName>
    <definedName function="false" hidden="false" name="mleaf_4fda13fc_0e4e_512b_9665_80b0728c1ea6" vbProcedure="false">Recycling!$BA$84</definedName>
    <definedName function="false" hidden="false" name="mleaf_4fdf7b36_27f9_5c50_94cc_b68d54ed8399" vbProcedure="false">Production!$BE$87</definedName>
    <definedName function="false" hidden="false" name="mleaf_4fe1b3a8_9c6d_5854_ac10_08109416c4c0" vbProcedure="false">'Use Phase'!$J$287</definedName>
    <definedName function="false" hidden="false" name="mleaf_4fe9239e_e1c7_555c_8bd6_d0c08def9a60" vbProcedure="false">Resume_SensAnal!$G$42</definedName>
    <definedName function="false" hidden="false" name="mleaf_4feba602_8343_54ca_9eb1_b983cc325dd1" vbProcedure="false">'Use Phase_Grid'!$Q$231</definedName>
    <definedName function="false" hidden="false" name="mleaf_4fecafdf_2fcf_5347_9fc5_261c4665b636" vbProcedure="false">Graphs!$N$58</definedName>
    <definedName function="false" hidden="false" name="mleaf_4feef706_df87_5704_9559_6aacdb32c1bd" vbProcedure="false">'Heat map article'!$AZ$37</definedName>
    <definedName function="false" hidden="false" name="mleaf_4ff570fb_cb98_506b_8861_e10be90b52ae" vbProcedure="false">'Use Phase_Grid'!$S$162</definedName>
    <definedName function="false" hidden="false" name="mleaf_4ffa4eaf_9aaf_575c_a4d3_00b9e885cc76" vbProcedure="false">Recycling!$AB$138</definedName>
    <definedName function="false" hidden="false" name="mleaf_4ffcd387_361d_555a_813a_65230d39ff1f" vbProcedure="false">'Heat map article'!$AH$9</definedName>
    <definedName function="false" hidden="false" name="mleaf_4ffeefcd_abd3_50d4_8ec3_d8476252dfce" vbProcedure="false">Recycling!$AW$144</definedName>
    <definedName function="false" hidden="false" name="mleaf_4fff97a1_ed49_5c93_a06b_bb827711266a" vbProcedure="false">Recycling!$BG$119</definedName>
    <definedName function="false" hidden="false" name="mleaf_4fffa074_b691_51d8_b206_807dd104d37d" vbProcedure="false">Recycling!$AQ$314</definedName>
    <definedName function="false" hidden="false" name="mleaf_50019c70_0500_577f_ae2c_92a7a3ae1261" vbProcedure="false">Recycling!$BA$151</definedName>
    <definedName function="false" hidden="false" name="mleaf_5006c3bb_4a5f_5af3_9baf_b530ecb6d6cd" vbProcedure="false">Recycling!$BC$88</definedName>
    <definedName function="false" hidden="false" name="mleaf_50075fb2_9a70_53dd_be39_1de81709b646" vbProcedure="false">'Use Phase'!$R$276</definedName>
    <definedName function="false" hidden="false" name="mleaf_50090387_244e_5aba_9ed7_35ab1b251fdb" vbProcedure="false">Production!$AN$90</definedName>
    <definedName function="false" hidden="false" name="mleaf_5009269b_e3c8_565a_9b61_97ea7ec107d3" vbProcedure="false">'Use Phase_Grid'!$Q$228</definedName>
    <definedName function="false" hidden="false" name="mleaf_501138a2_2a5e_5414_99c0_c4dd448b52f2" vbProcedure="false">'Use Phase'!$P$257</definedName>
    <definedName function="false" hidden="false" name="mleaf_501405a9_fac7_5350_b9ea_bdafcb836518" vbProcedure="false">'Use Phase_Grid'!$V$198</definedName>
    <definedName function="false" hidden="false" name="mleaf_501784dd_0b4a_5637_93df_92ec709a8cf2" vbProcedure="false">Recycling!$F$182</definedName>
    <definedName function="false" hidden="false" name="mleaf_5017efbf_743d_5f02_a24a_c8257dc59874" vbProcedure="false">'Use Phase'!$P$147</definedName>
    <definedName function="false" hidden="false" name="mleaf_501ba432_d776_5b50_8fd6_3a779360efcc" vbProcedure="false">'Use Phase'!$AI$296</definedName>
    <definedName function="false" hidden="false" name="mleaf_50230085_605b_556a_9780_17ea72943faf" vbProcedure="false">Production!$E$136</definedName>
    <definedName function="false" hidden="false" name="mleaf_50237e41_9cab_5875_851a_ac013b32ba3f" vbProcedure="false">'Heat map article'!$X$91</definedName>
    <definedName function="false" hidden="false" name="mleaf_502505df_bbcb_529b_9bca_60d343148f2c" vbProcedure="false">'Heat map article'!$I$84</definedName>
    <definedName function="false" hidden="false" name="mleaf_50261659_5a27_5ea8_b253_0e3bdee25a55" vbProcedure="false">Recycling!$AP$311</definedName>
    <definedName function="false" hidden="false" name="mleaf_5027f760_67d9_55d6_8e08_7d3daa8182aa" vbProcedure="false">'Heat map article'!$AD$66</definedName>
    <definedName function="false" hidden="false" name="mleaf_5029bacb_079f_505d_aacb_c8a992689e9a" vbProcedure="false">'Heat map article'!$C$13</definedName>
    <definedName function="false" hidden="false" name="mleaf_502dcb4f_873a_5907_8cc3_2e4e083b6a8e" vbProcedure="false">'Heat map article'!$AF$32</definedName>
    <definedName function="false" hidden="false" name="mleaf_502fa403_a6e1_58d7_a0f1_d6a6b13242d7" vbProcedure="false">Resume_SensAnal!$G$39</definedName>
    <definedName function="false" hidden="false" name="mleaf_503010bc_c575_5ef0_9965_5365693ec921" vbProcedure="false">'Use Phase'!$M$114</definedName>
    <definedName function="false" hidden="false" name="mleaf_50327782_3b36_5657_a7f5_a6038dfbc1f0" vbProcedure="false">Resume_SensAnal!$T$122</definedName>
    <definedName function="false" hidden="false" name="mleaf_5033f7d9_4205_5e82_b1c3_71327e6434b7" vbProcedure="false">'Use Phase'!$P$371</definedName>
    <definedName function="false" hidden="false" name="mleaf_503601a3_1f69_5a28_bec2_2a3c74fcd4b5" vbProcedure="false">'Use Phase'!$M$335</definedName>
    <definedName function="false" hidden="false" name="mleaf_50364860_baf9_5946_8d19_9f8b76f9ed8a" vbProcedure="false">Recycling!$R$153</definedName>
    <definedName function="false" hidden="false" name="mleaf_503a4af6_4a30_531b_940b_55a651a57692" vbProcedure="false">'Use Phase'!$Q$306</definedName>
    <definedName function="false" hidden="false" name="mleaf_503be6f7_34b3_590d_a4b7_687315e3b20d" vbProcedure="false">Production!$K$30</definedName>
    <definedName function="false" hidden="false" name="mleaf_5040c5be_fe1c_50a2_a504_ab2fc9dda238" vbProcedure="false">Production!$K$100</definedName>
    <definedName function="false" hidden="false" name="mleaf_504129a4_30d1_5d7d_83a3_88421f026ff4" vbProcedure="false">'Heat map article'!$O$51</definedName>
    <definedName function="false" hidden="false" name="mleaf_50421dfe_7dd0_52f7_9fa9_15686d637c37" vbProcedure="false">'Use Phase'!$AD$307</definedName>
    <definedName function="false" hidden="false" name="mleaf_504567e8_2061_5369_a973_6c8238e9095d" vbProcedure="false">Resume_SensAnal!$AF$102</definedName>
    <definedName function="false" hidden="false" name="mleaf_50462917_0b1e_5653_adb7_fe63855bd8eb" vbProcedure="false">Resume_SensAnal!$S$113</definedName>
    <definedName function="false" hidden="false" name="mleaf_50486b56_6935_5e60_8ce1_e2ff7040cf00" vbProcedure="false">Resume_SensAnal!$D$198</definedName>
    <definedName function="false" hidden="false" name="mleaf_50486f9a_bfdf_5bd8_a684_88ff0a9095fb" vbProcedure="false">'Heat map article'!$G$32</definedName>
    <definedName function="false" hidden="false" name="mleaf_504ccc83_4ee1_5575_ad59_5cbf60a70fe3" vbProcedure="false">Recycling!$AT$299</definedName>
    <definedName function="false" hidden="false" name="mleaf_504ec650_39b5_58e3_98b5_7e4f7cae9a6b" vbProcedure="false">'Use Phase'!$P$94</definedName>
    <definedName function="false" hidden="false" name="mleaf_504eebb5_6cf1_530e_a9bd_f0edacd38025" vbProcedure="false">'Use Phase_Grid'!$L$164</definedName>
    <definedName function="false" hidden="false" name="mleaf_5053cde4_5d3a_5764_a0ce_e8a2728677be" vbProcedure="false">Resume_SensAnal!$P$34</definedName>
    <definedName function="false" hidden="false" name="mleaf_5054a4f5_0382_59f4_b5c0_2eb2ac0eab81" vbProcedure="false">Resume_SensAnal!$X$189</definedName>
    <definedName function="false" hidden="false" name="mleaf_50579180_d50c_5ebc_bbfc_b9b010a5fece" vbProcedure="false">Graphs!$E$10</definedName>
    <definedName function="false" hidden="false" name="mleaf_505cd64a_7ca6_5aac_9a26_b32dee4e17c2" vbProcedure="false">'Use Phase_Grid'!$V$209</definedName>
    <definedName function="false" hidden="false" name="mleaf_505cf1f7_4492_51d6_b72a_d404b3bb514a" vbProcedure="false">'Use Phase_Grid'!$L$27</definedName>
    <definedName function="false" hidden="false" name="mleaf_506463c0_f2d7_5ff0_92d1_07fb439ab0d0" vbProcedure="false">Resume_SensAnal!$M$46</definedName>
    <definedName function="false" hidden="false" name="mleaf_50682a86_7d8d_5adc_9d04_e2eda92de3d9" vbProcedure="false">'Use Phase'!$O$53</definedName>
    <definedName function="false" hidden="false" name="mleaf_506a5668_c6ec_58c1_a764_ee1540140998" vbProcedure="false">Production!$K$75</definedName>
    <definedName function="false" hidden="false" name="mleaf_506afa12_85af_5138_8aa3_ad9ced6b89db" vbProcedure="false">'Heat map article'!$Y$148</definedName>
    <definedName function="false" hidden="false" name="mleaf_506c41b7_8814_51ae_a5df_7c275e1263bc" vbProcedure="false">'Use Phase'!$K$166</definedName>
    <definedName function="false" hidden="false" name="mleaf_50709296_6867_5719_9867_9157df21bd35" vbProcedure="false">'Heat map article'!$Q$147</definedName>
    <definedName function="false" hidden="false" name="mleaf_5077d6de_5a8f_591d_8749_65c1c245f049" vbProcedure="false">Production!$F$54</definedName>
    <definedName function="false" hidden="false" name="mleaf_507e5127_d429_5171_b91c_88fddeeed421" vbProcedure="false">'Heat map article'!$Y$125</definedName>
    <definedName function="false" hidden="false" name="mleaf_5084a645_eb8a_5f74_985e_b7a6375a90d7" vbProcedure="false">Recycling!$BP$323</definedName>
    <definedName function="false" hidden="false" name="mleaf_5085fc23_82d0_53cd_9c4a_c6ae979089dc" vbProcedure="false">Resume_SensAnal!$V$197</definedName>
    <definedName function="false" hidden="false" name="mleaf_50869a93_38c7_5988_a541_dd483141aa26" vbProcedure="false">Recycling!$V$176</definedName>
    <definedName function="false" hidden="false" name="mleaf_508aa126_40b2_56b4_92e7_01d9e9ae52e4" vbProcedure="false">Production!$O$37</definedName>
    <definedName function="false" hidden="false" name="mleaf_508ac1d2_0cce_5ba5_9d14_6f55920cf5bd" vbProcedure="false">Recycling!$AZ$88</definedName>
    <definedName function="false" hidden="false" name="mleaf_508af8e2_b727_5bdb_8265_948a212c2a33" vbProcedure="false">'Use Phase'!$W$300</definedName>
    <definedName function="false" hidden="false" name="mleaf_508cdfd5_a454_5c4b_a65e_d73f32ddaba8" vbProcedure="false">Recycling!$BS$162</definedName>
    <definedName function="false" hidden="false" name="mleaf_508f3bee_167d_53a7_828f_3b3777fd31a0" vbProcedure="false">'Heat map article'!$G$37</definedName>
    <definedName function="false" hidden="false" name="mleaf_50913f2d_2c2f_561b_9d06_e6c61a6ebc19" vbProcedure="false">Production!$H$37</definedName>
    <definedName function="false" hidden="false" name="mleaf_5091f00e_c8a7_5246_b4cd_b996e1f3f83d" vbProcedure="false">'Use Phase'!$P$253</definedName>
    <definedName function="false" hidden="false" name="mleaf_509212e6_3d90_5859_ad52_0d6ddbf1cccc" vbProcedure="false">'Use Phase_Grid'!$R$150</definedName>
    <definedName function="false" hidden="false" name="mleaf_5097122a_a10c_5f97_bd36_99f012d5b38f" vbProcedure="false">'Use Phase'!$V$234</definedName>
    <definedName function="false" hidden="false" name="mleaf_509873a5_369a_56d7_8e1b_1405a947275d" vbProcedure="false">'Use Phase'!$T$302</definedName>
    <definedName function="false" hidden="false" name="mleaf_509d2a5f_cd91_527f_83b8_3718fcb97e4d" vbProcedure="false">Resume_SensAnal!$T$169</definedName>
    <definedName function="false" hidden="false" name="mleaf_509f6b7d_e966_53f2_b4d6_c97e352645f8" vbProcedure="false">'Heat map article'!$C$36</definedName>
    <definedName function="false" hidden="false" name="mleaf_509fa81a_a859_55b0_b32c_109f50dd378e" vbProcedure="false">Graphs!$F$22</definedName>
    <definedName function="false" hidden="false" name="mleaf_50a2d95e_4598_52be_a3be_20a457628c3d" vbProcedure="false">'Use Phase'!$P$351</definedName>
    <definedName function="false" hidden="false" name="mleaf_50a683f9_03d5_54ea_94bd_490099a2dbec" vbProcedure="false">Resume_SensAnal!$D$119</definedName>
    <definedName function="false" hidden="false" name="mleaf_50a70afb_d89f_5783_82ce_b7498634c7ea" vbProcedure="false">Recycling!$U$196</definedName>
    <definedName function="false" hidden="false" name="mleaf_50a81b34_c245_5bd2_befc_c981886de7d5" vbProcedure="false">'Use Phase'!$B$50</definedName>
    <definedName function="false" hidden="false" name="mleaf_50aa0235_eb8c_5840_a151_f4b17ab599ce" vbProcedure="false">Resume_SensAnal!$M$119</definedName>
    <definedName function="false" hidden="false" name="mleaf_50aadb99_e18a_5aa1_bfb2_f44b07896cf9" vbProcedure="false">'Use Phase'!$M$341</definedName>
    <definedName function="false" hidden="false" name="mleaf_50ad5946_f8b1_57bb_978c_95ed02680268" vbProcedure="false">Resume_SensAnal!$P$59</definedName>
    <definedName function="false" hidden="false" name="mleaf_50b0b667_0ddd_5943_b891_9c0b26fb665f" vbProcedure="false">Resume_SensAnal!$AC$77</definedName>
    <definedName function="false" hidden="false" name="mleaf_50b69509_4fc7_52cf_a295_32a5ddee78f6" vbProcedure="false">Resume_SensAnal!$Y$9</definedName>
    <definedName function="false" hidden="false" name="mleaf_50b7ebc2_0aaf_533b_8854_96e21826393a" vbProcedure="false">Production!$BE$1</definedName>
    <definedName function="false" hidden="false" name="mleaf_50ba4c29_a1c4_511d_af78_7a44098fb8d6" vbProcedure="false">'Use Phase_Grid'!$P$7</definedName>
    <definedName function="false" hidden="false" name="mleaf_50bec653_604e_59f6_b484_406348b7e43f" vbProcedure="false">'Use Phase'!$U$308</definedName>
    <definedName function="false" hidden="false" name="mleaf_50beddb8_893d_5293_b720_0829fc715ed9" vbProcedure="false">Production!$G$128</definedName>
    <definedName function="false" hidden="false" name="mleaf_50bfc475_b3be_530e_9d6d_00d10ad6b3ee" vbProcedure="false">Graphs!$K$39</definedName>
    <definedName function="false" hidden="false" name="mleaf_50c16967_4d4f_5940_820a_0c7e05461ed9" vbProcedure="false">'Use Phase'!$AD$353</definedName>
    <definedName function="false" hidden="false" name="mleaf_50c44d10_b70d_5c20_8bb2_80d836d82021" vbProcedure="false">Graphs!$I$8</definedName>
    <definedName function="false" hidden="false" name="mleaf_50c99ec4_bb62_5ece_bb52_cbcd0b3910ee" vbProcedure="false">Whisker_Sens!$F$6</definedName>
    <definedName function="false" hidden="false" name="mleaf_50cbdb4b_1bb7_59eb_87e6_d5c9e142cb93" vbProcedure="false">Recycling!$S$129</definedName>
    <definedName function="false" hidden="false" name="mleaf_50cddead_b86f_577b_a635_7c6e6db14ac0" vbProcedure="false">Recycling!$AI$145</definedName>
    <definedName function="false" hidden="false" name="mleaf_50cdfa1c_744c_5151_ae11_4b55d10cc0b1" vbProcedure="false">Recycling!$AD$87</definedName>
    <definedName function="false" hidden="false" name="mleaf_50d154aa_ece4_571c_8541_d337e1f7bdfd" vbProcedure="false">Recycling!$X$199</definedName>
    <definedName function="false" hidden="false" name="mleaf_50d23f51_fd95_5439_913f_76344cc705b0" vbProcedure="false">'Use Phase'!$N$369</definedName>
    <definedName function="false" hidden="false" name="mleaf_50d36cba_8df4_5ce7_865c_2fa57bcd976b" vbProcedure="false">Whisker_Sens!$I$20</definedName>
    <definedName function="false" hidden="false" name="mleaf_50d4e57b_54d0_5b26_88de_175d4521f50d" vbProcedure="false">Resume_SensAnal!$E$90</definedName>
    <definedName function="false" hidden="false" name="mleaf_50d6d4d1_2033_54ad_847f_9397cc27df6f" vbProcedure="false">Resume_SensAnal!$AH$61</definedName>
    <definedName function="false" hidden="false" name="mleaf_50d814ce_b336_5b05_b535_b7d9eb532476" vbProcedure="false">Recycling!$U$154</definedName>
    <definedName function="false" hidden="false" name="mleaf_50db8d9a_88e3_54b6_a62e_1cf0aa90338f" vbProcedure="false">Resume_SensAnal!$M$105</definedName>
    <definedName function="false" hidden="false" name="mleaf_50dcd8e3_adbb_5388_967a_5441da89a696" vbProcedure="false">Recycling!$I$95</definedName>
    <definedName function="false" hidden="false" name="mleaf_50e246f0_a760_5569_bf0a_4056079f9399" vbProcedure="false">Recycling!$AP$303</definedName>
    <definedName function="false" hidden="false" name="mleaf_50e4ffdb_6f56_56a4_83b7_b499c34ab098" vbProcedure="false">'Heat map article'!$E$64</definedName>
    <definedName function="false" hidden="false" name="mleaf_50e6d9fe_e036_5b61_ba0c_52709e8e3765" vbProcedure="false">Resume_SensAnal!$Q$21</definedName>
    <definedName function="false" hidden="false" name="mleaf_50e8176f_57df_5758_b014_34e32c1c64b3" vbProcedure="false">Production!$P$45</definedName>
    <definedName function="false" hidden="false" name="mleaf_50f129eb_46c1_568a_865e_2a8a0142e5f4" vbProcedure="false">Production!$AU$204</definedName>
    <definedName function="false" hidden="false" name="mleaf_50f44692_76c1_5834_af44_907860022829" vbProcedure="false">Resume_SensAnal!$AF$91</definedName>
    <definedName function="false" hidden="false" name="mleaf_50f67ca2_9fad_50ce_a221_12cae08f8021" vbProcedure="false">Production!$H$74</definedName>
    <definedName function="false" hidden="false" name="mleaf_50fe46f9_eb30_5c70_a948_54be836d07e7" vbProcedure="false">'Heat map article'!$I$124</definedName>
    <definedName function="false" hidden="false" name="mleaf_51020f62_4fe9_5bc3_b521_bfd03c1a2f7c" vbProcedure="false">Production!$F$154</definedName>
    <definedName function="false" hidden="false" name="mleaf_51094d81_8520_595e_a4d7_f02150ae1cd2" vbProcedure="false">Recycling!$BN$322</definedName>
    <definedName function="false" hidden="false" name="mleaf_51105781_5e56_50bc_bf27_d191b1b84da8" vbProcedure="false">Recycling!$AZ$149</definedName>
    <definedName function="false" hidden="false" name="mleaf_51114371_d0f6_5655_bb9b_44c3eae03fdb" vbProcedure="false">Resume_SensAnal!$N$119</definedName>
    <definedName function="false" hidden="false" name="mleaf_5111dc3e_7382_5437_8954_887447be5391" vbProcedure="false">Recycling!$AP$131</definedName>
    <definedName function="false" hidden="false" name="mleaf_511418cb_7aed_5a6f_8bfc_efb87d357de6" vbProcedure="false">'Use Phase'!$AH$163</definedName>
    <definedName function="false" hidden="false" name="mleaf_511adde9_9e9c_58c3_8803_d968c46e1fd2" vbProcedure="false">Production!$BE$50</definedName>
    <definedName function="false" hidden="false" name="mleaf_511c9fbe_dee9_51fb_bb08_37c9afcefa30" vbProcedure="false">'Heat map article'!$Z$102</definedName>
    <definedName function="false" hidden="false" name="mleaf_511df8fc_c39b_5ce7_90c4_cfe55dabea03" vbProcedure="false">'Use Phase'!$R$244</definedName>
    <definedName function="false" hidden="false" name="mleaf_511f4e00_5d50_5aab_bffe_c08b3c0e5b39" vbProcedure="false">Production!$BF$208</definedName>
    <definedName function="false" hidden="false" name="mleaf_51202fe9_147d_570f_8616_abf6f79e8900" vbProcedure="false">Recycling!$X$172</definedName>
    <definedName function="false" hidden="false" name="mleaf_51234ea0_0e4b_5528_9555_a3841734312c" vbProcedure="false">'Use Phase'!$U$315</definedName>
    <definedName function="false" hidden="false" name="mleaf_512357d4_9980_5a47_8a62_875cbb628d9b" vbProcedure="false">'Use Phase'!$M$101</definedName>
    <definedName function="false" hidden="false" name="mleaf_512532be_29d4_5c54_81d4_38387aebb295" vbProcedure="false">Production!$R$72</definedName>
    <definedName function="false" hidden="false" name="mleaf_512978ec_da65_53c1_a604_d0d45583a585" vbProcedure="false">'Use Phase'!$N$227</definedName>
    <definedName function="false" hidden="false" name="mleaf_512b2a74_4015_5482_8c0f_61f303456576" vbProcedure="false">Resume_SensAnal!$O$50</definedName>
    <definedName function="false" hidden="false" name="mleaf_512e592b_9e73_5216_828a_1ba6f9686fb5" vbProcedure="false">'Use Phase'!$R$75</definedName>
    <definedName function="false" hidden="false" name="mleaf_512f2a16_75eb_5083_8558_705ed359c255" vbProcedure="false">Resume_SensAnal!$D$153</definedName>
    <definedName function="false" hidden="false" name="mleaf_5135d90d_0954_5a0d_9481_cd765fb2d4fd" vbProcedure="false">'Use Phase_Grid'!$C$5</definedName>
    <definedName function="false" hidden="false" name="mleaf_5137873f_d3c8_5b09_9b79_18bb78db9c86" vbProcedure="false">'Heat map article'!$P$56</definedName>
    <definedName function="false" hidden="false" name="mleaf_513a5cce_e796_586f_9192_a2b36034342c" vbProcedure="false">'Use Phase'!$K$190</definedName>
    <definedName function="false" hidden="false" name="mleaf_513dcee3_c116_5441_8276_901dda19e5c6" vbProcedure="false">'Use Phase'!$AH$257</definedName>
    <definedName function="false" hidden="false" name="mleaf_514116f1_91f5_5458_905b_0691139fc46e" vbProcedure="false">Resume_SensAnal!$R$173</definedName>
    <definedName function="false" hidden="false" name="mleaf_5141840c_812f_551d_b76b_d0a91453e24f" vbProcedure="false">'Heat map article'!$R$140</definedName>
    <definedName function="false" hidden="false" name="mleaf_514358a9_1a21_51b9_810e_33655251e97b" vbProcedure="false">'Use Phase_Grid'!$S$36</definedName>
    <definedName function="false" hidden="false" name="mleaf_51437ad7_30bc_59cf_b086_40d394691ecf" vbProcedure="false">Recycling!$AU$65</definedName>
    <definedName function="false" hidden="false" name="mleaf_5143cb5f_13a2_57cb_94ff_848ef0b4b904" vbProcedure="false">Resume_SensAnal!$I$105</definedName>
    <definedName function="false" hidden="false" name="mleaf_5143df8f_f57c_58d1_b5cc_713f91a16072" vbProcedure="false">Resume_SensAnal!$AC$93</definedName>
    <definedName function="false" hidden="false" name="mleaf_51480432_dda1_5bf0_89d1_510c26e41e97" vbProcedure="false">Resume_SensAnal!$F$60</definedName>
    <definedName function="false" hidden="false" name="mleaf_514a429f_0fdf_5964_b9de_5f0bdb165381" vbProcedure="false">'Use Phase_Grid'!$L$136</definedName>
    <definedName function="false" hidden="false" name="mleaf_514c68b1_ae84_50b7_a0b5_617650f393c6" vbProcedure="false">Recycling!$O$87</definedName>
    <definedName function="false" hidden="false" name="mleaf_514ca5b1_d427_5910_88a7_167640c1eede" vbProcedure="false">'Use Phase'!$O$105</definedName>
    <definedName function="false" hidden="false" name="mleaf_5150d22d_c308_5c0a_a758_67923d3b604b" vbProcedure="false">Resume_SensAnal!$G$183</definedName>
    <definedName function="false" hidden="false" name="mleaf_51524e79_6903_5a12_ac56_08f73f3b71b2" vbProcedure="false">Resume_SensAnal!$S$20</definedName>
    <definedName function="false" hidden="false" name="mleaf_5152a37d_da4c_51b4_8f0c_4210454b6b61" vbProcedure="false">'Use Phase_Grid'!$L$95</definedName>
    <definedName function="false" hidden="false" name="mleaf_51545b24_d296_57ee_84a1_d1c4d225f6a2" vbProcedure="false">'Use Phase'!$L$127</definedName>
    <definedName function="false" hidden="false" name="mleaf_5155844d_21ef_5fdf_985f_42835e72b885" vbProcedure="false">Resume_SensAnal!$S$153</definedName>
    <definedName function="false" hidden="false" name="mleaf_515a26b6_aadd_5c2b_94e5_c323527d2c93" vbProcedure="false">Production!$BE$202</definedName>
    <definedName function="false" hidden="false" name="mleaf_515bf5c0_4177_5d6e_9eef_38d908699c9e" vbProcedure="false">Resume_SensAnal!$C$193</definedName>
    <definedName function="false" hidden="false" name="mleaf_51626ed9_a06b_5b6e_9486_31f9bcdedb1b" vbProcedure="false">Resume_SensAnal!$S$120</definedName>
    <definedName function="false" hidden="false" name="mleaf_5162f3d4_7982_5c8d_bc8b_1e728e978419" vbProcedure="false">'Heat map article'!$E$93</definedName>
    <definedName function="false" hidden="false" name="mleaf_51656e68_f12f_5b95_85e4_15d120de3afb" vbProcedure="false">Production!$I$106</definedName>
    <definedName function="false" hidden="false" name="mleaf_51664e3a_8394_5072_b070_e4e9e60364b4" vbProcedure="false">'Heat map article'!$AJ$29</definedName>
    <definedName function="false" hidden="false" name="mleaf_516a1992_c2be_54f4_9a9a_a6468d5f157a" vbProcedure="false">'Use Phase'!$J$260</definedName>
    <definedName function="false" hidden="false" name="mleaf_516cb163_f2f4_5582_9d3f_af09a4360f37" vbProcedure="false">'Use Phase_Grid'!$K$149</definedName>
    <definedName function="false" hidden="false" name="mleaf_5170bda0_cdd0_50f7_aadf_8f650ddde586" vbProcedure="false">Resume_SensAnal!$O$129</definedName>
    <definedName function="false" hidden="false" name="mleaf_5171e173_da04_5966_9a69_92a92b7e23ec" vbProcedure="false">Resume_SensAnal!$AO$44</definedName>
    <definedName function="false" hidden="false" name="mleaf_5173f8e1_f763_5f04_94c0_dd7d565f9534" vbProcedure="false">'Use Phase'!$V$303</definedName>
    <definedName function="false" hidden="false" name="mleaf_5174d73f_3b99_5739_a76b_31353ec29219" vbProcedure="false">'Use Phase'!$P$360</definedName>
    <definedName function="false" hidden="false" name="mleaf_51769019_7b64_5c58_89b6_d12741c06b84" vbProcedure="false">Production!$BO$54</definedName>
    <definedName function="false" hidden="false" name="mleaf_51786b2d_6062_5756_bb9e_ea6b56c38ca6" vbProcedure="false">Recycling!$AX$310</definedName>
    <definedName function="false" hidden="false" name="mleaf_517ba5e2_1e0b_59d2_8a72_590e3ddbb5fd" vbProcedure="false">Recycling!$AJ$86</definedName>
    <definedName function="false" hidden="false" name="mleaf_5187e3b9_93c1_5af6_86fe_b6c0e329d8d9" vbProcedure="false">Recycling!$Z$175</definedName>
    <definedName function="false" hidden="false" name="mleaf_518ccb48_6e52_5b90_bb2b_508834f1e21b" vbProcedure="false">'Heat map article'!$D$112</definedName>
    <definedName function="false" hidden="false" name="mleaf_518f940b_8e4c_59b9_833a_8ff4a22360bd" vbProcedure="false">Recycling!$V$180</definedName>
    <definedName function="false" hidden="false" name="mleaf_5191b04f_373d_5588_b97e_6227ded87e40" vbProcedure="false">'Heat map article'!$D$83</definedName>
    <definedName function="false" hidden="false" name="mleaf_5192773b_18c9_56cd_8211_a1621fc8a96a" vbProcedure="false">Production!$A$31</definedName>
    <definedName function="false" hidden="false" name="mleaf_519a73d2_ebac_5046_8ed8_340efd32bb08" vbProcedure="false">Resume_SensAnal!$AF$49</definedName>
    <definedName function="false" hidden="false" name="mleaf_519b164d_d569_5024_b04c_8ee61c30977e" vbProcedure="false">Production!$BO$227</definedName>
    <definedName function="false" hidden="false" name="mleaf_519f5d25_0442_5273_b703_2f749123ae63" vbProcedure="false">Resume_SensAnal!$AE$59</definedName>
    <definedName function="false" hidden="false" name="mleaf_519f744a_7bb3_5ec9_9914_c771fe766371" vbProcedure="false">'Use Phase'!$J$139</definedName>
    <definedName function="false" hidden="false" name="mleaf_51a30204_3774_56c3_9409_0889dfad9607" vbProcedure="false">Recycling!$AP$6</definedName>
    <definedName function="false" hidden="false" name="mleaf_51a3d90e_ca94_549c_81ac_dab13199b06d" vbProcedure="false">'Heat map article'!$I$37</definedName>
    <definedName function="false" hidden="false" name="mleaf_51a58c3c_e8c1_56b3_bfaa_779acd6be2b0" vbProcedure="false">Graphs!$G$38</definedName>
    <definedName function="false" hidden="false" name="mleaf_51a5a1af_7132_58e8_a640_364e097c3d80" vbProcedure="false">Resume_SensAnal!$I$153</definedName>
    <definedName function="false" hidden="false" name="mleaf_51a7f295_1980_5963_ac3c_f1711f6e107d" vbProcedure="false">'Use Phase'!$AK$159</definedName>
    <definedName function="false" hidden="false" name="mleaf_51a8e57a_2492_5262_ae44_e7e6bcc824e1" vbProcedure="false">Resume_SensAnal!$S$164</definedName>
    <definedName function="false" hidden="false" name="mleaf_51a903c3_fce9_5be1_a3b5_07e24a9b0b17" vbProcedure="false">Recycling!$BQ$105</definedName>
    <definedName function="false" hidden="false" name="mleaf_51aaf40b_c5ab_5652_9f33_0e5ab955acef" vbProcedure="false">'Heat map article'!$AF$130</definedName>
    <definedName function="false" hidden="false" name="mleaf_51ad5f4a_34a1_54ec_932a_b5230df64c5c" vbProcedure="false">'Use Phase'!$Q$94</definedName>
    <definedName function="false" hidden="false" name="mleaf_51ae9479_70ee_53bf_b7a1_6d724c1aafcf" vbProcedure="false">'Heat map article'!$X$119</definedName>
    <definedName function="false" hidden="false" name="mleaf_51af4a95_75d8_5114_91ee_b957ff6a3abe" vbProcedure="false">Recycling!$BC$93</definedName>
    <definedName function="false" hidden="false" name="mleaf_51b0a735_85c4_5670_a41f_6f06622904fb" vbProcedure="false">'Use Phase'!$AH$222</definedName>
    <definedName function="false" hidden="false" name="mleaf_51b90dc7_6b5e_5e2a_a045_7288a415318d" vbProcedure="false">'Use Phase_Grid'!$U$202</definedName>
    <definedName function="false" hidden="false" name="mleaf_51b9f669_65ab_59e5_8a0b_39bfd2e6d0a8" vbProcedure="false">'Heat map article'!$L$10</definedName>
    <definedName function="false" hidden="false" name="mleaf_51bc8f89_595f_5107_b9c9_41d803d3c050" vbProcedure="false">Resume_SensAnal!$U$183</definedName>
    <definedName function="false" hidden="false" name="mleaf_51bf4f52_cf51_5b6c_bb86_1e9596b34880" vbProcedure="false">Recycling!$G$83</definedName>
    <definedName function="false" hidden="false" name="mleaf_51bf5891_c7f6_502f_97d1_3e1581a9d596" vbProcedure="false">Resume_SensAnal!$AM$112</definedName>
    <definedName function="false" hidden="false" name="mleaf_51bffd38_b892_5b78_9397_ea63c305a5ca" vbProcedure="false">Resume_SensAnal!$AL$94</definedName>
    <definedName function="false" hidden="false" name="mleaf_51c30ee6_64a5_5e46_bc93_f1d6999efb33" vbProcedure="false">'Use Phase'!$T$223</definedName>
    <definedName function="false" hidden="false" name="mleaf_51c32d6c_039e_5ec1_89f5_733e461451d3" vbProcedure="false">'Use Phase_Grid'!$L$159</definedName>
    <definedName function="false" hidden="false" name="mleaf_51c4692c_cd49_5ed7_8de7_207ebda4985a" vbProcedure="false">Production!$AA$206</definedName>
    <definedName function="false" hidden="false" name="mleaf_51c926d8_83de_58fb_90e4_2823e461cfff" vbProcedure="false">Recycling!$AP$313</definedName>
    <definedName function="false" hidden="false" name="mleaf_51cf829c_07eb_5339_becb_c344ccdd1936" vbProcedure="false">'Heat map article'!$H$23</definedName>
    <definedName function="false" hidden="false" name="mleaf_51d1db43_a8f9_5246_be43_20e4cf2eafe2" vbProcedure="false">Recycling!$AR$83</definedName>
    <definedName function="false" hidden="false" name="mleaf_51d35b3c_d838_5ab9_b8f8_fe95a0d44b0d" vbProcedure="false">Resume_SensAnal!$AG$60</definedName>
    <definedName function="false" hidden="false" name="mleaf_51d97dbb_f3c1_5e5c_bbe4_299982facb9b" vbProcedure="false">Resume_SensAnal!$R$93</definedName>
    <definedName function="false" hidden="false" name="mleaf_51dc1423_f76a_5f5b_a6df_e3b0a899be4b" vbProcedure="false">Recycling!$BA$92</definedName>
    <definedName function="false" hidden="false" name="mleaf_51e29add_fec0_5398_a9da_a5b060cf6157" vbProcedure="false">Recycling!$L$134</definedName>
    <definedName function="false" hidden="false" name="mleaf_51e7fd89_a91e_5019_89d5_c65958455f67" vbProcedure="false">'Heat map article'!$J$77</definedName>
    <definedName function="false" hidden="false" name="mleaf_51e8772f_9ad3_574b_8f04_61612a02a82a" vbProcedure="false">'Use Phase'!$AI$178</definedName>
    <definedName function="false" hidden="false" name="mleaf_51e907f7_ced0_57ca_a360_2d1463782111" vbProcedure="false">'Use Phase'!$O$235</definedName>
    <definedName function="false" hidden="false" name="mleaf_51e9331f_fdef_5afd_8396_98360cb7176d" vbProcedure="false">Resume_SensAnal!$N$169</definedName>
    <definedName function="false" hidden="false" name="mleaf_51ed6b82_d294_51c7_b32d_e15e01186061" vbProcedure="false">'Heat map article'!$U$88</definedName>
    <definedName function="false" hidden="false" name="mleaf_51f36dd5_42ba_5021_a097_621d0e429e9c" vbProcedure="false">'Heat map article'!$AY$7</definedName>
    <definedName function="false" hidden="false" name="mleaf_51f7ab52_b8c8_5874_8c25_2ed3b98663fd" vbProcedure="false">'Use Phase'!$J$379</definedName>
    <definedName function="false" hidden="false" name="mleaf_51fa21d5_9172_5cdf_8684_fae9cfb9aa50" vbProcedure="false">Graphs!$G$67</definedName>
    <definedName function="false" hidden="false" name="mleaf_51fcfcff_4536_5651_ad51_757b4b3b2b27" vbProcedure="false">Recycling!$BQ$324</definedName>
    <definedName function="false" hidden="false" name="mleaf_51feb2f5_bb45_5d91_8d05_cd1bd9a73025" vbProcedure="false">Production!$AL$19</definedName>
    <definedName function="false" hidden="false" name="mleaf_52004b8c_7a9c_5635_bece_6beab175afc9" vbProcedure="false">'Use Phase_Grid'!$R$64</definedName>
    <definedName function="false" hidden="false" name="mleaf_52004f39_3707_5a0e_bf88_4393299c0bdc" vbProcedure="false">Production!$J$110</definedName>
    <definedName function="false" hidden="false" name="mleaf_5201778b_4b74_5d21_8472_32421296727c" vbProcedure="false">'Heat map article'!$X$28</definedName>
    <definedName function="false" hidden="false" name="mleaf_5208a44a_a79f_5851_9f85_9294de2eb8d6" vbProcedure="false">'Use Phase_Grid'!$S$177</definedName>
    <definedName function="false" hidden="false" name="mleaf_520ffa4f_ef1d_537d_b7f2_ed36172e74ee" vbProcedure="false">Recycling!$L$153</definedName>
    <definedName function="false" hidden="false" name="mleaf_52102290_32ec_5a42_8976_a0b3b6798b62" vbProcedure="false">Recycling!$N$103</definedName>
    <definedName function="false" hidden="false" name="mleaf_52125929_c92a_5d4d_9f52_68c2804d94c9" vbProcedure="false">'Use Phase'!$J$191</definedName>
    <definedName function="false" hidden="false" name="mleaf_52138a74_29d8_5250_9619_a586296fb366" vbProcedure="false">'Heat map article'!$AL$16</definedName>
    <definedName function="false" hidden="false" name="mleaf_5214d89a_aab4_5915_b8d3_f1d4ae87cd9b" vbProcedure="false">Recycling!$BL$339</definedName>
    <definedName function="false" hidden="false" name="mleaf_52172532_5a4b_5bc3_b2d1_01194be4bab0" vbProcedure="false">Resume_SensAnal!$S$32</definedName>
    <definedName function="false" hidden="false" name="mleaf_521c56ee_f8f4_5ace_a3b0_ef00720550f7" vbProcedure="false">'Heat map article'!$G$40</definedName>
    <definedName function="false" hidden="false" name="mleaf_521d2812_5cda_5511_8da0_1179bfa1cf03" vbProcedure="false">'Heat map article'!$U$87</definedName>
    <definedName function="false" hidden="false" name="mleaf_522a174b_b8ca_5d70_8833_52660de0d7bc" vbProcedure="false">Resume_SensAnal!$AR$63</definedName>
    <definedName function="false" hidden="false" name="mleaf_522adc36_96ba_5c23_96a9_19226e8ee7b1" vbProcedure="false">Recycling!$AM$87</definedName>
    <definedName function="false" hidden="false" name="mleaf_52304f26_edb2_529c_acbd_de44abcd141f" vbProcedure="false">'Use Phase'!$L$362</definedName>
    <definedName function="false" hidden="false" name="mleaf_523b7e9b_5014_56ed_81c8_7d08156d8a54" vbProcedure="false">Recycling!$BJ$302</definedName>
    <definedName function="false" hidden="false" name="mleaf_523d579b_993d_5137_bf5f_5c6f257c32a0" vbProcedure="false">Recycling!$AY$153</definedName>
    <definedName function="false" hidden="false" name="mleaf_523e7b58_81c1_5e96_9c9c_e8bf2c994021" vbProcedure="false">Graphs!$O$18</definedName>
    <definedName function="false" hidden="false" name="mleaf_52420f39_8a47_5a04_9ca8_d79dec3f8213" vbProcedure="false">Resume_SensAnal!$R$196</definedName>
    <definedName function="false" hidden="false" name="mleaf_5244327c_5c9a_5eac_a37c_3d86bf7f1287" vbProcedure="false">Resume_SensAnal!$N$167</definedName>
    <definedName function="false" hidden="false" name="mleaf_5245fd6b_a582_57ea_9e75_8c4910a699c5" vbProcedure="false">Resume_SensAnal!$T$191</definedName>
    <definedName function="false" hidden="false" name="mleaf_52460773_a510_5e21_b6c9_6c84011e0685" vbProcedure="false">'Heat map article'!$V$66</definedName>
    <definedName function="false" hidden="false" name="mleaf_5248e0bc_ed0c_5a35_8db6_813f9eba115d" vbProcedure="false">Production!$P$49</definedName>
    <definedName function="false" hidden="false" name="mleaf_524e568a_b475_5f9d_a0ed_85d0a5229698" vbProcedure="false">'Use Phase_Grid'!$K$144</definedName>
    <definedName function="false" hidden="false" name="mleaf_52507b4d_37f9_5807_b699_d51c2dcdcff4" vbProcedure="false">'Heat map article'!$H$108</definedName>
    <definedName function="false" hidden="false" name="mleaf_52512db3_0045_5764_9129_4ebb7c0cb804" vbProcedure="false">'Use Phase'!$M$43</definedName>
    <definedName function="false" hidden="false" name="mleaf_5252618e_f02c_5489_890b_4136de3c1370" vbProcedure="false">Recycling!$F$194</definedName>
    <definedName function="false" hidden="false" name="mleaf_5252648f_d780_5396_8359_33775d3f2131" vbProcedure="false">'Heat map article'!$AQ$26</definedName>
    <definedName function="false" hidden="false" name="mleaf_5255efb3_5016_5ceb_ad88_4de04ef6fbb2" vbProcedure="false">Recycling!$H$194</definedName>
    <definedName function="false" hidden="false" name="mleaf_52564e71_ca29_5577_8d19_f550a09781a7" vbProcedure="false">Recycling!$P$174</definedName>
    <definedName function="false" hidden="false" name="mleaf_525834e0_e434_5e6c_b1f3_7703bbb5edf9" vbProcedure="false">'Use Phase'!$AD$286</definedName>
    <definedName function="false" hidden="false" name="mleaf_52584601_53aa_5cb9_976f_72471f9df17e" vbProcedure="false">Recycling!$X$177</definedName>
    <definedName function="false" hidden="false" name="mleaf_525ccbbe_446b_5a2f_92bd_b54f1f59c16c" vbProcedure="false">Production!$H$155</definedName>
    <definedName function="false" hidden="false" name="mleaf_525d83b6_80f5_54b9_b9ab_a4b5844a4823" vbProcedure="false">'Use Phase'!$V$255</definedName>
    <definedName function="false" hidden="false" name="mleaf_525ddcf8_bd51_546f_8b5d_edec92b915b8" vbProcedure="false">Resume_SensAnal!$AN$113</definedName>
    <definedName function="false" hidden="false" name="mleaf_525effe4_9c79_5606_a54c_9ed7903d3f31" vbProcedure="false">'Use Phase_Grid'!$D$20</definedName>
    <definedName function="false" hidden="false" name="mleaf_525f2a9a_3d12_5919_8569_f21d59245b7a" vbProcedure="false">'Use Phase'!$M$196</definedName>
    <definedName function="false" hidden="false" name="mleaf_526169d3_7d08_51e3_ab06_2f11a8ff7576" vbProcedure="false">Production!$E$34</definedName>
    <definedName function="false" hidden="false" name="mleaf_5264e8c3_4cee_531a_b469_da2c5a95ab9d" vbProcedure="false">'Use Phase'!$AE$161</definedName>
    <definedName function="false" hidden="false" name="mleaf_5267ed47_93a0_5170_9202_df8b92bdc5b6" vbProcedure="false">Resume_SensAnal!$W$186</definedName>
    <definedName function="false" hidden="false" name="mleaf_52696df5_e6c2_5e2b_a3b2_1a27ea14314a" vbProcedure="false">'Use Phase_Grid'!$Q$199</definedName>
    <definedName function="false" hidden="false" name="mleaf_52699567_096d_5fed_8581_7ddf501a8872" vbProcedure="false">'Use Phase_Grid'!$P$180</definedName>
    <definedName function="false" hidden="false" name="mleaf_526b1463_fd74_5d10_a422_cebf02a62f18" vbProcedure="false">'Heat map article'!$V$76</definedName>
    <definedName function="false" hidden="false" name="mleaf_526bdaf9_71ad_58b2_b282_41aef22c68af" vbProcedure="false">Graphs!$L$51</definedName>
    <definedName function="false" hidden="false" name="mleaf_526c9790_a079_5a10_ab02_ef335343e63e" vbProcedure="false">'Use Phase_Grid'!$R$147</definedName>
    <definedName function="false" hidden="false" name="mleaf_5276865d_0c0f_522e_b5f4_ab26a7d8598d" vbProcedure="false">'Use Phase'!$Q$326</definedName>
    <definedName function="false" hidden="false" name="mleaf_52790561_20df_59e0_b1f4_8e0eb88f0775" vbProcedure="false">'Use Phase_Grid'!$L$38</definedName>
    <definedName function="false" hidden="false" name="mleaf_527ada19_bebb_5a91_afe5_2b39d88e66cb" vbProcedure="false">Graphs!$E$26</definedName>
    <definedName function="false" hidden="false" name="mleaf_527af6de_b721_51fb_9d8d_7f57eaafa8cb" vbProcedure="false">'Use Phase'!$AI$342</definedName>
    <definedName function="false" hidden="false" name="mleaf_527c62a3_50b2_5376_a800_c1fe4b1f491a" vbProcedure="false">Resume_SensAnal!$V$12</definedName>
    <definedName function="false" hidden="false" name="mleaf_5287bf5e_5e05_5454_a56b_0827a755d3eb" vbProcedure="false">Recycling!$X$122</definedName>
    <definedName function="false" hidden="false" name="mleaf_5288b05b_6779_5059_bb4f_ec56b8301752" vbProcedure="false">Production!$BO$87</definedName>
    <definedName function="false" hidden="false" name="mleaf_528a6dee_f38f_5f84_a6b2_627b3d6e6e6d" vbProcedure="false">Resume_SensAnal!$J$172</definedName>
    <definedName function="false" hidden="false" name="mleaf_528cd685_703a_54a8_9a98_15bef82b1ec9" vbProcedure="false">'Use Phase'!$L$314</definedName>
    <definedName function="false" hidden="false" name="mleaf_5291073f_80e1_5cdb_8ba6_9305027f2b44" vbProcedure="false">Recycling!$BD$96</definedName>
    <definedName function="false" hidden="false" name="mleaf_529aeb85_ef43_5198_9609_19bf4b24c7fe" vbProcedure="false">'Use Phase_Grid'!$M$54</definedName>
    <definedName function="false" hidden="false" name="mleaf_529da399_18f1_53a3_b8d3_b1ad5174cd37" vbProcedure="false">'Heat map article'!$K$91</definedName>
    <definedName function="false" hidden="false" name="mleaf_529ed93f_3cbf_58ab_a259_c34249032408" vbProcedure="false">'Heat map article'!$AA$55</definedName>
    <definedName function="false" hidden="false" name="mleaf_529fe457_ec16_5b63_916d_d504fb9881de" vbProcedure="false">'Heat map article'!$AF$51</definedName>
    <definedName function="false" hidden="false" name="mleaf_52a0e641_86c4_5d04_a599_034c9bfa6814" vbProcedure="false">Recycling!$BL$315</definedName>
    <definedName function="false" hidden="false" name="mleaf_52a2e147_7480_5700_92b5_b21b1519bdd3" vbProcedure="false">Production!$BF$191</definedName>
    <definedName function="false" hidden="false" name="mleaf_52a9d28a_f0ae_5441_aaa8_a1bbc613e924" vbProcedure="false">Resume_SensAnal!$C$221</definedName>
    <definedName function="false" hidden="false" name="mleaf_52aa74ca_7df1_5d0a_8246_1ad8470250b3" vbProcedure="false">Graphs!$F$51</definedName>
    <definedName function="false" hidden="false" name="mleaf_52ab6e46_742c_5d2d_be0b_725aa960e6ff" vbProcedure="false">Production!$AC$89</definedName>
    <definedName function="false" hidden="false" name="mleaf_52b49bb2_ac23_595f_b898_5cbf53070ab9" vbProcedure="false">Recycling!$AZ$119</definedName>
    <definedName function="false" hidden="false" name="mleaf_52b4ad18_8f1c_555d_b5e6_a25a5f96c559" vbProcedure="false">'Heat map article'!$F$60</definedName>
    <definedName function="false" hidden="false" name="mleaf_52b5dfe2_6486_5510_8691_2bbe0b097709" vbProcedure="false">'Use Phase'!$S$39</definedName>
    <definedName function="false" hidden="false" name="mleaf_52bc7bda_a039_568f_b4d3_fbf0690fe1e0" vbProcedure="false">'Use Phase'!$AF$253</definedName>
    <definedName function="false" hidden="false" name="mleaf_52c6d630_ac81_5ce9_98be_64eff9ff3f82" vbProcedure="false">Recycling!$M$173</definedName>
    <definedName function="false" hidden="false" name="mleaf_52c725d9_256b_5095_9c95_99c8795f2b22" vbProcedure="false">'Heat map article'!$I$64</definedName>
    <definedName function="false" hidden="false" name="mleaf_52c915e1_066d_5903_9e1e_844173eaf6b8" vbProcedure="false">Recycling!$AI$153</definedName>
    <definedName function="false" hidden="false" name="mleaf_52ca8b5e_4582_51ee_abf9_4278202bdb72" vbProcedure="false">'Use Phase'!$J$246</definedName>
    <definedName function="false" hidden="false" name="mleaf_52cc84a5_88eb_5d76_9615_0a383231850d" vbProcedure="false">Resume_SensAnal!$AM$91</definedName>
    <definedName function="false" hidden="false" name="mleaf_52cf2d00_1f8c_53ac_83d1_ac7d70c98fbc" vbProcedure="false">Recycling!$AT$53</definedName>
    <definedName function="false" hidden="false" name="mleaf_52d087a5_fee6_56fd_af3b_ec88e17c8f3f" vbProcedure="false">'Use Phase'!$Q$293</definedName>
    <definedName function="false" hidden="false" name="mleaf_52d4b0a4_ace1_5ea1_aae6_17961ead9592" vbProcedure="false">Resume_SensAnal!$Q$196</definedName>
    <definedName function="false" hidden="false" name="mleaf_52d55f32_aa47_5f1d_b403_4765a34fa83e" vbProcedure="false">Production!$G$84</definedName>
    <definedName function="false" hidden="false" name="mleaf_52d8e0c6_ac54_5071_8e52_12d91b54ed2a" vbProcedure="false">'Heat map article'!$AR$10</definedName>
    <definedName function="false" hidden="false" name="mleaf_52dbb872_0cd2_555d_bbd6_d5ea919724cf" vbProcedure="false">'Use Phase'!$AH$196</definedName>
    <definedName function="false" hidden="false" name="mleaf_52e2e47c_adbf_5747_aa99_7db8b47b62f1" vbProcedure="false">Resume_SensAnal!$AB$104</definedName>
    <definedName function="false" hidden="false" name="mleaf_52e4f555_c903_5a71_8679_7706570d3350" vbProcedure="false">'Use Phase_Grid'!$O$162</definedName>
    <definedName function="false" hidden="false" name="mleaf_52e9ab69_13a6_5f80_bffa_5acce2c6af4f" vbProcedure="false">'Use Phase'!$O$147</definedName>
    <definedName function="false" hidden="false" name="mleaf_52e9b9c6_1ff3_5a00_bc6a_598949af2268" vbProcedure="false">Production!$AC$14</definedName>
    <definedName function="false" hidden="false" name="mleaf_52ec5626_c3a1_5d3a_9d85_aa6e74f27c9d" vbProcedure="false">'Heat map article'!$O$87</definedName>
    <definedName function="false" hidden="false" name="mleaf_52ecefd7_9eab_52a5_81eb_651df7b64f86" vbProcedure="false">Recycling!$G$87</definedName>
    <definedName function="false" hidden="false" name="mleaf_52ecfbca_fe98_54ff_b769_f357d2959cf2" vbProcedure="false">'Use Phase_Grid'!$S$179</definedName>
    <definedName function="false" hidden="false" name="mleaf_52edd1d4_3bd2_54fd_a702_69ca10e8a77a" vbProcedure="false">Recycling!$AP$319</definedName>
    <definedName function="false" hidden="false" name="mleaf_52ede241_1db0_57c4_95a2_916e33f1c729" vbProcedure="false">'Heat map article'!$AD$101</definedName>
    <definedName function="false" hidden="false" name="mleaf_52f00532_06cc_55c2_96f0_ce7fc4459bb1" vbProcedure="false">'Use Phase'!$O$393</definedName>
    <definedName function="false" hidden="false" name="mleaf_52f2029c_a7b7_56d7_9219_d2589f4d2220" vbProcedure="false">'Heat map article'!$AJ$8</definedName>
    <definedName function="false" hidden="false" name="mleaf_52f32c0a_3f97_5afa_ba82_3dead7376797" vbProcedure="false">'Heat map article'!$J$82</definedName>
    <definedName function="false" hidden="false" name="mleaf_52f3a5d3_7d0f_5d44_bd4b_5d2651b6ce54" vbProcedure="false">Production!$G$167</definedName>
    <definedName function="false" hidden="false" name="mleaf_52f9be58_be15_56a8_b9e7_fd256afb8bc8" vbProcedure="false">Production!$Q$86</definedName>
    <definedName function="false" hidden="false" name="mleaf_52fc99b2_4524_5d7b_be5c_937b4a33cc47" vbProcedure="false">Production!$K$59</definedName>
    <definedName function="false" hidden="false" name="mleaf_52fd2e6a_fa3c_5c87_ba5a_d477d1f1f69a" vbProcedure="false">'Use Phase'!$AH$157</definedName>
    <definedName function="false" hidden="false" name="mleaf_52fee3e1_fb4c_5f96_8622_a531623a27cc" vbProcedure="false">Resume_SensAnal!$N$149</definedName>
    <definedName function="false" hidden="false" name="mleaf_5304c7d6_0d8f_5ea9_9428_3f8dab174f44" vbProcedure="false">Recycling!$AO$154</definedName>
    <definedName function="false" hidden="false" name="mleaf_53075a51_67c8_56c1_ac44_56935ceb8888" vbProcedure="false">Resume_SensAnal!$P$41</definedName>
    <definedName function="false" hidden="false" name="mleaf_530cd229_205b_548a_a8b3_e8a83920cc0a" vbProcedure="false">'Heat map article'!$L$25</definedName>
    <definedName function="false" hidden="false" name="mleaf_530d785d_3db5_5f73_9e2f_1a0f5432faec" vbProcedure="false">'Use Phase'!$AJ$206</definedName>
    <definedName function="false" hidden="false" name="mleaf_5317995d_5822_5970_a80c_f342677603f8" vbProcedure="false">'Heat map article'!$U$84</definedName>
    <definedName function="false" hidden="false" name="mleaf_5319333c_f9e0_5456_8335_c2f9840f75a7" vbProcedure="false">'Use Phase'!$AK$303</definedName>
    <definedName function="false" hidden="false" name="mleaf_53193d20_a73b_5d2b_aa01_73ff09510458" vbProcedure="false">'Heat map article'!$AB$148</definedName>
    <definedName function="false" hidden="false" name="mleaf_53194f40_765d_5aa1_ae11_b742fb416b41" vbProcedure="false">Cover!$B$7</definedName>
    <definedName function="false" hidden="false" name="mleaf_531d6aaf_1ae7_59b9_beec_2ef7ce5b40fc" vbProcedure="false">Resume_SensAnal!$K$205</definedName>
    <definedName function="false" hidden="false" name="mleaf_531dafd2_2547_5406_a3bf_97f386e6bdb9" vbProcedure="false">Recycling!$AD$199</definedName>
    <definedName function="false" hidden="false" name="mleaf_531e2b53_a83a_51a6_8f63_7dd02610fd8b" vbProcedure="false">Production!$A$29</definedName>
    <definedName function="false" hidden="false" name="mleaf_531e7104_d9c3_585f_b1ae_b96fad4b34bf" vbProcedure="false">Production!$K$238</definedName>
    <definedName function="false" hidden="false" name="mleaf_532384bb_a6ed_570c_b2e7_f2c37a5fc3c4" vbProcedure="false">Resume_SensAnal!$F$67</definedName>
    <definedName function="false" hidden="false" name="mleaf_532467cf_02df_5d17_9b63_f57183ab15e9" vbProcedure="false">'Use Phase'!$S$205</definedName>
    <definedName function="false" hidden="false" name="mleaf_5329a0bd_e7a7_5092_8f8e_49edd76e58b8" vbProcedure="false">Production!$BD$189</definedName>
    <definedName function="false" hidden="false" name="mleaf_532d744d_23ac_5ea6_a9b0_cb0bab77299d" vbProcedure="false">'Use Phase'!$R$45</definedName>
    <definedName function="false" hidden="false" name="mleaf_53305389_4389_566c_878a_01a1e525a348" vbProcedure="false">'Use Phase'!$T$183</definedName>
    <definedName function="false" hidden="false" name="mleaf_533431de_c16e_5504_bb25_cd7cea913638" vbProcedure="false">Resume_SensAnal!$R$86</definedName>
    <definedName function="false" hidden="false" name="mleaf_533896a2_9188_5707_9ecb_ce4700041c0e" vbProcedure="false">'Heat map article'!$N$155</definedName>
    <definedName function="false" hidden="false" name="mleaf_5339abac_9b30_54f5_b867_2b3555cb93bc" vbProcedure="false">'Use Phase_Grid'!$N$82</definedName>
    <definedName function="false" hidden="false" name="mleaf_533a815e_8eee_5450_bec1_b57ba09324c4" vbProcedure="false">Production!$D$24</definedName>
    <definedName function="false" hidden="false" name="mleaf_533a9f4b_22d0_5f5e_9d5b_77261c6225ad" vbProcedure="false">Recycling!$AB$193</definedName>
    <definedName function="false" hidden="false" name="mleaf_533b0694_b57c_5440_a212_f216350136e4" vbProcedure="false">'Use Phase'!$K$387</definedName>
    <definedName function="false" hidden="false" name="mleaf_533b8d6b_f2a4_55bb_9454_82f6277f4420" vbProcedure="false">'Heat map article'!$M$10</definedName>
    <definedName function="false" hidden="false" name="mleaf_53401c06_e699_5c40_9622_2f1b62b5f3ca" vbProcedure="false">'Use Phase'!$L$72</definedName>
    <definedName function="false" hidden="false" name="mleaf_53465105_3c6f_5472_b9d5_a87129306a1f" vbProcedure="false">'Use Phase_Grid'!$R$55</definedName>
    <definedName function="false" hidden="false" name="mleaf_5347a9c7_25ca_5457_a688_5c06ecc07a94" vbProcedure="false">'Heat map article'!$AA$12</definedName>
    <definedName function="false" hidden="false" name="mleaf_53488c77_9da9_5354_bb14_f2ba4040e838" vbProcedure="false">'Heat map article'!$R$10</definedName>
    <definedName function="false" hidden="false" name="mleaf_534a40a7_8349_559f_ac6c_aec18bf662a9" vbProcedure="false">'Heat map article'!$AL$43</definedName>
    <definedName function="false" hidden="false" name="mleaf_534d576c_3774_5317_ae9f_4108cc5cea04" vbProcedure="false">Recycling!$AW$315</definedName>
    <definedName function="false" hidden="false" name="mleaf_534e3303_d5d7_5819_ac49_30c44d4549d5" vbProcedure="false">Graphs!$O$58</definedName>
    <definedName function="false" hidden="false" name="mleaf_53504c73_b71a_5d0d_8039_34463bd5a51a" vbProcedure="false">'Use Phase_Grid'!$K$18</definedName>
    <definedName function="false" hidden="false" name="mleaf_53520931_c00a_5e5f_8a63_862b0d424a5e" vbProcedure="false">'Heat map article'!$AJ$37</definedName>
    <definedName function="false" hidden="false" name="mleaf_5355f11e_beaf_5020_8429_b2ee7c6814fd" vbProcedure="false">Resume_SensAnal!$I$164</definedName>
    <definedName function="false" hidden="false" name="mleaf_53584fc5_664c_517f_ac7b_0eeccd73bccd" vbProcedure="false">Production!$AA$199</definedName>
    <definedName function="false" hidden="false" name="mleaf_53587d85_fe77_5a64_be3a_91b13309c66e" vbProcedure="false">Recycling!$Q$180</definedName>
    <definedName function="false" hidden="false" name="mleaf_535c677a_6584_541d_9a61_08ab3394248a" vbProcedure="false">Recycling!$V$112</definedName>
    <definedName function="false" hidden="false" name="mleaf_535d7dda_79f7_5de0_8149_92c6c4ee7984" vbProcedure="false">'Use Phase'!$AE$141</definedName>
    <definedName function="false" hidden="false" name="mleaf_535db810_4f49_5fbf_a066_242bfbf62d01" vbProcedure="false">'Use Phase'!$S$275</definedName>
    <definedName function="false" hidden="false" name="mleaf_535f02cb_dc40_502e_a35e_c87afcacd5e2" vbProcedure="false">Resume_SensAnal!$W$195</definedName>
    <definedName function="false" hidden="false" name="mleaf_53603672_3855_57d7_b779_b8de91eba864" vbProcedure="false">'Use Phase'!$V$163</definedName>
    <definedName function="false" hidden="false" name="mleaf_536139c2_43eb_5430_9b1c_f7aa0cabf505" vbProcedure="false">'Use Phase_Grid'!$G$39</definedName>
    <definedName function="false" hidden="false" name="mleaf_53623c5c_ae93_580e_bd97_f3e07cd059f4" vbProcedure="false">'Use Phase'!$AF$282</definedName>
    <definedName function="false" hidden="false" name="mleaf_536325fe_3f22_5e43_bece_f6b6fd88776a" vbProcedure="false">'Use Phase_Grid'!$O$228</definedName>
    <definedName function="false" hidden="false" name="mleaf_53693f06_7ead_5a74_8c19_69a6f028d455" vbProcedure="false">Recycling!$O$88</definedName>
    <definedName function="false" hidden="false" name="mleaf_536a45cd_8e33_52fa_9a4d_50b44a7d34e1" vbProcedure="false">Recycling!$BQ$163</definedName>
    <definedName function="false" hidden="false" name="mleaf_536c38b9_4de2_58e2_8c0b_ee7010995134" vbProcedure="false">'Heat map article'!$AE$156</definedName>
    <definedName function="false" hidden="false" name="mleaf_536ce433_a3d7_5c81_966e_f64c39ec65e1" vbProcedure="false">'Heat map article'!$Y$17</definedName>
    <definedName function="false" hidden="false" name="mleaf_53702c11_71ec_5e05_854b_1ac3f4b8e9f3" vbProcedure="false">Production!$N$108</definedName>
    <definedName function="false" hidden="false" name="mleaf_53735881_b99a_5296_9aeb_6cf0d39bde65" vbProcedure="false">Graphs!$B$64</definedName>
    <definedName function="false" hidden="false" name="mleaf_537391d2_7c62_508f_afd6_a5091bf04fed" vbProcedure="false">Recycling!$AO$114</definedName>
    <definedName function="false" hidden="false" name="mleaf_53741360_7a8b_5bff_8be0_3bdd92822e51" vbProcedure="false">Resume_SensAnal!$T$209</definedName>
    <definedName function="false" hidden="false" name="mleaf_5378b752_2980_517e_8511_d3486bf01c25" vbProcedure="false">'Use Phase'!$AE$341</definedName>
    <definedName function="false" hidden="false" name="mleaf_53791455_ff7a_5d2b_b12c_aaf88667a207" vbProcedure="false">'Use Phase_Grid'!$P$116</definedName>
    <definedName function="false" hidden="false" name="mleaf_537a018a_9a59_5be8_8bca_b5ef69a1673d" vbProcedure="false">Resume_SensAnal!$AC$74</definedName>
    <definedName function="false" hidden="false" name="mleaf_537a9f30_a841_5745_8275_2022769f58c5" vbProcedure="false">Recycling!$BJ$110</definedName>
    <definedName function="false" hidden="false" name="mleaf_537bf89b_99a6_5042_88f9_daa54996322e" vbProcedure="false">Production!$BO$152</definedName>
    <definedName function="false" hidden="false" name="mleaf_5382d871_069b_5dab_9762_344d73572ac3" vbProcedure="false">Resume_SensAnal!$C$9</definedName>
    <definedName function="false" hidden="false" name="mleaf_538a3730_d592_5913_aa59_15037e13871c" vbProcedure="false">Recycling!$AS$323</definedName>
    <definedName function="false" hidden="false" name="mleaf_538c414e_3c19_54fb_a738_f44f4ecb14f6" vbProcedure="false">Recycling!$AX$164</definedName>
    <definedName function="false" hidden="false" name="mleaf_53910e13_3dec_533c_bf60_f40bbbeb0fe1" vbProcedure="false">'Heat map article'!$AF$125</definedName>
    <definedName function="false" hidden="false" name="mleaf_5392b394_8a5a_5805_827a_32487ed1cb87" vbProcedure="false">Recycling!$BB$82</definedName>
    <definedName function="false" hidden="false" name="mleaf_53952043_6749_5593_a1c8_692bf2b1645f" vbProcedure="false">Resume_SensAnal!$S$122</definedName>
    <definedName function="false" hidden="false" name="mleaf_5396a655_b13e_55fa_b3c2_9c29b716a6c9" vbProcedure="false">Production!$V$15</definedName>
    <definedName function="false" hidden="false" name="mleaf_53a80b5f_12f3_5009_9283_1850f2c9e364" vbProcedure="false">'Heat map article'!$O$103</definedName>
    <definedName function="false" hidden="false" name="mleaf_53a87e18_096e_5465_826b_581a9c41c958" vbProcedure="false">Graphs!$M$17</definedName>
    <definedName function="false" hidden="false" name="mleaf_53ac5398_b0f2_56fc_a33c_43429f955a1e" vbProcedure="false">Recycling!$AU$82</definedName>
    <definedName function="false" hidden="false" name="mleaf_53b4aa7e_f0ee_5787_ba4b_80384063149d" vbProcedure="false">Graphs!$K$40</definedName>
    <definedName function="false" hidden="false" name="mleaf_53b4d7ef_a55f_5b9d_aa67_96d5966927c5" vbProcedure="false">Recycling!$AX$313</definedName>
    <definedName function="false" hidden="false" name="mleaf_53b50094_4314_5912_b9aa_ba0e4ab99f71" vbProcedure="false">'Use Phase'!$K$192</definedName>
    <definedName function="false" hidden="false" name="mleaf_53b6b635_c54b_5171_865d_7fbc56f45325" vbProcedure="false">'Heat map article'!$AI$127</definedName>
    <definedName function="false" hidden="false" name="mleaf_53b9905b_c678_5fb0_b604_dd99c98979ad" vbProcedure="false">'Use Phase'!$N$277</definedName>
    <definedName function="false" hidden="false" name="mleaf_53ba91b0_408a_5f23_8a11_f768575d2e52" vbProcedure="false">Resume_SensAnal!$AM$60</definedName>
    <definedName function="false" hidden="false" name="mleaf_53bc1ff3_5df8_5e17_8fb3_37ae615bd628" vbProcedure="false">'Heat map article'!$AF$15</definedName>
    <definedName function="false" hidden="false" name="mleaf_53bf6f47_7689_51cd_92e0_daf563227e1b" vbProcedure="false">'Heat map article'!$Z$67</definedName>
    <definedName function="false" hidden="false" name="mleaf_53c06ccb_d704_5b20_a08b_7932a4c2a4a5" vbProcedure="false">Resume_SensAnal!$I$91</definedName>
    <definedName function="false" hidden="false" name="mleaf_53c96ac0_cc25_560f_b5cf_e4ab1c0a62ff" vbProcedure="false">'Heat map article'!$AH$95</definedName>
    <definedName function="false" hidden="false" name="mleaf_53cf664d_5b56_5722_bf3f_d3e0f2b1d386" vbProcedure="false">'Heat map article'!$AU$21</definedName>
    <definedName function="false" hidden="false" name="mleaf_53d9a6a4_2ca9_51ca_9dd7_a12ac7c00939" vbProcedure="false">'Use Phase_Grid'!$S$136</definedName>
    <definedName function="false" hidden="false" name="mleaf_53dc82e9_cc32_5bbb_aa4a_67124d75da70" vbProcedure="false">Production!$BF$185</definedName>
    <definedName function="false" hidden="false" name="mleaf_53dd3cbe_7690_5eb2_bad4_41b5087a476a" vbProcedure="false">Production!$AL$209</definedName>
    <definedName function="false" hidden="false" name="mleaf_53de77ff_a0fd_5506_b049_c9fa7d17a77b" vbProcedure="false">'Use Phase'!$P$66</definedName>
    <definedName function="false" hidden="false" name="mleaf_53e0aae2_4a06_5283_aaa2_eb665f840f8d" vbProcedure="false">'Use Phase'!$AI$327</definedName>
    <definedName function="false" hidden="false" name="mleaf_53e1fb9c_c019_50f2_a864_9775c07608e4" vbProcedure="false">Resume_SensAnal!$Q$71</definedName>
    <definedName function="false" hidden="false" name="mleaf_53e2ae13_a3ed_508f_983f_167e2bfcb84b" vbProcedure="false">'Use Phase'!$U$194</definedName>
    <definedName function="false" hidden="false" name="mleaf_53e5075b_f5e1_520a_8c64_4fe6f980308e" vbProcedure="false">Resume_SensAnal!$G$121</definedName>
    <definedName function="false" hidden="false" name="mleaf_53e5221f_6bd8_5684_8dbf_618dd20897e2" vbProcedure="false">'Use Phase'!$AE$159</definedName>
    <definedName function="false" hidden="false" name="mleaf_53e5649e_508f_54b2_b2aa_7a0f4b6714d9" vbProcedure="false">Recycling!$AZ$152</definedName>
    <definedName function="false" hidden="false" name="mleaf_53e56d4c_6767_5a3a_bd91_95ca5ed9ebde" vbProcedure="false">Production!$G$126</definedName>
    <definedName function="false" hidden="false" name="mleaf_53e78479_c112_5b6e_b4bf_9596343b657f" vbProcedure="false">'Use Phase'!$N$296</definedName>
    <definedName function="false" hidden="false" name="mleaf_53e7f58c_9032_529e_96d6_f3f04cca6597" vbProcedure="false">'Use Phase_Grid'!$M$95</definedName>
    <definedName function="false" hidden="false" name="mleaf_53e8ada4_0de0_53f4_8a4d_78a06957d267" vbProcedure="false">Resume_SensAnal!$R$170</definedName>
    <definedName function="false" hidden="false" name="mleaf_53e91728_149b_59cc_94aa_8567c1410bc6" vbProcedure="false">Resume_SensAnal!$J$134</definedName>
    <definedName function="false" hidden="false" name="mleaf_53eb6ba5_d4c1_5124_ab65_222da97ec84a" vbProcedure="false">Recycling!$AC$187</definedName>
    <definedName function="false" hidden="false" name="mleaf_53ec70d0_0f80_5377_a7ea_4487ed614624" vbProcedure="false">Production!$AL$208</definedName>
    <definedName function="false" hidden="false" name="mleaf_53ef0ea9_d685_5551_a5a7_6d6fc9062e60" vbProcedure="false">'Use Phase_Grid'!$H$50</definedName>
    <definedName function="false" hidden="false" name="mleaf_53f1730d_356f_522f_842c_8929fe8dc84e" vbProcedure="false">Recycling!$AS$52</definedName>
    <definedName function="false" hidden="false" name="mleaf_53f5543a_388e_5cb7_98b4_7b9f4aff9ae4" vbProcedure="false">'Heat map article'!$M$121</definedName>
    <definedName function="false" hidden="false" name="mleaf_53f558f2_82f6_5d5b_97dc_782958a48c80" vbProcedure="false">'Use Phase'!$L$16</definedName>
    <definedName function="false" hidden="false" name="mleaf_53f8b533_7ede_5ac2_aaed_5899ac6eafc9" vbProcedure="false">'Use Phase'!$AD$329</definedName>
    <definedName function="false" hidden="false" name="mleaf_54019cd5_44aa_51ea_903b_54372b4e41f4" vbProcedure="false">'Heat map article'!$L$148</definedName>
    <definedName function="false" hidden="false" name="mleaf_5407660d_56b3_5033_a9f9_d561673b46bc" vbProcedure="false">'Use Phase'!$P$87</definedName>
    <definedName function="false" hidden="false" name="mleaf_540971ba_421a_5a52_ae6e_c0b6dd7517bb" vbProcedure="false">Recycling!$U$117</definedName>
    <definedName function="false" hidden="false" name="mleaf_540abab5_fce5_547b_896d_4938033776db" vbProcedure="false">Graphs!$Q$25</definedName>
    <definedName function="false" hidden="false" name="mleaf_540e94b5_da5b_59b7_b961_60e08a18f095" vbProcedure="false">'Use Phase_Grid'!$O$127</definedName>
    <definedName function="false" hidden="false" name="mleaf_5414afae_7207_5c58_b05b_75b16699fcbf" vbProcedure="false">Resume_SensAnal!$J$40</definedName>
    <definedName function="false" hidden="false" name="mleaf_541ca6be_405f_59bf_967c_000e2ebfebb4" vbProcedure="false">Graphs!$P$65</definedName>
    <definedName function="false" hidden="false" name="mleaf_541dbc6b_9ab4_52a9_823f_eb3a75eb50e9" vbProcedure="false">Resume_SensAnal!$E$32</definedName>
    <definedName function="false" hidden="false" name="mleaf_541debd9_f7ce_5b33_8920_ecea38e65791" vbProcedure="false">'Use Phase'!$L$257</definedName>
    <definedName function="false" hidden="false" name="mleaf_542186c0_4217_5c26_a48c_522ca990b719" vbProcedure="false">'Heat map article'!$W$13</definedName>
    <definedName function="false" hidden="false" name="mleaf_54231447_cfb3_5de2_94b6_3b8a6da9818d" vbProcedure="false">'Use Phase'!$R$305</definedName>
    <definedName function="false" hidden="false" name="mleaf_5425a42f_0165_5326_a7d7_f54ef72b37b8" vbProcedure="false">'Heat map article'!$AU$44</definedName>
    <definedName function="false" hidden="false" name="mleaf_54290a86_f04f_54cb_b95f_0a6987ff6619" vbProcedure="false">Resume_SensAnal!$Q$162</definedName>
    <definedName function="false" hidden="false" name="mleaf_542a91a5_092b_5e2a_8774_2826d75f655e" vbProcedure="false">'Heat map article'!$U$73</definedName>
    <definedName function="false" hidden="false" name="mleaf_542be6d6_d0b4_5838_b5d3_560cffe9ead4" vbProcedure="false">Recycling!$X$192</definedName>
    <definedName function="false" hidden="false" name="mleaf_542f54cb_8e82_522d_bb9e_c2122c73e28e" vbProcedure="false">'Heat map article'!$H$86</definedName>
    <definedName function="false" hidden="false" name="mleaf_542f55c2_45a5_5afd_86aa_0e82609c6a92" vbProcedure="false">Recycling!$AQ$162</definedName>
    <definedName function="false" hidden="false" name="mleaf_54314be4_038d_5394_a356_b0b334d01218" vbProcedure="false">'Heat map article'!$W$92</definedName>
    <definedName function="false" hidden="false" name="mleaf_54355db0_5123_561e_a063_32d643a318cf" vbProcedure="false">Graphs!$F$43</definedName>
    <definedName function="false" hidden="false" name="mleaf_54379fda_ea36_55c7_a42e_263a94f9678b" vbProcedure="false">'Heat map article'!$P$38</definedName>
    <definedName function="false" hidden="false" name="mleaf_543bfec3_8519_5bba_bf70_edd71673145d" vbProcedure="false">'Heat map article'!$Q$52</definedName>
    <definedName function="false" hidden="false" name="mleaf_543ded6b_468c_5118_bcb9_4e70a1e77ff4" vbProcedure="false">Production!$L$64</definedName>
    <definedName function="false" hidden="false" name="mleaf_5442bb40_a05d_569b_b722_69d84c01ae02" vbProcedure="false">Resume_SensAnal!$AP$99</definedName>
    <definedName function="false" hidden="false" name="mleaf_544937e2_11b2_5188_95f2_96c038e85a03" vbProcedure="false">Graphs!$D$16</definedName>
    <definedName function="false" hidden="false" name="mleaf_544e8dbc_4406_5dbc_8ed4_4fdef72c7205" vbProcedure="false">'Use Phase_Grid'!$N$109</definedName>
    <definedName function="false" hidden="false" name="mleaf_5456f123_29c8_5c33_b031_d8b98718725b" vbProcedure="false">Production!$P$44</definedName>
    <definedName function="false" hidden="false" name="mleaf_54620a9c_cccd_533d_b69e_67a177f25c4a" vbProcedure="false">Recycling!$BF$118</definedName>
    <definedName function="false" hidden="false" name="mleaf_5462150b_12c7_5d96_8948_915b48893a5d" vbProcedure="false">'Heat map article'!$C$49</definedName>
    <definedName function="false" hidden="false" name="mleaf_5463731b_8320_5e7e_a145_ea39129c5c30" vbProcedure="false">Resume_SensAnal!$D$68</definedName>
    <definedName function="false" hidden="false" name="mleaf_54670061_12bb_5dac_9bcf_b530891f3318" vbProcedure="false">'Heat map article'!$AG$105</definedName>
    <definedName function="false" hidden="false" name="mleaf_5468af51_e011_5d3d_84e6_14e06c3353b8" vbProcedure="false">'Heat map article'!$Q$110</definedName>
    <definedName function="false" hidden="false" name="mleaf_546c3aee_b0cc_503c_9c59_119666b9825e" vbProcedure="false">'Heat map article'!$F$39</definedName>
    <definedName function="false" hidden="false" name="mleaf_54710eeb_5e84_50f7_8fb3_c40007fad9cf" vbProcedure="false">'Heat map article'!$R$22</definedName>
    <definedName function="false" hidden="false" name="mleaf_5471292f_9872_5a0d_b495_e8560f03a2d5" vbProcedure="false">'Heat map article'!$O$83</definedName>
    <definedName function="false" hidden="false" name="mleaf_5476c6a1_400f_5ae6_8cd7_73b0565d2b5a" vbProcedure="false">'Heat map article'!$AG$10</definedName>
    <definedName function="false" hidden="false" name="mleaf_547852db_66b8_5396_a7c7_e6623f4f4ee1" vbProcedure="false">Resume_SensAnal!$AL$98</definedName>
    <definedName function="false" hidden="false" name="mleaf_547fcf30_aa37_50d7_b61a_c3fcd736d3c3" vbProcedure="false">'Heat map article'!$AH$51</definedName>
    <definedName function="false" hidden="false" name="mleaf_548169ba_fbc0_5f82_b587_1d6877d741c8" vbProcedure="false">Whisker_Sens!$I$36</definedName>
    <definedName function="false" hidden="false" name="mleaf_548a2c3e_821a_5544_9957_98c3acf0f628" vbProcedure="false">'Heat map article'!$AB$20</definedName>
    <definedName function="false" hidden="false" name="mleaf_548add81_970d_5dbc_b77b_7501da193b01" vbProcedure="false">Resume_SensAnal!$AH$75</definedName>
    <definedName function="false" hidden="false" name="mleaf_548ae6e3_54c7_5308_8990_2dffb30774c8" vbProcedure="false">'Use Phase_Grid'!$Q$154</definedName>
    <definedName function="false" hidden="false" name="mleaf_5490d080_2723_5d0b_9d40_da80544ef5dd" vbProcedure="false">'Use Phase_Grid'!$Q$217</definedName>
    <definedName function="false" hidden="false" name="mleaf_5490ff54_8915_5e90_970b_9130724fcf03" vbProcedure="false">Resume_SensAnal!$I$135</definedName>
    <definedName function="false" hidden="false" name="mleaf_5491ffc2_eb47_5a4a_bdd8_f9a94838c38b" vbProcedure="false">Resume_SensAnal!$AO$47</definedName>
    <definedName function="false" hidden="false" name="mleaf_5492d9b7_302e_5195_b1fb_ad58353400d9" vbProcedure="false">'Heat map article'!$I$83</definedName>
    <definedName function="false" hidden="false" name="mleaf_549b55c0_8960_531e_8e9b_8570183e344d" vbProcedure="false">'Heat map article'!$U$151</definedName>
    <definedName function="false" hidden="false" name="mleaf_549bfd72_408b_52f6_ba4c_1d9696a5ae52" vbProcedure="false">Production!$L$110</definedName>
    <definedName function="false" hidden="false" name="mleaf_549db12d_e61f_542d_a5b7_1378f1e332b6" vbProcedure="false">Resume_SensAnal!$Y$13</definedName>
    <definedName function="false" hidden="false" name="mleaf_54a0457b_3666_5797_83ab_17d2b25688f2" vbProcedure="false">Recycling!$AR$78</definedName>
    <definedName function="false" hidden="false" name="mleaf_54a341a9_c93a_5667_b5c4_fe128c5b2ae1" vbProcedure="false">Production!$O$208</definedName>
    <definedName function="false" hidden="false" name="mleaf_54a4af4b_a9e3_5d75_a013_be4630911811" vbProcedure="false">'Use Phase'!$AK$321</definedName>
    <definedName function="false" hidden="false" name="mleaf_54a4d8e9_670f_5d5c_8ba8_6605b70416a3" vbProcedure="false">'Heat map article'!$AD$93</definedName>
    <definedName function="false" hidden="false" name="mleaf_54a50df2_ce77_50bd_a5ab_d9ff602b710f" vbProcedure="false">'Heat map article'!$AH$24</definedName>
    <definedName function="false" hidden="false" name="mleaf_54ac506a_1d03_5ed7_b7a2_154356124969" vbProcedure="false">Recycling!$Q$156</definedName>
    <definedName function="false" hidden="false" name="mleaf_54ad8ab6_d859_5319_b3a0_b54df5717614" vbProcedure="false">'Use Phase'!$M$373</definedName>
    <definedName function="false" hidden="false" name="mleaf_54b1235a_0e47_56d1_b407_aa9ba9b61343" vbProcedure="false">Recycling!$BJ$324</definedName>
    <definedName function="false" hidden="false" name="mleaf_54b37b10_5ad0_50dc_9c69_c6a1fa08969d" vbProcedure="false">Production!$BF$192</definedName>
    <definedName function="false" hidden="false" name="mleaf_54b5a6ce_f568_5abd_a17b_92de3767e89c" vbProcedure="false">'Use Phase_Grid'!$C$41</definedName>
    <definedName function="false" hidden="false" name="mleaf_54b96d78_4ed9_55f3_bc25_97ee06580d21" vbProcedure="false">'Heat map article'!$AB$53</definedName>
    <definedName function="false" hidden="false" name="mleaf_54bc0fd0_40f2_5152_9a6c_731cc68c908c" vbProcedure="false">Graphs!$M$38</definedName>
    <definedName function="false" hidden="false" name="mleaf_54bdf756_d87a_5e68_8c95_778c96f8d957" vbProcedure="false">'Use Phase'!$AF$243</definedName>
    <definedName function="false" hidden="false" name="mleaf_54bfd0e5_8f3f_5061_95af_5ff415640b8e" vbProcedure="false">'Heat map article'!$F$44</definedName>
    <definedName function="false" hidden="false" name="mleaf_54c41fbc_f07e_59ee_930c_62d1ec3c01f9" vbProcedure="false">'Use Phase'!$R$178</definedName>
    <definedName function="false" hidden="false" name="mleaf_54c67545_54dd_52ea_95d6_67347df45b99" vbProcedure="false">'Heat map article'!$E$33</definedName>
    <definedName function="false" hidden="false" name="mleaf_54c6f801_5824_5a6b_a0c2_b03288695de8" vbProcedure="false">'Heat map article'!$P$46</definedName>
    <definedName function="false" hidden="false" name="mleaf_54c71e1d_17fb_5811_b831_b137efd3bd78" vbProcedure="false">'Use Phase_Grid'!$B$20</definedName>
    <definedName function="false" hidden="false" name="mleaf_54caaed3_e2d7_5928_a01b_c4af7597a244" vbProcedure="false">'Use Phase'!$J$186</definedName>
    <definedName function="false" hidden="false" name="mleaf_54cee6d7_00df_5420_8de5_754e6ed592ff" vbProcedure="false">'Use Phase'!$M$143</definedName>
    <definedName function="false" hidden="false" name="mleaf_54d71440_7dc6_5e84_876e_ead0ecb6752c" vbProcedure="false">'Use Phase_Grid'!$B$35</definedName>
    <definedName function="false" hidden="false" name="mleaf_54d7ae8c_f2e6_5490_84a9_cf707977a032" vbProcedure="false">Recycling!$BC$148</definedName>
    <definedName function="false" hidden="false" name="mleaf_54d974a8_46fd_507a_a870_27e3733e212a" vbProcedure="false">Recycling!$BK$304</definedName>
    <definedName function="false" hidden="false" name="mleaf_54d9b23b_5959_5e8e_b5c5_8703723713cb" vbProcedure="false">Recycling!$BO$103</definedName>
    <definedName function="false" hidden="false" name="mleaf_54dec714_3254_5e2d_a246_029b60105c0d" vbProcedure="false">'Use Phase'!$M$25</definedName>
    <definedName function="false" hidden="false" name="mleaf_54e06dbb_0bfe_5e33_9141_154dd6aa4bdf" vbProcedure="false">'Use Phase'!$AE$210</definedName>
    <definedName function="false" hidden="false" name="mleaf_54e23f47_2a52_535b_ab86_34bee349d1a3" vbProcedure="false">Production!$V$5</definedName>
    <definedName function="false" hidden="false" name="mleaf_54e2949d_3ecc_5afd_9c13_43291e8b3f98" vbProcedure="false">'Heat map article'!$D$59</definedName>
    <definedName function="false" hidden="false" name="mleaf_54e297cb_e42a_51ad_ab6a_fda41073ce48" vbProcedure="false">'Use Phase'!$AD$228</definedName>
    <definedName function="false" hidden="false" name="mleaf_54e4b04c_9496_59b7_b587_85d265585f0c" vbProcedure="false">Resume_SensAnal!$O$120</definedName>
    <definedName function="false" hidden="false" name="mleaf_54e54409_9a86_53fa_af86_fe7c9af67c35" vbProcedure="false">Resume_SensAnal!$O$32</definedName>
    <definedName function="false" hidden="false" name="mleaf_54e7efd2_0065_5fb0_92d1_fda4605c1541" vbProcedure="false">Resume_SensAnal!$AR$78</definedName>
    <definedName function="false" hidden="false" name="mleaf_54e874e9_9939_58c7_82bd_154838daaab2" vbProcedure="false">'Heat map article'!$AE$142</definedName>
    <definedName function="false" hidden="false" name="mleaf_54e887b0_f52b_569a_857f_8b495b03408e" vbProcedure="false">'Use Phase_Grid'!$W$147</definedName>
    <definedName function="false" hidden="false" name="mleaf_54e993ea_f3d6_5450_95a8_0884116f9252" vbProcedure="false">Resume_SensAnal!$Q$72</definedName>
    <definedName function="false" hidden="false" name="mleaf_54eacc79_3aee_5640_aab1_58d1e9ae6c7f" vbProcedure="false">Recycling!$Z$86</definedName>
    <definedName function="false" hidden="false" name="mleaf_54ecce7d_cf89_57e5_b44e_35b82db5e320" vbProcedure="false">'Heat map article'!$AH$73</definedName>
    <definedName function="false" hidden="false" name="mleaf_54ee1fc3_529b_5cb2_89fe_16e2b3f76541" vbProcedure="false">Production!$G$45</definedName>
    <definedName function="false" hidden="false" name="mleaf_54f2f3c4_6d5f_521d_904d_ce37bc5cf191" vbProcedure="false">Recycling!$B$130</definedName>
    <definedName function="false" hidden="false" name="mleaf_54f748f4_721b_5377_984e_a1c77c18db68" vbProcedure="false">Resume_SensAnal!$D$115</definedName>
    <definedName function="false" hidden="false" name="mleaf_54f95175_ec12_5ae3_afb9_8e1c541fcc94" vbProcedure="false">'Use Phase'!$M$392</definedName>
    <definedName function="false" hidden="false" name="mleaf_54f9be33_038f_55d2_8c04_6f9fc583c727" vbProcedure="false">Resume_SensAnal!$AL$75</definedName>
    <definedName function="false" hidden="false" name="mleaf_54ff0edf_d0fd_5fb3_9ac5_e8f8a183bd5d" vbProcedure="false">'Use Phase'!$M$337</definedName>
    <definedName function="false" hidden="false" name="mleaf_5502a355_9321_504e_b787_9325a93b11d9" vbProcedure="false">'Use Phase'!$K$222</definedName>
    <definedName function="false" hidden="false" name="mleaf_5502fdcf_7707_5cf2_ad26_acfeeaa0e218" vbProcedure="false">Resume_SensAnal!$U$186</definedName>
    <definedName function="false" hidden="false" name="mleaf_550902f3_c01e_512d_9455_de720af377ab" vbProcedure="false">'Heat map article'!$AE$139</definedName>
    <definedName function="false" hidden="false" name="mleaf_550c0589_ecff_5c84_93dd_c74d40cc21c4" vbProcedure="false">'Use Phase'!$W$351</definedName>
    <definedName function="false" hidden="false" name="mleaf_550cbc6a_163e_5a77_999c_8da7cbdfd550" vbProcedure="false">Graphs!$E$42</definedName>
    <definedName function="false" hidden="false" name="mleaf_55105308_5d20_5385_962d_c1c50bdd0133" vbProcedure="false">Recycling!$AL$134</definedName>
    <definedName function="false" hidden="false" name="mleaf_5512954b_f92a_5023_8d0e_379769685faa" vbProcedure="false">Recycling!$AX$165</definedName>
    <definedName function="false" hidden="false" name="mleaf_5515e6da_7e0f_5f71_8be2_4bb90a0185ba" vbProcedure="false">Graphs!$E$18</definedName>
    <definedName function="false" hidden="false" name="mleaf_551684e7_1cbd_5f62_9952_e38e3b0874d7" vbProcedure="false">'Use Phase'!$S$215</definedName>
    <definedName function="false" hidden="false" name="mleaf_55188ca2_c8b6_5150_a5ea_a7fe803b00bb" vbProcedure="false">Production!$AA$92</definedName>
    <definedName function="false" hidden="false" name="mleaf_551a29fa_f721_590b_a677_69e44994d815" vbProcedure="false">'Use Phase'!$L$255</definedName>
    <definedName function="false" hidden="false" name="mleaf_551bcf11_714f_5b20_9a8a_eb27ddb71c9d" vbProcedure="false">Resume_SensAnal!$P$62</definedName>
    <definedName function="false" hidden="false" name="mleaf_55202396_1fa4_543b_a92d_f9edd8fabcea" vbProcedure="false">Production!$BF$50</definedName>
    <definedName function="false" hidden="false" name="mleaf_5523e19e_4f52_5edb_96db_6ba59f6d6ae2" vbProcedure="false">'Use Phase_Grid'!$N$34</definedName>
    <definedName function="false" hidden="false" name="mleaf_553081f4_6e26_5d37_b9ab_564d9f23799d" vbProcedure="false">'Use Phase'!$C$24</definedName>
    <definedName function="false" hidden="false" name="mleaf_553175d5_0075_597f_9b90_1cb51e210034" vbProcedure="false">Graphs!$P$41</definedName>
    <definedName function="false" hidden="false" name="mleaf_55328a22_e3d2_54e5_860e_0f9dfdf40411" vbProcedure="false">Recycling!$AP$81</definedName>
    <definedName function="false" hidden="false" name="mleaf_5535d467_11c9_5c28_a129_468a4f2dbbc3" vbProcedure="false">Graphs!$G$15</definedName>
    <definedName function="false" hidden="false" name="mleaf_553a8958_9df0_54ff_b325_211ae8709340" vbProcedure="false">Recycling!$AU$79</definedName>
    <definedName function="false" hidden="false" name="mleaf_553bc04f_3467_56a5_96f9_a4e32b809f82" vbProcedure="false">'Use Phase_Grid'!$M$64</definedName>
    <definedName function="false" hidden="false" name="mleaf_553d0989_e0c7_560f_9b7f_7b11cf9d6076" vbProcedure="false">'Use Phase'!$C$19</definedName>
    <definedName function="false" hidden="false" name="mleaf_553d9615_9151_5095_a9fa_f09fe761ea84" vbProcedure="false">Production!$F$109</definedName>
    <definedName function="false" hidden="false" name="mleaf_55401622_5faf_5b41_8826_e18d1c0292f6" vbProcedure="false">Recycling!$AU$88</definedName>
    <definedName function="false" hidden="false" name="mleaf_5540616d_1755_5b18_b072_3a45e4cd551f" vbProcedure="false">'Use Phase'!$Q$33</definedName>
    <definedName function="false" hidden="false" name="mleaf_554069e1_14f0_5485_899f_ddd6ac1e1910" vbProcedure="false">'Use Phase'!$L$98</definedName>
    <definedName function="false" hidden="false" name="mleaf_5547f1d9_beee_5871_879b_409026acc94b" vbProcedure="false">'Use Phase'!$V$161</definedName>
    <definedName function="false" hidden="false" name="mleaf_554a9f98_7f41_5e71_9f6a_c2fa8e976a98" vbProcedure="false">Resume_SensAnal!$T$12</definedName>
    <definedName function="false" hidden="false" name="mleaf_554ae382_afa2_5b0a_973c_7fb164ce9b2e" vbProcedure="false">Recycling!$Y$96</definedName>
    <definedName function="false" hidden="false" name="mleaf_554dcc85_c828_5936_8c4f_72187a7b53dc" vbProcedure="false">Resume_SensAnal!$E$213</definedName>
    <definedName function="false" hidden="false" name="mleaf_554efcbc_513b_5aa6_a98d_6802811408e5" vbProcedure="false">'Use Phase'!$AI$176</definedName>
    <definedName function="false" hidden="false" name="mleaf_55595f2d_eed0_53c6_982e_c9aca1d51cbe" vbProcedure="false">Recycling!$P$142</definedName>
    <definedName function="false" hidden="false" name="mleaf_555b5813_c7cb_55ca_8943_e92da3ef3500" vbProcedure="false">'Use Phase_Grid'!$Q$206</definedName>
    <definedName function="false" hidden="false" name="mleaf_555efc71_3808_5023_93a1_836480823029" vbProcedure="false">'Use Phase'!$AL$213</definedName>
    <definedName function="false" hidden="false" name="mleaf_555fb910_f9a2_5601_882c_9fa69dbeb466" vbProcedure="false">'Heat map article'!$E$44</definedName>
    <definedName function="false" hidden="false" name="mleaf_55601c70_9498_5705_aa88_2e28b7efec15" vbProcedure="false">'Use Phase_Grid'!$K$201</definedName>
    <definedName function="false" hidden="false" name="mleaf_55626185_9f74_5fff_bbcd_331d3133052d" vbProcedure="false">'Use Phase_Grid'!$N$168</definedName>
    <definedName function="false" hidden="false" name="mleaf_5562fb34_441d_5fe7_a699_7446db889bdc" vbProcedure="false">'Use Phase_Grid'!$L$41</definedName>
    <definedName function="false" hidden="false" name="mleaf_55662a66_ffa3_5763_9848_dd583336f9e2" vbProcedure="false">'Use Phase'!$L$330</definedName>
    <definedName function="false" hidden="false" name="mleaf_55669931_d857_5b94_bf86_034673bdcf41" vbProcedure="false">'Use Phase_Grid'!$P$16</definedName>
    <definedName function="false" hidden="false" name="mleaf_5566b2ab_a50b_5be1_b6d1_70dd1719f670" vbProcedure="false">Resume_SensAnal!$AN$120</definedName>
    <definedName function="false" hidden="false" name="mleaf_55675e39_11d9_59a8_be0d_8f124aa8041f" vbProcedure="false">'Heat map article'!$AR$6</definedName>
    <definedName function="false" hidden="false" name="mleaf_5569bb90_7783_5e00_b2cb_859c12b5b8ed" vbProcedure="false">'Use Phase'!$AE$284</definedName>
    <definedName function="false" hidden="false" name="mleaf_556c39a1_a367_5f36_abb5_4721a10bf822" vbProcedure="false">Resume_SensAnal!$G$190</definedName>
    <definedName function="false" hidden="false" name="mleaf_556e4938_b489_51a7_9e06_d7b0ff4670db" vbProcedure="false">'Heat map article'!$AD$131</definedName>
    <definedName function="false" hidden="false" name="mleaf_556eccd1_841d_5f95_b8ad_c81209a1d75a" vbProcedure="false">Production!$AT$53</definedName>
    <definedName function="false" hidden="false" name="mleaf_556f1f0d_1d68_5d62_a075_84f972953fc0" vbProcedure="false">Resume_SensAnal!$Q$128</definedName>
    <definedName function="false" hidden="false" name="mleaf_5571b3b0_f60a_501f_8487_344c92b8a457" vbProcedure="false">'Heat map article'!$Q$143</definedName>
    <definedName function="false" hidden="false" name="mleaf_557412fd_5468_5e8d_b299_f4e2cc1a4cdc" vbProcedure="false">Production!$AR$4</definedName>
    <definedName function="false" hidden="false" name="mleaf_5576f049_bd26_5acf_b561_fad8ba30c5ef" vbProcedure="false">Resume_SensAnal!$R$61</definedName>
    <definedName function="false" hidden="false" name="mleaf_557a2b5e_9bec_5de3_84ce_db64cda28563" vbProcedure="false">'Heat map article'!$AB$54</definedName>
    <definedName function="false" hidden="false" name="mleaf_557d225a_7142_52ec_a339_9474294ea61b" vbProcedure="false">Production!$AJ$156</definedName>
    <definedName function="false" hidden="false" name="mleaf_557d40b3_e670_5957_81de_12f05c909a4b" vbProcedure="false">Resume_SensAnal!$H$117</definedName>
    <definedName function="false" hidden="false" name="mleaf_557e8ec5_a858_5246_87fe_cb15dbd511dc" vbProcedure="false">Recycling!$AP$135</definedName>
    <definedName function="false" hidden="false" name="mleaf_55802d5d_1bd2_5341_a762_6700f09495ed" vbProcedure="false">'Heat map article'!$U$113</definedName>
    <definedName function="false" hidden="false" name="mleaf_558045af_c03e_58a6_b310_bc95ee04184d" vbProcedure="false">Graphs!$B$48</definedName>
    <definedName function="false" hidden="false" name="mleaf_55829d27_3e0a_5060_ba66_3016e4e868c8" vbProcedure="false">'Heat map article'!$M$122</definedName>
    <definedName function="false" hidden="false" name="mleaf_5582a5af_163b_5168_9de1_49d2cf5d2842" vbProcedure="false">Resume_SensAnal!$AN$89</definedName>
    <definedName function="false" hidden="false" name="mleaf_5582da28_153f_5810_809f_6f00d4292bbd" vbProcedure="false">'Use Phase'!$L$216</definedName>
    <definedName function="false" hidden="false" name="mleaf_55884487_3e9d_5cdc_ac44_14d3a61dc4f6" vbProcedure="false">Recycling!$AJ$94</definedName>
    <definedName function="false" hidden="false" name="mleaf_5588e037_6a6d_50e1_bd4c_60faed738518" vbProcedure="false">Production!$AP$15</definedName>
    <definedName function="false" hidden="false" name="mleaf_558954f6_4006_5673_8c00_b1df9e5a5f71" vbProcedure="false">'Use Phase'!$B$57</definedName>
    <definedName function="false" hidden="false" name="mleaf_558ba97c_c0d1_58b9_8002_1ae016f18ef6" vbProcedure="false">Resume_SensAnal!$Q$7</definedName>
    <definedName function="false" hidden="false" name="mleaf_5590a902_ab4f_552f_a3d2_5663505488d3" vbProcedure="false">'Heat map article'!$X$11</definedName>
    <definedName function="false" hidden="false" name="mleaf_5591a4c5_2383_5e58_8573_f30e6db83cc7" vbProcedure="false">Resume_SensAnal!$O$196</definedName>
    <definedName function="false" hidden="false" name="mleaf_5595d6a4_e78c_5fde_b990_3533bc1bb1a0" vbProcedure="false">'Use Phase'!$AJ$232</definedName>
    <definedName function="false" hidden="false" name="mleaf_5596195d_31c7_5d28_9585_e52e68675a53" vbProcedure="false">'Use Phase_Grid'!$P$213</definedName>
    <definedName function="false" hidden="false" name="mleaf_55995980_55c2_5f2f_a5a4_7c705d0effdb" vbProcedure="false">'Use Phase_Grid'!$L$103</definedName>
    <definedName function="false" hidden="false" name="mleaf_559a2145_e6b3_52d3_b0ff_e17713e8fd2c" vbProcedure="false">Graphs!$M$23</definedName>
    <definedName function="false" hidden="false" name="mleaf_559a7a91_12b2_5208_a841_2fb5abaf3c88" vbProcedure="false">'Heat map article'!$D$88</definedName>
    <definedName function="false" hidden="false" name="mleaf_559c886f_d1d2_5339_853b_795f7802eae2" vbProcedure="false">'Heat map article'!$Y$55</definedName>
    <definedName function="false" hidden="false" name="mleaf_559cc78a_a4c0_5ad8_90bd_cddb44d8df11" vbProcedure="false">Resume_SensAnal!$E$172</definedName>
    <definedName function="false" hidden="false" name="mleaf_559e6b0c_194c_531c_87c0_b0d04fda7d7b" vbProcedure="false">Recycling!$BH$111</definedName>
    <definedName function="false" hidden="false" name="mleaf_55a64a9b_6088_58eb_ab6f_0678061e51a9" vbProcedure="false">Resume_SensAnal!$A$201</definedName>
    <definedName function="false" hidden="false" name="mleaf_55aa51fc_7546_5f8f_a793_1351eec711e6" vbProcedure="false">'Use Phase'!$Q$149</definedName>
    <definedName function="false" hidden="false" name="mleaf_55abad48_ea66_51d9_9113_cd9add15e36c" vbProcedure="false">Resume_SensAnal!$S$41</definedName>
    <definedName function="false" hidden="false" name="mleaf_55b5aa4e_9bb1_514e_8210_ac9c0c85114e" vbProcedure="false">Resume_SensAnal!$AN$38</definedName>
    <definedName function="false" hidden="false" name="mleaf_55b6d80d_eebd_5eee_9e61_71b187f97cac" vbProcedure="false">'Use Phase'!$L$184</definedName>
    <definedName function="false" hidden="false" name="mleaf_55b8f6b4_6fae_585a_a0ea_3b9b4ee29f14" vbProcedure="false">Recycling!$CA$103</definedName>
    <definedName function="false" hidden="false" name="mleaf_55bf3d3f_1db7_5a9d_989b_d35edcc8d76e" vbProcedure="false">'Use Phase'!$N$142</definedName>
    <definedName function="false" hidden="false" name="mleaf_55c4d5ef_ef9c_51d0_83f6_a34ecef6c46e" vbProcedure="false">Resume_SensAnal!$P$208</definedName>
    <definedName function="false" hidden="false" name="mleaf_55c5999d_c27c_52fb_b05f_a3204c15c787" vbProcedure="false">Production!$BO$145</definedName>
    <definedName function="false" hidden="false" name="mleaf_55cabc89_1168_5929_852a_a53909e7757c" vbProcedure="false">'Heat map article'!$D$36</definedName>
    <definedName function="false" hidden="false" name="mleaf_55cb96f1_cc20_59d0_aeb3_c1cb2c4a1121" vbProcedure="false">Recycling!$AS$144</definedName>
    <definedName function="false" hidden="false" name="mleaf_55cbde15_6484_5223_966b_541461111b65" vbProcedure="false">Recycling!$AB$85</definedName>
    <definedName function="false" hidden="false" name="mleaf_55cfe07a_2953_5538_9520_4ce7cb5a0bd9" vbProcedure="false">Recycling!$AQ$152</definedName>
    <definedName function="false" hidden="false" name="mleaf_55d39cbb_fcf2_5658_8212_963245be378f" vbProcedure="false">Graphs!$I$9</definedName>
    <definedName function="false" hidden="false" name="mleaf_55d54ee9_8c99_5344_b038_fb296333f092" vbProcedure="false">'Heat map article'!$Z$144</definedName>
    <definedName function="false" hidden="false" name="mleaf_55d95946_f2c8_547a_9e18_d25c8cef4e0d" vbProcedure="false">'Heat map article'!$AE$53</definedName>
    <definedName function="false" hidden="false" name="mleaf_55dd33af_e8a6_5e2e_9a6e_1b3ab5d7bd3c" vbProcedure="false">Recycling!$AC$135</definedName>
    <definedName function="false" hidden="false" name="mleaf_55ddf391_50d8_5a11_b5f7_8896de1b0dc6" vbProcedure="false">'Heat map article'!$P$83</definedName>
    <definedName function="false" hidden="false" name="mleaf_55e21837_a0d9_5098_891b_408c566ad911" vbProcedure="false">'Use Phase'!$AF$223</definedName>
    <definedName function="false" hidden="false" name="mleaf_55e66407_a216_584c_b487_c7f19eb7b034" vbProcedure="false">'Heat map article'!$AB$16</definedName>
    <definedName function="false" hidden="false" name="mleaf_55e8db5c_2320_54d9_9388_e47487424faa" vbProcedure="false">Resume_SensAnal!$I$76</definedName>
    <definedName function="false" hidden="false" name="mleaf_55e98fe3_392f_5225_9d93_7e46fdc7648d" vbProcedure="false">Recycling!$O$187</definedName>
    <definedName function="false" hidden="false" name="mleaf_55ea413b_3ec7_58a0_aa64_4950bf904c8f" vbProcedure="false">Production!$I$238</definedName>
    <definedName function="false" hidden="false" name="mleaf_55ec960e_c992_5e18_b593_60447dcfeec4" vbProcedure="false">Recycling!$AX$82</definedName>
    <definedName function="false" hidden="false" name="mleaf_55eef8d6_c5a2_5ff5_96dd_3c509307d048" vbProcedure="false">'Heat map article'!$C$116</definedName>
    <definedName function="false" hidden="false" name="mleaf_55f27485_3267_500d_9ff2_66a72a1bbe0b" vbProcedure="false">'Heat map article'!$W$136</definedName>
    <definedName function="false" hidden="false" name="mleaf_55f28f2f_4957_5d6e_8e0a_2a0d44c23429" vbProcedure="false">'Use Phase'!$AI$350</definedName>
    <definedName function="false" hidden="false" name="mleaf_55f5dcf0_d33e_5296_9fc5_1e2878fe16e4" vbProcedure="false">'Use Phase'!$N$89</definedName>
    <definedName function="false" hidden="false" name="mleaf_55f7f696_a6c9_546b_b818_8176dce899b3" vbProcedure="false">Recycling!$P$144</definedName>
    <definedName function="false" hidden="false" name="mleaf_55f9b984_fef7_5d58_ae1b_7836f17b26e8" vbProcedure="false">Graphs!$M$5</definedName>
    <definedName function="false" hidden="false" name="mleaf_55fbc258_dcd0_5ee3_9aff_37ffe44e9262" vbProcedure="false">Graphs!$M$41</definedName>
    <definedName function="false" hidden="false" name="mleaf_55fdaddc_d54f_562b_842b_920a90f446d9" vbProcedure="false">Resume_SensAnal!$T$69</definedName>
    <definedName function="false" hidden="false" name="mleaf_55fe9568_b4c7_57f1_876a_ee4f2f33c15a" vbProcedure="false">Recycling!$AS$81</definedName>
    <definedName function="false" hidden="false" name="mleaf_5601db00_0d78_5683_8491_4c0bc63f6dda" vbProcedure="false">Resume_SensAnal!$F$69</definedName>
    <definedName function="false" hidden="false" name="mleaf_560263c4_39db_52b6_abc8_aa50ba2b3e38" vbProcedure="false">Production!$O$26</definedName>
    <definedName function="false" hidden="false" name="mleaf_56034b22_614c_57ce_ae30_93c8de41cdc5" vbProcedure="false">'Heat map article'!$V$44</definedName>
    <definedName function="false" hidden="false" name="mleaf_56049148_ddec_5a2b_bff6_bca8f0d065a9" vbProcedure="false">'Use Phase'!$L$113</definedName>
    <definedName function="false" hidden="false" name="mleaf_56055dd8_cd1d_53eb_85ab_5527767a3450" vbProcedure="false">'Use Phase'!$AI$175</definedName>
    <definedName function="false" hidden="false" name="mleaf_5606969c_2b69_50e0_880c_176a782aa26d" vbProcedure="false">Production!$L$98</definedName>
    <definedName function="false" hidden="false" name="mleaf_5608d062_b44e_56a8_b38d_7602cd85bdb1" vbProcedure="false">Production!$G$36</definedName>
    <definedName function="false" hidden="false" name="mleaf_560b055b_4c5a_584b_97a8_5b2a22543671" vbProcedure="false">Production!$AO$83</definedName>
    <definedName function="false" hidden="false" name="mleaf_56102206_b655_5b31_ac58_02f40ba90610" vbProcedure="false">'Use Phase'!$V$284</definedName>
    <definedName function="false" hidden="false" name="mleaf_56108adb_63bd_520a_83fc_8fbb63866241" vbProcedure="false">Cover!$B$11</definedName>
    <definedName function="false" hidden="false" name="mleaf_5611adf0_9898_55e2_b9f0_e39c78fd03c0" vbProcedure="false">Production!$D$27</definedName>
    <definedName function="false" hidden="false" name="mleaf_5613edca_9fb5_5e35_841d_1f15a0cbb464" vbProcedure="false">Resume_SensAnal!$H$98</definedName>
    <definedName function="false" hidden="false" name="mleaf_5614103b_6705_5667_a4af_16fe468e44db" vbProcedure="false">Recycling!$AW$302</definedName>
    <definedName function="false" hidden="false" name="mleaf_56151ff4_0f00_5c0f_a9e4_853ae6c91efa" vbProcedure="false">Resume_SensAnal!$M$100</definedName>
    <definedName function="false" hidden="false" name="mleaf_5620293e_f3e1_56b2_9edb_f8574e39a77a" vbProcedure="false">'Use Phase'!$W$166</definedName>
    <definedName function="false" hidden="false" name="mleaf_56213151_5dc0_5cce_b714_9adce1bda128" vbProcedure="false">'Use Phase'!$M$369</definedName>
    <definedName function="false" hidden="false" name="mleaf_562cde20_c1cd_57cd_8e15_7f4d4fb1cc73" vbProcedure="false">Resume_SensAnal!$AN$98</definedName>
    <definedName function="false" hidden="false" name="mleaf_56320108_bd03_5dcc_a2ab_af65e7eec3df" vbProcedure="false">'Use Phase_Grid'!$O$115</definedName>
    <definedName function="false" hidden="false" name="mleaf_5638f70a_c259_5dbc_bbfe_4a96d330636f" vbProcedure="false">Resume_SensAnal!$R$37</definedName>
    <definedName function="false" hidden="false" name="mleaf_563aca4b_a4fd_5709_a7a6_ebca05f56059" vbProcedure="false">'Use Phase'!$M$282</definedName>
    <definedName function="false" hidden="false" name="mleaf_563d3c23_3bbc_5eb4_ba33_74f0a8a176ed" vbProcedure="false">'Use Phase_Grid'!$T$177</definedName>
    <definedName function="false" hidden="false" name="mleaf_563d93fc_522f_526d_87ce_d5e8170c3a93" vbProcedure="false">Graphs!$M$7</definedName>
    <definedName function="false" hidden="false" name="mleaf_563daf8e_4be3_57a5_b38e_8af9775fdc9c" vbProcedure="false">Recycling!$J$119</definedName>
    <definedName function="false" hidden="false" name="mleaf_56417872_25d8_5e17_ae56_36982cea08a3" vbProcedure="false">Resume_SensAnal!$I$206</definedName>
    <definedName function="false" hidden="false" name="mleaf_5643c60f_f71e_5ad7_a67a_027038991e6c" vbProcedure="false">Resume_SensAnal!$T$32</definedName>
    <definedName function="false" hidden="false" name="mleaf_56472048_a695_5380_9486_29497550efa5" vbProcedure="false">Recycling!$BS$111</definedName>
    <definedName function="false" hidden="false" name="mleaf_564b237f_ad73_5711_94cd_b4479f958662" vbProcedure="false">Production!$S$33</definedName>
    <definedName function="false" hidden="false" name="mleaf_564b4d0a_ae09_5247_afea_c2ca1b7d0582" vbProcedure="false">Production!$AL$53</definedName>
    <definedName function="false" hidden="false" name="mleaf_5650d264_7a0f_5ae5_922a_4f652145ed26" vbProcedure="false">Recycling!$AT$85</definedName>
    <definedName function="false" hidden="false" name="mleaf_5652e42a_9c80_5b51_81a7_6cda93beb63e" vbProcedure="false">Resume_SensAnal!$Q$87</definedName>
    <definedName function="false" hidden="false" name="mleaf_56567f81_bc3a_5ae8_8c07_5391ac0ab988" vbProcedure="false">Production!$N$130</definedName>
    <definedName function="false" hidden="false" name="mleaf_5658f223_88c7_59c4_8fd7_81338fd100e0" vbProcedure="false">Recycling!$BM$325</definedName>
    <definedName function="false" hidden="false" name="mleaf_56597021_e756_5436_8106_216ded7fae64" vbProcedure="false">'Use Phase'!$V$259</definedName>
    <definedName function="false" hidden="false" name="mleaf_565a90f6_7ecc_5bf5_b39b_7fb50859c9bc" vbProcedure="false">'Heat map article'!$V$42</definedName>
    <definedName function="false" hidden="false" name="mleaf_565c193f_0b0f_51ef_9163_521ef2f4724c" vbProcedure="false">Graphs!$E$58</definedName>
    <definedName function="false" hidden="false" name="mleaf_565e161e_f783_5066_9ee1_4a1398c11640" vbProcedure="false">'Heat map article'!$K$79</definedName>
    <definedName function="false" hidden="false" name="mleaf_565ebf90_2d66_5f3d_97fe_dfae9f4fabef" vbProcedure="false">Resume_SensAnal!$L$10</definedName>
    <definedName function="false" hidden="false" name="mleaf_56612d26_6530_5a85_88cb_74a6796b9c7d" vbProcedure="false">'Use Phase'!$G$50</definedName>
    <definedName function="false" hidden="false" name="mleaf_56625401_8ca1_50c8_96eb_e1ed2268956a" vbProcedure="false">'Use Phase'!$AJ$231</definedName>
    <definedName function="false" hidden="false" name="mleaf_5666935f_24ce_5ca7_a504_224b4a77c27d" vbProcedure="false">'Heat map article'!$AJ$34</definedName>
    <definedName function="false" hidden="false" name="mleaf_5668cb04_2422_56e4_b6ac_48b660aff2d6" vbProcedure="false">Resume_SensAnal!$M$154</definedName>
    <definedName function="false" hidden="false" name="mleaf_566b789a_c46a_5545_8866_2614c5d58541" vbProcedure="false">'Heat map article'!$M$112</definedName>
    <definedName function="false" hidden="false" name="mleaf_566c31e6_c7f2_596d_83cd_a1a5ebaab808" vbProcedure="false">'Use Phase_Grid'!$L$180</definedName>
    <definedName function="false" hidden="false" name="mleaf_566c5656_c379_56ba_a224_4df7e9040b17" vbProcedure="false">'Use Phase'!$U$301</definedName>
    <definedName function="false" hidden="false" name="mleaf_566eede6_f19f_5ef6_aaea_3e71005e695e" vbProcedure="false">Production!$S$70</definedName>
    <definedName function="false" hidden="false" name="mleaf_566f5bf2_0c6e_5b8a_be92_30c31a1da391" vbProcedure="false">Production!$AZ$10</definedName>
    <definedName function="false" hidden="false" name="mleaf_56725eff_8d12_5776_a9c5_7a8dbf4003bc" vbProcedure="false">Resume_SensAnal!$E$74</definedName>
    <definedName function="false" hidden="false" name="mleaf_56727019_e8d9_5165_96c1_5100994d9974" vbProcedure="false">Production!$R$75</definedName>
    <definedName function="false" hidden="false" name="mleaf_56729bb3_cad9_57ca_914c_c2bad4252ddd" vbProcedure="false">'Heat map article'!$D$26</definedName>
    <definedName function="false" hidden="false" name="mleaf_5674d402_e9eb_5937_b2e2_cddd8cd75911" vbProcedure="false">Recycling!$P$93</definedName>
    <definedName function="false" hidden="false" name="mleaf_5677470c_037e_5607_91b0_8fed91c6fe45" vbProcedure="false">Resume_SensAnal!$I$163</definedName>
    <definedName function="false" hidden="false" name="mleaf_567e16ec_933e_5e3c_ad77_a914482c32f8" vbProcedure="false">Production!$J$75</definedName>
    <definedName function="false" hidden="false" name="mleaf_56805890_55ec_5849_9ff4_71b8a65a4651" vbProcedure="false">'Heat map article'!$X$16</definedName>
    <definedName function="false" hidden="false" name="mleaf_5680721e_1d18_5ece_af84_fcc759fc058a" vbProcedure="false">Recycling!$I$187</definedName>
    <definedName function="false" hidden="false" name="mleaf_568220ea_4e16_51f6_9b54_a9003522edb3" vbProcedure="false">'Heat map article'!$C$66</definedName>
    <definedName function="false" hidden="false" name="mleaf_56843911_106f_5fb1_ae7c_09fabb832ee5" vbProcedure="false">Resume_SensAnal!$P$171</definedName>
    <definedName function="false" hidden="false" name="mleaf_568507a0_4237_51d2_ae1b_81ef67ad0854" vbProcedure="false">Recycling!$BI$164</definedName>
    <definedName function="false" hidden="false" name="mleaf_568572d1_a5f1_5a92_8aca_03c62b898cc3" vbProcedure="false">Production!$H$160</definedName>
    <definedName function="false" hidden="false" name="mleaf_56858e21_3e50_541c_b65a_6bd69b39f4c5" vbProcedure="false">'Heat map article'!$BA$43</definedName>
    <definedName function="false" hidden="false" name="mleaf_568765d4_4a4d_5f54_8076_1f3c2085fbd8" vbProcedure="false">Resume_SensAnal!$J$86</definedName>
    <definedName function="false" hidden="false" name="mleaf_568fd308_193b_59bd_aaf6_219510b332df" vbProcedure="false">'Use Phase'!$E$1</definedName>
    <definedName function="false" hidden="false" name="mleaf_56978211_dd96_539c_becf_b286b01548b9" vbProcedure="false">'Use Phase_Grid'!$E$38</definedName>
    <definedName function="false" hidden="false" name="mleaf_569991c7_6e92_575e_ad48_668df5d3eabc" vbProcedure="false">Production!$AB$7</definedName>
    <definedName function="false" hidden="false" name="mleaf_569d5a85_b5c7_5883_82c4_5789f0a309ad" vbProcedure="false">Whisker_Sens!$C$37</definedName>
    <definedName function="false" hidden="false" name="mleaf_56a258a2_a939_5665_b784_ae5351aebb2a" vbProcedure="false">Recycling!$AU$323</definedName>
    <definedName function="false" hidden="false" name="mleaf_56aaaede_9437_5ba4_b5cc_80960b0a5302" vbProcedure="false">Resume_SensAnal!$H$158</definedName>
    <definedName function="false" hidden="false" name="mleaf_56ace632_243a_5ea9_bd54_15494c91d814" vbProcedure="false">'Use Phase'!$O$258</definedName>
    <definedName function="false" hidden="false" name="mleaf_56ada901_6202_5d8d_8f5c_97a8620d22b9" vbProcedure="false">Production!$X$69</definedName>
    <definedName function="false" hidden="false" name="mleaf_56b005ec_3ae7_5c03_976e_d6f905310696" vbProcedure="false">Recycling!$AQ$337</definedName>
    <definedName function="false" hidden="false" name="mleaf_56b1fc0b_067b_5419_aa56_ea00db0f0472" vbProcedure="false">Production!$AT$96</definedName>
    <definedName function="false" hidden="false" name="mleaf_56b22aab_41f8_58f4_b4b6_5ccc54141b5c" vbProcedure="false">Graphs!$G$57</definedName>
    <definedName function="false" hidden="false" name="mleaf_56b3a1d6_b305_5538_aa79_6eb0681a5810" vbProcedure="false">'Use Phase'!$R$26</definedName>
    <definedName function="false" hidden="false" name="mleaf_56b8d992_d1a0_5cac_83e2_b2039918d49b" vbProcedure="false">Resume_SensAnal!$F$10</definedName>
    <definedName function="false" hidden="false" name="mleaf_56bc59e9_324d_50ce_8c9e_de366e18b986" vbProcedure="false">'Heat map article'!$D$103</definedName>
    <definedName function="false" hidden="false" name="mleaf_56bcb2dc_6d56_5d36_812c_ac39c347a45b" vbProcedure="false">Recycling!$AW$87</definedName>
    <definedName function="false" hidden="false" name="mleaf_56bd40a2_f4fc_5124_94d0_0812f77ae54d" vbProcedure="false">Resume_SensAnal!$AD$99</definedName>
    <definedName function="false" hidden="false" name="mleaf_56bd6af8_b5c5_5145_8bbe_cbcd234990a9" vbProcedure="false">'Use Phase_Grid'!$P$95</definedName>
    <definedName function="false" hidden="false" name="mleaf_56c6da29_8d74_5644_9ad4_a32fb09b2f71" vbProcedure="false">'Use Phase_Grid'!$T$188</definedName>
    <definedName function="false" hidden="false" name="mleaf_56c79504_9e81_59f9_955b_87d70eda6b51" vbProcedure="false">'Use Phase'!$R$291</definedName>
    <definedName function="false" hidden="false" name="mleaf_56c843bd_fe74_5629_9740_06d8ecc2dba2" vbProcedure="false">'Heat map article'!$AD$64</definedName>
    <definedName function="false" hidden="false" name="mleaf_56ce3ee7_da3e_5980_823d_0f28e1ff36f7" vbProcedure="false">'Use Phase'!$L$101</definedName>
    <definedName function="false" hidden="false" name="mleaf_56cee129_5d6d_59b3_9776_787113b1e0b5" vbProcedure="false">'Heat map article'!$L$62</definedName>
    <definedName function="false" hidden="false" name="mleaf_56cf29f9_a129_560a_9bd6_602461bd7643" vbProcedure="false">Production!$L$71</definedName>
    <definedName function="false" hidden="false" name="mleaf_56d11d51_3624_5183_b9bd_8917b559b2b0" vbProcedure="false">Recycling!$M$166</definedName>
    <definedName function="false" hidden="false" name="mleaf_56d8947b_3a04_55fe_abdc_94e78f4fae71" vbProcedure="false">Production!$J$85</definedName>
    <definedName function="false" hidden="false" name="mleaf_56d9636c_d765_5404_871f_e0bafc408a3f" vbProcedure="false">'Use Phase'!$AK$320</definedName>
    <definedName function="false" hidden="false" name="mleaf_56d9bd49_f6a1_5c84_83f6_38bc9c4d149b" vbProcedure="false">'Use Phase'!$U$286</definedName>
    <definedName function="false" hidden="false" name="mleaf_56db4202_9679_5273_a257_9d49c5e8aea6" vbProcedure="false">Production!$AK$45</definedName>
    <definedName function="false" hidden="false" name="mleaf_56dc83b8_915a_5281_af62_7645af383860" vbProcedure="false">'Heat map article'!$AF$52</definedName>
    <definedName function="false" hidden="false" name="mleaf_56e4838f_3432_5a84_b83d_c1bc1a8e118d" vbProcedure="false">Recycling!$AX$302</definedName>
    <definedName function="false" hidden="false" name="mleaf_56e577de_9fee_5a80_9a48_e40230c23904" vbProcedure="false">'Use Phase_Grid'!$L$60</definedName>
    <definedName function="false" hidden="false" name="mleaf_56e62059_bd57_5b2c_bc35_406207882580" vbProcedure="false">Resume_SensAnal!$AP$91</definedName>
    <definedName function="false" hidden="false" name="mleaf_56e6e898_ada7_5d27_9dcb_067f3d2f59a9" vbProcedure="false">Resume_SensAnal!$R$195</definedName>
    <definedName function="false" hidden="false" name="mleaf_56e7a649_577e_51ff_84c6_6c1a885eb45c" vbProcedure="false">'Heat map article'!$Q$98</definedName>
    <definedName function="false" hidden="false" name="mleaf_56e8c8d9_97e8_52c3_b4dc_24c94fc4dad8" vbProcedure="false">Production!$Y$188</definedName>
    <definedName function="false" hidden="false" name="mleaf_56e8cf08_1e88_507a_b6e2_77e45da2d5ee" vbProcedure="false">'Heat map article'!$H$138</definedName>
    <definedName function="false" hidden="false" name="mleaf_56e91bb1_0582_551a_bd32_3ba8b0f9dd69" vbProcedure="false">'Use Phase_Grid'!$N$242</definedName>
    <definedName function="false" hidden="false" name="mleaf_56e9b792_6dfe_594a_8b76_918e92043d53" vbProcedure="false">Resume_SensAnal!$AR$79</definedName>
    <definedName function="false" hidden="false" name="mleaf_56e9e1a5_6c41_54b6_acf1_276c814b1410" vbProcedure="false">'Use Phase'!$M$28</definedName>
    <definedName function="false" hidden="false" name="mleaf_56ec03b3_99ef_5bd2_b0eb_7bef72038a66" vbProcedure="false">Production!$BP$8</definedName>
    <definedName function="false" hidden="false" name="mleaf_56eebf7f_bf1a_5b82_aef9_405554705b27" vbProcedure="false">Recycling!$AQ$95</definedName>
    <definedName function="false" hidden="false" name="mleaf_56f0035d_7a04_515a_ad9f_1fb16359fbc4" vbProcedure="false">'Use Phase'!$U$215</definedName>
    <definedName function="false" hidden="false" name="mleaf_56f307fa_3e6a_5dc2_bac1_5fdf6d306d27" vbProcedure="false">Recycling!$AZ$40</definedName>
    <definedName function="false" hidden="false" name="mleaf_56f3a9c9_dca8_5b91_a912_c24f76cc335c" vbProcedure="false">'Use Phase_Grid'!$M$206</definedName>
    <definedName function="false" hidden="false" name="mleaf_56f4fd6b_e881_549d_987c_ee424097c9d0" vbProcedure="false">'Use Phase'!$U$170</definedName>
    <definedName function="false" hidden="false" name="mleaf_56f61e2f_5611_5b24_a236_fc45a73bf641" vbProcedure="false">Graphs!$H$17</definedName>
    <definedName function="false" hidden="false" name="mleaf_56fd0c99_08c0_5a12_92ce_fc8f51d61ecb" vbProcedure="false">'Use Phase_Grid'!$R$39</definedName>
    <definedName function="false" hidden="false" name="mleaf_56fd79ec_c820_561d_aec5_8b1f3b39949a" vbProcedure="false">Recycling!$T$171</definedName>
    <definedName function="false" hidden="false" name="mleaf_56fe4b6c_874a_5781_8f80_b095130c2571" vbProcedure="false">'Heat map article'!$K$85</definedName>
    <definedName function="false" hidden="false" name="mleaf_5706d13f_e8bd_59b6_8ad0_10953019ecd0" vbProcedure="false">'Use Phase'!$AD$138</definedName>
    <definedName function="false" hidden="false" name="mleaf_570701db_203c_5440_93df_fc63306fb455" vbProcedure="false">Resume_SensAnal!$T$157</definedName>
    <definedName function="false" hidden="false" name="mleaf_5708a5dd_2881_57e6_89e1_62a6f4d7ea77" vbProcedure="false">Resume_SensAnal!$AC$49</definedName>
    <definedName function="false" hidden="false" name="mleaf_570b2d65_939b_5ee0_b61a_e82b8165e562" vbProcedure="false">'Heat map article'!$L$28</definedName>
    <definedName function="false" hidden="false" name="mleaf_570b4895_8cb9_59dc_b1b1_a17ffc8a01b9" vbProcedure="false">'Heat map article'!$J$76</definedName>
    <definedName function="false" hidden="false" name="mleaf_5715fe8b_7f13_5da3_9802_126a3ae08e94" vbProcedure="false">'Heat map article'!$AF$144</definedName>
    <definedName function="false" hidden="false" name="mleaf_571bf673_2fdd_5b48_8394_84f3b5e4bcd7" vbProcedure="false">'Use Phase'!$J$381</definedName>
    <definedName function="false" hidden="false" name="mleaf_571c8d3a_ff5d_590c_b13f_221f96501658" vbProcedure="false">'Heat map article'!$C$148</definedName>
    <definedName function="false" hidden="false" name="mleaf_571f2579_60da_5d13_8d03_76ad9768925f" vbProcedure="false">'Use Phase'!$N$320</definedName>
    <definedName function="false" hidden="false" name="mleaf_571f2fe6_a1c7_54cd_961e_6562bc9c004e" vbProcedure="false">Recycling!$O$175</definedName>
    <definedName function="false" hidden="false" name="mleaf_572500d5_605a_536c_8cae_bf1ca24ef0ec" vbProcedure="false">Production!$AN$88</definedName>
    <definedName function="false" hidden="false" name="mleaf_572aa42d_939c_50d7_b216_72fe20e8e078" vbProcedure="false">'Use Phase'!$P$347</definedName>
    <definedName function="false" hidden="false" name="mleaf_572b487f_b4fa_5afb_95f6_e2d89d827b2f" vbProcedure="false">Graphs!$F$44</definedName>
    <definedName function="false" hidden="false" name="mleaf_572bb5e1_57be_5446_8ce5_9f244732ed65" vbProcedure="false">'Heat map article'!$AG$75</definedName>
    <definedName function="false" hidden="false" name="mleaf_572ce9a6_314b_5f26_8b99_4c0c449d3ca8" vbProcedure="false">'Heat map article'!$O$92</definedName>
    <definedName function="false" hidden="false" name="mleaf_572fe094_41c0_5cdf_bb42_0a84061bb1c1" vbProcedure="false">'Use Phase_Grid'!$L$45</definedName>
    <definedName function="false" hidden="false" name="mleaf_573020bc_5af1_5b7a_a461_28092a5b99e2" vbProcedure="false">Production!$BE$86</definedName>
    <definedName function="false" hidden="false" name="mleaf_5730c139_101f_5a64_ba7a_511eb1051375" vbProcedure="false">'Heat map article'!$C$9</definedName>
    <definedName function="false" hidden="false" name="mleaf_5731660c_dd4f_53fb_ba91_c560b559d89c" vbProcedure="false">Recycling!$AU$93</definedName>
    <definedName function="false" hidden="false" name="mleaf_57317385_fe3d_5af4_ae18_2ac6e80bc7ad" vbProcedure="false">Recycling!$BP$329</definedName>
    <definedName function="false" hidden="false" name="mleaf_573195cb_555c_5a2f_9556_d123c6bf7475" vbProcedure="false">'Heat map article'!$Q$130</definedName>
    <definedName function="false" hidden="false" name="mleaf_5733852d_d9ca_5c5a_ad51_d7e58b24d49f" vbProcedure="false">'Use Phase'!$AE$218</definedName>
    <definedName function="false" hidden="false" name="mleaf_573396be_50e9_5ffe_84b9_b1fdcc4da26f" vbProcedure="false">'Use Phase_Grid'!$W$185</definedName>
    <definedName function="false" hidden="false" name="mleaf_57350e88_0075_5179_a472_2e7b1a340d25" vbProcedure="false">Whisker_Sens!$D$25</definedName>
    <definedName function="false" hidden="false" name="mleaf_57365f7a_86a6_5fe2_b820_46226ad1b870" vbProcedure="false">'Use Phase_Grid'!$R$142</definedName>
    <definedName function="false" hidden="false" name="mleaf_573737c4_3443_5ea7_abf7_206c5ca76f12" vbProcedure="false">'Use Phase'!$AF$174</definedName>
    <definedName function="false" hidden="false" name="mleaf_573baeb3_74f9_5e32_83e6_8ef69ce3c2b3" vbProcedure="false">Resume_SensAnal!$I$201</definedName>
    <definedName function="false" hidden="false" name="mleaf_573c8294_7afb_5ba6_8a66_025ec869670f" vbProcedure="false">'Use Phase'!$AF$325</definedName>
    <definedName function="false" hidden="false" name="mleaf_573d3d4f_476a_58d9_9e34_66f459525832" vbProcedure="false">Resume_SensAnal!$J$35</definedName>
    <definedName function="false" hidden="false" name="mleaf_573eec4e_bd9a_568c_985b_28295dedfcf1" vbProcedure="false">'Heat map article'!$AG$29</definedName>
    <definedName function="false" hidden="false" name="mleaf_573f2ba9_beaa_58e1_b1e0_6b984b1e6846" vbProcedure="false">'Use Phase_Grid'!$J$56</definedName>
    <definedName function="false" hidden="false" name="mleaf_57405291_e175_5918_913d_7e40a4483b59" vbProcedure="false">'Use Phase_Grid'!$P$166</definedName>
    <definedName function="false" hidden="false" name="mleaf_574261ea_f083_5184_893d_fd093a7b405e" vbProcedure="false">Recycling!$AV$298</definedName>
    <definedName function="false" hidden="false" name="mleaf_5743f6a5_d541_5ab0_b828_50e451fbdd0e" vbProcedure="false">'Use Phase'!$N$206</definedName>
    <definedName function="false" hidden="false" name="mleaf_574d3c77_3872_574f_bce4_0a60084bab13" vbProcedure="false">Graphs!$F$8</definedName>
    <definedName function="false" hidden="false" name="mleaf_574d7c32_d42e_5722_9daa_60b9bff044ba" vbProcedure="false">Recycling!$BJ$121</definedName>
    <definedName function="false" hidden="false" name="mleaf_574ec3f0_59b8_59d7_88ee_abc97223583c" vbProcedure="false">Production!$W$64</definedName>
    <definedName function="false" hidden="false" name="mleaf_57505e36_1b28_5390_9aa6_30a0890312dc" vbProcedure="false">'Use Phase'!$M$377</definedName>
    <definedName function="false" hidden="false" name="mleaf_57523b91_c57e_5f7e_adea_bef07cedab68" vbProcedure="false">'Use Phase'!$W$277</definedName>
    <definedName function="false" hidden="false" name="mleaf_5756572a_0cc3_5a89_afc7_600bf20449ee" vbProcedure="false">Recycling!$BP$319</definedName>
    <definedName function="false" hidden="false" name="mleaf_57569697_6247_50da_90e6_9bc003f5f40b" vbProcedure="false">'Use Phase'!$O$229</definedName>
    <definedName function="false" hidden="false" name="mleaf_5756ab22_d2f7_5315_ba4b_1fa2b5d9d75c" vbProcedure="false">'Use Phase'!$AJ$172</definedName>
    <definedName function="false" hidden="false" name="mleaf_575946dd_a5e0_5e24_986a_8eb5cf452ba7" vbProcedure="false">'Use Phase_Grid'!$T$203</definedName>
    <definedName function="false" hidden="false" name="mleaf_57610726_44a9_5d4a_b395_e4d7bd4d30b3" vbProcedure="false">Recycling!$AJ$154</definedName>
    <definedName function="false" hidden="false" name="mleaf_57613a21_ffdd_5a28_8a6a_51bffef4113d" vbProcedure="false">Resume_SensAnal!$P$97</definedName>
    <definedName function="false" hidden="false" name="mleaf_57633db9_5cfb_5ebb_97f4_5eea2b1d6a7c" vbProcedure="false">'Heat map article'!$Y$83</definedName>
    <definedName function="false" hidden="false" name="mleaf_5769c50f_b65d_59d2_8c43_6370267d7d81" vbProcedure="false">Recycling!$AO$87</definedName>
    <definedName function="false" hidden="false" name="mleaf_576b8906_4f0f_531b_bd6f_65c1472e6f96" vbProcedure="false">Recycling!$AS$310</definedName>
    <definedName function="false" hidden="false" name="mleaf_576d2925_86b7_52db_ab0d_5eac243e1589" vbProcedure="false">Resume_SensAnal!$P$50</definedName>
    <definedName function="false" hidden="false" name="mleaf_576f61c8_5a2a_5a19_9283_ac120654cf25" vbProcedure="false">'Use Phase'!$T$232</definedName>
    <definedName function="false" hidden="false" name="mleaf_57763fe7_675f_5992_a7aa_c1f4f5a64850" vbProcedure="false">'Use Phase'!$K$17</definedName>
    <definedName function="false" hidden="false" name="mleaf_57777af6_9647_5d4c_9625_9f5ef57423ea" vbProcedure="false">'Use Phase'!$AF$140</definedName>
    <definedName function="false" hidden="false" name="mleaf_578271f4_a2d8_5ea3_8c8f_129fa5674283" vbProcedure="false">'Heat map article'!$AW$6</definedName>
    <definedName function="false" hidden="false" name="mleaf_57841606_a5c8_52f2_a5b2_341acb43ccd9" vbProcedure="false">'Use Phase_Grid'!$Q$20</definedName>
    <definedName function="false" hidden="false" name="mleaf_578613fb_0fb6_5f90_adb8_2545c07303ea" vbProcedure="false">'Heat map article'!$U$101</definedName>
    <definedName function="false" hidden="false" name="mleaf_5787e3ae_1301_5d38_8ad8_c9d1f27444c8" vbProcedure="false">'Heat map article'!$AH$22</definedName>
    <definedName function="false" hidden="false" name="mleaf_578832c9_14a5_5b5c_a39a_5e617a9ab775" vbProcedure="false">'Heat map article'!$P$151</definedName>
    <definedName function="false" hidden="false" name="mleaf_578852b7_5bc7_5ef5_80fb_d1e5ec98b63b" vbProcedure="false">Recycling!$AR$71</definedName>
    <definedName function="false" hidden="false" name="mleaf_5795b3dd_6195_5b91_bdcb_59dce8f7a2ad" vbProcedure="false">'Use Phase'!$N$315</definedName>
    <definedName function="false" hidden="false" name="mleaf_57988e2a_d2e6_5453_92d8_762e47a255f3" vbProcedure="false">'Use Phase'!$P$230</definedName>
    <definedName function="false" hidden="false" name="mleaf_5799f8f2_eef8_5268_bb3b_f13ec0f01925" vbProcedure="false">Resume_SensAnal!$AM$72</definedName>
    <definedName function="false" hidden="false" name="mleaf_57a0cd7e_5967_50a4_a644_b0f6b82ddf26" vbProcedure="false">'Use Phase'!$N$183</definedName>
    <definedName function="false" hidden="false" name="mleaf_57a27f3b_eea3_5657_90cb_e72e7ef5fd41" vbProcedure="false">'Heat map article'!$I$127</definedName>
    <definedName function="false" hidden="false" name="mleaf_57a43ad7_5092_54a9_95c3_539c57dda9de" vbProcedure="false">Production!$K$239</definedName>
    <definedName function="false" hidden="false" name="mleaf_57a46608_e495_56f0_b11e_84459c16b440" vbProcedure="false">'Use Phase_Grid'!$M$148</definedName>
    <definedName function="false" hidden="false" name="mleaf_57a80188_7eb0_520c_a6f5_015220c92c86" vbProcedure="false">Production!$T$67</definedName>
    <definedName function="false" hidden="false" name="mleaf_57abefe7_a198_5e71_8d30_e2d87841e56d" vbProcedure="false">'Use Phase'!$Q$218</definedName>
    <definedName function="false" hidden="false" name="mleaf_57b02302_f721_5afe_8ae8_19dab7ae6dd1" vbProcedure="false">'Heat map article'!$O$155</definedName>
    <definedName function="false" hidden="false" name="mleaf_57b031d9_4a81_5258_95d3_17551590cd45" vbProcedure="false">Recycling!$AF$200</definedName>
    <definedName function="false" hidden="false" name="mleaf_57b0cce9_b3a4_5fd0_993d_cc26632ad4fa" vbProcedure="false">Graphs!$E$51</definedName>
    <definedName function="false" hidden="false" name="mleaf_57b43764_7c86_5b0f_b254_27cdd118a3f7" vbProcedure="false">Production!$J$27</definedName>
    <definedName function="false" hidden="false" name="mleaf_57b5013e_2117_52df_83fb_abcab540993e" vbProcedure="false">'Heat map article'!$AD$57</definedName>
    <definedName function="false" hidden="false" name="mleaf_57b7b87f_7e82_5742_9667_3ad52e0838f4" vbProcedure="false">Resume_SensAnal!$E$38</definedName>
    <definedName function="false" hidden="false" name="mleaf_57b95189_090f_59d2_b302_5be9bc0a2bfb" vbProcedure="false">'Use Phase_Grid'!$P$25</definedName>
    <definedName function="false" hidden="false" name="mleaf_57bf8d6e_b967_511c_84a9_9370ae5df245" vbProcedure="false">Recycling!$O$86</definedName>
    <definedName function="false" hidden="false" name="mleaf_57c099af_289f_5115_86b4_397670f7ecd5" vbProcedure="false">'Use Phase_Grid'!$T$192</definedName>
    <definedName function="false" hidden="false" name="mleaf_57c219fe_2960_59ef_9e57_5f23e0a71861" vbProcedure="false">Resume_SensAnal!$G$125</definedName>
    <definedName function="false" hidden="false" name="mleaf_57c26655_1916_51c7_b08c_f9c082d3097c" vbProcedure="false">Resume_SensAnal!$AK$75</definedName>
    <definedName function="false" hidden="false" name="mleaf_57c4493c_f7c0_5ce9_b01a_d5a04d8dc0a7" vbProcedure="false">'Heat map article'!$L$85</definedName>
    <definedName function="false" hidden="false" name="mleaf_57c8176b_716d_5520_8c8a_8072aea19819" vbProcedure="false">'Use Phase'!$R$243</definedName>
    <definedName function="false" hidden="false" name="mleaf_57cb19da_79be_5674_a480_5737275670ac" vbProcedure="false">'Heat map article'!$P$90</definedName>
    <definedName function="false" hidden="false" name="mleaf_57cddfe6_a5f2_5474_b3f7_3903a6ab4904" vbProcedure="false">Recycling!$AP$346</definedName>
    <definedName function="false" hidden="false" name="mleaf_57ce1889_c0a1_56fa_b950_91a4ef313dc5" vbProcedure="false">'Use Phase'!$W$251</definedName>
    <definedName function="false" hidden="false" name="mleaf_57ce97c1_be19_5292_8cc8_94163083c80d" vbProcedure="false">Recycling!$BM$306</definedName>
    <definedName function="false" hidden="false" name="mleaf_57d4d598_4b91_5b9c_8f81_f7fff204c717" vbProcedure="false">Recycling!$BR$113</definedName>
    <definedName function="false" hidden="false" name="mleaf_57d67897_296f_5279_a7ca_0d9303992259" vbProcedure="false">'Heat map article'!$N$106</definedName>
    <definedName function="false" hidden="false" name="mleaf_57d82971_ce92_5bf9_b997_8682560afbf3" vbProcedure="false">'Use Phase'!$M$175</definedName>
    <definedName function="false" hidden="false" name="mleaf_57db3c66_f460_5a97_a765_d09979c864d5" vbProcedure="false">Recycling!$BW$110</definedName>
    <definedName function="false" hidden="false" name="mleaf_57dfb704_a919_59cb_81e6_0dcc4de325b9" vbProcedure="false">Production!$H$168</definedName>
    <definedName function="false" hidden="false" name="mleaf_57e077e5_77f4_51af_818f_532c6a7e7b53" vbProcedure="false">Recycling!$Q$190</definedName>
    <definedName function="false" hidden="false" name="mleaf_57e5696d_ad7a_5c78_b6be_810281f5dc9a" vbProcedure="false">Resume_SensAnal!$E$163</definedName>
    <definedName function="false" hidden="false" name="mleaf_57e64d91_9454_57bf_a31e_fab3093dd128" vbProcedure="false">'Use Phase'!$R$130</definedName>
    <definedName function="false" hidden="false" name="mleaf_57e7029a_f75c_54a5_8f34_8bfcb83aa13b" vbProcedure="false">Production!$Z$44</definedName>
    <definedName function="false" hidden="false" name="mleaf_57e78646_c997_5d4f_83f7_e4dbac5ab82d" vbProcedure="false">Resume_SensAnal!$K$39</definedName>
    <definedName function="false" hidden="false" name="mleaf_57ea1b7f_e1b1_52ca_8270_56793b1381b7" vbProcedure="false">Resume_SensAnal!$K$75</definedName>
    <definedName function="false" hidden="false" name="mleaf_57eab89f_65d7_56b3_aa3b_d2552a05dd11" vbProcedure="false">'Heat map article'!$X$107</definedName>
    <definedName function="false" hidden="false" name="mleaf_57eccc87_3321_5e3c_95b2_467743beb6fa" vbProcedure="false">'Use Phase_Grid'!$T$143</definedName>
    <definedName function="false" hidden="false" name="mleaf_57ed723a_9e68_5bbc_bb6b_0c77e328b2c6" vbProcedure="false">Resume_SensAnal!$AB$75</definedName>
    <definedName function="false" hidden="false" name="mleaf_57ee3828_55c1_5ffa_9745_efb613524fdd" vbProcedure="false">Production!$H$15</definedName>
    <definedName function="false" hidden="false" name="mleaf_57f37bcd_bb77_535b_a38a_803d8cf1f4d5" vbProcedure="false">Recycling!$BS$164</definedName>
    <definedName function="false" hidden="false" name="mleaf_57f82006_6ab3_580d_a0c4_435c7c91fad3" vbProcedure="false">Recycling!$BO$310</definedName>
    <definedName function="false" hidden="false" name="mleaf_57fbc34e_50fb_56ef_ade1_b082dc51e2ef" vbProcedure="false">Graphs!$N$51</definedName>
    <definedName function="false" hidden="false" name="mleaf_5802803e_3f58_5346_91b2_06be4523b723" vbProcedure="false">'Use Phase'!$AE$302</definedName>
    <definedName function="false" hidden="false" name="mleaf_5807cfe8_d827_5ab5_8ec6_58beba1a8e14" vbProcedure="false">Recycling!$AL$84</definedName>
    <definedName function="false" hidden="false" name="mleaf_580dc6f8_fe5f_544f_88f0_3864b87db6d8" vbProcedure="false">Graphs!$C$28</definedName>
    <definedName function="false" hidden="false" name="mleaf_580e96bb_d0e4_5782_a963_fe243d6e982d" vbProcedure="false">'Use Phase'!$Q$339</definedName>
    <definedName function="false" hidden="false" name="mleaf_580ea8e0_437d_5948_a7df_520f3c72f50f" vbProcedure="false">'Use Phase_Grid'!$M$257</definedName>
    <definedName function="false" hidden="false" name="mleaf_580f3111_ffb4_520d_82a5_daafc818f62a" vbProcedure="false">'Heat map article'!$C$11</definedName>
    <definedName function="false" hidden="false" name="mleaf_5812cad3_ed2a_5cfa_8eff_a79cf69e445e" vbProcedure="false">'Use Phase'!$M$325</definedName>
    <definedName function="false" hidden="false" name="mleaf_5816906b_97ad_5436_897b_922cb87aea48" vbProcedure="false">'Use Phase_Grid'!$K$23</definedName>
    <definedName function="false" hidden="false" name="mleaf_58169df9_e894_5451_abb4_7b384adcad00" vbProcedure="false">'Heat map article'!$C$129</definedName>
    <definedName function="false" hidden="false" name="mleaf_5818ec32_3b16_5976_8819_947df8cceec7" vbProcedure="false">Resume_SensAnal!$S$16</definedName>
    <definedName function="false" hidden="false" name="mleaf_581a57d4_12e5_51d1_a521_bff38bbfc16c" vbProcedure="false">'Use Phase'!$AG$277</definedName>
    <definedName function="false" hidden="false" name="mleaf_581feb92_d7a8_59a8_9a6e_72ea43c1dbb5" vbProcedure="false">Recycling!$BD$90</definedName>
    <definedName function="false" hidden="false" name="mleaf_58213023_4725_588b_8081_3d574eed3fda" vbProcedure="false">Production!$BO$206</definedName>
    <definedName function="false" hidden="false" name="mleaf_58223f86_9638_536c_aaee_f6e175f88a47" vbProcedure="false">'Heat map article'!$I$116</definedName>
    <definedName function="false" hidden="false" name="mleaf_58276496_118e_570b_af8b_2937ad72e8c9" vbProcedure="false">'Use Phase_Grid'!$L$193</definedName>
    <definedName function="false" hidden="false" name="mleaf_582e80e4_d2cf_5b73_9293_8c32c6c3b509" vbProcedure="false">'Heat map article'!$AF$147</definedName>
    <definedName function="false" hidden="false" name="mleaf_58326a8e_0e1d_5b26_8919_b10be361a772" vbProcedure="false">Graphs!$P$24</definedName>
    <definedName function="false" hidden="false" name="mleaf_58332e64_46d1_5fe1_931d_8372bdaac6a1" vbProcedure="false">Recycling!$AP$122</definedName>
    <definedName function="false" hidden="false" name="mleaf_58347e1f_3ea7_55dc_9287_b454a780c1b0" vbProcedure="false">Production!$V$10</definedName>
    <definedName function="false" hidden="false" name="mleaf_5834945e_c23a_5536_ae25_c1ac6da7cb4e" vbProcedure="false">Graphs!$H$8</definedName>
    <definedName function="false" hidden="false" name="mleaf_58367a66_d48b_5236_9d60_b5f32083c47b" vbProcedure="false">'Use Phase'!$V$174</definedName>
    <definedName function="false" hidden="false" name="mleaf_5839a3b2_9849_5c40_ab58_8f4c8fbf3f0f" vbProcedure="false">'Heat map article'!$E$101</definedName>
    <definedName function="false" hidden="false" name="mleaf_583a6158_c896_561c_a519_cd2c1997cf30" vbProcedure="false">Graphs!$F$55</definedName>
    <definedName function="false" hidden="false" name="mleaf_583bcd35_5119_5bb9_bc66_49456427ff88" vbProcedure="false">Resume_SensAnal!$P$124</definedName>
    <definedName function="false" hidden="false" name="mleaf_583cf80a_f576_5abb_aa03_d3f1d6b7ed71" vbProcedure="false">Recycling!$AP$108</definedName>
    <definedName function="false" hidden="false" name="mleaf_583d4835_cfdb_5b0d_9131_47298ad296ed" vbProcedure="false">Whisker_Sens!$J$35</definedName>
    <definedName function="false" hidden="false" name="mleaf_583f0d68_9810_57fe_b29c_cfd9d0e2d5c7" vbProcedure="false">'Use Phase_Grid'!$Q$168</definedName>
    <definedName function="false" hidden="false" name="mleaf_58400e88_198f_5f4a_ab63_24276bda40ab" vbProcedure="false">Production!$BF$222</definedName>
    <definedName function="false" hidden="false" name="mleaf_58415b17_d419_5292_a606_1ad4466520f4" vbProcedure="false">'Use Phase'!$O$397</definedName>
    <definedName function="false" hidden="false" name="mleaf_584321e3_8086_593f_b50e_9ca55de74d45" vbProcedure="false">'Heat map article'!$P$25</definedName>
    <definedName function="false" hidden="false" name="mleaf_5843af8b_fe14_5278_beb2_946dfbb22b42" vbProcedure="false">'Heat map article'!$H$139</definedName>
    <definedName function="false" hidden="false" name="mleaf_58469839_40a8_5e74_8ba5_22ce246f7a27" vbProcedure="false">'Use Phase'!$N$322</definedName>
    <definedName function="false" hidden="false" name="mleaf_5847c74d_11d0_59b7_bc0e_079d6706cc92" vbProcedure="false">'Use Phase'!$O$279</definedName>
    <definedName function="false" hidden="false" name="mleaf_584bd715_4713_55fd_a905_84fb752c4732" vbProcedure="false">'Use Phase_Grid'!$P$8</definedName>
    <definedName function="false" hidden="false" name="mleaf_584ca64a_3661_54da_98aa_b83afb41b309" vbProcedure="false">Resume_SensAnal!$R$206</definedName>
    <definedName function="false" hidden="false" name="mleaf_584d27c5_0ba8_54d9_939e_1bdf68a640cb" vbProcedure="false">Production!$AG$177</definedName>
    <definedName function="false" hidden="false" name="mleaf_5854f46e_38c5_5f6f_8c58_5abd1dcf6009" vbProcedure="false">'Use Phase'!$R$154</definedName>
    <definedName function="false" hidden="false" name="mleaf_5855015b_0f72_58e4_a8f4_1d8d04ed58a2" vbProcedure="false">'Use Phase'!$AD$232</definedName>
    <definedName function="false" hidden="false" name="mleaf_585699d1_3a94_50c8_8265_5d1b18ac43b3" vbProcedure="false">'Heat map article'!$AZ$28</definedName>
    <definedName function="false" hidden="false" name="mleaf_5856f096_f230_5c39_8e3c_20936543cad4" vbProcedure="false">'Heat map article'!$I$16</definedName>
    <definedName function="false" hidden="false" name="mleaf_58599cf1_f8a4_5b9a_b83f_95415b948471" vbProcedure="false">Production!$H$48</definedName>
    <definedName function="false" hidden="false" name="mleaf_585b5409_ad3c_51dc_885f_8a89b2dbc008" vbProcedure="false">Recycling!$G$84</definedName>
    <definedName function="false" hidden="false" name="mleaf_585cf1b7_c546_5c25_a138_b930533d9d91" vbProcedure="false">Recycling!$Q$154</definedName>
    <definedName function="false" hidden="false" name="mleaf_585dc517_6ecf_5332_8ef1_75a0fc1f42e5" vbProcedure="false">Production!$Q$219</definedName>
    <definedName function="false" hidden="false" name="mleaf_585e4266_efee_5355_947c_9aa0de69bf3c" vbProcedure="false">Whisker_Sens!$D$3</definedName>
    <definedName function="false" hidden="false" name="mleaf_585fb582_2313_56db_8b76_c67db06f4a3a" vbProcedure="false">Recycling!$BC$121</definedName>
    <definedName function="false" hidden="false" name="mleaf_58641afa_e324_5f83_bf44_f602ca9d3706" vbProcedure="false">'Heat map article'!$H$31</definedName>
    <definedName function="false" hidden="false" name="mleaf_5866f013_1a12_5378_8eea_a156563f12a2" vbProcedure="false">'Use Phase'!$J$328</definedName>
    <definedName function="false" hidden="false" name="mleaf_586b871a_2bec_5b07_840a_8bae6718aefc" vbProcedure="false">'Use Phase'!$O$251</definedName>
    <definedName function="false" hidden="false" name="mleaf_586e6ca8_9c11_5163_bf76_f2169f78bd6f" vbProcedure="false">'Heat map article'!$AN$46</definedName>
    <definedName function="false" hidden="false" name="mleaf_58707b99_210e_5f31_ab68_9535ffff1dea" vbProcedure="false">'Use Phase'!$L$187</definedName>
    <definedName function="false" hidden="false" name="mleaf_5871167e_997a_5276_b536_3612d6fec21f" vbProcedure="false">'Heat map article'!$BB$43</definedName>
    <definedName function="false" hidden="false" name="mleaf_587190dc_3f64_5fdd_b095_1f10fa711128" vbProcedure="false">'Heat map article'!$AJ$116</definedName>
    <definedName function="false" hidden="false" name="mleaf_5873bcfa_971c_5451_948d_ad51be8a0696" vbProcedure="false">Graphs!$P$5</definedName>
    <definedName function="false" hidden="false" name="mleaf_587440cb_31fe_5377_9aa7_51aafbd2d116" vbProcedure="false">'Heat map article'!$Z$147</definedName>
    <definedName function="false" hidden="false" name="mleaf_5875b10b_f6fe_5a15_96fc_6e937b22e0a4" vbProcedure="false">'Use Phase'!$V$210</definedName>
    <definedName function="false" hidden="false" name="mleaf_587904ec_e049_5aa6_8b63_71d13cb79f66" vbProcedure="false">'Use Phase'!$AD$278</definedName>
    <definedName function="false" hidden="false" name="mleaf_588257dd_cc06_5073_95dd_0dfdd544b55a" vbProcedure="false">Recycling!$R$195</definedName>
    <definedName function="false" hidden="false" name="mleaf_58871f2a_c588_5160_ae31_21c9abcfdfeb" vbProcedure="false">Recycling!$BM$319</definedName>
    <definedName function="false" hidden="false" name="mleaf_58875cfd_0090_5172_8367_42d76f1819f9" vbProcedure="false">'Heat map article'!$Y$101</definedName>
    <definedName function="false" hidden="false" name="mleaf_5888b9a8_d3c1_55cb_a862_e7fb53f9bad7" vbProcedure="false">Resume_SensAnal!$M$188</definedName>
    <definedName function="false" hidden="false" name="mleaf_588fc9d3_bb6c_5534_a2dd_ae4dfee21eda" vbProcedure="false">Production!$J$26</definedName>
    <definedName function="false" hidden="false" name="mleaf_589446f4_cb3d_5cbb_b9db_5956d01920f7" vbProcedure="false">'Heat map article'!$U$134</definedName>
    <definedName function="false" hidden="false" name="mleaf_5899aca5_80df_5f8c_92ef_72728ef908b7" vbProcedure="false">Resume_SensAnal!$P$123</definedName>
    <definedName function="false" hidden="false" name="mleaf_589d4d6e_ec76_5222_a6e8_5b647eb01beb" vbProcedure="false">Resume_SensAnal!$AH$104</definedName>
    <definedName function="false" hidden="false" name="mleaf_589f0259_d7a9_5a7b_bd08_d8e1cd7e1f82" vbProcedure="false">'Use Phase'!$J$249</definedName>
    <definedName function="false" hidden="false" name="mleaf_589f8e73_80c8_51f1_b1c6_b5e288b3a2bb" vbProcedure="false">'Heat map article'!$AR$16</definedName>
    <definedName function="false" hidden="false" name="mleaf_58a412f3_a403_5a81_8efc_0978fd6ade1e" vbProcedure="false">Resume_SensAnal!$F$140</definedName>
    <definedName function="false" hidden="false" name="mleaf_58a43103_2f29_516e_b8b6_bad96b28cb7e" vbProcedure="false">Recycling!$K$95</definedName>
    <definedName function="false" hidden="false" name="mleaf_58a45d2c_4539_57f0_a7a7_508144f0842f" vbProcedure="false">'Heat map article'!$L$143</definedName>
    <definedName function="false" hidden="false" name="mleaf_58a46fe8_d277_5ae8_8303_c442ce2fc7b4" vbProcedure="false">'Use Phase'!$K$386</definedName>
    <definedName function="false" hidden="false" name="mleaf_58a5588c_0f8d_5e84_8e77_c41141c50f74" vbProcedure="false">'Use Phase'!$AG$335</definedName>
    <definedName function="false" hidden="false" name="mleaf_58aa2e27_35c9_54bf_9d19_55c4a0d07bc2" vbProcedure="false">Production!$M$24</definedName>
    <definedName function="false" hidden="false" name="mleaf_58ab66ac_b492_5c40_abaa_813d127a21dd" vbProcedure="false">'Heat map article'!$AW$13</definedName>
    <definedName function="false" hidden="false" name="mleaf_58abbae2_2347_596d_82f5_d31ba37f954d" vbProcedure="false">'Use Phase'!$U$183</definedName>
    <definedName function="false" hidden="false" name="mleaf_58ad4018_e40a_5bc8_b485_330f5ce0427a" vbProcedure="false">'Heat map article'!$N$149</definedName>
    <definedName function="false" hidden="false" name="mleaf_58ae0b15_8519_568e_9257_4c8b0a5884b6" vbProcedure="false">'Heat map article'!$AN$16</definedName>
    <definedName function="false" hidden="false" name="mleaf_58b3a36a_92e3_5ebd_a9b2_339f2bb564ff" vbProcedure="false">'Heat map article'!$AD$85</definedName>
    <definedName function="false" hidden="false" name="mleaf_58bbbbaf_bbc0_5661_b4be_04fc073e3f75" vbProcedure="false">'Use Phase_Grid'!$M$3</definedName>
    <definedName function="false" hidden="false" name="mleaf_58c3fedb_473d_50d3_bcbc_d8faeb2cfd41" vbProcedure="false">Recycling!$I$116</definedName>
    <definedName function="false" hidden="false" name="mleaf_58ccf9fe_9714_5526_a941_31d1c43cba9c" vbProcedure="false">Graphs!$F$49</definedName>
    <definedName function="false" hidden="false" name="mleaf_58cdb446_1f1c_5726_9cd8_24a12309b3b8" vbProcedure="false">'Heat map article'!$L$81</definedName>
    <definedName function="false" hidden="false" name="mleaf_58d1e669_1b34_5c8b_bd8d_f64d5b9c03fe" vbProcedure="false">'Heat map article'!$Z$18</definedName>
    <definedName function="false" hidden="false" name="mleaf_58d2a532_7293_53f9_9de2_4176e97ae72e" vbProcedure="false">'Heat map article'!$H$82</definedName>
    <definedName function="false" hidden="false" name="mleaf_58d45d5e_7dd6_5c4b_9ab9_fb6547ed1cfb" vbProcedure="false">Recycling!$AP$117</definedName>
    <definedName function="false" hidden="false" name="mleaf_58d4f473_3813_5094_8204_5b3b05e9ff97" vbProcedure="false">Production!$L$122</definedName>
    <definedName function="false" hidden="false" name="mleaf_58da21d0_78f6_51ba_aa5d_693e44b02e93" vbProcedure="false">'Use Phase'!$AJ$157</definedName>
    <definedName function="false" hidden="false" name="mleaf_58dc4946_3eca_5090_8680_1ea67359e100" vbProcedure="false">Resume_SensAnal!$G$65</definedName>
    <definedName function="false" hidden="false" name="mleaf_58dc5770_5d69_558f_9c8d_c22818bf2cc2" vbProcedure="false">'Use Phase_Grid'!$O$22</definedName>
    <definedName function="false" hidden="false" name="mleaf_58df7d3c_be85_542e_bcdd_a2975911771a" vbProcedure="false">'Use Phase'!$T$147</definedName>
    <definedName function="false" hidden="false" name="mleaf_58e273c0_b9b3_5da1_8278_726f86552658" vbProcedure="false">Recycling!$AW$85</definedName>
    <definedName function="false" hidden="false" name="mleaf_58ed0229_6e57_5871_8680_0b0a5b8a05c3" vbProcedure="false">'Use Phase'!$P$26</definedName>
    <definedName function="false" hidden="false" name="mleaf_58ee0784_6426_57d6_9198_3aaa720aa622" vbProcedure="false">Resume_SensAnal!$Q$15</definedName>
    <definedName function="false" hidden="false" name="mleaf_58f1a8f8_a29b_57d0_aec9_b80a73b2b420" vbProcedure="false">Resume_SensAnal!$T$43</definedName>
    <definedName function="false" hidden="false" name="mleaf_58fa1ffa_d3cf_5e1d_83ae_9df616e49580" vbProcedure="false">Resume_SensAnal!$M$20</definedName>
    <definedName function="false" hidden="false" name="mleaf_58fc51da_e64b_5910_b85b_0c43679cec4d" vbProcedure="false">Resume_SensAnal!$Q$97</definedName>
    <definedName function="false" hidden="false" name="mleaf_59013ba5_d7c3_5921_8f1c_30f29947ce8d" vbProcedure="false">Resume_SensAnal!$AO$131</definedName>
    <definedName function="false" hidden="false" name="mleaf_5902a035_4434_5a6f_971b_861f2bc28a5c" vbProcedure="false">Production!$BQ$14</definedName>
    <definedName function="false" hidden="false" name="mleaf_59061045_eea0_53e5_af97_e14b9c0eaf27" vbProcedure="false">'Use Phase'!$AG$138</definedName>
    <definedName function="false" hidden="false" name="mleaf_590988ce_18f3_5d4d_9ebd_d0d0cee35988" vbProcedure="false">'Use Phase'!$R$186</definedName>
    <definedName function="false" hidden="false" name="mleaf_590ebb71_964b_57e3_8b72_e2bf30efde61" vbProcedure="false">'Heat map article'!$R$79</definedName>
    <definedName function="false" hidden="false" name="mleaf_590f13bd_0a79_52f1_b361_d55f17946a9b" vbProcedure="false">Resume_SensAnal!$U$16</definedName>
    <definedName function="false" hidden="false" name="mleaf_59116bb6_b7a5_58d0_9e40_e3ef3ad23738" vbProcedure="false">Graphs!$C$40</definedName>
    <definedName function="false" hidden="false" name="mleaf_59158cf8_a0e6_5f1f_979d_1f59ec636f76" vbProcedure="false">'Use Phase'!$L$106</definedName>
    <definedName function="false" hidden="false" name="mleaf_591a9e18_c16b_5efc_9f3a_0bdf0317b8a4" vbProcedure="false">Resume_SensAnal!$J$154</definedName>
    <definedName function="false" hidden="false" name="mleaf_591e04ae_bd72_5d85_8c85_a22e881d24bf" vbProcedure="false">'Use Phase'!$R$338</definedName>
    <definedName function="false" hidden="false" name="mleaf_59206c0f_8d53_546a_beee_7ecde8b8cef1" vbProcedure="false">Recycling!$BK$314</definedName>
    <definedName function="false" hidden="false" name="mleaf_59219eee_c70f_5ece_b248_f6d594cfd80b" vbProcedure="false">'Use Phase'!$M$195</definedName>
    <definedName function="false" hidden="false" name="mleaf_59230757_b511_5c11_b62d_3cd566451516" vbProcedure="false">'Heat map article'!$AS$11</definedName>
    <definedName function="false" hidden="false" name="mleaf_59240f0c_dbe9_54e3_9e54_f9fb4d6b1c9c" vbProcedure="false">Recycling!$AQ$94</definedName>
    <definedName function="false" hidden="false" name="mleaf_592447c1_265d_5450_8da1_e14ad55606d7" vbProcedure="false">Recycling!$AQ$345</definedName>
    <definedName function="false" hidden="false" name="mleaf_5926e0b1_be94_56da_840f_65ace1b65e97" vbProcedure="false">'Use Phase'!$M$211</definedName>
    <definedName function="false" hidden="false" name="mleaf_592851a7_332a_567a_ac6d_fa45dbb130c9" vbProcedure="false">'Use Phase'!$K$364</definedName>
    <definedName function="false" hidden="false" name="mleaf_5930acda_373a_5ba3_aa38_b58af7ba90d6" vbProcedure="false">'Heat map article'!$P$152</definedName>
    <definedName function="false" hidden="false" name="mleaf_593110dc_d386_5796_9d38_53412b134a9f" vbProcedure="false">Production!$H$150</definedName>
    <definedName function="false" hidden="false" name="mleaf_59398ccc_157a_59cb_abc0_1bb5b2f74da7" vbProcedure="false">'Use Phase'!$L$340</definedName>
    <definedName function="false" hidden="false" name="mleaf_593a1063_1124_53b2_8011_9d418e530169" vbProcedure="false">Resume_SensAnal!$I$71</definedName>
    <definedName function="false" hidden="false" name="mleaf_593b731f_8f3c_5aa8_88a1_13c4cd8f0427" vbProcedure="false">'Use Phase'!$P$207</definedName>
    <definedName function="false" hidden="false" name="mleaf_593ccbd6_9ab2_5808_ab3d_8eb0da88741d" vbProcedure="false">'Use Phase'!$Q$317</definedName>
    <definedName function="false" hidden="false" name="mleaf_5941e52f_c581_5144_a3eb_242cf13c5036" vbProcedure="false">'Use Phase'!$R$129</definedName>
    <definedName function="false" hidden="false" name="mleaf_5942da02_c0ed_56a7_838c_c3e32890dcc0" vbProcedure="false">Recycling!$AN$167</definedName>
    <definedName function="false" hidden="false" name="mleaf_594377b4_4f60_5c31_8607_6825fe6fb915" vbProcedure="false">Resume_SensAnal!$AD$31</definedName>
    <definedName function="false" hidden="false" name="mleaf_5943b3b3_f7b0_5639_9718_470485eccfd6" vbProcedure="false">'Use Phase_Grid'!$Q$190</definedName>
    <definedName function="false" hidden="false" name="mleaf_5944cefd_5488_5da6_bfa6_5a80e7138ce0" vbProcedure="false">Recycling!$J$167</definedName>
    <definedName function="false" hidden="false" name="mleaf_5945e103_22b3_5074_9044_6a517ca62bdc" vbProcedure="false">Resume_SensAnal!$I$60</definedName>
    <definedName function="false" hidden="false" name="mleaf_59467a84_d1a7_51c7_84fa_76ae54c3e80b" vbProcedure="false">Resume_SensAnal!$P$19</definedName>
    <definedName function="false" hidden="false" name="mleaf_5949a96e_f0ad_5ba4_9b07_88a8a379242a" vbProcedure="false">'Use Phase'!$S$206</definedName>
    <definedName function="false" hidden="false" name="mleaf_594b0b20_bcfc_565a_82aa_6171ee073ef6" vbProcedure="false">'Heat map article'!$AB$130</definedName>
    <definedName function="false" hidden="false" name="mleaf_594c34dc_5818_55d0_a1d2_0df738ff64cc" vbProcedure="false">Recycling!$M$162</definedName>
    <definedName function="false" hidden="false" name="mleaf_594e1632_587c_5c77_a7f8_7a417a5fe430" vbProcedure="false">'Use Phase_Grid'!$K$6</definedName>
    <definedName function="false" hidden="false" name="mleaf_594fa59f_4795_5b0c_89ae_d5a447b399b1" vbProcedure="false">'Heat map article'!$AM$40</definedName>
    <definedName function="false" hidden="false" name="mleaf_5953a788_c5ba_5d45_b2e2_0fe49debeb59" vbProcedure="false">'Use Phase'!$AG$195</definedName>
    <definedName function="false" hidden="false" name="mleaf_5957f4ad_72b6_5ecd_833a_f705f406fd89" vbProcedure="false">Production!$BF$156</definedName>
    <definedName function="false" hidden="false" name="mleaf_59596339_78f9_5304_9da8_a411a11c22bb" vbProcedure="false">Resume_SensAnal!$L$198</definedName>
    <definedName function="false" hidden="false" name="mleaf_5959a56a_6aba_5016_9ba8_413815371dde" vbProcedure="false">Production!$N$29</definedName>
    <definedName function="false" hidden="false" name="mleaf_5959c4c8_de5f_5705_ae59_9858839c7ca1" vbProcedure="false">Recycling!$BC$145</definedName>
    <definedName function="false" hidden="false" name="mleaf_595c00c6_704a_5aaa_adea_e49b2fcf11c3" vbProcedure="false">'Heat map article'!$C$152</definedName>
    <definedName function="false" hidden="false" name="mleaf_596534bb_1453_57a6_80ac_0e940d5b4816" vbProcedure="false">'Use Phase'!$K$306</definedName>
    <definedName function="false" hidden="false" name="mleaf_5968f545_2f90_57bf_ba61_756803a3a7ec" vbProcedure="false">Recycling!$BR$314</definedName>
    <definedName function="false" hidden="false" name="mleaf_5969e6ff_c687_56e6_b20e_1c7fd4c867bc" vbProcedure="false">Whisker_Sens!$F$7</definedName>
    <definedName function="false" hidden="false" name="mleaf_596c36f6_0379_5e33_87a5_f583be5a8764" vbProcedure="false">Recycling!$AB$105</definedName>
    <definedName function="false" hidden="false" name="mleaf_596e0205_1234_5d65_b94e_c951771542d4" vbProcedure="false">Graphs!$D$23</definedName>
    <definedName function="false" hidden="false" name="mleaf_596e3ebf_bc4f_5f6f_b173_2240739376b0" vbProcedure="false">Recycling!$AO$116</definedName>
    <definedName function="false" hidden="false" name="mleaf_59726b6d_1aaa_5273_a1e4_3fd08fcc65b1" vbProcedure="false">Resume_SensAnal!$E$11</definedName>
    <definedName function="false" hidden="false" name="mleaf_5975b06a_72f4_58d2_b60a_a01453572c27" vbProcedure="false">'Heat map article'!$N$148</definedName>
    <definedName function="false" hidden="false" name="mleaf_5975f48c_b3b3_50fb_8e58_d7ef0c77b627" vbProcedure="false">'Use Phase'!$AD$304</definedName>
    <definedName function="false" hidden="false" name="mleaf_5975f6f2_3721_5516_9a77_d8a8eb5ab4a5" vbProcedure="false">Recycling!$AD$183</definedName>
    <definedName function="false" hidden="false" name="mleaf_59785eef_56b5_5b92_9e40_01ca6150eeee" vbProcedure="false">Recycling!$AI$146</definedName>
    <definedName function="false" hidden="false" name="mleaf_597ca5d9_3ca5_531f_8d80_fce7e818ff98" vbProcedure="false">'Use Phase'!$K$89</definedName>
    <definedName function="false" hidden="false" name="mleaf_5984de59_9360_5fa8_a5bc_7e1bf5a1ab15" vbProcedure="false">Resume_SensAnal!$T$89</definedName>
    <definedName function="false" hidden="false" name="mleaf_5984f882_6d31_59c4_b81d_44cf85e9d5ef" vbProcedure="false">'Use Phase'!$P$393</definedName>
    <definedName function="false" hidden="false" name="mleaf_5986ca88_dc7d_54a5_b0cd_a056592ea3d4" vbProcedure="false">'Heat map article'!$E$147</definedName>
    <definedName function="false" hidden="false" name="mleaf_59875ea3_689f_5fcc_912c_e901abdef9a3" vbProcedure="false">Production!$G$200</definedName>
    <definedName function="false" hidden="false" name="mleaf_5988a389_1f1a_5943_a491_f441af3b20ed" vbProcedure="false">Resume_SensAnal!$K$9</definedName>
    <definedName function="false" hidden="false" name="mleaf_598a3e97_db03_5df0_8f1b_08d0c5256252" vbProcedure="false">Resume_SensAnal!$Q$103</definedName>
    <definedName function="false" hidden="false" name="mleaf_598d4988_6c11_5468_95cc_e3f60dc2311f" vbProcedure="false">'Use Phase'!$O$37</definedName>
    <definedName function="false" hidden="false" name="mleaf_598e08d3_e46e_5e84_830e_364b02566efe" vbProcedure="false">'Heat map article'!$G$106</definedName>
    <definedName function="false" hidden="false" name="mleaf_599bb830_24b8_5016_9027_22d6f9d57611" vbProcedure="false">'Use Phase'!$AJ$192</definedName>
    <definedName function="false" hidden="false" name="mleaf_599c1a46_e7fa_5c3d_9d63_8df288151688" vbProcedure="false">'Heat map article'!$Q$84</definedName>
    <definedName function="false" hidden="false" name="mleaf_599ca0ca_4004_5a20_98a0_418c54c48e17" vbProcedure="false">'Use Phase'!$Q$28</definedName>
    <definedName function="false" hidden="false" name="mleaf_59a3e37b_1f6b_52bb_9035_f2a286eb7ee3" vbProcedure="false">Recycling!$AF$104</definedName>
    <definedName function="false" hidden="false" name="mleaf_59a5e4d6_7008_5dc3_9a1d_cadc518a87d9" vbProcedure="false">Production!$J$161</definedName>
    <definedName function="false" hidden="false" name="mleaf_59b257a8_e1c5_5552_afb7_60beed1dbaa1" vbProcedure="false">Resume_SensAnal!$AN$126</definedName>
    <definedName function="false" hidden="false" name="mleaf_59b27de4_78ce_5e15_a6a0_e2da72a6f41c" vbProcedure="false">Recycling!$BP$311</definedName>
    <definedName function="false" hidden="false" name="mleaf_59b63bc2_b999_588d_a7cb_79626f94e5cf" vbProcedure="false">Resume_SensAnal!$AL$59</definedName>
    <definedName function="false" hidden="false" name="mleaf_59b7590b_95bb_5389_a407_02c4452cab72" vbProcedure="false">'Use Phase'!$S$35</definedName>
    <definedName function="false" hidden="false" name="mleaf_59b84bc0_eea7_5ade_aa96_ed0025384079" vbProcedure="false">'Heat map article'!$M$16</definedName>
    <definedName function="false" hidden="false" name="mleaf_59b8e7fb_9abf_5432_90cf_8a8c98f177f3" vbProcedure="false">Recycling!$BC$151</definedName>
    <definedName function="false" hidden="false" name="mleaf_59b9092c_f36d_5f47_8b90_6acc3804c27b" vbProcedure="false">'Heat map article'!$AA$113</definedName>
    <definedName function="false" hidden="false" name="mleaf_59c17fa1_eb6a_5188_8cf2_4efd64fd4021" vbProcedure="false">'Use Phase'!$U$294</definedName>
    <definedName function="false" hidden="false" name="mleaf_59c92f67_91f1_5b05_8f88_754dad585377" vbProcedure="false">'Use Phase'!$O$274</definedName>
    <definedName function="false" hidden="false" name="mleaf_59cc12ec_c2d7_509c_ae97_0def9fad1537" vbProcedure="false">Recycling!$AP$148</definedName>
    <definedName function="false" hidden="false" name="mleaf_59cd9d38_e193_59c7_a4b6_e83abc45edea" vbProcedure="false">Production!$H$62</definedName>
    <definedName function="false" hidden="false" name="mleaf_59cdabcd_ca41_56d4_9a09_f831e655e695" vbProcedure="false">'Heat map article'!$Q$14</definedName>
    <definedName function="false" hidden="false" name="mleaf_59d16660_eb0d_5ff8_812c_38d35a0f26f6" vbProcedure="false">Resume_SensAnal!$W$9</definedName>
    <definedName function="false" hidden="false" name="mleaf_59d31135_6686_5846_9818_ce02cd020fd9" vbProcedure="false">Recycling!$AV$83</definedName>
    <definedName function="false" hidden="false" name="mleaf_59d5e472_864c_5230_9d77_19fbe072daf5" vbProcedure="false">'Use Phase_Grid'!$Q$172</definedName>
    <definedName function="false" hidden="false" name="mleaf_59d70259_8bbf_571e_8d92_ee0271ef8aab" vbProcedure="false">'Use Phase_Grid'!$V$177</definedName>
    <definedName function="false" hidden="false" name="mleaf_59d79f59_15d2_5ac9_b97c_5b714d37ca43" vbProcedure="false">Resume_SensAnal!$G$129</definedName>
    <definedName function="false" hidden="false" name="mleaf_59d95de0_1d87_5bdf_926d_4a39f4183f7a" vbProcedure="false">Production!$Y$189</definedName>
    <definedName function="false" hidden="false" name="mleaf_59da6654_ac03_5df1_87d5_715b9d1de72b" vbProcedure="false">'Heat map article'!$AF$36</definedName>
    <definedName function="false" hidden="false" name="mleaf_59dc1f6f_4072_5301_bcc1_4cde8dec4cb8" vbProcedure="false">Graphs!$K$55</definedName>
    <definedName function="false" hidden="false" name="mleaf_59e51c56_e83c_53a7_8eae_59c3c9d70d97" vbProcedure="false">Recycling!$J$176</definedName>
    <definedName function="false" hidden="false" name="mleaf_59e875ba_a458_537d_ac71_82b2bc3a8120" vbProcedure="false">'Use Phase'!$V$331</definedName>
    <definedName function="false" hidden="false" name="mleaf_59ea095e_df03_5153_9dd4_a94ec2036e31" vbProcedure="false">'Heat map article'!$J$150</definedName>
    <definedName function="false" hidden="false" name="mleaf_59edd0ed_4da2_5c8a_b861_4dd9fb656fb6" vbProcedure="false">'Use Phase'!$Q$98</definedName>
    <definedName function="false" hidden="false" name="mleaf_59ee2119_513b_5e46_b370_99f61f2e2aea" vbProcedure="false">Resume_SensAnal!$I$195</definedName>
    <definedName function="false" hidden="false" name="mleaf_59ee7fa1_ca05_595e_93d9_fe9b65051087" vbProcedure="false">Resume_SensAnal!$S$43</definedName>
    <definedName function="false" hidden="false" name="mleaf_59f13dda_bb2f_52b9_b027_2bd1a3ca23d4" vbProcedure="false">Production!$AA$56</definedName>
    <definedName function="false" hidden="false" name="mleaf_59f6aa01_dcdc_5ca9_981b_fea737eddab2" vbProcedure="false">Resume_SensAnal!$AP$115</definedName>
    <definedName function="false" hidden="false" name="mleaf_59f81222_cf93_55e9_aefd_01a61e8855ac" vbProcedure="false">Recycling!$S$107</definedName>
    <definedName function="false" hidden="false" name="mleaf_59f91a0a_7b56_57ad_b9c9_13098256c930" vbProcedure="false">Recycling!$T$85</definedName>
    <definedName function="false" hidden="false" name="mleaf_5a05f93f_6c4a_5fec_9979_310e91b7b29c" vbProcedure="false">Production!$M$105</definedName>
    <definedName function="false" hidden="false" name="mleaf_5a0aa743_214f_58f7_8714_1b823fd4155e" vbProcedure="false">'Use Phase'!$P$327</definedName>
    <definedName function="false" hidden="false" name="mleaf_5a0b1871_d589_5b88_8f47_b9e6e73e5023" vbProcedure="false">'Heat map article'!$V$53</definedName>
    <definedName function="false" hidden="false" name="mleaf_5a0bbb64_ec15_5945_bba2_b5245a0d982e" vbProcedure="false">'Use Phase_Grid'!$Q$174</definedName>
    <definedName function="false" hidden="false" name="mleaf_5a0c269c_a6ce_5db9_8094_e0017b5f4ace" vbProcedure="false">'Use Phase'!$R$301</definedName>
    <definedName function="false" hidden="false" name="mleaf_5a0fb97f_7c99_5ac4_8a06_1057eaf14bd0" vbProcedure="false">'Use Phase'!$AD$282</definedName>
    <definedName function="false" hidden="false" name="mleaf_5a10a4bd_664d_582a_a6da_f48b913625dc" vbProcedure="false">'Use Phase'!$N$58</definedName>
    <definedName function="false" hidden="false" name="mleaf_5a13dd0d_8491_5a19_8eb6_6cce6aef8289" vbProcedure="false">'Heat map article'!$AL$45</definedName>
    <definedName function="false" hidden="false" name="mleaf_5a16246f_921c_558e_aab1_4f0a4305296e" vbProcedure="false">Resume_SensAnal!$F$104</definedName>
    <definedName function="false" hidden="false" name="mleaf_5a1628dc_a684_5cbc_8334_e6e490958dc1" vbProcedure="false">'Use Phase_Grid'!$L$101</definedName>
    <definedName function="false" hidden="false" name="mleaf_5a18da04_5426_52df_83e3_254cb2a6c0b1" vbProcedure="false">Recycling!$BF$101</definedName>
    <definedName function="false" hidden="false" name="mleaf_5a2395e5_b6e3_5f2b_a9af_07482b37dc47" vbProcedure="false">Production!$AU$221</definedName>
    <definedName function="false" hidden="false" name="mleaf_5a23a4f3_6a3b_5566_b2cc_b955e7c5aeaf" vbProcedure="false">'Heat map article'!$V$90</definedName>
    <definedName function="false" hidden="false" name="mleaf_5a249734_10dc_5eea_9192_087fc07db31f" vbProcedure="false">'Use Phase_Grid'!$U$137</definedName>
    <definedName function="false" hidden="false" name="mleaf_5a252151_8795_5416_a591_74b196757738" vbProcedure="false">'Use Phase'!$AG$229</definedName>
    <definedName function="false" hidden="false" name="mleaf_5a272a28_1453_502b_bb93_37a62398d4e1" vbProcedure="false">Production!$BM$48</definedName>
    <definedName function="false" hidden="false" name="mleaf_5a2a0a13_fdad_5ac3_a95e_82cde6c48539" vbProcedure="false">Production!$BG$6</definedName>
    <definedName function="false" hidden="false" name="mleaf_5a2ab0c4_a864_5372_b9ca_2f73a935927e" vbProcedure="false">Recycling!$BQ$315</definedName>
    <definedName function="false" hidden="false" name="mleaf_5a2b6fdf_7a9f_5031_bbc0_4ea600880721" vbProcedure="false">'Heat map article'!$E$85</definedName>
    <definedName function="false" hidden="false" name="mleaf_5a2fdd28_416f_5c34_8db8_f9f63fe634e7" vbProcedure="false">Production!$AW$10</definedName>
    <definedName function="false" hidden="false" name="mleaf_5a2ff7ec_2e55_5592_b1e0_c151722e023d" vbProcedure="false">'Use Phase_Grid'!$Q$159</definedName>
    <definedName function="false" hidden="false" name="mleaf_5a304b35_27eb_528c_bb0e_04f36fe24e91" vbProcedure="false">'Heat map article'!$E$135</definedName>
    <definedName function="false" hidden="false" name="mleaf_5a33245d_5cfb_52b6_aece_96be977e05a4" vbProcedure="false">Resume_SensAnal!$N$212</definedName>
    <definedName function="false" hidden="false" name="mleaf_5a33cfa6_44c3_5fc6_9066_7be6226bc450" vbProcedure="false">'Heat map article'!$F$131</definedName>
    <definedName function="false" hidden="false" name="mleaf_5a363bbe_52ba_593b_8d74_f68c371562ab" vbProcedure="false">Recycling!$S$163</definedName>
    <definedName function="false" hidden="false" name="mleaf_5a3a8559_5c15_5738_9513_d48a77dc20c3" vbProcedure="false">'Use Phase'!$AG$340</definedName>
    <definedName function="false" hidden="false" name="mleaf_5a428492_d649_5cbc_8a51_a9d7867343a1" vbProcedure="false">'Use Phase'!$AI$140</definedName>
    <definedName function="false" hidden="false" name="mleaf_5a47002f_d899_5fc4_870c_a5adf350e7e3" vbProcedure="false">'Heat map article'!$W$65</definedName>
    <definedName function="false" hidden="false" name="mleaf_5a4abd7e_f8c4_53be_a3d4_4b2c78027455" vbProcedure="false">Recycling!$BQ$320</definedName>
    <definedName function="false" hidden="false" name="mleaf_5a4cfa0f_581f_51e6_a0a7_dfcf6f052664" vbProcedure="false">Recycling!$AC$96</definedName>
    <definedName function="false" hidden="false" name="mleaf_5a5186c6_15d1_5670_8104_28fd74ff4eb9" vbProcedure="false">'Use Phase_Grid'!$L$247</definedName>
    <definedName function="false" hidden="false" name="mleaf_5a54a6f2_c78d_5f8b_847e_a3a0ff9aebdd" vbProcedure="false">'Use Phase'!$R$72</definedName>
    <definedName function="false" hidden="false" name="mleaf_5a57f077_14a8_5370_8c8c_39dfe7dad57c" vbProcedure="false">Recycling!$AI$147</definedName>
    <definedName function="false" hidden="false" name="mleaf_5a593d2b_52d6_501f_bd4d_1eda36ded0e9" vbProcedure="false">'Use Phase'!$O$270</definedName>
    <definedName function="false" hidden="false" name="mleaf_5a600a80_6560_5b7f_9422_c23643afd683" vbProcedure="false">'Use Phase'!$AF$337</definedName>
    <definedName function="false" hidden="false" name="mleaf_5a604da1_4193_5298_9075_4173e55ccd6d" vbProcedure="false">Graphs!$M$24</definedName>
    <definedName function="false" hidden="false" name="mleaf_5a61d03e_908b_57d4_9ae6_9c4a6aa2e057" vbProcedure="false">'Use Phase'!$O$153</definedName>
    <definedName function="false" hidden="false" name="mleaf_5a62d7a5_5e21_5324_bfa9_4968ecf9ee4a" vbProcedure="false">'Heat map article'!$R$66</definedName>
    <definedName function="false" hidden="false" name="mleaf_5a65f555_3344_561a_b9cc_4566893a65c1" vbProcedure="false">Resume_SensAnal!$N$131</definedName>
    <definedName function="false" hidden="false" name="mleaf_5a681a87_3372_5109_aa7a_bdd1b60118f0" vbProcedure="false">'Use Phase'!$AJ$340</definedName>
    <definedName function="false" hidden="false" name="mleaf_5a684ca2_8e12_5113_931e_1d21ad515dcb" vbProcedure="false">Graphs!$P$39</definedName>
    <definedName function="false" hidden="false" name="mleaf_5a720e3c_f6b1_5470_8929_3ae60c798d2c" vbProcedure="false">'Use Phase'!$Q$203</definedName>
    <definedName function="false" hidden="false" name="mleaf_5a725811_134c_5529_adf9_74401180e93a" vbProcedure="false">Graphs!$D$25</definedName>
    <definedName function="false" hidden="false" name="mleaf_5a745f4c_5f56_516e_b8d0_44c54ea10ccc" vbProcedure="false">'Heat map article'!$P$125</definedName>
    <definedName function="false" hidden="false" name="mleaf_5a7c3c41_1771_54d0_a557_0ffa7b0464fe" vbProcedure="false">Recycling!$AW$309</definedName>
    <definedName function="false" hidden="false" name="mleaf_5a819d21_8744_5740_ab99_f0d0d811e827" vbProcedure="false">'Use Phase_Grid'!$O$230</definedName>
    <definedName function="false" hidden="false" name="mleaf_5a83533c_0e6b_5e31_8fa2_73b64780336a" vbProcedure="false">Resume_SensAnal!$I$218</definedName>
    <definedName function="false" hidden="false" name="mleaf_5a868276_e446_58b6_a815_d9a96efeab1e" vbProcedure="false">Resume_SensAnal!$R$114</definedName>
    <definedName function="false" hidden="false" name="mleaf_5a86e6ba_c8ba_52a7_a7cd_e01441bba4af" vbProcedure="false">Recycling!$AT$301</definedName>
    <definedName function="false" hidden="false" name="mleaf_5a8ac9bc_316c_5c33_ab70_2b0f1512a1d6" vbProcedure="false">Resume_SensAnal!$D$167</definedName>
    <definedName function="false" hidden="false" name="mleaf_5a987ad8_3fe2_5d82_9e14_ea47e67436ed" vbProcedure="false">'Heat map article'!$C$10</definedName>
    <definedName function="false" hidden="false" name="mleaf_5a9a03cc_00e9_5a61_bfff_9615042f0c3a" vbProcedure="false">'Use Phase_Grid'!$P$64</definedName>
    <definedName function="false" hidden="false" name="mleaf_5a9a0831_fb8e_596f_a53d_33bd4a0e0b39" vbProcedure="false">'Use Phase_Grid'!$S$178</definedName>
    <definedName function="false" hidden="false" name="mleaf_5a9c0001_7f8e_5c51_a72b_c8ad6d93dac8" vbProcedure="false">Resume_SensAnal!$I$133</definedName>
    <definedName function="false" hidden="false" name="mleaf_5a9e3e94_08c2_5bad_9f1a_329112efd052" vbProcedure="false">'Use Phase'!$L$271</definedName>
    <definedName function="false" hidden="false" name="mleaf_5a9e7711_4004_5e96_9581_490a289ed035" vbProcedure="false">Production!$BD$193</definedName>
    <definedName function="false" hidden="false" name="mleaf_5aa20ed7_153c_5ffb_b2a1_b92345c36e11" vbProcedure="false">'Use Phase_Grid'!$N$191</definedName>
    <definedName function="false" hidden="false" name="mleaf_5aa2aabf_730c_5d8d_8b42_3db42b63cfcf" vbProcedure="false">'Use Phase_Grid'!$R$148</definedName>
    <definedName function="false" hidden="false" name="mleaf_5aa4d97d_9640_5d60_832f_593654264d4e" vbProcedure="false">Resume_SensAnal!$W$20</definedName>
    <definedName function="false" hidden="false" name="mleaf_5aa5f95a_4344_5734_8225_a3456fa0aae8" vbProcedure="false">'Use Phase'!$AG$285</definedName>
    <definedName function="false" hidden="false" name="mleaf_5aa63957_3c2c_5621_9dc8_6c35e897893c" vbProcedure="false">'Use Phase'!$S$340</definedName>
    <definedName function="false" hidden="false" name="mleaf_5ab2f6b4_19c0_5f1c_b226_bc71dcb10dd8" vbProcedure="false">'Use Phase'!$J$257</definedName>
    <definedName function="false" hidden="false" name="mleaf_5ab3c9b1_fd0b_5a3d_926a_88acdcc7200f" vbProcedure="false">Production!$Z$88</definedName>
    <definedName function="false" hidden="false" name="mleaf_5ab525a6_d2d2_5d1b_ac20_cccd1a84f434" vbProcedure="false">'Use Phase_Grid'!$L$109</definedName>
    <definedName function="false" hidden="false" name="mleaf_5ab5469a_8193_5ba2_b07e_a52a639f4535" vbProcedure="false">Recycling!$AX$307</definedName>
    <definedName function="false" hidden="false" name="mleaf_5abb600a_6b35_509f_a426_5623a943e9cc" vbProcedure="false">'Use Phase_Grid'!$P$81</definedName>
    <definedName function="false" hidden="false" name="mleaf_5abc2fed_b3d5_54ed_93f0_9f7b5ca0df6a" vbProcedure="false">'Use Phase_Grid'!$L$69</definedName>
    <definedName function="false" hidden="false" name="mleaf_5abd3dd3_8497_5cdc_abcf_c44742202ab1" vbProcedure="false">'Heat map article'!$C$96</definedName>
    <definedName function="false" hidden="false" name="mleaf_5abdda46_662f_57e0_9088_d740d4b94c34" vbProcedure="false">Resume_SensAnal!$F$71</definedName>
    <definedName function="false" hidden="false" name="mleaf_5ac17dd6_9e77_5588_ab36_991e1bd52a33" vbProcedure="false">Resume_SensAnal!$C$202</definedName>
    <definedName function="false" hidden="false" name="mleaf_5ac94174_11ee_5e14_98a9_23affc5ea9fd" vbProcedure="false">Recycling!$AP$12</definedName>
    <definedName function="false" hidden="false" name="mleaf_5ac9687c_0ebb_5260_9bf7_f47f98653cc2" vbProcedure="false">Resume_SensAnal!$AP$112</definedName>
    <definedName function="false" hidden="false" name="mleaf_5ac9ab76_7d0d_5831_a612_4846276a1876" vbProcedure="false">'Use Phase_Grid'!$N$235</definedName>
    <definedName function="false" hidden="false" name="mleaf_5acb6139_7eb8_5d79_9acb_a35e6b8c14a1" vbProcedure="false">'Heat map article'!$O$84</definedName>
    <definedName function="false" hidden="false" name="mleaf_5accc043_1843_525a_a455_3c3be455a8dc" vbProcedure="false">Resume_SensAnal!$X$218</definedName>
    <definedName function="false" hidden="false" name="mleaf_5acf8b76_e18b_5815_89d3_f2a45bd973ad" vbProcedure="false">Recycling!$AP$329</definedName>
    <definedName function="false" hidden="false" name="mleaf_5ad5671b_9b6a_5793_a867_ed7502655472" vbProcedure="false">Resume_SensAnal!$AC$101</definedName>
    <definedName function="false" hidden="false" name="mleaf_5ad8ee0b_9b9e_5a1f_bfe7_0d0db86d7eba" vbProcedure="false">'Heat map article'!$H$25</definedName>
    <definedName function="false" hidden="false" name="mleaf_5adeca51_38d6_5478_98cb_396dcd71d034" vbProcedure="false">'Heat map article'!$AG$155</definedName>
    <definedName function="false" hidden="false" name="mleaf_5adede43_1192_5e80_aed1_c4898f9be915" vbProcedure="false">'Use Phase'!$AF$163</definedName>
    <definedName function="false" hidden="false" name="mleaf_5adfdf76_2c85_5c67_bb10_93fd9adafc99" vbProcedure="false">'Use Phase'!$P$197</definedName>
    <definedName function="false" hidden="false" name="mleaf_5ae16294_46cb_57bf_9acc_b0a93b53da9c" vbProcedure="false">Resume_SensAnal!$W$198</definedName>
    <definedName function="false" hidden="false" name="mleaf_5ae3d8e4_cf01_5dab_9fe9_1ac0ae409198" vbProcedure="false">'Heat map article'!$AP$17</definedName>
    <definedName function="false" hidden="false" name="mleaf_5ae891af_8d21_506a_98a4_78d6fde38704" vbProcedure="false">'Use Phase'!$AH$173</definedName>
    <definedName function="false" hidden="false" name="mleaf_5ae91170_7eac_5f83_9855_fc7d6538a1a3" vbProcedure="false">'Heat map article'!$M$126</definedName>
    <definedName function="false" hidden="false" name="mleaf_5aebfb8f_2109_5d6c_8df8_3bbab3995258" vbProcedure="false">'Use Phase_Grid'!$P$30</definedName>
    <definedName function="false" hidden="false" name="mleaf_5aec35c2_4340_522d_b87d_b646900d88bf" vbProcedure="false">'Use Phase'!$N$358</definedName>
    <definedName function="false" hidden="false" name="mleaf_5aeda2df_9a1d_5707_b804_99f48062ef99" vbProcedure="false">Recycling!$BP$161</definedName>
    <definedName function="false" hidden="false" name="mleaf_5af0946e_f560_5236_bf8b_c2f270554e65" vbProcedure="false">Production!$M$30</definedName>
    <definedName function="false" hidden="false" name="mleaf_5af0b932_224f_5294_bd2b_c7053efbfcc8" vbProcedure="false">'Heat map article'!$R$136</definedName>
    <definedName function="false" hidden="false" name="mleaf_5af0bf3c_b4e9_50d0_be31_7aa0342fcd6c" vbProcedure="false">'Use Phase'!$P$93</definedName>
    <definedName function="false" hidden="false" name="mleaf_5af67580_0e1a_5a75_915e_c60c65bb4934" vbProcedure="false">'Use Phase'!$AG$320</definedName>
    <definedName function="false" hidden="false" name="mleaf_5af71941_e8c8_51b9_8d4e_16b85c6b86d4" vbProcedure="false">'Heat map article'!$AD$39</definedName>
    <definedName function="false" hidden="false" name="mleaf_5af8c69c_68a8_5a61_9a18_078f9ae77677" vbProcedure="false">'Use Phase'!$F$42</definedName>
    <definedName function="false" hidden="false" name="mleaf_5afa554a_abc3_5e4d_a535_f6150df65b43" vbProcedure="false">Resume_SensAnal!$AP$125</definedName>
    <definedName function="false" hidden="false" name="mleaf_5b031984_e3df_5a8f_b17a_9c82869defe6" vbProcedure="false">'Use Phase'!$AJ$257</definedName>
    <definedName function="false" hidden="false" name="mleaf_5b0353a3_72ec_5fb1_b864_b8e37d117c59" vbProcedure="false">'Heat map article'!$AI$55</definedName>
    <definedName function="false" hidden="false" name="mleaf_5b04622a_6ac7_5394_ae67_a32f187ad786" vbProcedure="false">Production!$V$6</definedName>
    <definedName function="false" hidden="false" name="mleaf_5b078616_da1d_5600_bfda_c93344a25501" vbProcedure="false">Resume_SensAnal!$Q$113</definedName>
    <definedName function="false" hidden="false" name="mleaf_5b0a5c7a_11a5_54d8_9116_2942ad68841f" vbProcedure="false">'Heat map article'!$I$31</definedName>
    <definedName function="false" hidden="false" name="mleaf_5b0a7f5a_1201_500c_8065_c9bc4cd651a8" vbProcedure="false">Production!$F$170</definedName>
    <definedName function="false" hidden="false" name="mleaf_5b0abdf5_faef_5e0e_85b4_346fa64001ff" vbProcedure="false">Resume_SensAnal!$S$117</definedName>
    <definedName function="false" hidden="false" name="mleaf_5b106de7_1c85_56ed_82e2_bfb1e08e2358" vbProcedure="false">'Use Phase'!$Q$287</definedName>
    <definedName function="false" hidden="false" name="mleaf_5b1071c0_6553_5e97_a469_d86cdd990ee4" vbProcedure="false">Resume_SensAnal!$T$92</definedName>
    <definedName function="false" hidden="false" name="mleaf_5b13c1b5_2c40_5a59_9807_04e5d8db7a02" vbProcedure="false">Resume_SensAnal!$E$41</definedName>
    <definedName function="false" hidden="false" name="mleaf_5b15351e_a9d8_5f3b_9bf0_f71e137883f6" vbProcedure="false">'Use Phase'!$L$84</definedName>
    <definedName function="false" hidden="false" name="mleaf_5b17fc7b_133c_53c6_a4eb_10731c6aa88a" vbProcedure="false">Whisker_Sens!$F$34</definedName>
    <definedName function="false" hidden="false" name="mleaf_5b1e1385_a08f_526a_af15_fa1d9b95ea27" vbProcedure="false">'Use Phase_Grid'!$T$150</definedName>
    <definedName function="false" hidden="false" name="mleaf_5b1f24ae_3785_5630_aafe_e161f4d0abe7" vbProcedure="false">'Heat map article'!$P$54</definedName>
    <definedName function="false" hidden="false" name="mleaf_5b1f3769_177b_5352_b354_b4b363ab31c4" vbProcedure="false">'Use Phase'!$L$119</definedName>
    <definedName function="false" hidden="false" name="mleaf_5b2980aa_c541_5fd5_bff6_0875e51bb71f" vbProcedure="false">'Use Phase_Grid'!$P$102</definedName>
    <definedName function="false" hidden="false" name="mleaf_5b29df21_569b_5469_80c5_f3fc9959b16b" vbProcedure="false">'Use Phase_Grid'!$L$67</definedName>
    <definedName function="false" hidden="false" name="mleaf_5b2c46dc_271c_50ee_a58a_d8878efc7f47" vbProcedure="false">Resume_SensAnal!$AG$98</definedName>
    <definedName function="false" hidden="false" name="mleaf_5b305fb8_2f70_5b95_89f8_4e9984cd0a50" vbProcedure="false">Recycling!$Z$93</definedName>
    <definedName function="false" hidden="false" name="mleaf_5b310764_33f2_5ac8_b0f0_dcbc1a7d4901" vbProcedure="false">Recycling!$T$116</definedName>
    <definedName function="false" hidden="false" name="mleaf_5b3c1f20_757d_5ac3_9f5a_76e9635d766c" vbProcedure="false">Recycling!$AK$82</definedName>
    <definedName function="false" hidden="false" name="mleaf_5b3d360d_54bd_5504_89f3_22d887b07cbe" vbProcedure="false">'Heat map article'!$AP$8</definedName>
    <definedName function="false" hidden="false" name="mleaf_5b407a87_2017_5687_a8a9_511ff90c73da" vbProcedure="false">'Heat map article'!$X$122</definedName>
    <definedName function="false" hidden="false" name="mleaf_5b41b47f_34df_5ea6_9a49_eedaa3188f63" vbProcedure="false">'Heat map article'!$X$127</definedName>
    <definedName function="false" hidden="false" name="mleaf_5b41d3b2_f71e_5df3_a05b_6c9b8296fc5b" vbProcedure="false">Recycling!$AP$318</definedName>
    <definedName function="false" hidden="false" name="mleaf_5b41d81b_0070_5430_afa6_d05e9e639954" vbProcedure="false">'Heat map article'!$V$96</definedName>
    <definedName function="false" hidden="false" name="mleaf_5b455b1f_8e50_5cc0_9fa8_d2e59f5b4b8d" vbProcedure="false">Resume_SensAnal!$G$93</definedName>
    <definedName function="false" hidden="false" name="mleaf_5b457318_7ffd_57cd_af9e_ed208f9de8e7" vbProcedure="false">'Use Phase_Grid'!$M$210</definedName>
    <definedName function="false" hidden="false" name="mleaf_5b4e13b9_10d9_5c2d_bd74_09c667d19b6f" vbProcedure="false">'Use Phase_Grid'!$J$170</definedName>
    <definedName function="false" hidden="false" name="mleaf_5b4f2923_2c95_5f9f_8016_1eb054b92189" vbProcedure="false">'Use Phase_Grid'!$G$48</definedName>
    <definedName function="false" hidden="false" name="mleaf_5b4f4b3d_9d47_5d93_9d4f_5c1dcfb13c6f" vbProcedure="false">'Use Phase'!$M$396</definedName>
    <definedName function="false" hidden="false" name="mleaf_5b511f99_dd8f_5fe2_afe4_efd4844593cf" vbProcedure="false">Resume_SensAnal!$F$37</definedName>
    <definedName function="false" hidden="false" name="mleaf_5b54a5b9_0707_5998_9ba1_aa5af36f3518" vbProcedure="false">'Use Phase'!$U$261</definedName>
    <definedName function="false" hidden="false" name="mleaf_5b55cb06_6b70_5beb_b975_217fe04409be" vbProcedure="false">'Use Phase'!$P$248</definedName>
    <definedName function="false" hidden="false" name="mleaf_5b575b21_42de_5a1e_92f3_a7d18bd7a293" vbProcedure="false">'Use Phase_Grid'!$J$187</definedName>
    <definedName function="false" hidden="false" name="mleaf_5b5a5d86_0b35_5551_bb5f_ffe1bbf15912" vbProcedure="false">Resume_SensAnal!$R$186</definedName>
    <definedName function="false" hidden="false" name="mleaf_5b5b3319_2b49_5fe1_9478_a02fc50e0d48" vbProcedure="false">Production!$I$24</definedName>
    <definedName function="false" hidden="false" name="mleaf_5b5db5b4_391e_588b_8c39_5da90671bcf6" vbProcedure="false">Recycling!$AP$322</definedName>
    <definedName function="false" hidden="false" name="mleaf_5b5dc632_3d13_55ad_bfed_a596239e226e" vbProcedure="false">'Heat map article'!$AA$140</definedName>
    <definedName function="false" hidden="false" name="mleaf_5b6179aa_6208_579d_9b79_c2dc2f425db0" vbProcedure="false">Production!$BQ$16</definedName>
    <definedName function="false" hidden="false" name="mleaf_5b6263f8_e2a5_578e_9c7a_fd3e132b5cef" vbProcedure="false">Resume_SensAnal!$R$129</definedName>
    <definedName function="false" hidden="false" name="mleaf_5b631dd8_6863_576d_ad24_8b3d9388609c" vbProcedure="false">'Use Phase'!$U$197</definedName>
    <definedName function="false" hidden="false" name="mleaf_5b6397a2_6374_5141_ae9e_a41c778f0522" vbProcedure="false">'Use Phase'!$S$324</definedName>
    <definedName function="false" hidden="false" name="mleaf_5b66f1cc_e58e_59f5_935e_3cefd9710b5c" vbProcedure="false">Production!$AT$191</definedName>
    <definedName function="false" hidden="false" name="mleaf_5b68cb2d_ff26_5ce6_baa8_8075feff31ea" vbProcedure="false">'Use Phase'!$AF$222</definedName>
    <definedName function="false" hidden="false" name="mleaf_5b68e1d3_8e8c_5d6b_b88e_57a3c3d045ea" vbProcedure="false">'Use Phase'!$AD$349</definedName>
    <definedName function="false" hidden="false" name="mleaf_5b6db6a2_e533_5ee7_a4fe_9e847ca0a716" vbProcedure="false">'Use Phase'!$O$305</definedName>
    <definedName function="false" hidden="false" name="mleaf_5b6de44d_486f_5c90_914a_2997bd8beed1" vbProcedure="false">Recycling!$BO$317</definedName>
    <definedName function="false" hidden="false" name="mleaf_5b6e4057_5f5e_5816_a119_8c4e73984433" vbProcedure="false">'Use Phase'!$AJ$282</definedName>
    <definedName function="false" hidden="false" name="mleaf_5b7730ca_b9e5_5d2b_8680_c23406f76009" vbProcedure="false">Recycling!$T$167</definedName>
    <definedName function="false" hidden="false" name="mleaf_5b77a1b7_7525_58cb_88d6_e06e05f097f9" vbProcedure="false">'Use Phase'!$M$16</definedName>
    <definedName function="false" hidden="false" name="mleaf_5b7850df_bfd4_50f0_abe9_0d39b26afaa0" vbProcedure="false">Resume_SensAnal!$T$215</definedName>
    <definedName function="false" hidden="false" name="mleaf_5b7977e9_b44a_5030_8b98_b17a91636c2c" vbProcedure="false">'Use Phase_Grid'!$K$264</definedName>
    <definedName function="false" hidden="false" name="mleaf_5b7cd08e_244c_5519_bab3_09c37a42b031" vbProcedure="false">Resume_SensAnal!$AK$68</definedName>
    <definedName function="false" hidden="false" name="mleaf_5b7d078f_a1a0_5934_8485_6896b63e3bb1" vbProcedure="false">Production!$BE$184</definedName>
    <definedName function="false" hidden="false" name="mleaf_5b7d3a10_e0d4_5823_9232_e8f498a2fb9a" vbProcedure="false">'Use Phase'!$J$195</definedName>
    <definedName function="false" hidden="false" name="mleaf_5b7f2655_04bc_5dfd_a175_326f9a025141" vbProcedure="false">'Use Phase_Grid'!$N$53</definedName>
    <definedName function="false" hidden="false" name="mleaf_5b851ed6_e945_5b6a_9b49_da8286be237d" vbProcedure="false">'Use Phase'!$Q$269</definedName>
    <definedName function="false" hidden="false" name="mleaf_5b86bb82_656a_5fcf_bb6d_3a26978b4d02" vbProcedure="false">'Use Phase_Grid'!$L$144</definedName>
    <definedName function="false" hidden="false" name="mleaf_5b8823c0_cdd7_59ad_b575_396887bcecd4" vbProcedure="false">'Use Phase'!$S$252</definedName>
    <definedName function="false" hidden="false" name="mleaf_5b887ea8_13a7_5374_b279_85457428c8bb" vbProcedure="false">Recycling!$N$196</definedName>
    <definedName function="false" hidden="false" name="mleaf_5b8cc70e_1f89_5fee_bed4_7733dee9226c" vbProcedure="false">'Use Phase'!$N$300</definedName>
    <definedName function="false" hidden="false" name="mleaf_5b9143a9_efdc_537a_ad99_2de255c998f1" vbProcedure="false">Production!$J$69</definedName>
    <definedName function="false" hidden="false" name="mleaf_5b93a156_acae_5a26_94e9_30528bd354a2" vbProcedure="false">Production!$U$72</definedName>
    <definedName function="false" hidden="false" name="mleaf_5b994776_e33b_5085_af60_dc2e4f340ed9" vbProcedure="false">'Use Phase_Grid'!$M$110</definedName>
    <definedName function="false" hidden="false" name="mleaf_5b998637_1e82_50c8_9b60_b6ae67575641" vbProcedure="false">Recycling!$M$163</definedName>
    <definedName function="false" hidden="false" name="mleaf_5b9f7db5_b79c_5e90_b31f_9fd943282a25" vbProcedure="false">'Heat map article'!$AI$107</definedName>
    <definedName function="false" hidden="false" name="mleaf_5ba18e41_2840_5c2e_819a_20d213bcf074" vbProcedure="false">Recycling!$AI$88</definedName>
    <definedName function="false" hidden="false" name="mleaf_5ba8779c_374c_5126_bb69_2c90969e11a8" vbProcedure="false">Recycling!$AP$142</definedName>
    <definedName function="false" hidden="false" name="mleaf_5baaf331_34e3_5045_ab48_4fc61ec7b6ad" vbProcedure="false">Recycling!$AV$112</definedName>
    <definedName function="false" hidden="false" name="mleaf_5bab9018_9960_5b0d_bab0_160ed8585f9c" vbProcedure="false">'Use Phase'!$P$310</definedName>
    <definedName function="false" hidden="false" name="mleaf_5baf7c0e_7ba4_5ee6_ae79_1860c10b9a9a" vbProcedure="false">Resume_SensAnal!$G$62</definedName>
    <definedName function="false" hidden="false" name="mleaf_5bafe642_e8e2_5726_a493_873bf32bda29" vbProcedure="false">'Use Phase'!$AE$309</definedName>
    <definedName function="false" hidden="false" name="mleaf_5bb3984e_43d2_5f9a_b443_8ca7b671e76c" vbProcedure="false">Recycling!$L$111</definedName>
    <definedName function="false" hidden="false" name="mleaf_5bb5406b_5d3c_540a_abf9_ebcc54e29e50" vbProcedure="false">'Use Phase_Grid'!$L$16</definedName>
    <definedName function="false" hidden="false" name="mleaf_5bb90c7e_70bb_532a_93e5_a8e22af930b6" vbProcedure="false">'Use Phase'!$Q$298</definedName>
    <definedName function="false" hidden="false" name="mleaf_5bb95fb2_bbfa_5461_b8b8_6336b74b8d1d" vbProcedure="false">'Heat map article'!$AA$123</definedName>
    <definedName function="false" hidden="false" name="mleaf_5bbb39f8_6256_5c36_a232_a0d1bdae5c5c" vbProcedure="false">Production!$BD$92</definedName>
    <definedName function="false" hidden="false" name="mleaf_5bbd165b_3286_5128_be66_fc4389f68e24" vbProcedure="false">Resume_SensAnal!$I$75</definedName>
    <definedName function="false" hidden="false" name="mleaf_5bbe594e_6877_5784_ac38_c561d4326d7c" vbProcedure="false">'Use Phase'!$O$321</definedName>
    <definedName function="false" hidden="false" name="mleaf_5bbe6172_3bc1_5e8e_b44f_df289d431f8a" vbProcedure="false">Production!$K$119</definedName>
    <definedName function="false" hidden="false" name="mleaf_5bbeacff_8109_5b5c_b036_dfeb2c2bad8d" vbProcedure="false">Resume_SensAnal!$AD$86</definedName>
    <definedName function="false" hidden="false" name="mleaf_5bc04ce5_fc9c_5807_9e11_2cf4e9e30c8d" vbProcedure="false">'Heat map article'!$AB$150</definedName>
    <definedName function="false" hidden="false" name="mleaf_5bc5db87_335e_5e81_b287_66ac2ed30f50" vbProcedure="false">Recycling!$AK$151</definedName>
    <definedName function="false" hidden="false" name="mleaf_5bc6d6f7_a1c4_5ef4_b9b9_2bdf78acc672" vbProcedure="false">Recycling!$U$146</definedName>
    <definedName function="false" hidden="false" name="mleaf_5bcc143e_0647_5f51_853f_802159c88875" vbProcedure="false">'Heat map article'!$E$81</definedName>
    <definedName function="false" hidden="false" name="mleaf_5bce2d75_c71f_5e60_a1e4_5821b7630fce" vbProcedure="false">'Heat map article'!$Q$35</definedName>
    <definedName function="false" hidden="false" name="mleaf_5bd258f6_4dfc_5a4f_a578_200d80ee9d06" vbProcedure="false">Production!$AM$16</definedName>
    <definedName function="false" hidden="false" name="mleaf_5bd80b9b_6b43_5555_bc02_3dd24ec8d81e" vbProcedure="false">Production!$AM$15</definedName>
    <definedName function="false" hidden="false" name="mleaf_5bde0e75_17dc_502a_8f41_42b475f65295" vbProcedure="false">Graphs!$O$68</definedName>
    <definedName function="false" hidden="false" name="mleaf_5be5d9f1_d11e_5704_b823_95dad16118d6" vbProcedure="false">'Use Phase'!$P$20</definedName>
    <definedName function="false" hidden="false" name="mleaf_5be5df95_c622_50fb_b77b_acca692b52a0" vbProcedure="false">'Use Phase'!$L$56</definedName>
    <definedName function="false" hidden="false" name="mleaf_5be6007b_c3f8_522a_99e8_171f17db8f2f" vbProcedure="false">'Use Phase'!$T$283</definedName>
    <definedName function="false" hidden="false" name="mleaf_5be96167_34e5_5ea8_bbff_6ce843809cbf" vbProcedure="false">'Use Phase'!$Q$375</definedName>
    <definedName function="false" hidden="false" name="mleaf_5bea6bcb_7dd3_584b_aebc_e17bc3002d44" vbProcedure="false">'Use Phase'!$AD$219</definedName>
    <definedName function="false" hidden="false" name="mleaf_5beadbf0_cfb9_55b5_8613_e99f6b223746" vbProcedure="false">'Heat map article'!$F$16</definedName>
    <definedName function="false" hidden="false" name="mleaf_5bec6879_a67b_5a12_a381_334863328267" vbProcedure="false">Resume_SensAnal!$L$7</definedName>
    <definedName function="false" hidden="false" name="mleaf_5bece3a0_55bb_5617_8b37_8fb3b35e306e" vbProcedure="false">'Heat map article'!$R$126</definedName>
    <definedName function="false" hidden="false" name="mleaf_5bed9e9e_0373_56cc_b34f_db3ba5dd3503" vbProcedure="false">Production!$S$61</definedName>
    <definedName function="false" hidden="false" name="mleaf_5beeee5d_b761_5459_9f7f_ed5476820439" vbProcedure="false">'Use Phase'!$S$168</definedName>
    <definedName function="false" hidden="false" name="mleaf_5bf13013_a67f_5e2e_a754_0dd2a0b53bfc" vbProcedure="false">Graphs!$O$40</definedName>
    <definedName function="false" hidden="false" name="mleaf_5bf25aa1_dde5_5b77_b627_78febeeaff7a" vbProcedure="false">'Use Phase'!$AJ$187</definedName>
    <definedName function="false" hidden="false" name="mleaf_5bf37e46_7b6e_5c69_8030_1aed5770dff4" vbProcedure="false">'Use Phase'!$M$261</definedName>
    <definedName function="false" hidden="false" name="mleaf_5bf6e4cb_a045_5bf0_a626_60b32018061b" vbProcedure="false">Recycling!$N$180</definedName>
    <definedName function="false" hidden="false" name="mleaf_5bf73632_dcd0_5650_bfe0_b72ce0f7c680" vbProcedure="false">Production!$R$37</definedName>
    <definedName function="false" hidden="false" name="mleaf_5bf746c7_64be_5cfd_8f63_5a1209025879" vbProcedure="false">Production!$D$31</definedName>
    <definedName function="false" hidden="false" name="mleaf_5bf8e8a1_da7a_5241_8309_88e60166655b" vbProcedure="false">Production!$P$87</definedName>
    <definedName function="false" hidden="false" name="mleaf_5bf915d7_942c_531f_90ea_2a166d4763f7" vbProcedure="false">Production!$H$241</definedName>
    <definedName function="false" hidden="false" name="mleaf_5bf9cde5_2ddd_5b04_909f_380e57943acd" vbProcedure="false">'Use Phase'!$AD$281</definedName>
    <definedName function="false" hidden="false" name="mleaf_5bfaa25f_6b92_5d09_a420_849a56ad3c81" vbProcedure="false">'Use Phase'!$P$115</definedName>
    <definedName function="false" hidden="false" name="mleaf_5bfda854_6882_54b0_9b6c_6f67966b1423" vbProcedure="false">Recycling!$L$147</definedName>
    <definedName function="false" hidden="false" name="mleaf_5bff7c40_73f6_5e41_9077_988ae93aea18" vbProcedure="false">'Use Phase_Grid'!$R$49</definedName>
    <definedName function="false" hidden="false" name="mleaf_5c020a6e_43bb_5b21_a739_b3359672759a" vbProcedure="false">Resume_SensAnal!$H$68</definedName>
    <definedName function="false" hidden="false" name="mleaf_5c0324bb_8604_5aac_b7fa_e05f4a627fb2" vbProcedure="false">'Heat map article'!$H$96</definedName>
    <definedName function="false" hidden="false" name="mleaf_5c03b895_b511_5fe6_8508_e4d8bb759d30" vbProcedure="false">Resume_SensAnal!$V$214</definedName>
    <definedName function="false" hidden="false" name="mleaf_5c0697ec_c384_5050_85da_0c1a0e465c5a" vbProcedure="false">'Use Phase_Grid'!$J$40</definedName>
    <definedName function="false" hidden="false" name="mleaf_5c07723e_7646_5752_9a1b_e12a38651ae5" vbProcedure="false">'Use Phase'!$AI$275</definedName>
    <definedName function="false" hidden="false" name="mleaf_5c0882df_5b68_573a_92b6_63fb44a547df" vbProcedure="false">Production!$X$75</definedName>
    <definedName function="false" hidden="false" name="mleaf_5c0b328f_af03_5b16_b336_abe23c873639" vbProcedure="false">Recycling!$AU$68</definedName>
    <definedName function="false" hidden="false" name="mleaf_5c0ea0e8_1a78_5e8e_846c_3b2233be343c" vbProcedure="false">Recycling!$AO$155</definedName>
    <definedName function="false" hidden="false" name="mleaf_5c143a99_fc77_5008_9e12_dbf35be76408" vbProcedure="false">Recycling!$BJ$316</definedName>
    <definedName function="false" hidden="false" name="mleaf_5c146441_d5ad_5dc9_88a2_2b77bb4dfc29" vbProcedure="false">Resume_SensAnal!$T$96</definedName>
    <definedName function="false" hidden="false" name="mleaf_5c15bcdd_ec81_5432_bf25_a5b4f0202258" vbProcedure="false">'Heat map article'!$F$124</definedName>
    <definedName function="false" hidden="false" name="mleaf_5c16cdc8_5998_50a2_b291_9631da450e03" vbProcedure="false">'Use Phase'!$O$297</definedName>
    <definedName function="false" hidden="false" name="mleaf_5c175122_a93c_5a43_8880_796852fd3108" vbProcedure="false">Resume_SensAnal!$AL$113</definedName>
    <definedName function="false" hidden="false" name="mleaf_5c178db3_f6f6_557a_ab23_8cb00069d060" vbProcedure="false">Resume_SensAnal!$AE$76</definedName>
    <definedName function="false" hidden="false" name="mleaf_5c1b532e_3620_5c24_b4eb_4c807c318f32" vbProcedure="false">'Use Phase'!$M$397</definedName>
    <definedName function="false" hidden="false" name="mleaf_5c1d1109_07ac_5f74_975a_ffe1c6dc0031" vbProcedure="false">Production!$L$114</definedName>
    <definedName function="false" hidden="false" name="mleaf_5c1d762c_3378_5ece_8915_3643166b1227" vbProcedure="false">'Use Phase_Grid'!$J$188</definedName>
    <definedName function="false" hidden="false" name="mleaf_5c1fd909_340e_5b30_9f31_8b4032537dd4" vbProcedure="false">Resume_SensAnal!$M$153</definedName>
    <definedName function="false" hidden="false" name="mleaf_5c218c4f_3683_586d_9708_f1542cba84ef" vbProcedure="false">Resume_SensAnal!$AQ$72</definedName>
    <definedName function="false" hidden="false" name="mleaf_5c248c45_8371_543e_b2a2_e1c6aafa33f8" vbProcedure="false">Resume_SensAnal!$K$99</definedName>
    <definedName function="false" hidden="false" name="mleaf_5c29b72f_5441_5972_9c37_fb2acfeb97f5" vbProcedure="false">'Use Phase'!$N$275</definedName>
    <definedName function="false" hidden="false" name="mleaf_5c2a59f7_b73e_5c25_b451_d7b6ad6d4c69" vbProcedure="false">Recycling!$AK$144</definedName>
    <definedName function="false" hidden="false" name="mleaf_5c2a9341_7dc9_58eb_8769_d667fc484c6b" vbProcedure="false">'Use Phase'!$V$233</definedName>
    <definedName function="false" hidden="false" name="mleaf_5c316299_d1a9_5b01_b156_7b278bc79fca" vbProcedure="false">'Use Phase'!$N$90</definedName>
    <definedName function="false" hidden="false" name="mleaf_5c34f6eb_de8d_5470_ab29_4e21b50d887a" vbProcedure="false">Production!$I$122</definedName>
    <definedName function="false" hidden="false" name="mleaf_5c3c29a8_18a6_5e4a_a769_37b17c314136" vbProcedure="false">Resume_SensAnal!$Q$19</definedName>
    <definedName function="false" hidden="false" name="mleaf_5c3d3d37_14ec_5ebb_bdb3_f0f7c6ab6adb" vbProcedure="false">Production!$S$38</definedName>
    <definedName function="false" hidden="false" name="mleaf_5c3f32f9_e7c6_50ac_9185_e3ce2a3c1547" vbProcedure="false">'Heat map article'!$V$38</definedName>
    <definedName function="false" hidden="false" name="mleaf_5c411259_6a4f_513f_aeb9_bfa590092872" vbProcedure="false">'Use Phase_Grid'!$O$126</definedName>
    <definedName function="false" hidden="false" name="mleaf_5c4249ca_bd65_5c6f_a278_301025be0f4a" vbProcedure="false">Graphs!$M$20</definedName>
    <definedName function="false" hidden="false" name="mleaf_5c426d57_7f55_5a21_9341_571fe7f775fa" vbProcedure="false">'Use Phase'!$AF$306</definedName>
    <definedName function="false" hidden="false" name="mleaf_5c4326bf_875e_5cdf_b60d_4e21a2302068" vbProcedure="false">Resume_SensAnal!$AG$96</definedName>
    <definedName function="false" hidden="false" name="mleaf_5c44a233_87c1_5d52_9af1_c54127e58eb7" vbProcedure="false">'Use Phase'!$L$272</definedName>
    <definedName function="false" hidden="false" name="mleaf_5c476974_3dad_5f7a_a24c_adb607f96f06" vbProcedure="false">Resume_SensAnal!$J$77</definedName>
    <definedName function="false" hidden="false" name="mleaf_5c47d3d4_3961_5cee_b19a_93ef329b6335" vbProcedure="false">Recycling!$AN$112</definedName>
    <definedName function="false" hidden="false" name="mleaf_5c48d23b_2b15_5e8e_be6c_8a7bae75f7cd" vbProcedure="false">Production!$K$234</definedName>
    <definedName function="false" hidden="false" name="mleaf_5c4a3375_88fc_52e8_8f86_98b7b663783f" vbProcedure="false">'Use Phase_Grid'!$K$168</definedName>
    <definedName function="false" hidden="false" name="mleaf_5c4b8a96_9c1a_519f_8a9a_de66cd761529" vbProcedure="false">'Use Phase'!$J$43</definedName>
    <definedName function="false" hidden="false" name="mleaf_5c4c0741_3ca2_5020_a860_87a6016541bc" vbProcedure="false">Recycling!$U$195</definedName>
    <definedName function="false" hidden="false" name="mleaf_5c4ce310_43a9_55f3_905a_5195c286a5bd" vbProcedure="false">'Use Phase'!$AK$304</definedName>
    <definedName function="false" hidden="false" name="mleaf_5c4e64bf_95e3_5000_b31f_e6b3423bfc7c" vbProcedure="false">Recycling!$AL$155</definedName>
    <definedName function="false" hidden="false" name="mleaf_5c4eeab2_3a51_5df7_b800_adc7c1da5e2f" vbProcedure="false">'Use Phase'!$T$331</definedName>
    <definedName function="false" hidden="false" name="mleaf_5c51089a_31e1_5647_8d93_0b72bce359b0" vbProcedure="false">Recycling!$H$177</definedName>
    <definedName function="false" hidden="false" name="mleaf_5c51ddf9_165e_512d_8412_96a7325f8e17" vbProcedure="false">Recycling!$AG$162</definedName>
    <definedName function="false" hidden="false" name="mleaf_5c52f7b5_a459_564a_afab_5ca7d0211da2" vbProcedure="false">Resume_SensAnal!$F$30</definedName>
    <definedName function="false" hidden="false" name="mleaf_5c5590c6_0a55_5b63_92dc_7523ee1ea759" vbProcedure="false">'Heat map article'!$AH$107</definedName>
    <definedName function="false" hidden="false" name="mleaf_5c5d2db7_8c80_5490_8ab7_201ec81bdd1b" vbProcedure="false">Production!$AK$50</definedName>
    <definedName function="false" hidden="false" name="mleaf_5c5e3713_66bf_53cd_afbc_81bfd61bb602" vbProcedure="false">'Use Phase_Grid'!$L$59</definedName>
    <definedName function="false" hidden="false" name="mleaf_5c62a9ca_b1c2_5446_8aad_7fdd3a7d008c" vbProcedure="false">'Use Phase_Grid'!$P$100</definedName>
    <definedName function="false" hidden="false" name="mleaf_5c676b34_afbd_5be8_a50f_b15aeb9127c5" vbProcedure="false">'Use Phase'!$K$126</definedName>
    <definedName function="false" hidden="false" name="mleaf_5c68bd20_a854_556a_967b_608d0359f5e6" vbProcedure="false">Resume_SensAnal!$G$209</definedName>
    <definedName function="false" hidden="false" name="mleaf_5c69fb14_ceac_5fd1_bffb_b912f3622f02" vbProcedure="false">'Heat map article'!$AJ$32</definedName>
    <definedName function="false" hidden="false" name="mleaf_5c6bcee8_fff6_5491_a441_55105d0d4f12" vbProcedure="false">Resume_SensAnal!$E$66</definedName>
    <definedName function="false" hidden="false" name="mleaf_5c6e7d02_62d9_5246_895a_8a7f56a0a8e8" vbProcedure="false">'Heat map article'!$J$56</definedName>
    <definedName function="false" hidden="false" name="mleaf_5c6ec601_9966_5dfd_aea3_e48ce7934151" vbProcedure="false">'Use Phase'!$AI$233</definedName>
    <definedName function="false" hidden="false" name="mleaf_5c729b29_1e2a_5deb_b917_00a988ef72b4" vbProcedure="false">Graphs!$Q$44</definedName>
    <definedName function="false" hidden="false" name="mleaf_5c7343f1_556f_572a_8bc0_1266fa67508a" vbProcedure="false">Recycling!$AW$328</definedName>
    <definedName function="false" hidden="false" name="mleaf_5c744b69_e8ab_573b_b9bb_6cedaafea23d" vbProcedure="false">'Use Phase'!$AE$144</definedName>
    <definedName function="false" hidden="false" name="mleaf_5c748646_597d_5a64_a8bf_3bbfca03ca08" vbProcedure="false">'Use Phase'!$L$52</definedName>
    <definedName function="false" hidden="false" name="mleaf_5c75e092_aa79_5cab_bc75_68c9a44a19d1" vbProcedure="false">Resume_SensAnal!$Q$11</definedName>
    <definedName function="false" hidden="false" name="mleaf_5c79e24b_8964_51f2_a1ef_60d2700f8781" vbProcedure="false">'Use Phase'!$Q$276</definedName>
    <definedName function="false" hidden="false" name="mleaf_5c7aa52b_5c8a_5349_a052_1b687470264f" vbProcedure="false">Recycling!$BN$314</definedName>
    <definedName function="false" hidden="false" name="mleaf_5c7d3ba7_6959_5886_8cb3_9c63fccee40c" vbProcedure="false">Recycling!$AT$54</definedName>
    <definedName function="false" hidden="false" name="mleaf_5c7dad6e_ddb1_59f7_8adc_f7894322fe38" vbProcedure="false">Graphs!$D$31</definedName>
    <definedName function="false" hidden="false" name="mleaf_5c835401_8cdc_5b42_9d19_453227bcf7da" vbProcedure="false">Recycling!$V$41</definedName>
    <definedName function="false" hidden="false" name="mleaf_5c84d021_c392_501e_8ed0_58c5c8a7e845" vbProcedure="false">'Heat map article'!$G$104</definedName>
    <definedName function="false" hidden="false" name="mleaf_5c8544dd_4e5a_586b_9182_e42ea63714a8" vbProcedure="false">'Use Phase_Grid'!$V$151</definedName>
    <definedName function="false" hidden="false" name="mleaf_5c854c3e_c4a9_5df0_8650_9e43e025822b" vbProcedure="false">Recycling!$O$148</definedName>
    <definedName function="false" hidden="false" name="mleaf_5c85af00_dd31_55ae_a491_5867b2becf24" vbProcedure="false">'Heat map article'!$AY$27</definedName>
    <definedName function="false" hidden="false" name="mleaf_5c8fa6bc_0f27_5d5d_8f27_04d207b4fd10" vbProcedure="false">'Use Phase'!$L$229</definedName>
    <definedName function="false" hidden="false" name="mleaf_5c904801_764f_58ca_a0ab_06c9b38ef60f" vbProcedure="false">'Use Phase'!$K$264</definedName>
    <definedName function="false" hidden="false" name="mleaf_5c94b9b4_ebe9_5118_89ec_258f6f5d94ad" vbProcedure="false">Resume_SensAnal!$S$72</definedName>
    <definedName function="false" hidden="false" name="mleaf_5c95b794_aae0_51d1_87c8_76c6c98bdbdc" vbProcedure="false">Recycling!$BI$105</definedName>
    <definedName function="false" hidden="false" name="mleaf_5c966ef0_95f2_5e92_b3bd_dd664a860b97" vbProcedure="false">'Use Phase'!$E$52</definedName>
    <definedName function="false" hidden="false" name="mleaf_5c975c52_d726_5e78_b3bf_e812d3e703d4" vbProcedure="false">'Use Phase_Grid'!$J$196</definedName>
    <definedName function="false" hidden="false" name="mleaf_5c9781e7_2297_5724_9a77_aac381182e01" vbProcedure="false">Recycling!$AX$330</definedName>
    <definedName function="false" hidden="false" name="mleaf_5c98effc_4539_50a1_aaf4_445a6c7c4a54" vbProcedure="false">Recycling!$AW$20</definedName>
    <definedName function="false" hidden="false" name="mleaf_5c9c72e0_d0af_5035_af98_d134c986965c" vbProcedure="false">Resume_SensAnal!$K$190</definedName>
    <definedName function="false" hidden="false" name="mleaf_5c9dd0a4_9bb1_5024_b0ed_8fead6125a92" vbProcedure="false">Resume_SensAnal!$E$130</definedName>
    <definedName function="false" hidden="false" name="mleaf_5c9e3c94_f347_5450_a591_d3bb05deb951" vbProcedure="false">'Heat map article'!$AB$10</definedName>
    <definedName function="false" hidden="false" name="mleaf_5c9f8fc7_5b10_5ac6_8e27_9f7aa40cbf6e" vbProcedure="false">'Use Phase_Grid'!$Q$30</definedName>
    <definedName function="false" hidden="false" name="mleaf_5ca2844a_e483_57fa_b889_6fe12de49dbe" vbProcedure="false">Recycling!$Q$187</definedName>
    <definedName function="false" hidden="false" name="mleaf_5caa9267_284d_5413_8fff_66acdd803263" vbProcedure="false">Recycling!$L$112</definedName>
    <definedName function="false" hidden="false" name="mleaf_5cadbf01_a0c1_5b40_af4d_83aefc20f746" vbProcedure="false">'Heat map article'!$R$147</definedName>
    <definedName function="false" hidden="false" name="mleaf_5cb097f2_1cc2_543e_8615_7f2b3eedd045" vbProcedure="false">Recycling!$AJ$85</definedName>
    <definedName function="false" hidden="false" name="mleaf_5cb149e4_e0c9_56fc_a4ca_14d11b6f0f1f" vbProcedure="false">Recycling!$AW$329</definedName>
    <definedName function="false" hidden="false" name="mleaf_5cb50206_7088_55b9_8a4f_4ae0e7f78b10" vbProcedure="false">'Heat map article'!$K$84</definedName>
    <definedName function="false" hidden="false" name="mleaf_5cb93be2_0980_5c94_887d_2413fb873b3e" vbProcedure="false">Recycling!$AV$8</definedName>
    <definedName function="false" hidden="false" name="mleaf_5cbcbd90_bf83_5b63_b7cd_5966798192eb" vbProcedure="false">Resume_SensAnal!$F$66</definedName>
    <definedName function="false" hidden="false" name="mleaf_5cbe01a3_c4e5_5471_a20e_6bc5bf05ca79" vbProcedure="false">Recycling!$AN$115</definedName>
    <definedName function="false" hidden="false" name="mleaf_5cc12e20_d505_5697_a397_fc5d993c18c8" vbProcedure="false">'Use Phase'!$O$241</definedName>
    <definedName function="false" hidden="false" name="mleaf_5cc31005_6e2a_5111_990c_0fe561b5f10c" vbProcedure="false">'Heat map article'!$R$133</definedName>
    <definedName function="false" hidden="false" name="mleaf_5cc41e70_ee30_581a_86c1_f913ba1567f2" vbProcedure="false">Production!$Z$203</definedName>
    <definedName function="false" hidden="false" name="mleaf_5ccaaa5f_fc6f_55b0_94ce_ddb263ace7ff" vbProcedure="false">'Use Phase'!$K$271</definedName>
    <definedName function="false" hidden="false" name="mleaf_5cce2431_6f2c_5780_a382_97052a27b258" vbProcedure="false">'Use Phase'!$P$126</definedName>
    <definedName function="false" hidden="false" name="mleaf_5cd0d147_bddd_5deb_9ba3_b951d3c7d6a4" vbProcedure="false">Recycling!$V$122</definedName>
    <definedName function="false" hidden="false" name="mleaf_5cd18879_1114_5bf2_8810_a6ec7d95be63" vbProcedure="false">'Use Phase'!$P$354</definedName>
    <definedName function="false" hidden="false" name="mleaf_5cd32a1c_64f2_5678_b280_034c97162ce1" vbProcedure="false">Recycling!$BA$154</definedName>
    <definedName function="false" hidden="false" name="mleaf_5cd343e4_1109_577e_af9d_c6e48099b465" vbProcedure="false">'Use Phase'!$U$284</definedName>
    <definedName function="false" hidden="false" name="mleaf_5cd3cca2_f8e4_5362_897b_39e700e2f39b" vbProcedure="false">Resume_SensAnal!$O$16</definedName>
    <definedName function="false" hidden="false" name="mleaf_5cd3d051_0711_51c9_b25d_cc0babdcedc3" vbProcedure="false">'Heat map article'!$AF$96</definedName>
    <definedName function="false" hidden="false" name="mleaf_5cd4dc21_7543_53f0_9a4b_da8611267540" vbProcedure="false">'Use Phase'!$M$310</definedName>
    <definedName function="false" hidden="false" name="mleaf_5cd6a522_da13_5b76_9f51_76e783ab4be7" vbProcedure="false">Graphs!$H$54</definedName>
    <definedName function="false" hidden="false" name="mleaf_5cdc9305_5377_552e_a2b0_a7f51c1ff1ae" vbProcedure="false">Resume_SensAnal!$N$50</definedName>
    <definedName function="false" hidden="false" name="mleaf_5cdcdf0b_46ad_5c7a_97f1_e30aadd73a9f" vbProcedure="false">Production!$V$11</definedName>
    <definedName function="false" hidden="false" name="mleaf_5ce26b68_46d2_50f5_b621_b44e97fef6ce" vbProcedure="false">'Heat map article'!$AH$130</definedName>
    <definedName function="false" hidden="false" name="mleaf_5ce2b827_806a_599c_8aaa_a0fd67bcbcda" vbProcedure="false">Production!$BF$188</definedName>
    <definedName function="false" hidden="false" name="mleaf_5ce3f377_0a48_58ca_a031_32513a94f1ed" vbProcedure="false">Resume_SensAnal!$R$79</definedName>
    <definedName function="false" hidden="false" name="mleaf_5ce5fdaa_cda8_5369_9787_e40d582de07e" vbProcedure="false">Production!$Q$193</definedName>
    <definedName function="false" hidden="false" name="mleaf_5cec272c_ba92_5900_bacf_fede95c6cbd1" vbProcedure="false">Graphs!$H$51</definedName>
    <definedName function="false" hidden="false" name="mleaf_5cefc0a7_b529_59b9_835a_5adf281fc024" vbProcedure="false">'Use Phase'!$AH$145</definedName>
    <definedName function="false" hidden="false" name="mleaf_5cf1d890_3996_56cb_9f2f_6d26904c0148" vbProcedure="false">'Use Phase'!$S$274</definedName>
    <definedName function="false" hidden="false" name="mleaf_5cf5becb_743a_5fa3_882a_aecc55c53cdf" vbProcedure="false">Production!$N$70</definedName>
    <definedName function="false" hidden="false" name="mleaf_5cf6e7ad_9092_58de_9f93_4d4f533e7902" vbProcedure="false">'Heat map article'!$W$150</definedName>
    <definedName function="false" hidden="false" name="mleaf_5cf70ba9_aad2_50db_9574_e3d209238e04" vbProcedure="false">Resume_SensAnal!$K$134</definedName>
    <definedName function="false" hidden="false" name="mleaf_5cf95308_42f7_5309_ac52_50c64e09fe90" vbProcedure="false">'Heat map article'!$AD$147</definedName>
    <definedName function="false" hidden="false" name="mleaf_5cfce0ee_7c59_521a_9f87_a47197936d83" vbProcedure="false">Resume_SensAnal!$O$218</definedName>
    <definedName function="false" hidden="false" name="mleaf_5cfef28f_62fa_545a_8215_ed5d88c477dd" vbProcedure="false">Production!$AV$185</definedName>
    <definedName function="false" hidden="false" name="mleaf_5d00aac4_d892_5b99_af3e_d30105f0d9e1" vbProcedure="false">'Use Phase'!$U$163</definedName>
    <definedName function="false" hidden="false" name="mleaf_5d0b081f_b039_5954_a0ce_5924002af215" vbProcedure="false">'Use Phase'!$L$89</definedName>
    <definedName function="false" hidden="false" name="mleaf_5d0b45da_9cf5_5d8b_b4a2_4fa99ee5555b" vbProcedure="false">Recycling!$AP$100</definedName>
    <definedName function="false" hidden="false" name="mleaf_5d0c671f_93fa_5d53_ad54_ffbdc389aaef" vbProcedure="false">'Use Phase'!$AK$271</definedName>
    <definedName function="false" hidden="false" name="mleaf_5d0f3044_44f1_557c_8f21_927dc6af92fe" vbProcedure="false">'Use Phase'!$AJ$296</definedName>
    <definedName function="false" hidden="false" name="mleaf_5d0fb575_025d_5e89_b3a7_b87b76a7eb5e" vbProcedure="false">'Heat map article'!$F$81</definedName>
    <definedName function="false" hidden="false" name="mleaf_5d107dd1_28e0_5a36_99c9_542df263de4a" vbProcedure="false">Graphs!$I$48</definedName>
    <definedName function="false" hidden="false" name="mleaf_5d12248f_803b_5f61_928a_830ed7a55074" vbProcedure="false">'Use Phase'!$AD$270</definedName>
    <definedName function="false" hidden="false" name="mleaf_5d18bf31_b205_58d3_856b_2dbef0257d20" vbProcedure="false">'Heat map article'!$AH$149</definedName>
    <definedName function="false" hidden="false" name="mleaf_5d19fb73_4f93_51a6_8b5e_435db18be9e9" vbProcedure="false">'Use Phase'!$U$153</definedName>
    <definedName function="false" hidden="false" name="mleaf_5d1f5537_fb61_514d_a953_a545edeb9e48" vbProcedure="false">'Use Phase'!$S$261</definedName>
    <definedName function="false" hidden="false" name="mleaf_5d252efe_e561_5e10_b135_d92535b477b0" vbProcedure="false">Resume_SensAnal!$E$152</definedName>
    <definedName function="false" hidden="false" name="mleaf_5d25c198_3255_5d0f_b69b_da0255d61d08" vbProcedure="false">'Use Phase'!$T$245</definedName>
    <definedName function="false" hidden="false" name="mleaf_5d289fe4_c4f1_54f5_80d8_a61f7f8fe3b4" vbProcedure="false">Resume_SensAnal!$K$121</definedName>
    <definedName function="false" hidden="false" name="mleaf_5d2f2be1_6ce4_5d62_b698_d30040cf9e67" vbProcedure="false">Recycling!$BJ$99</definedName>
    <definedName function="false" hidden="false" name="mleaf_5d34e310_1ce0_5be1_9544_faf91a67e9c2" vbProcedure="false">Resume_SensAnal!$K$100</definedName>
    <definedName function="false" hidden="false" name="mleaf_5d35d836_285d_5c51_a8fe_d3b751da1649" vbProcedure="false">'Heat map article'!$I$10</definedName>
    <definedName function="false" hidden="false" name="mleaf_5d378e2a_ec77_5d45_9925_de6bbbfbe833" vbProcedure="false">'Use Phase'!$AH$303</definedName>
    <definedName function="false" hidden="false" name="mleaf_5d380bef_52e7_580e_9ff3_66105aa14140" vbProcedure="false">'Heat map article'!$U$112</definedName>
    <definedName function="false" hidden="false" name="mleaf_5d38b92a_6388_531a_8134_0838273cb7c7" vbProcedure="false">'Use Phase'!$J$390</definedName>
    <definedName function="false" hidden="false" name="mleaf_5d38da74_8a26_528a_a25d_c447b95f9a65" vbProcedure="false">'Use Phase'!$R$83</definedName>
    <definedName function="false" hidden="false" name="mleaf_5d40d798_1343_5090_8765_d694e11ae139" vbProcedure="false">Resume_SensAnal!$C$211</definedName>
    <definedName function="false" hidden="false" name="mleaf_5d455a8d_9150_5c00_bef5_f1fa5702963d" vbProcedure="false">Production!$AV$183</definedName>
    <definedName function="false" hidden="false" name="mleaf_5d4b1a76_48d0_529b_ad0a_640ce82d7319" vbProcedure="false">Recycling!$I$172</definedName>
    <definedName function="false" hidden="false" name="mleaf_5d4c0ea0_5a8c_5909_97f4_073df88e8587" vbProcedure="false">Resume_SensAnal!$AM$75</definedName>
    <definedName function="false" hidden="false" name="mleaf_5d4d5882_87f3_539f_9d82_5076c516e9d6" vbProcedure="false">'Use Phase_Grid'!$S$23</definedName>
    <definedName function="false" hidden="false" name="mleaf_5d505088_6335_5523_9dc0_0d3dd3c04aaf" vbProcedure="false">'Use Phase'!$AF$274</definedName>
    <definedName function="false" hidden="false" name="mleaf_5d547e56_50d6_5272_a8e0_f79cc57b4d8e" vbProcedure="false">Resume_SensAnal!$AN$132</definedName>
    <definedName function="false" hidden="false" name="mleaf_5d5b9385_c5d1_5278_8a8b_4ada4decd8ab" vbProcedure="false">Recycling!$BL$311</definedName>
    <definedName function="false" hidden="false" name="mleaf_5d5e3bfc_56c2_50ee_a82a_f178159a20b2" vbProcedure="false">'Use Phase_Grid'!$J$253</definedName>
    <definedName function="false" hidden="false" name="mleaf_5d5f2b96_676f_5900_b197_f8001f2c2294" vbProcedure="false">'Heat map article'!$AT$34</definedName>
    <definedName function="false" hidden="false" name="mleaf_5d5f5b5d_cd33_542a_afc7_99cce99a069d" vbProcedure="false">'Heat map article'!$AD$107</definedName>
    <definedName function="false" hidden="false" name="mleaf_5d64fcb9_f7f5_5c7a_aec7_a0754f22467b" vbProcedure="false">'Use Phase'!$AH$147</definedName>
    <definedName function="false" hidden="false" name="mleaf_5d693fce_b599_5cb9_bcc7_af90e94afb17" vbProcedure="false">Graphs!$Q$63</definedName>
    <definedName function="false" hidden="false" name="mleaf_5d6951e5_2f79_5b6a_8d67_f266c25d100f" vbProcedure="false">Production!$N$23</definedName>
    <definedName function="false" hidden="false" name="mleaf_5d6bde8c_3eb9_5d58_aeb4_b7d2c0e05038" vbProcedure="false">'Use Phase'!$V$199</definedName>
    <definedName function="false" hidden="false" name="mleaf_5d6fbfbe_6bb3_5e09_964c_8b868e858e97" vbProcedure="false">'Use Phase_Grid'!$N$216</definedName>
    <definedName function="false" hidden="false" name="mleaf_5d734b24_e73e_5367_aaa7_7ac5f57f0b4c" vbProcedure="false">'Use Phase'!$AE$151</definedName>
    <definedName function="false" hidden="false" name="mleaf_5d734fd2_35c1_5a53_a075_bf92f667bb8b" vbProcedure="false">'Heat map article'!$H$61</definedName>
    <definedName function="false" hidden="false" name="mleaf_5d7864c7_b337_58a1_af56_d84e1e7ac414" vbProcedure="false">'Use Phase'!$M$370</definedName>
    <definedName function="false" hidden="false" name="mleaf_5d7b2c3f_83b5_5a31_9736_1e02afa0df39" vbProcedure="false">'Use Phase_Grid'!$G$47</definedName>
    <definedName function="false" hidden="false" name="mleaf_5d7b41c7_8b3f_5801_92b1_ef6481a96edc" vbProcedure="false">'Use Phase'!$J$200</definedName>
    <definedName function="false" hidden="false" name="mleaf_5d7c47c6_a12a_5aeb_ac69_de1d84c7832b" vbProcedure="false">Recycling!$AU$48</definedName>
    <definedName function="false" hidden="false" name="mleaf_5d81100b_4cf0_5676_8067_c0f4f9c8665a" vbProcedure="false">Production!$G$104</definedName>
    <definedName function="false" hidden="false" name="mleaf_5d86503e_cd86_5743_831f_315e5c4939cd" vbProcedure="false">Recycling!$Q$142</definedName>
    <definedName function="false" hidden="false" name="mleaf_5d86e7ff_a39e_5fd4_a387_6d8cbb0b1c6e" vbProcedure="false">Recycling!$T$86</definedName>
    <definedName function="false" hidden="false" name="mleaf_5d90ef17_f045_55c4_9193_9230a0ccd970" vbProcedure="false">'Heat map article'!$AI$25</definedName>
    <definedName function="false" hidden="false" name="mleaf_5d98da28_09a3_5b82_b9c4_c5db233cd8d8" vbProcedure="false">'Use Phase'!$P$293</definedName>
    <definedName function="false" hidden="false" name="mleaf_5d9a12f5_073a_5542_abef_e40eae0be92b" vbProcedure="false">'Heat map article'!$G$89</definedName>
    <definedName function="false" hidden="false" name="mleaf_5d9f7267_7278_56bd_abdd_9ea37a400824" vbProcedure="false">Resume_SensAnal!$I$96</definedName>
    <definedName function="false" hidden="false" name="mleaf_5d9fc168_8a97_55ed_bec3_f3dcba8955df" vbProcedure="false">Recycling!$T$95</definedName>
    <definedName function="false" hidden="false" name="mleaf_5d9fc631_2d4f_587e_b49f_f3ec0a4f5155" vbProcedure="false">'Use Phase'!$Q$369</definedName>
    <definedName function="false" hidden="false" name="mleaf_5da61649_5c45_57eb_be01_ed5cde21f22f" vbProcedure="false">'Use Phase_Grid'!$W$154</definedName>
    <definedName function="false" hidden="false" name="mleaf_5da79d48_bf9e_56bd_b3a3_741522dc42d6" vbProcedure="false">'Use Phase'!$AK$353</definedName>
    <definedName function="false" hidden="false" name="mleaf_5daca842_fa2c_5596_b044_508060ed2e7c" vbProcedure="false">Recycling!$AE$165</definedName>
    <definedName function="false" hidden="false" name="mleaf_5db10307_dc1f_5471_a13b_c5e5edd083ac" vbProcedure="false">Production!$E$27</definedName>
    <definedName function="false" hidden="false" name="mleaf_5db1e6f3_d92d_54cf_84de_8deafae5a278" vbProcedure="false">Recycling!$B$1</definedName>
    <definedName function="false" hidden="false" name="mleaf_5db464ae_a2e8_5fe4_be2c_607df85a1881" vbProcedure="false">'Heat map article'!$AE$60</definedName>
    <definedName function="false" hidden="false" name="mleaf_5db6b6c9_e959_5d38_8507_265fa18296bf" vbProcedure="false">'Use Phase_Grid'!$Q$177</definedName>
    <definedName function="false" hidden="false" name="mleaf_5dbcc0ed_204d_585d_909e_21a8d5ee0ed0" vbProcedure="false">Production!$C$27</definedName>
    <definedName function="false" hidden="false" name="mleaf_5dbd1fcb_1187_5c69_93b4_62d361d08b8f" vbProcedure="false">'Use Phase'!$J$178</definedName>
    <definedName function="false" hidden="false" name="mleaf_5dbde9e1_bc55_50fe_8f15_7d30e77c84fa" vbProcedure="false">'Use Phase'!$W$243</definedName>
    <definedName function="false" hidden="false" name="mleaf_5dbe1501_c783_5df0_b0e1_ddd46cb5dba4" vbProcedure="false">Recycling!$AW$308</definedName>
    <definedName function="false" hidden="false" name="mleaf_5dbf8a1f_5224_555b_9f81_8c7ba408a69a" vbProcedure="false">Recycling!$AL$110</definedName>
    <definedName function="false" hidden="false" name="mleaf_5dc3f273_4de5_529a_ab94_6b7ef348c345" vbProcedure="false">'Heat map article'!$AY$33</definedName>
    <definedName function="false" hidden="false" name="mleaf_5dc44890_1856_57bd_9e39_51ea295b4898" vbProcedure="false">Resume_SensAnal!$AB$30</definedName>
    <definedName function="false" hidden="false" name="mleaf_5dc53ea9_6d0a_5ff9_b29f_a432b1ba3d12" vbProcedure="false">'Heat map article'!$AB$109</definedName>
    <definedName function="false" hidden="false" name="mleaf_5dc66322_c8ef_5cfa_99dc_19ba4a5eb66e" vbProcedure="false">Resume_SensAnal!$AG$47</definedName>
    <definedName function="false" hidden="false" name="mleaf_5dc9c3ed_684d_5c44_aeec_d3ab31b46a63" vbProcedure="false">Production!$M$133</definedName>
    <definedName function="false" hidden="false" name="mleaf_5dcb0081_c636_58e6_ae7c_b0bfe5d7b3b8" vbProcedure="false">Production!$G$29</definedName>
    <definedName function="false" hidden="false" name="mleaf_5dcb5421_c9c1_53eb_9e6c_455cec51a2e1" vbProcedure="false">Recycling!$T$142</definedName>
    <definedName function="false" hidden="false" name="mleaf_5dcbe526_e3a6_5a84_8592_aa2887620704" vbProcedure="false">'Use Phase'!$N$100</definedName>
    <definedName function="false" hidden="false" name="mleaf_5dcec3cd_63c3_5bca_8797_f5e9ad1b3553" vbProcedure="false">'Use Phase'!$V$322</definedName>
    <definedName function="false" hidden="false" name="mleaf_5dcf4221_b430_5300_b800_d7726eb181ce" vbProcedure="false">'Use Phase_Grid'!$N$177</definedName>
    <definedName function="false" hidden="false" name="mleaf_5dd41c3c_21ba_5ed5_9c29_167bb592ec02" vbProcedure="false">Recycling!$BW$111</definedName>
    <definedName function="false" hidden="false" name="mleaf_5dd58981_3233_5b04_8f93_0019aa0097ae" vbProcedure="false">Production!$I$12</definedName>
    <definedName function="false" hidden="false" name="mleaf_5dd63fb3_4b77_5d81_9171_80e81863e279" vbProcedure="false">Graphs!$P$54</definedName>
    <definedName function="false" hidden="false" name="mleaf_5de45c50_08af_5f9f_895e_e4c63133db70" vbProcedure="false">Recycling!$AD$201</definedName>
    <definedName function="false" hidden="false" name="mleaf_5de4da5c_1b09_5385_8078_aa25aed204f1" vbProcedure="false">'Heat map article'!$AI$50</definedName>
    <definedName function="false" hidden="false" name="mleaf_5de4f27c_314f_57a6_a251_555a99cfb970" vbProcedure="false">Resume_SensAnal!$F$128</definedName>
    <definedName function="false" hidden="false" name="mleaf_5de70804_1691_5c14_91c0_af41dbd7400c" vbProcedure="false">Recycling!$AQ$297</definedName>
    <definedName function="false" hidden="false" name="mleaf_5de9ba4c_7b19_52df_991e_234b2fe7e25d" vbProcedure="false">'Heat map article'!$R$9</definedName>
    <definedName function="false" hidden="false" name="mleaf_5ded07f7_0f62_5e7d_a921_41775e4b97c4" vbProcedure="false">'Use Phase'!$L$9</definedName>
    <definedName function="false" hidden="false" name="mleaf_5df0567b_0c35_56d9_8084_64783509a234" vbProcedure="false">'Use Phase_Grid'!$O$242</definedName>
    <definedName function="false" hidden="false" name="mleaf_5df38051_3b8b_5cd6_addc_733269877643" vbProcedure="false">Production!$Q$152</definedName>
    <definedName function="false" hidden="false" name="mleaf_5df5407f_5036_58a0_b2e0_ea443cc4f75c" vbProcedure="false">'Use Phase'!$K$68</definedName>
    <definedName function="false" hidden="false" name="mleaf_5df6f629_c03e_5274_909d_8d430592e114" vbProcedure="false">Recycling!$AL$145</definedName>
    <definedName function="false" hidden="false" name="mleaf_5df89494_aca6_5d85_ae49_883c6cd800fc" vbProcedure="false">'Heat map article'!$O$22</definedName>
    <definedName function="false" hidden="false" name="mleaf_5df95a96_852f_5084_a7b0_7088a715ecf2" vbProcedure="false">'Heat map article'!$AT$14</definedName>
    <definedName function="false" hidden="false" name="mleaf_5e0a7968_6c43_5496_b8ec_c6b0a1e39982" vbProcedure="false">'Use Phase'!$AI$298</definedName>
    <definedName function="false" hidden="false" name="mleaf_5e0e39f4_a84e_5512_97ea_6e6d79003e8b" vbProcedure="false">'Use Phase'!$W$324</definedName>
    <definedName function="false" hidden="false" name="mleaf_5e104483_d6ed_51d1_85ef_2b5854a7fd2f" vbProcedure="false">Recycling!$S$172</definedName>
    <definedName function="false" hidden="false" name="mleaf_5e1100f6_8e70_58ac_87b1_d7c336f5895c" vbProcedure="false">'Heat map article'!$AH$6</definedName>
    <definedName function="false" hidden="false" name="mleaf_5e11440c_334f_5490_a23a_117f25713979" vbProcedure="false">'Use Phase_Grid'!$P$215</definedName>
    <definedName function="false" hidden="false" name="mleaf_5e115c68_85fe_5dee_8607_7e791847cf27" vbProcedure="false">Whisker_Sens!$J$50</definedName>
    <definedName function="false" hidden="false" name="mleaf_5e12d433_8ae5_57c8_bb5a_76834e863af9" vbProcedure="false">'Use Phase'!$Q$107</definedName>
    <definedName function="false" hidden="false" name="mleaf_5e14fd4f_e873_56ab_ab66_e7ced7d60b4d" vbProcedure="false">Graphs!$I$60</definedName>
    <definedName function="false" hidden="false" name="mleaf_5e172533_470b_56f6_8a4d_1acf4ea79937" vbProcedure="false">Recycling!$AW$332</definedName>
    <definedName function="false" hidden="false" name="mleaf_5e176703_76c8_51c8_ae93_d00db82009f4" vbProcedure="false">Resume_SensAnal!$AO$103</definedName>
    <definedName function="false" hidden="false" name="mleaf_5e1cd819_d764_5453_9a45_f09f2bc8371a" vbProcedure="false">Production!$AA$152</definedName>
    <definedName function="false" hidden="false" name="mleaf_5e21f8a2_24f6_5305_a028_02e021c81231" vbProcedure="false">Recycling!$U$190</definedName>
    <definedName function="false" hidden="false" name="mleaf_5e225045_52e5_5d51_a6b3_67103551b87c" vbProcedure="false">Recycling!$AE$88</definedName>
    <definedName function="false" hidden="false" name="mleaf_5e255510_fd26_5c23_a293_5a6dda746725" vbProcedure="false">Recycling!$AT$308</definedName>
    <definedName function="false" hidden="false" name="mleaf_5e2a7c50_d609_5a85_9463_f2296e115fa1" vbProcedure="false">'Use Phase'!$U$240</definedName>
    <definedName function="false" hidden="false" name="mleaf_5e2b497b_f4e1_5452_869e_0fb2871ccb28" vbProcedure="false">'Use Phase'!$AD$149</definedName>
    <definedName function="false" hidden="false" name="mleaf_5e2cb8fe_fe86_5de6_9343_644a14c9762a" vbProcedure="false">'Heat map article'!$H$32</definedName>
    <definedName function="false" hidden="false" name="mleaf_5e2e3e4d_f0cf_58b6_975a_e436d8f87934" vbProcedure="false">Recycling!$BT$165</definedName>
    <definedName function="false" hidden="false" name="mleaf_5e30a371_13d8_531c_85ab_bb5b59604207" vbProcedure="false">Resume_SensAnal!$A$217</definedName>
    <definedName function="false" hidden="false" name="mleaf_5e32710f_9c11_5c15_b886_caec0e110c26" vbProcedure="false">Resume_SensAnal!$AK$56</definedName>
    <definedName function="false" hidden="false" name="mleaf_5e349d31_5453_5749_a3e0_9a0bc0dbeb72" vbProcedure="false">'Use Phase'!$N$101</definedName>
    <definedName function="false" hidden="false" name="mleaf_5e390826_c903_55ff_884b_0d18e9f72d5f" vbProcedure="false">Production!$F$100</definedName>
    <definedName function="false" hidden="false" name="mleaf_5e393942_13ab_545d_83ae_496ea6d45ec0" vbProcedure="false">'Use Phase'!$K$47</definedName>
    <definedName function="false" hidden="false" name="mleaf_5e3a572c_278c_59c6_a50f_0f24a0bff475" vbProcedure="false">Resume_SensAnal!$F$11</definedName>
    <definedName function="false" hidden="false" name="mleaf_5e3c4b6d_b0b9_5b33_91b8_6fc59b94c051" vbProcedure="false">Recycling!$AR$328</definedName>
    <definedName function="false" hidden="false" name="mleaf_5e3f1f45_650c_507f_822c_96f752c8526d" vbProcedure="false">'Heat map article'!$N$63</definedName>
    <definedName function="false" hidden="false" name="mleaf_5e463d8c_e635_5b52_a283_ebb60abbe26b" vbProcedure="false">'Heat map article'!$W$54</definedName>
    <definedName function="false" hidden="false" name="mleaf_5e49fdb4_f096_5fe3_b3e7_ccc98ea9ec7e" vbProcedure="false">Graphs!$N$66</definedName>
    <definedName function="false" hidden="false" name="mleaf_5e4ccfc4_9785_56d5_8acb_ac42b982a74a" vbProcedure="false">Resume_SensAnal!$AI$33</definedName>
    <definedName function="false" hidden="false" name="mleaf_5e4d67f3_d6e0_5e32_b030_ff4cd1177f73" vbProcedure="false">'Use Phase'!$P$9</definedName>
    <definedName function="false" hidden="false" name="mleaf_5e4e509d_d9dc_5715_9656_d6fabc04e2cb" vbProcedure="false">'Heat map article'!$N$102</definedName>
    <definedName function="false" hidden="false" name="mleaf_5e4e767b_93ab_5128_abcd_070f3349f328" vbProcedure="false">Recycling!$AL$165</definedName>
    <definedName function="false" hidden="false" name="mleaf_5e4f8cc9_21d0_5774_b9c0_b2e9be4ebc53" vbProcedure="false">'Use Phase_Grid'!$N$76</definedName>
    <definedName function="false" hidden="false" name="mleaf_5e57183d_01d2_5c7e_9684_3a87d976bea8" vbProcedure="false">'Heat map article'!$G$39</definedName>
    <definedName function="false" hidden="false" name="mleaf_5e571f9f_80da_50e6_bdf4_8c1c5874fc8c" vbProcedure="false">'Use Phase_Grid'!$L$239</definedName>
    <definedName function="false" hidden="false" name="mleaf_5e58741c_1630_538c_a9cf_d5f2375d27a0" vbProcedure="false">Resume_SensAnal!$E$132</definedName>
    <definedName function="false" hidden="false" name="mleaf_5e5a1ab6_5966_55c2_b71b_43263013cb00" vbProcedure="false">'Use Phase'!$C$23</definedName>
    <definedName function="false" hidden="false" name="mleaf_5e5c5507_a494_5207_9c6a_29d6fc518617" vbProcedure="false">'Use Phase_Grid'!$Q$175</definedName>
    <definedName function="false" hidden="false" name="mleaf_5e5d0b8b_df61_57e1_a33e_33b89aff1dbb" vbProcedure="false">'Heat map article'!$BB$40</definedName>
    <definedName function="false" hidden="false" name="mleaf_5e66c8f5_de3b_5ddc_8752_59f44ba48533" vbProcedure="false">Production!$AB$6</definedName>
    <definedName function="false" hidden="false" name="mleaf_5e68162c_27ad_51d6_91bb_2e780d4b0487" vbProcedure="false">Production!$M$135</definedName>
    <definedName function="false" hidden="false" name="mleaf_5e6a7d5c_3f3d_58df_a26a_6b7f633efcbd" vbProcedure="false">'Heat map article'!$P$86</definedName>
    <definedName function="false" hidden="false" name="mleaf_5e72636f_828c_560e_b9c1_4e2bc39ae690" vbProcedure="false">Graphs!$Q$65</definedName>
    <definedName function="false" hidden="false" name="mleaf_5e737ba5_16ad_5bb2_84f7_93f884da7188" vbProcedure="false">'Use Phase'!$P$130</definedName>
    <definedName function="false" hidden="false" name="mleaf_5e741d2e_2993_5010_9a4a_c07bf83f30a6" vbProcedure="false">'Use Phase_Grid'!$M$233</definedName>
    <definedName function="false" hidden="false" name="mleaf_5e74ef0e_f630_50b7_9b29_837d3b0c03ff" vbProcedure="false">'Use Phase'!$N$15</definedName>
    <definedName function="false" hidden="false" name="mleaf_5e750068_a0a8_523b_8a6a_d79b039c8662" vbProcedure="false">Resume_SensAnal!$AQ$78</definedName>
    <definedName function="false" hidden="false" name="mleaf_5e757ecf_b8d7_52dc_a9ff_4ebf630683dc" vbProcedure="false">Resume_SensAnal!$AP$124</definedName>
    <definedName function="false" hidden="false" name="mleaf_5e75e0f0_78b6_5755_a375_97bf5d9e9624" vbProcedure="false">Resume_SensAnal!$G$96</definedName>
    <definedName function="false" hidden="false" name="mleaf_5e77efc5_b73a_544f_9765_11ade954647e" vbProcedure="false">Production!$BF$48</definedName>
    <definedName function="false" hidden="false" name="mleaf_5e77fb6e_0eba_5486_a18e_71e1fedb53e4" vbProcedure="false">Recycling!$U$193</definedName>
    <definedName function="false" hidden="false" name="mleaf_5e78ce4e_ad24_593e_9997_3d19c87bb1b6" vbProcedure="false">'Heat map article'!$O$119</definedName>
    <definedName function="false" hidden="false" name="mleaf_5e7a01e3_2917_5085_b890_ea3bdd90469b" vbProcedure="false">'Use Phase'!$AI$279</definedName>
    <definedName function="false" hidden="false" name="mleaf_5e820d28_5591_5640_95ec_ae40ed19578e" vbProcedure="false">'Use Phase_Grid'!$R$58</definedName>
    <definedName function="false" hidden="false" name="mleaf_5e8413dd_86c6_5151_a998_2da6f2a0941c" vbProcedure="false">'Heat map article'!$Y$11</definedName>
    <definedName function="false" hidden="false" name="mleaf_5e849221_8bcb_55c7_aa9c_fa7238008a1f" vbProcedure="false">Production!$E$33</definedName>
    <definedName function="false" hidden="false" name="mleaf_5e8543fd_516c_5418_a06d_205e1e2baaec" vbProcedure="false">Resume_SensAnal!$S$35</definedName>
    <definedName function="false" hidden="false" name="mleaf_5e85ce5b_a851_55df_a319_13f8f2bcf1f3" vbProcedure="false">'Use Phase_Grid'!$O$187</definedName>
    <definedName function="false" hidden="false" name="mleaf_5e8af040_0723_5c74_877a_a6a97afaa850" vbProcedure="false">Resume_SensAnal!$I$88</definedName>
    <definedName function="false" hidden="false" name="mleaf_5e8cd1d5_9ea4_5c22_82b5_7ceb944be697" vbProcedure="false">Recycling!$AX$321</definedName>
    <definedName function="false" hidden="false" name="mleaf_5e8e2a45_480b_5347_96b6_634a7a74f672" vbProcedure="false">'Use Phase'!$N$98</definedName>
    <definedName function="false" hidden="false" name="mleaf_5e908cd9_7636_5224_80b3_78d0805ef3b3" vbProcedure="false">Production!$E$41</definedName>
    <definedName function="false" hidden="false" name="mleaf_5e91ccde_86a3_52ae_b1ec_710730468bf3" vbProcedure="false">'Heat map article'!$AE$52</definedName>
    <definedName function="false" hidden="false" name="mleaf_5e9224e6_7c6f_54f0_8680_a7cc935d7c22" vbProcedure="false">'Use Phase_Grid'!$T$221</definedName>
    <definedName function="false" hidden="false" name="mleaf_5e95b1cc_050a_571d_9f94_e6f8a1e6bad7" vbProcedure="false">Recycling!$R$166</definedName>
    <definedName function="false" hidden="false" name="mleaf_5e95c4aa_d016_5b35_ae7f_8b9eeccd9da0" vbProcedure="false">Recycling!$D$84</definedName>
    <definedName function="false" hidden="false" name="mleaf_5e97d1c7_e54a_53ed_a2be_19d59885fc0b" vbProcedure="false">'Heat map article'!$AD$33</definedName>
    <definedName function="false" hidden="false" name="mleaf_5e993308_2289_58eb_a4a8_b30455783f6a" vbProcedure="false">'Use Phase'!$Q$344</definedName>
    <definedName function="false" hidden="false" name="mleaf_5e9ec08e_1471_57f8_8512_85fb114b3565" vbProcedure="false">Graphs!$H$55</definedName>
    <definedName function="false" hidden="false" name="mleaf_5e9ee7fa_7014_5b2f_a9ca_6279823565e6" vbProcedure="false">'Use Phase'!$Q$44</definedName>
    <definedName function="false" hidden="false" name="mleaf_5ea3c894_5f3d_5dab_9c17_41e6b917d83a" vbProcedure="false">Resume_SensAnal!$V$190</definedName>
    <definedName function="false" hidden="false" name="mleaf_5ea410d5_fc82_5c71_8caf_21e147c37053" vbProcedure="false">'Use Phase'!$K$93</definedName>
    <definedName function="false" hidden="false" name="mleaf_5ea41127_3baf_5619_bd38_9340644e26c8" vbProcedure="false">Recycling!$BP$127</definedName>
    <definedName function="false" hidden="false" name="mleaf_5ea81132_c887_56bb_be5c_ac2f7944530b" vbProcedure="false">Resume_SensAnal!$AB$60</definedName>
    <definedName function="false" hidden="false" name="mleaf_5ead1f01_2889_53d6_921e_84c01d7b7120" vbProcedure="false">'Heat map article'!$U$43</definedName>
    <definedName function="false" hidden="false" name="mleaf_5eae58e1_d8c4_5754_8b1c_f15a701f9d13" vbProcedure="false">Production!$AL$206</definedName>
    <definedName function="false" hidden="false" name="mleaf_5eb0c6c8_78f7_5224_b1b8_ca7d4030de80" vbProcedure="false">Recycling!$B$138</definedName>
    <definedName function="false" hidden="false" name="mleaf_5eb27b90_5124_55ee_a491_3a034e60d1c4" vbProcedure="false">'Use Phase_Grid'!$Q$151</definedName>
    <definedName function="false" hidden="false" name="mleaf_5eb49516_a4db_522f_a6ac_e2c983d87393" vbProcedure="false">'Use Phase'!$R$310</definedName>
    <definedName function="false" hidden="false" name="mleaf_5eb58bfd_a2a8_59bc_bc56_c2925766a3a3" vbProcedure="false">Resume_SensAnal!$AQ$88</definedName>
    <definedName function="false" hidden="false" name="mleaf_5eb7282e_911a_5600_8277_8841f9e65ba6" vbProcedure="false">'Use Phase'!$F$48</definedName>
    <definedName function="false" hidden="false" name="mleaf_5eb9eade_cbd4_5e04_9b49_01ef4fd73b7d" vbProcedure="false">Resume_SensAnal!$P$168</definedName>
    <definedName function="false" hidden="false" name="mleaf_5ec38249_ba84_54f5_b337_4d1de57067d9" vbProcedure="false">'Heat map article'!$R$14</definedName>
    <definedName function="false" hidden="false" name="mleaf_5ec59715_5fe1_5b72_884f_139b93e976d8" vbProcedure="false">Resume_SensAnal!$O$18</definedName>
    <definedName function="false" hidden="false" name="mleaf_5ec59d5e_0121_5537_b878_6cdc8f045c45" vbProcedure="false">'Use Phase_Grid'!$N$230</definedName>
    <definedName function="false" hidden="false" name="mleaf_5ec6bbfe_a125_56c1_9325_236c30c8f6ca" vbProcedure="false">'Heat map article'!$AE$152</definedName>
    <definedName function="false" hidden="false" name="mleaf_5ec99a2a_7e61_5ede_bcc9_e3289e51686b" vbProcedure="false">'Heat map article'!$Y$67</definedName>
    <definedName function="false" hidden="false" name="mleaf_5eccd8e8_39eb_5031_82cd_22d422f35aa5" vbProcedure="false">Recycling!$AI$197</definedName>
    <definedName function="false" hidden="false" name="mleaf_5ece8132_5857_513c_9324_26f24b8927ec" vbProcedure="false">Resume_SensAnal!$N$58</definedName>
    <definedName function="false" hidden="false" name="mleaf_5ecf1265_0a15_54dc_bb0e_df5d79b51785" vbProcedure="false">'Heat map article'!$AA$41</definedName>
    <definedName function="false" hidden="false" name="mleaf_5ecf230a_1f59_599e_b58f_d7a25cfc605e" vbProcedure="false">'Heat map article'!$D$76</definedName>
    <definedName function="false" hidden="false" name="mleaf_5ed2283e_788c_54e3_8fd2_a7c176b6fc31" vbProcedure="false">Resume_SensAnal!$AB$66</definedName>
    <definedName function="false" hidden="false" name="mleaf_5ed4246c_3b32_5e2f_914b_629ccdb2f60c" vbProcedure="false">Production!$B$142</definedName>
    <definedName function="false" hidden="false" name="mleaf_5ed4b782_d23c_5997_a7fa_632e9062221d" vbProcedure="false">'Use Phase'!$AK$249</definedName>
    <definedName function="false" hidden="false" name="mleaf_5ed5040c_2c3e_505a_9069_6303aec1206c" vbProcedure="false">Recycling!$AK$149</definedName>
    <definedName function="false" hidden="false" name="mleaf_5ed8661e_418f_5f62_996a_68f03e38a4fa" vbProcedure="false">Resume_SensAnal!$D$50</definedName>
    <definedName function="false" hidden="false" name="mleaf_5ed8fd98_ad8d_519a_b62b_16437e08f0d8" vbProcedure="false">Recycling!$AV$149</definedName>
    <definedName function="false" hidden="false" name="mleaf_5eda20e8_8b9f_5763_880d_c08a8ad867a6" vbProcedure="false">'Heat map article'!$J$140</definedName>
    <definedName function="false" hidden="false" name="mleaf_5edad9c8_fea9_5421_b1ed_0da236d22daf" vbProcedure="false">'Use Phase'!$V$326</definedName>
    <definedName function="false" hidden="false" name="mleaf_5edf7b00_cd5f_56b2_80e0_8f612a70bf09" vbProcedure="false">'Use Phase'!$Q$318</definedName>
    <definedName function="false" hidden="false" name="mleaf_5ee3649c_82c9_5e80_921b_2c5b4b6081f2" vbProcedure="false">Production!$W$68</definedName>
    <definedName function="false" hidden="false" name="mleaf_5eea946a_2a91_5542_8a94_0716d6c14b2c" vbProcedure="false">'Use Phase_Grid'!$C$40</definedName>
    <definedName function="false" hidden="false" name="mleaf_5eeb27ab_7963_5b41_9d54_49d48866b3fb" vbProcedure="false">'Use Phase_Grid'!$P$252</definedName>
    <definedName function="false" hidden="false" name="mleaf_5eed8e38_63c6_5ecf_b9d1_5871d91de895" vbProcedure="false">'Use Phase_Grid'!$O$92</definedName>
    <definedName function="false" hidden="false" name="mleaf_5ef50227_fa79_5d78_9fef_21d774f0c81d" vbProcedure="false">Production!$I$73</definedName>
    <definedName function="false" hidden="false" name="mleaf_5ef56bb9_025d_5de2_99c0_ccf9aef3e722" vbProcedure="false">'Heat map article'!$U$13</definedName>
    <definedName function="false" hidden="false" name="mleaf_5ef61dc4_2f99_5309_b1c5_7fc4ea11d2fc" vbProcedure="false">'Use Phase'!$AD$314</definedName>
    <definedName function="false" hidden="false" name="mleaf_5ef93f59_225c_576f_96a9_eed0076bae8a" vbProcedure="false">Resume_SensAnal!$AE$86</definedName>
    <definedName function="false" hidden="false" name="mleaf_5efd356d_acfd_52de_9988_ba0a0e090cb0" vbProcedure="false">Recycling!$BQ$162</definedName>
    <definedName function="false" hidden="false" name="mleaf_5efdd2db_dcaf_561d_ae77_5e6abd774067" vbProcedure="false">'Heat map article'!$AP$39</definedName>
    <definedName function="false" hidden="false" name="mleaf_5f01e288_3da9_54af_89eb_071e7e682caf" vbProcedure="false">'Heat map article'!$AG$18</definedName>
    <definedName function="false" hidden="false" name="mleaf_5f022d7c_b5af_557b_be53_8959e86579c1" vbProcedure="false">Resume_SensAnal!$T$62</definedName>
    <definedName function="false" hidden="false" name="mleaf_5f0b3bd7_90e1_52de_98b8_2f8e255c92f8" vbProcedure="false">Recycling!$AV$85</definedName>
    <definedName function="false" hidden="false" name="mleaf_5f0ceb03_0dd6_5ac7_9113_5f40e6f6eff9" vbProcedure="false">Recycling!$AU$66</definedName>
    <definedName function="false" hidden="false" name="mleaf_5f0d949e_1017_5b10_bceb_981b3d216e4f" vbProcedure="false">'Use Phase'!$P$323</definedName>
    <definedName function="false" hidden="false" name="mleaf_5f1ea94c_8e21_5588_a7ff_bba33faefd76" vbProcedure="false">Graphs!$M$9</definedName>
    <definedName function="false" hidden="false" name="mleaf_5f225a49_ea80_5c96_9031_be3c38bc84d0" vbProcedure="false">'Use Phase'!$AF$173</definedName>
    <definedName function="false" hidden="false" name="mleaf_5f347e89_341a_5b90_8e8b_7f4aae33f9fc" vbProcedure="false">Graphs!$E$52</definedName>
    <definedName function="false" hidden="false" name="mleaf_5f34e255_ea9e_53f0_829e_99ea05b2ce07" vbProcedure="false">'Use Phase'!$B$60</definedName>
    <definedName function="false" hidden="false" name="mleaf_5f3fb92b_d5f6_5cf7_b020_091a72836403" vbProcedure="false">Recycling!$BK$166</definedName>
    <definedName function="false" hidden="false" name="mleaf_5f48bee9_b6e1_55f6_8bcd_64faa6fee259" vbProcedure="false">Recycling!$H$113</definedName>
    <definedName function="false" hidden="false" name="mleaf_5f49dcc1_d1fd_5950_855f_76dcdfaa5fc4" vbProcedure="false">'Use Phase'!$AG$222</definedName>
    <definedName function="false" hidden="false" name="mleaf_5f4aca80_680f_5093_8693_f7a310ca04fc" vbProcedure="false">'Use Phase_Grid'!$O$212</definedName>
    <definedName function="false" hidden="false" name="mleaf_5f4be4ca_3c02_5d58_b766_c5d9d5cb5e0f" vbProcedure="false">Resume_SensAnal!$T$213</definedName>
    <definedName function="false" hidden="false" name="mleaf_5f4cc798_1952_5d71_96de_0a88f57f6e36" vbProcedure="false">'Use Phase'!$W$212</definedName>
    <definedName function="false" hidden="false" name="mleaf_5f4f0493_abd5_5cd4_a3fe_395fae108fcd" vbProcedure="false">'Heat map article'!$C$150</definedName>
    <definedName function="false" hidden="false" name="mleaf_5f52eaf8_cf9a_5267_b3c8_59e062ce05b1" vbProcedure="false">'Use Phase'!$AJ$327</definedName>
    <definedName function="false" hidden="false" name="mleaf_5f54cb04_4ebc_54eb_8ab4_047a9f96ea75" vbProcedure="false">'Use Phase'!$AD$339</definedName>
    <definedName function="false" hidden="false" name="mleaf_5f580707_b98a_5ff9_99a5_67226d0f2629" vbProcedure="false">'Heat map article'!$BA$35</definedName>
    <definedName function="false" hidden="false" name="mleaf_5f582912_e8e5_58bc_a162_69f097a5a4df" vbProcedure="false">'Use Phase'!$Q$119</definedName>
    <definedName function="false" hidden="false" name="mleaf_5f5af446_4e3e_5702_8825_0bfba4433d3c" vbProcedure="false">Recycling!$AS$63</definedName>
    <definedName function="false" hidden="false" name="mleaf_5f5d4d83_a360_51d9_8cd0_9e174b79d6c3" vbProcedure="false">'Use Phase_Grid'!$G$38</definedName>
    <definedName function="false" hidden="false" name="mleaf_5f60a6d2_b3ac_5af3_8fa5_3128017e624e" vbProcedure="false">'Use Phase'!$AH$325</definedName>
    <definedName function="false" hidden="false" name="mleaf_5f643785_3ae4_5d2a_a0bf_98b94bdf8f26" vbProcedure="false">Resume_SensAnal!$AL$118</definedName>
    <definedName function="false" hidden="false" name="mleaf_5f64eaef_5f01_5845_8317_10d5c9a0b12a" vbProcedure="false">Recycling!$K$166</definedName>
    <definedName function="false" hidden="false" name="mleaf_5f6ff3da_0d5c_56cf_8bba_3bd143ca811b" vbProcedure="false">'Use Phase'!$AE$351</definedName>
    <definedName function="false" hidden="false" name="mleaf_5f739ad1_8f9a_5030_b7e7_a27a5af61c1b" vbProcedure="false">Recycling!$AD$196</definedName>
    <definedName function="false" hidden="false" name="mleaf_5f752162_0ed0_54a3_96b0_43046616d9e1" vbProcedure="false">'Use Phase_Grid'!$C$24</definedName>
    <definedName function="false" hidden="false" name="mleaf_5f75d368_9d8c_5d9c_804f_00e5fa8d0a5a" vbProcedure="false">Resume_SensAnal!$AM$135</definedName>
    <definedName function="false" hidden="false" name="mleaf_5f773fb8_26d1_56b6_b1ef_7c8d05517c2f" vbProcedure="false">'Heat map article'!$M$155</definedName>
    <definedName function="false" hidden="false" name="mleaf_5f77760f_6690_5cab_99d0_9e604e28ebdc" vbProcedure="false">Recycling!$AX$327</definedName>
    <definedName function="false" hidden="false" name="mleaf_5f7986e8_30b1_5d29_88f3_4993a324a831" vbProcedure="false">'Use Phase'!$AH$198</definedName>
    <definedName function="false" hidden="false" name="mleaf_5f79b044_45ab_5ee2_a7e1_35fcb5437452" vbProcedure="false">'Heat map article'!$P$81</definedName>
    <definedName function="false" hidden="false" name="mleaf_5f7c55d3_64c0_5cab_b556_6bdd5db59688" vbProcedure="false">Resume_SensAnal!$AE$75</definedName>
    <definedName function="false" hidden="false" name="mleaf_5f802170_89ad_5888_bcff_4c54a998d4fa" vbProcedure="false">'Use Phase'!$Q$237</definedName>
    <definedName function="false" hidden="false" name="mleaf_5f848fae_7c7d_5f01_aced_7b9a68d27364" vbProcedure="false">'Use Phase_Grid'!$M$187</definedName>
    <definedName function="false" hidden="false" name="mleaf_5f87ca40_b04d_5551_9de3_a6c0a81f240a" vbProcedure="false">Recycling!$BR$315</definedName>
    <definedName function="false" hidden="false" name="mleaf_5f8a10e7_8329_52b4_b6a4_5f21d026d447" vbProcedure="false">Graphs!$F$26</definedName>
    <definedName function="false" hidden="false" name="mleaf_5f8b4603_18f2_577e_82d0_13b20df43c0a" vbProcedure="false">Graphs!$Q$41</definedName>
    <definedName function="false" hidden="false" name="mleaf_5f8c5845_2123_5a0a_bcce_8691bbbcad19" vbProcedure="false">Production!$L$143</definedName>
    <definedName function="false" hidden="false" name="mleaf_5f8d27ab_f714_5b50_9d17_2c5021afe262" vbProcedure="false">'Use Phase'!$N$318</definedName>
    <definedName function="false" hidden="false" name="mleaf_5f910d92_fcda_59b2_82a8_6a9b3860cdf1" vbProcedure="false">Production!$O$4</definedName>
    <definedName function="false" hidden="false" name="mleaf_5f920c4b_dff2_5f3a_af43_27216a7d0e25" vbProcedure="false">'Use Phase_Grid'!$J$197</definedName>
    <definedName function="false" hidden="false" name="mleaf_5f937150_eb83_52ce_ab45_8543a344c691" vbProcedure="false">Graphs!$O$51</definedName>
    <definedName function="false" hidden="false" name="mleaf_5f939ff1_0b23_5453_8662_269aa40dc6c7" vbProcedure="false">Resume_SensAnal!$AF$51</definedName>
    <definedName function="false" hidden="false" name="mleaf_5f94cc5c_2216_57da_95e4_88fb96ed6dfc" vbProcedure="false">'Use Phase'!$P$281</definedName>
    <definedName function="false" hidden="false" name="mleaf_5f9570d0_6f29_5311_933a_22af1e068f59" vbProcedure="false">'Use Phase_Grid'!$Q$70</definedName>
    <definedName function="false" hidden="false" name="mleaf_5f971ddb_ae71_5bf9_b8e7_301584b038ca" vbProcedure="false">'Use Phase_Grid'!$P$269</definedName>
    <definedName function="false" hidden="false" name="mleaf_5f982f19_f02c_52ef_9fdd_8fb2d4832596" vbProcedure="false">'Use Phase_Grid'!$R$202</definedName>
    <definedName function="false" hidden="false" name="mleaf_5f98f34e_0361_5f4e_a718_71a694ff66d1" vbProcedure="false">Recycling!$AQ$93</definedName>
    <definedName function="false" hidden="false" name="mleaf_5fa2266e_72b9_5542_96fc_1883b8cac3f4" vbProcedure="false">Production!$N$136</definedName>
    <definedName function="false" hidden="false" name="mleaf_5fa2b252_aba7_5f30_939c_abca9c3405b5" vbProcedure="false">'Use Phase'!$AK$319</definedName>
    <definedName function="false" hidden="false" name="mleaf_5fa2c047_8988_5cc5_b26d_3fc0cfe9b827" vbProcedure="false">Production!$L$5</definedName>
    <definedName function="false" hidden="false" name="mleaf_5fa31f43_b630_5e37_bdd6_0e58d0bf804c" vbProcedure="false">Recycling!$BF$115</definedName>
    <definedName function="false" hidden="false" name="mleaf_5fa583d3_a144_5428_bfbf_74d08a908f41" vbProcedure="false">Graphs!$B$34</definedName>
    <definedName function="false" hidden="false" name="mleaf_5fab9d56_db40_580b_8834_b76737727fed" vbProcedure="false">'Heat map article'!$AH$118</definedName>
    <definedName function="false" hidden="false" name="mleaf_5faca8b5_febd_571d_b89f_54f616d45f6c" vbProcedure="false">Recycling!$P$90</definedName>
    <definedName function="false" hidden="false" name="mleaf_5fad76a4_e61f_5146_99c6_851b0198ddaa" vbProcedure="false">Production!$I$114</definedName>
    <definedName function="false" hidden="false" name="mleaf_5fafdb31_a9d2_5209_a414_ef080ce315bf" vbProcedure="false">Recycling!$BK$312</definedName>
    <definedName function="false" hidden="false" name="mleaf_5fb0fab7_6239_5a8a_a1a0_65cf00c335b5" vbProcedure="false">'Heat map article'!$Z$26</definedName>
    <definedName function="false" hidden="false" name="mleaf_5fb45f9c_dc5d_5632_a57e_9c3e79d97f31" vbProcedure="false">Production!$AU$215</definedName>
    <definedName function="false" hidden="false" name="mleaf_5fbc8a7d_6883_5fd9_9027_42b70db72067" vbProcedure="false">Production!$L$233</definedName>
    <definedName function="false" hidden="false" name="mleaf_5fbd0d06_4d73_5bf8_985b_5a2218529068" vbProcedure="false">'Use Phase'!$P$151</definedName>
    <definedName function="false" hidden="false" name="mleaf_5fbd28ed_56a0_51f0_8831_ea671cd0db04" vbProcedure="false">Resume_SensAnal!$P$65</definedName>
    <definedName function="false" hidden="false" name="mleaf_5fbda9ae_848b_549c_a483_b394757cc7ae" vbProcedure="false">'Use Phase'!$AD$297</definedName>
    <definedName function="false" hidden="false" name="mleaf_5fbe0899_1196_572c_8cdb_919389f54f66" vbProcedure="false">'Use Phase_Grid'!$M$126</definedName>
    <definedName function="false" hidden="false" name="mleaf_5fbfa83b_9a77_5002_b27b_47b31777bfc9" vbProcedure="false">'Heat map article'!$E$142</definedName>
    <definedName function="false" hidden="false" name="mleaf_5fc14043_7430_58a2_80c9_de28a4c0e616" vbProcedure="false">'Use Phase'!$M$254</definedName>
    <definedName function="false" hidden="false" name="mleaf_5fc2185b_f398_5f62_9dad_ddc9abcbb6aa" vbProcedure="false">'Use Phase'!$T$319</definedName>
    <definedName function="false" hidden="false" name="mleaf_5fc4a6cf_fe61_5c2f_a694_553b1faa1487" vbProcedure="false">Recycling!$AI$154</definedName>
    <definedName function="false" hidden="false" name="mleaf_5fc53e43_d0e4_5d76_aac0_9e149f8a7c7d" vbProcedure="false">'Use Phase'!$R$33</definedName>
    <definedName function="false" hidden="false" name="mleaf_5fc6a5de_5bd1_5e8c_9d10_e45260a60088" vbProcedure="false">'Use Phase_Grid'!$W$209</definedName>
    <definedName function="false" hidden="false" name="mleaf_5fc9a409_e22e_5eac_ac1c_855d2a9512d0" vbProcedure="false">'Use Phase_Grid'!$O$210</definedName>
    <definedName function="false" hidden="false" name="mleaf_5fcae77b_42a4_52c0_8346_9476dd825e6a" vbProcedure="false">'Heat map article'!$AD$56</definedName>
    <definedName function="false" hidden="false" name="mleaf_5fcff685_8faf_5ab6_9994_8ea7ba6be0b2" vbProcedure="false">Recycling!$H$162</definedName>
    <definedName function="false" hidden="false" name="mleaf_5fd12565_1f88_5122_ab47_dddd7d1578fb" vbProcedure="false">'Use Phase'!$AF$349</definedName>
    <definedName function="false" hidden="false" name="mleaf_5fd3f590_a96d_5213_85d1_0be7dde6b817" vbProcedure="false">'Use Phase'!$Q$358</definedName>
    <definedName function="false" hidden="false" name="mleaf_5fd67938_29b1_58ba_89ee_f2330460f763" vbProcedure="false">'Heat map article'!$AF$112</definedName>
    <definedName function="false" hidden="false" name="mleaf_5fd8a85d_f773_5f93_8ad2_77c05caf3177" vbProcedure="false">'Use Phase'!$P$168</definedName>
    <definedName function="false" hidden="false" name="mleaf_5fd8f794_a542_5730_8ca2_84b4daab764e" vbProcedure="false">'Heat map article'!$Q$140</definedName>
    <definedName function="false" hidden="false" name="mleaf_5fd938eb_26f0_58d6_8456_96c8fc48cba0" vbProcedure="false">Resume_SensAnal!$AH$35</definedName>
    <definedName function="false" hidden="false" name="mleaf_5fdb4163_e8aa_56d1_9dce_6d76573bdebd" vbProcedure="false">'Use Phase'!$AD$305</definedName>
    <definedName function="false" hidden="false" name="mleaf_5fe11c12_a8a6_518a_a008_acea354842c1" vbProcedure="false">'Use Phase'!$V$330</definedName>
    <definedName function="false" hidden="false" name="mleaf_5fe17f5a_ae78_5149_931a_112899a9feb2" vbProcedure="false">'Heat map article'!$AH$77</definedName>
    <definedName function="false" hidden="false" name="mleaf_5fe4158c_055d_56b8_b6dc_e5c42db9adc6" vbProcedure="false">Recycling!$AN$145</definedName>
    <definedName function="false" hidden="false" name="mleaf_5fe9ae44_7aa9_5608_a594_320d6545e265" vbProcedure="false">Recycling!$Y$182</definedName>
    <definedName function="false" hidden="false" name="mleaf_5fee21c5_991a_5779_9e07_d24ebdb6aec8" vbProcedure="false">'Heat map article'!$Y$22</definedName>
    <definedName function="false" hidden="false" name="mleaf_5ff2e694_b760_55f8_a9c6_ab50dbb1c6f1" vbProcedure="false">Resume_SensAnal!$J$37</definedName>
    <definedName function="false" hidden="false" name="mleaf_5ff97c53_85ac_59df_9ef3_6303362bf26c" vbProcedure="false">'Use Phase'!$AE$150</definedName>
    <definedName function="false" hidden="false" name="mleaf_5ffb0062_a2c6_58a0_8297_c75478323866" vbProcedure="false">Resume_SensAnal!$J$130</definedName>
    <definedName function="false" hidden="false" name="mleaf_600056b7_a733_5f91_9608_a08e94842dd3" vbProcedure="false">'Heat map article'!$U$20</definedName>
    <definedName function="false" hidden="false" name="mleaf_60081554_8fb4_5c6b_999a_d88a796247f6" vbProcedure="false">'Use Phase_Grid'!$J$162</definedName>
    <definedName function="false" hidden="false" name="mleaf_600d7985_f2e2_571d_82d4_16559770c91b" vbProcedure="false">'Use Phase'!$V$153</definedName>
    <definedName function="false" hidden="false" name="mleaf_60148c9e_11a0_5bb1_8611_bca2077162f7" vbProcedure="false">'Use Phase'!$W$328</definedName>
    <definedName function="false" hidden="false" name="mleaf_6016e32d_8c2d_5378_8134_e359ae0dbd91" vbProcedure="false">'Use Phase_Grid'!$R$110</definedName>
    <definedName function="false" hidden="false" name="mleaf_6019f617_79e3_5656_8fb8_20510059df9e" vbProcedure="false">Resume_SensAnal!$C$204</definedName>
    <definedName function="false" hidden="false" name="mleaf_601bd7f0_92dd_555d_945d_6847bea2417d" vbProcedure="false">'Use Phase'!$AF$190</definedName>
    <definedName function="false" hidden="false" name="mleaf_601eb6ff_93b6_593a_8f17_70436630f489" vbProcedure="false">Graphs!$H$5</definedName>
    <definedName function="false" hidden="false" name="mleaf_6026de89_a36e_5751_afa8_8b53b869ef20" vbProcedure="false">Graphs!$H$22</definedName>
    <definedName function="false" hidden="false" name="mleaf_602b3d97_7420_5df3_af53_d379a9c80c81" vbProcedure="false">Production!$M$168</definedName>
    <definedName function="false" hidden="false" name="mleaf_602c9b81_3321_5606_9b62_3c0eaa53abca" vbProcedure="false">'Use Phase'!$J$278</definedName>
    <definedName function="false" hidden="false" name="mleaf_602f8685_6ba4_5d81_8057_2e7c48489d6f" vbProcedure="false">Recycling!$AW$143</definedName>
    <definedName function="false" hidden="false" name="mleaf_6032db1a_96ff_5c3f_89da_f1bba368732f" vbProcedure="false">Resume_SensAnal!$R$201</definedName>
    <definedName function="false" hidden="false" name="mleaf_603487ab_b8cd_55b9_a1eb_77ee6f5f5512" vbProcedure="false">Resume_SensAnal!$AR$68</definedName>
    <definedName function="false" hidden="false" name="mleaf_6034bdd9_cdbc_583b_8955_15cbf765df44" vbProcedure="false">Recycling!$AE$199</definedName>
    <definedName function="false" hidden="false" name="mleaf_60366cca_5b74_5758_8929_0242997d6648" vbProcedure="false">Resume_SensAnal!$P$32</definedName>
    <definedName function="false" hidden="false" name="mleaf_603813bd_0af2_5914_9651_b3020eb8d809" vbProcedure="false">'Use Phase'!$K$240</definedName>
    <definedName function="false" hidden="false" name="mleaf_603a93e1_fc5e_569b_bcf8_c9ae050ba63f" vbProcedure="false">'Use Phase'!$M$150</definedName>
    <definedName function="false" hidden="false" name="mleaf_603fae7e_cd8c_5277_8819_85f909e7fa59" vbProcedure="false">Production!$BN$49</definedName>
    <definedName function="false" hidden="false" name="mleaf_6040b323_45c6_5512_8c28_93d40ba0a4e2" vbProcedure="false">Recycling!$AS$96</definedName>
    <definedName function="false" hidden="false" name="mleaf_604502eb_91e5_5238_9cae_4e16fbf403ec" vbProcedure="false">'Use Phase'!$U$249</definedName>
    <definedName function="false" hidden="false" name="mleaf_60458b94_70a3_5d65_b00b_5f6df30f4656" vbProcedure="false">'Use Phase'!$L$353</definedName>
    <definedName function="false" hidden="false" name="mleaf_60470b52_3fd7_5596_b6a1_0b44719e5482" vbProcedure="false">'Heat map article'!$P$92</definedName>
    <definedName function="false" hidden="false" name="mleaf_60478132_1e6a_5950_bb32_875390e8078d" vbProcedure="false">'Use Phase'!$S$217</definedName>
    <definedName function="false" hidden="false" name="mleaf_604950b6_1390_51e1_98ac_26da954df467" vbProcedure="false">Recycling!$AP$307</definedName>
    <definedName function="false" hidden="false" name="mleaf_604aff5c_90dd_5bc9_a356_58dfde55e204" vbProcedure="false">'Heat map article'!$AJ$146</definedName>
    <definedName function="false" hidden="false" name="mleaf_604c7227_8844_56ff_87cf_ce0a5fd5def7" vbProcedure="false">Production!$G$181</definedName>
    <definedName function="false" hidden="false" name="mleaf_604cd2b6_e640_518d_bd4f_00e816db815b" vbProcedure="false">Resume_SensAnal!$AQ$97</definedName>
    <definedName function="false" hidden="false" name="mleaf_604dae4b_6014_5fe8_9ed7_2b90a0774beb" vbProcedure="false">Resume_SensAnal!$AD$60</definedName>
    <definedName function="false" hidden="false" name="mleaf_604eb514_5398_503f_82b6_671bf0a2c417" vbProcedure="false">'Use Phase'!$AG$208</definedName>
    <definedName function="false" hidden="false" name="mleaf_6053f32d_8865_53c2_9c5e_ee725357ad32" vbProcedure="false">'Use Phase'!$L$100</definedName>
    <definedName function="false" hidden="false" name="mleaf_60557a90_b8e5_5779_824e_b04dabfb9724" vbProcedure="false">'Use Phase'!$Q$138</definedName>
    <definedName function="false" hidden="false" name="mleaf_605693af_39a2_5630_8e97_8206a1952f7a" vbProcedure="false">Production!$F$93</definedName>
    <definedName function="false" hidden="false" name="mleaf_60579714_6f2e_5322_b8ff_396c8dedd7fc" vbProcedure="false">'Use Phase'!$S$228</definedName>
    <definedName function="false" hidden="false" name="mleaf_605c5bf9_4663_58b1_8dff_626e8e5fce67" vbProcedure="false">'Use Phase_Grid'!$J$139</definedName>
    <definedName function="false" hidden="false" name="mleaf_605e6b50_0ec5_57ec_932b_7021520c8475" vbProcedure="false">'Heat map article'!$F$156</definedName>
    <definedName function="false" hidden="false" name="mleaf_60618d97_84e1_54dd_8886_791c3b1cd91b" vbProcedure="false">'Use Phase'!$AI$149</definedName>
    <definedName function="false" hidden="false" name="mleaf_606266c3_39a9_5966_97d7_d73ea43332f7" vbProcedure="false">Resume_SensAnal!$AR$112</definedName>
    <definedName function="false" hidden="false" name="mleaf_6064862f_bca6_5e88_a575_371adf003c26" vbProcedure="false">Recycling!$AE$180</definedName>
    <definedName function="false" hidden="false" name="mleaf_606532bf_cac3_53d9_9c44_e8c450a34fca" vbProcedure="false">'Use Phase_Grid'!$J$252</definedName>
    <definedName function="false" hidden="false" name="mleaf_6065d4e0_2e4d_5511_b4e6_03de37a60e89" vbProcedure="false">Resume_SensAnal!$E$201</definedName>
    <definedName function="false" hidden="false" name="mleaf_6066ac13_9888_57ef_aa37_65e062328207" vbProcedure="false">Recycling!$CD$103</definedName>
    <definedName function="false" hidden="false" name="mleaf_6066f670_dfa1_53bb_a55d_bacc8d678ea9" vbProcedure="false">Recycling!$S$155</definedName>
    <definedName function="false" hidden="false" name="mleaf_60673113_2753_55cc_8347_7068c67e0ee3" vbProcedure="false">Recycling!$AM$145</definedName>
    <definedName function="false" hidden="false" name="mleaf_60689126_4751_5427_9eba_4781671d1726" vbProcedure="false">'Use Phase'!$O$231</definedName>
    <definedName function="false" hidden="false" name="mleaf_6068c400_a2a0_5f9e_89b6_fbe0904a871c" vbProcedure="false">'Use Phase'!$AK$317</definedName>
    <definedName function="false" hidden="false" name="mleaf_606c71d8_1243_53fb_a17b_17851087ff47" vbProcedure="false">'Heat map article'!$AP$15</definedName>
    <definedName function="false" hidden="false" name="mleaf_606ccdbc_f4c1_5718_ad88_ac9627ac5049" vbProcedure="false">'Use Phase_Grid'!$P$261</definedName>
    <definedName function="false" hidden="false" name="mleaf_60724fdf_e2dd_51ff_a0a4_4f7d403d7677" vbProcedure="false">Resume_SensAnal!$AI$40</definedName>
    <definedName function="false" hidden="false" name="mleaf_607a6562_3cb1_5f8f_88e4_69c77435126d" vbProcedure="false">Recycling!$AH$173</definedName>
    <definedName function="false" hidden="false" name="mleaf_607b0245_fe0e_53b1_9cff_b7172d0b6b1a" vbProcedure="false">Recycling!$AV$131</definedName>
    <definedName function="false" hidden="false" name="mleaf_608200ed_ca96_5729_8bbf_e44cb2b07c30" vbProcedure="false">'Use Phase'!$AE$153</definedName>
    <definedName function="false" hidden="false" name="mleaf_608240fb_98fa_5b8f_88bb_5e14dfd8ad93" vbProcedure="false">'Use Phase'!$O$20</definedName>
    <definedName function="false" hidden="false" name="mleaf_6082f5fe_d5de_5c60_85ba_b501c204933e" vbProcedure="false">Resume_SensAnal!$M$112</definedName>
    <definedName function="false" hidden="false" name="mleaf_60838491_bdec_59b8_af7e_ab041cfc20cd" vbProcedure="false">Resume_SensAnal!$R$38</definedName>
    <definedName function="false" hidden="false" name="mleaf_608577e7_e74d_5ee9_bd95_b14ac5f7d63a" vbProcedure="false">Recycling!$AC$138</definedName>
    <definedName function="false" hidden="false" name="mleaf_6089409c_cb5d_5db7_97b9_b6d7f8d3fde7" vbProcedure="false">'Heat map article'!$Q$32</definedName>
    <definedName function="false" hidden="false" name="mleaf_608e9c8d_c62d_5b1c_9f2c_609475a4fa1b" vbProcedure="false">'Use Phase_Grid'!$O$203</definedName>
    <definedName function="false" hidden="false" name="mleaf_60915a8a_38f1_525b_a213_8714f860c5e6" vbProcedure="false">Production!$K$240</definedName>
    <definedName function="false" hidden="false" name="mleaf_609205af_7734_5e45_92a0_6b3dbac91fe2" vbProcedure="false">Recycling!$AX$303</definedName>
    <definedName function="false" hidden="false" name="mleaf_60950349_bf9d_5540_a5fe_8a3d6f5c2926" vbProcedure="false">Production!$I$167</definedName>
    <definedName function="false" hidden="false" name="mleaf_609525cf_7236_5b75_9ee5_bc76257635f0" vbProcedure="false">'Use Phase'!$U$186</definedName>
    <definedName function="false" hidden="false" name="mleaf_60981ece_861f_5158_9aa7_b7ce94df358c" vbProcedure="false">'Use Phase'!$Q$177</definedName>
    <definedName function="false" hidden="false" name="mleaf_60982d9d_a0a7_5a30_b443_0d5ce3344fc2" vbProcedure="false">'Use Phase'!$T$262</definedName>
    <definedName function="false" hidden="false" name="mleaf_60984609_0844_5a8f_98d7_86e287e1610d" vbProcedure="false">'Use Phase_Grid'!$Q$138</definedName>
    <definedName function="false" hidden="false" name="mleaf_6099104b_32b1_5f58_bbe1_cbc3743226b6" vbProcedure="false">'Use Phase'!$L$352</definedName>
    <definedName function="false" hidden="false" name="mleaf_609b810d_527c_52b3_8a39_655024a7bc4c" vbProcedure="false">'Heat map article'!$AM$44</definedName>
    <definedName function="false" hidden="false" name="mleaf_60a1e8c0_71a2_5fe4_87c0_f1251628755a" vbProcedure="false">'Heat map article'!$AY$17</definedName>
    <definedName function="false" hidden="false" name="mleaf_60a4a0ab_b8d8_53dd_b2ef_3b885283892e" vbProcedure="false">'Heat map article'!$AI$84</definedName>
    <definedName function="false" hidden="false" name="mleaf_60aa9cc9_b255_5605_9c2d_9336b6ecae52" vbProcedure="false">Production!$M$62</definedName>
    <definedName function="false" hidden="false" name="mleaf_60aafc61_facc_5459_a8e7_8c3a03350db7" vbProcedure="false">Production!$BE$186</definedName>
    <definedName function="false" hidden="false" name="mleaf_60b109cc_09c2_5619_b523_27f25c937631" vbProcedure="false">'Use Phase_Grid'!$B$56</definedName>
    <definedName function="false" hidden="false" name="mleaf_60b7f3fd_ece6_59bf_96d0_5947a3c1e575" vbProcedure="false">'Heat map article'!$W$82</definedName>
    <definedName function="false" hidden="false" name="mleaf_60bac513_5096_5bcc_9527_ced2b7cb89f3" vbProcedure="false">Recycling!$AO$107</definedName>
    <definedName function="false" hidden="false" name="mleaf_60bd2df0_eeab_57cd_9ae7_35eceb45d181" vbProcedure="false">Recycling!$BD$94</definedName>
    <definedName function="false" hidden="false" name="mleaf_60bd8765_3e09_56cb_af3b_86a684a06c47" vbProcedure="false">'Use Phase'!$Q$165</definedName>
    <definedName function="false" hidden="false" name="mleaf_60c280c3_3319_51b4_9e86_7f41815e67bb" vbProcedure="false">'Use Phase'!$W$161</definedName>
    <definedName function="false" hidden="false" name="mleaf_60c411cf_bd30_5e55_b88d_af8fbe93143c" vbProcedure="false">'Heat map article'!$AD$119</definedName>
    <definedName function="false" hidden="false" name="mleaf_60c4fdd5_a0b2_53f7_bcc9_a66b388b2895" vbProcedure="false">'Heat map article'!$M$88</definedName>
    <definedName function="false" hidden="false" name="mleaf_60c5c045_5298_5764_a1bf_bdadbe5a799d" vbProcedure="false">'Use Phase_Grid'!$Q$125</definedName>
    <definedName function="false" hidden="false" name="mleaf_60c6a9b9_a8a5_56a1_99bb_2f218b0db56e" vbProcedure="false">'Use Phase'!$C$41</definedName>
    <definedName function="false" hidden="false" name="mleaf_60c6c31d_5f0b_5e3d_9093_7b00932886b5" vbProcedure="false">Graphs!$F$4</definedName>
    <definedName function="false" hidden="false" name="mleaf_60c95798_2259_53ae_ba5d_3c339a9dc66d" vbProcedure="false">'Use Phase'!$F$39</definedName>
    <definedName function="false" hidden="false" name="mleaf_60c97cf8_3d02_5448_a954_c8c81069acc2" vbProcedure="false">'Use Phase'!$K$385</definedName>
    <definedName function="false" hidden="false" name="mleaf_60caa347_154c_558f_a757_c6ffc7904d4e" vbProcedure="false">'Use Phase'!$AH$144</definedName>
    <definedName function="false" hidden="false" name="mleaf_60cc0b95_d763_52fd_8716_4b9a00a07695" vbProcedure="false">Production!$BM$203</definedName>
    <definedName function="false" hidden="false" name="mleaf_60cc5051_bcfb_510b_92fa_fddc16ad7841" vbProcedure="false">Recycling!$AF$115</definedName>
    <definedName function="false" hidden="false" name="mleaf_60cfc294_137b_5b8c_bbd5_f835e7faf603" vbProcedure="false">'Use Phase'!$AI$241</definedName>
    <definedName function="false" hidden="false" name="mleaf_60d17b52_bdcf_586b_8223_fc0530270678" vbProcedure="false">Resume_SensAnal!$N$163</definedName>
    <definedName function="false" hidden="false" name="mleaf_60d5fbfb_d683_5c48_96e7_65e32158f8d3" vbProcedure="false">Resume_SensAnal!$Y$21</definedName>
    <definedName function="false" hidden="false" name="mleaf_60d7db31_0af2_51bf_82d4_26f4aa7638a4" vbProcedure="false">Production!$BE$217</definedName>
    <definedName function="false" hidden="false" name="mleaf_60dc18bf_403f_5a36_95f2_4d3be6addddc" vbProcedure="false">'Use Phase'!$J$247</definedName>
    <definedName function="false" hidden="false" name="mleaf_60dd4700_63fd_5f8b_8945_2da2b5aecf15" vbProcedure="false">Production!$G$33</definedName>
    <definedName function="false" hidden="false" name="mleaf_60dd9b3f_3b18_5998_a057_52af91fbd568" vbProcedure="false">'Use Phase'!$K$162</definedName>
    <definedName function="false" hidden="false" name="mleaf_60df0f30_553a_5fd2_bb21_012008be4b05" vbProcedure="false">'Use Phase'!$T$198</definedName>
    <definedName function="false" hidden="false" name="mleaf_60e07ccb_72a2_51fb_99eb_6b7548aa9668" vbProcedure="false">Resume_SensAnal!$G$36</definedName>
    <definedName function="false" hidden="false" name="mleaf_60e5b78f_37aa_5798_a000_7256057b8c68" vbProcedure="false">Resume_SensAnal!$G$134</definedName>
    <definedName function="false" hidden="false" name="mleaf_60e87569_7109_5a34_9d45_2044cf1e0d89" vbProcedure="false">'Heat map article'!$AD$12</definedName>
    <definedName function="false" hidden="false" name="mleaf_60ea2799_e80d_5065_b28b_50abc72f6a1f" vbProcedure="false">'Use Phase'!$W$160</definedName>
    <definedName function="false" hidden="false" name="mleaf_60ec9666_63f9_5166_bb70_e85b02946892" vbProcedure="false">'Use Phase'!$N$106</definedName>
    <definedName function="false" hidden="false" name="mleaf_60ee72c4_d1e4_5160_a9e2_3a0156c236e6" vbProcedure="false">'Use Phase'!$Q$299</definedName>
    <definedName function="false" hidden="false" name="mleaf_60effedb_0511_5f11_a0d2_560d28a9938a" vbProcedure="false">Recycling!$J$90</definedName>
    <definedName function="false" hidden="false" name="mleaf_60f5c86c_2c51_51ff_b523_208a5897e732" vbProcedure="false">'Use Phase_Grid'!$O$24</definedName>
    <definedName function="false" hidden="false" name="mleaf_60f5f27d_88c0_541c_aac1_b1fa43b6e8b1" vbProcedure="false">Recycling!$AC$132</definedName>
    <definedName function="false" hidden="false" name="mleaf_60f712a9_3c34_5d6e_8a65_ee9a309e6bc1" vbProcedure="false">Production!$AV$150</definedName>
    <definedName function="false" hidden="false" name="mleaf_60f7f745_4b59_5d2f_8d4f_b2c9ea793a66" vbProcedure="false">Recycling!$I$108</definedName>
    <definedName function="false" hidden="false" name="mleaf_60fb63aa_7e19_5bb1_b172_a871f5ab8eea" vbProcedure="false">Resume_SensAnal!$AN$106</definedName>
    <definedName function="false" hidden="false" name="mleaf_60fd7d12_ff7b_5b70_9db3_28634da12342" vbProcedure="false">'Use Phase'!$AF$166</definedName>
    <definedName function="false" hidden="false" name="mleaf_61037f56_28ea_5027_95b1_943156d87646" vbProcedure="false">Resume_SensAnal!$D$131</definedName>
    <definedName function="false" hidden="false" name="mleaf_6108b5aa_5a48_543e_b4c4_2d6acf96ef77" vbProcedure="false">'Heat map article'!$AH$145</definedName>
    <definedName function="false" hidden="false" name="mleaf_61099331_2496_5bea_88e6_daa566b5632e" vbProcedure="false">'Heat map article'!$AF$79</definedName>
    <definedName function="false" hidden="false" name="mleaf_610f63df_9fcb_5d8f_b344_8ff266dc48dd" vbProcedure="false">'Use Phase'!$AJ$318</definedName>
    <definedName function="false" hidden="false" name="mleaf_610fb79a_55ad_5edc_bdc8_ea3fb8db11f1" vbProcedure="false">Recycling!$AX$109</definedName>
    <definedName function="false" hidden="false" name="mleaf_61102b39_3b19_5431_8d7f_4ad11ea15c5d" vbProcedure="false">'Use Phase'!$AI$150</definedName>
    <definedName function="false" hidden="false" name="mleaf_611040ee_eb5d_550d_be05_75812b4d3d76" vbProcedure="false">'Use Phase'!$T$146</definedName>
    <definedName function="false" hidden="false" name="mleaf_6111c84e_b7ee_52c2_a45d_4db494adbe91" vbProcedure="false">'Use Phase_Grid'!$D$14</definedName>
    <definedName function="false" hidden="false" name="mleaf_611458ca_e846_5f02_bf87_06f645dfe9c0" vbProcedure="false">'Use Phase'!$Q$337</definedName>
    <definedName function="false" hidden="false" name="mleaf_61182bd9_a02d_5a05_8022_97e708cf05d9" vbProcedure="false">'Heat map article'!$F$139</definedName>
    <definedName function="false" hidden="false" name="mleaf_6118cde6_de01_5f65_8589_ef8974504fde" vbProcedure="false">Resume_SensAnal!$AQ$71</definedName>
    <definedName function="false" hidden="false" name="mleaf_611a7d7b_8839_5136_b18d_1e6bfa5f806b" vbProcedure="false">'Heat map article'!$C$138</definedName>
    <definedName function="false" hidden="false" name="mleaf_612025d7_eaf7_53df_8d5f_a3e19c628655" vbProcedure="false">'Heat map article'!$F$26</definedName>
    <definedName function="false" hidden="false" name="mleaf_61209692_c830_55e5_aa60_a28c2f442de7" vbProcedure="false">'Use Phase'!$AG$341</definedName>
    <definedName function="false" hidden="false" name="mleaf_612117c0_7031_5a55_8db4_daee79c32065" vbProcedure="false">'Use Phase_Grid'!$K$75</definedName>
    <definedName function="false" hidden="false" name="mleaf_61219045_b28c_5837_8c6b_25d2c84fc2bb" vbProcedure="false">Production!$BF$183</definedName>
    <definedName function="false" hidden="false" name="mleaf_612247f9_dc53_5bb6_b28d_1c16722f7d75" vbProcedure="false">'Use Phase'!$AH$324</definedName>
    <definedName function="false" hidden="false" name="mleaf_61252700_7d52_5e3d_a12d_b8f7a08f523b" vbProcedure="false">'Use Phase'!$L$183</definedName>
    <definedName function="false" hidden="false" name="mleaf_61269534_1099_55b1_8b07_eff0fa2f7d64" vbProcedure="false">'Use Phase_Grid'!$S$221</definedName>
    <definedName function="false" hidden="false" name="mleaf_612828e4_25cc_5d50_b99b_bde3588c4624" vbProcedure="false">Production!$T$61</definedName>
    <definedName function="false" hidden="false" name="mleaf_61294eef_14c9_5ba5_a59d_2a25b2c060e2" vbProcedure="false">'Heat map article'!$P$133</definedName>
    <definedName function="false" hidden="false" name="mleaf_6129c761_9c09_59a5_a861_641a2b6a4a80" vbProcedure="false">'Use Phase'!$M$301</definedName>
    <definedName function="false" hidden="false" name="mleaf_612bb27b_3bd2_50de_9f9d_0778e6804151" vbProcedure="false">Production!$Y$145</definedName>
    <definedName function="false" hidden="false" name="mleaf_612dec45_354a_5b61_ab2f_a512ce101ab7" vbProcedure="false">'Heat map article'!$Y$23</definedName>
    <definedName function="false" hidden="false" name="mleaf_61320ba3_45e0_5bf9_bc0d_2ef3dacfbe95" vbProcedure="false">Production!$N$243</definedName>
    <definedName function="false" hidden="false" name="mleaf_61368eb8_dcbc_5f59_83f4_53d53d930480" vbProcedure="false">'Use Phase'!$S$250</definedName>
    <definedName function="false" hidden="false" name="mleaf_613a79ce_3f8f_5c91_b54b_1bf9c3d96baf" vbProcedure="false">Recycling!$BE$148</definedName>
    <definedName function="false" hidden="false" name="mleaf_613d23a5_80e4_5af4_815a_3d84cbb9f22c" vbProcedure="false">'Use Phase'!$AJ$341</definedName>
    <definedName function="false" hidden="false" name="mleaf_613d4592_03e9_58e8_87c7_206d56d53037" vbProcedure="false">'Use Phase'!$Q$377</definedName>
    <definedName function="false" hidden="false" name="mleaf_613ea75d_88e9_5ce2_bec7_59df3b719139" vbProcedure="false">Recycling!$BQ$119</definedName>
    <definedName function="false" hidden="false" name="mleaf_61479cdd_e3ca_51f7_bd57_012d154b14bc" vbProcedure="false">Resume_SensAnal!$K$163</definedName>
    <definedName function="false" hidden="false" name="mleaf_6147dd1f_3fc0_5c78_ab08_e71555ea0ef4" vbProcedure="false">Recycling!$Z$91</definedName>
    <definedName function="false" hidden="false" name="mleaf_61523730_630a_5d02_9398_74bd09196de3" vbProcedure="false">Resume_SensAnal!$O$88</definedName>
    <definedName function="false" hidden="false" name="mleaf_6153689e_a06a_5371_bff1_e8fb5e282eab" vbProcedure="false">'Use Phase'!$O$294</definedName>
    <definedName function="false" hidden="false" name="mleaf_6154309d_de55_5cda_9c67_7c71c7ffe10c" vbProcedure="false">Production!$Q$46</definedName>
    <definedName function="false" hidden="false" name="mleaf_61570f0f_5b02_52af_bb9c_ca1418cf6d01" vbProcedure="false">Graphs!$H$18</definedName>
    <definedName function="false" hidden="false" name="mleaf_6157a0ba_1dc1_57c6_8b00_e2b31b49212f" vbProcedure="false">'Heat map article'!$Y$107</definedName>
    <definedName function="false" hidden="false" name="mleaf_615c1cf4_c4e6_5ff9_b4a3_eeae98bf778f" vbProcedure="false">'Use Phase'!$N$93</definedName>
    <definedName function="false" hidden="false" name="mleaf_615d0e82_8aad_504f_8cfb_edafab6d258e" vbProcedure="false">'Use Phase'!$P$322</definedName>
    <definedName function="false" hidden="false" name="mleaf_61617338_f7b6_5fa8_92b0_da03412a5a28" vbProcedure="false">'Heat map article'!$AD$109</definedName>
    <definedName function="false" hidden="false" name="mleaf_6163d83f_d479_52f8_9c55_b6f8fe0432ec" vbProcedure="false">'Use Phase'!$AH$346</definedName>
    <definedName function="false" hidden="false" name="mleaf_616a1d23_6b92_5a3a_820b_e1e90e2dddc3" vbProcedure="false">'Use Phase'!$J$283</definedName>
    <definedName function="false" hidden="false" name="mleaf_616db0e9_a647_5465_8565_2c45ee50e744" vbProcedure="false">'Use Phase_Grid'!$T$185</definedName>
    <definedName function="false" hidden="false" name="mleaf_616f1d06_7923_5c28_9480_ab640ea9a2ac" vbProcedure="false">'Use Phase_Grid'!$Q$164</definedName>
    <definedName function="false" hidden="false" name="mleaf_61713db5_7ceb_51a7_b2da_236b448642dd" vbProcedure="false">'Use Phase_Grid'!$L$84</definedName>
    <definedName function="false" hidden="false" name="mleaf_6171b65b_377f_55b2_90a8_365c26354364" vbProcedure="false">'Use Phase'!$AG$241</definedName>
    <definedName function="false" hidden="false" name="mleaf_61744e2d_aa7d_5ebe_8469_c20d0b0f8a4e" vbProcedure="false">Recycling!$AP$129</definedName>
    <definedName function="false" hidden="false" name="mleaf_61850a86_e8d6_5318_b74c_66b243f84a86" vbProcedure="false">'Use Phase'!$AE$147</definedName>
    <definedName function="false" hidden="false" name="mleaf_6185ab96_c29c_546a_a946_8c317ea770b9" vbProcedure="false">Graphs!$H$60</definedName>
    <definedName function="false" hidden="false" name="mleaf_6187b492_bf84_56c5_99ab_e1941de5111b" vbProcedure="false">'Use Phase_Grid'!$L$199</definedName>
    <definedName function="false" hidden="false" name="mleaf_618d3ed7_433c_54ef_9041_6b7f2d57c57c" vbProcedure="false">Recycling!$BE$147</definedName>
    <definedName function="false" hidden="false" name="mleaf_618d5fca_0795_5b72_af80_73729196619b" vbProcedure="false">Recycling!$K$155</definedName>
    <definedName function="false" hidden="false" name="mleaf_61910fa0_7bd5_574a_9eff_52e001605b29" vbProcedure="false">Recycling!$D$91</definedName>
    <definedName function="false" hidden="false" name="mleaf_6193a29b_a41d_503f_8995_d93fdca51ea7" vbProcedure="false">Production!$H$98</definedName>
    <definedName function="false" hidden="false" name="mleaf_6193eacd_c290_5c45_96b5_5f1cef4570cd" vbProcedure="false">Production!$B$7</definedName>
    <definedName function="false" hidden="false" name="mleaf_6199858c_cc9b_518e_952e_c4cf79d4fee0" vbProcedure="false">Resume_SensAnal!$L$19</definedName>
    <definedName function="false" hidden="false" name="mleaf_619c7831_f432_5d1f_86f4_0bebab022f42" vbProcedure="false">'Use Phase'!$AH$350</definedName>
    <definedName function="false" hidden="false" name="mleaf_619ca5fe_d6c4_5a15_a4d3_7093fd602849" vbProcedure="false">Recycling!$V$111</definedName>
    <definedName function="false" hidden="false" name="mleaf_61a203f7_c37d_5e94_8265_280d294e0af2" vbProcedure="false">Resume_SensAnal!$E$209</definedName>
    <definedName function="false" hidden="false" name="mleaf_61a883f0_c2df_5f86_a908_96d8be4a3953" vbProcedure="false">Recycling!$S$91</definedName>
    <definedName function="false" hidden="false" name="mleaf_61ad431d_e604_5694_b34f_0b4cc52a2b3d" vbProcedure="false">'Heat map article'!$AE$133</definedName>
    <definedName function="false" hidden="false" name="mleaf_61ad8aa3_e091_5a8a_9615_52c1fd3c2bfa" vbProcedure="false">Graphs!$N$14</definedName>
    <definedName function="false" hidden="false" name="mleaf_61afc306_41d2_5e9a_9fae_8a9cdbbe3c97" vbProcedure="false">Recycling!$BF$106</definedName>
    <definedName function="false" hidden="false" name="mleaf_61b2fce7_b989_57b5_b976_8997b4274912" vbProcedure="false">Cover!$B$8</definedName>
    <definedName function="false" hidden="false" name="mleaf_61b3b094_bda7_5b36_a648_a036250ef734" vbProcedure="false">'Heat map article'!$H$78</definedName>
    <definedName function="false" hidden="false" name="mleaf_61b6ed7a_10d1_54fd_a1e7_dd6bb2117c57" vbProcedure="false">'Use Phase'!$M$80</definedName>
    <definedName function="false" hidden="false" name="mleaf_61b94884_f369_5e41_a33a_573dcb76c380" vbProcedure="false">Recycling!$BS$115</definedName>
    <definedName function="false" hidden="false" name="mleaf_61b97069_59c0_5d10_ad0d_e69f18a6ce08" vbProcedure="false">'Heat map article'!$C$137</definedName>
    <definedName function="false" hidden="false" name="mleaf_61b9d89d_d1fc_5e4a_8b59_17ab2ad9bfbc" vbProcedure="false">'Use Phase'!$W$338</definedName>
    <definedName function="false" hidden="false" name="mleaf_61bb2cc3_e7a3_514a_a99c_3b8c6db92a21" vbProcedure="false">Whisker_Sens!$J$39</definedName>
    <definedName function="false" hidden="false" name="mleaf_61bc55fd_89c6_53e1_b099_75da130a7b49" vbProcedure="false">'Use Phase'!$L$168</definedName>
    <definedName function="false" hidden="false" name="mleaf_61c1c3da_ba47_51a8_972f_5fb6de40bc09" vbProcedure="false">'Heat map article'!$AE$80</definedName>
    <definedName function="false" hidden="false" name="mleaf_61c25d10_0c19_5fae_aa29_eafd632c5882" vbProcedure="false">Resume_SensAnal!$I$205</definedName>
    <definedName function="false" hidden="false" name="mleaf_61c54fe1_c88c_5052_845f_3257fba02287" vbProcedure="false">Resume_SensAnal!$O$193</definedName>
    <definedName function="false" hidden="false" name="mleaf_61c568b7_eabf_587b_8008_ca63539e22b5" vbProcedure="false">Production!$AB$13</definedName>
    <definedName function="false" hidden="false" name="mleaf_61c6e08b_3a53_5d49_9e01_1a19d8d30a90" vbProcedure="false">'Use Phase'!$O$14</definedName>
    <definedName function="false" hidden="false" name="mleaf_61c869e2_6ffa_5f49_aacd_b4ddaa5097d9" vbProcedure="false">'Heat map article'!$BA$32</definedName>
    <definedName function="false" hidden="false" name="mleaf_61c91900_4498_50e4_a740_f189fdae9d4b" vbProcedure="false">'Use Phase'!$AJ$161</definedName>
    <definedName function="false" hidden="false" name="mleaf_61cb1159_eab6_5a0c_af9f_360b2bcc3ef8" vbProcedure="false">'Use Phase'!$Q$41</definedName>
    <definedName function="false" hidden="false" name="mleaf_61ccf110_c09b_5c23_975b_416c8a402c1d" vbProcedure="false">Graphs!$K$6</definedName>
    <definedName function="false" hidden="false" name="mleaf_61ce2b48_9a2b_5cde_94ef_5ec9940823fe" vbProcedure="false">Production!$AT$214</definedName>
    <definedName function="false" hidden="false" name="mleaf_61cf4cf0_c4da_5a60_a2b6_346a7c6dca58" vbProcedure="false">'Use Phase'!$T$306</definedName>
    <definedName function="false" hidden="false" name="mleaf_61d2f7b1_ee16_5596_a7cf_8152b7c98fc4" vbProcedure="false">'Heat map article'!$D$89</definedName>
    <definedName function="false" hidden="false" name="mleaf_61d4090c_7450_536f_aad4_8c632ec73fc6" vbProcedure="false">Resume_SensAnal!$G$14</definedName>
    <definedName function="false" hidden="false" name="mleaf_61d54696_c3ec_5cad_aa71_bf962950b59c" vbProcedure="false">'Heat map article'!$Q$20</definedName>
    <definedName function="false" hidden="false" name="mleaf_61d5c42f_0afd_5839_9649_977cb5ecd5be" vbProcedure="false">Resume_SensAnal!$R$43</definedName>
    <definedName function="false" hidden="false" name="mleaf_61d932c2_ce82_5c0f_ba01_e8da291a5dfe" vbProcedure="false">Resume_SensAnal!$G$48</definedName>
    <definedName function="false" hidden="false" name="mleaf_61deb583_e21d_5f03_aa87_cb7409a851a0" vbProcedure="false">Resume_SensAnal!$S$66</definedName>
    <definedName function="false" hidden="false" name="mleaf_61e04ea3_ad3b_552c_aa83_be257ad1eb7e" vbProcedure="false">Resume_SensAnal!$O$96</definedName>
    <definedName function="false" hidden="false" name="mleaf_61e0a9a8_5e4e_525b_b108_88529190324b" vbProcedure="false">'Heat map article'!$O$118</definedName>
    <definedName function="false" hidden="false" name="mleaf_61e44684_b79b_5eaf_bc94_628d7cf96fa8" vbProcedure="false">Resume_SensAnal!$T$156</definedName>
    <definedName function="false" hidden="false" name="mleaf_61e68242_8c83_507d_af06_b85ca66f69b1" vbProcedure="false">'Use Phase'!$P$213</definedName>
    <definedName function="false" hidden="false" name="mleaf_61e8e6e6_18a9_525c_9cc0_82175a5ca0cc" vbProcedure="false">'Heat map article'!$C$34</definedName>
    <definedName function="false" hidden="false" name="mleaf_61ef59d4_74a5_5f71_a1a6_b1c4e291435d" vbProcedure="false">Graphs!$N$44</definedName>
    <definedName function="false" hidden="false" name="mleaf_61f01527_0516_5463_965d_60f5cb38681e" vbProcedure="false">'Heat map article'!$M$80</definedName>
    <definedName function="false" hidden="false" name="mleaf_61f0c2cc_1238_535c_be8d_04d1aed6698c" vbProcedure="false">'Heat map article'!$Q$134</definedName>
    <definedName function="false" hidden="false" name="mleaf_61f5da26_5f86_5f52_9dfc_9ac736dfdcc1" vbProcedure="false">'Heat map article'!$N$11</definedName>
    <definedName function="false" hidden="false" name="mleaf_61f8c300_c75e_5d3a_bab3_075e0e7d7c97" vbProcedure="false">Recycling!$E$144</definedName>
    <definedName function="false" hidden="false" name="mleaf_61fa82eb_406b_53f2_b262_786d63e0f468" vbProcedure="false">Resume_SensAnal!$AI$70</definedName>
    <definedName function="false" hidden="false" name="mleaf_6200b38e_e61c_5fea_a06f_f9443162d2ae" vbProcedure="false">'Use Phase'!$N$240</definedName>
    <definedName function="false" hidden="false" name="mleaf_620418d7_fc13_55d5_a872_70773259d2dd" vbProcedure="false">'Heat map article'!$J$62</definedName>
    <definedName function="false" hidden="false" name="mleaf_6205cd95_ac45_5144_8851_df538c454463" vbProcedure="false">'Use Phase'!$N$201</definedName>
    <definedName function="false" hidden="false" name="mleaf_620a5d46_8c95_52eb_b4cf_e8344a8d2772" vbProcedure="false">Production!$R$5</definedName>
    <definedName function="false" hidden="false" name="mleaf_620ad07e_5647_5b9a_8cb6_5c7ba4f25180" vbProcedure="false">'Use Phase_Grid'!$B$45</definedName>
    <definedName function="false" hidden="false" name="mleaf_620cb6f3_2637_58ef_8c8b_9f38e73f4c84" vbProcedure="false">Recycling!$AR$303</definedName>
    <definedName function="false" hidden="false" name="mleaf_620d120a_9473_5f5e_b82f_6e4c80f8183f" vbProcedure="false">Resume_SensAnal!$A$196</definedName>
    <definedName function="false" hidden="false" name="mleaf_62124f82_7cc3_5a52_99c4_7845931bf218" vbProcedure="false">Resume_SensAnal!$Q$59</definedName>
    <definedName function="false" hidden="false" name="mleaf_6217f56e_e20c_5946_be57_dd91162aaaef" vbProcedure="false">Recycling!$AE$92</definedName>
    <definedName function="false" hidden="false" name="mleaf_6219396d_579b_56f6_a508_3cf5fd92da48" vbProcedure="false">'Use Phase_Grid'!$M$231</definedName>
    <definedName function="false" hidden="false" name="mleaf_622777bc_bc32_597b_b025_ba49a74eb614" vbProcedure="false">Resume_SensAnal!$AQ$115</definedName>
    <definedName function="false" hidden="false" name="mleaf_623164a3_6b48_5199_978b_41a964401051" vbProcedure="false">'Use Phase_Grid'!$L$34</definedName>
    <definedName function="false" hidden="false" name="mleaf_6231a4d8_9a62_5497_8c4b_eea2a04f882e" vbProcedure="false">'Heat map article'!$AF$61</definedName>
    <definedName function="false" hidden="false" name="mleaf_62334e24_20ee_5952_b49a_7f87f3c02aea" vbProcedure="false">'Heat map article'!$N$84</definedName>
    <definedName function="false" hidden="false" name="mleaf_62341527_d162_5c48_ab9f_1067cd67c784" vbProcedure="false">'Heat map article'!$AA$36</definedName>
    <definedName function="false" hidden="false" name="mleaf_62342b23_c5cc_5e0b_a6f2_6832d23a61b3" vbProcedure="false">'Use Phase'!$M$149</definedName>
    <definedName function="false" hidden="false" name="mleaf_623527df_1bf3_5094_961d_8f19f86faa3f" vbProcedure="false">'Heat map article'!$AX$12</definedName>
    <definedName function="false" hidden="false" name="mleaf_6236cd0e_8d25_55e7_b2d5_c2c2b8463115" vbProcedure="false">'Heat map article'!$R$86</definedName>
    <definedName function="false" hidden="false" name="mleaf_623af94f_3a43_5c31_a499_d823883f0480" vbProcedure="false">'Use Phase'!$W$250</definedName>
    <definedName function="false" hidden="false" name="mleaf_623bd023_f435_500d_9566_7189c25f3d25" vbProcedure="false">'Use Phase'!$N$360</definedName>
    <definedName function="false" hidden="false" name="mleaf_623d205d_2347_5469_82a7_a3f2de5efd07" vbProcedure="false">'Heat map article'!$C$64</definedName>
    <definedName function="false" hidden="false" name="mleaf_623df131_b5f0_55a9_acbb_16be9e9ba382" vbProcedure="false">'Use Phase_Grid'!$Q$185</definedName>
    <definedName function="false" hidden="false" name="mleaf_623e703b_5f9d_5161_8754_d9641827f856" vbProcedure="false">Recycling!$AP$341</definedName>
    <definedName function="false" hidden="false" name="mleaf_62415ff7_f416_57da_bd4d_59a1006de9c0" vbProcedure="false">'Use Phase'!$AG$264</definedName>
    <definedName function="false" hidden="false" name="mleaf_62435ccd_064a_5a8c_affa_99a9f17c808e" vbProcedure="false">'Heat map article'!$L$30</definedName>
    <definedName function="false" hidden="false" name="mleaf_6249c850_3cd7_5b80_a30f_39108e0ed6f6" vbProcedure="false">Production!$T$90</definedName>
    <definedName function="false" hidden="false" name="mleaf_624d5851_88c7_5756_af57_ad303ae5e092" vbProcedure="false">'Use Phase'!$AH$181</definedName>
    <definedName function="false" hidden="false" name="mleaf_624defe2_9149_5bbd_a12c_2dcf4b569858" vbProcedure="false">'Use Phase'!$AH$191</definedName>
    <definedName function="false" hidden="false" name="mleaf_624f9238_5921_5744_9482_0894271d2f6e" vbProcedure="false">Production!$Q$33</definedName>
    <definedName function="false" hidden="false" name="mleaf_6250d3f0_5490_5951_9fe7_eca0b19753aa" vbProcedure="false">'Heat map article'!$I$32</definedName>
    <definedName function="false" hidden="false" name="mleaf_6252cd0d_0071_541f_b052_35c097432603" vbProcedure="false">'Heat map article'!$R$121</definedName>
    <definedName function="false" hidden="false" name="mleaf_62540c80_2d26_5464_b73e_842a0ebb17b5" vbProcedure="false">'Use Phase_Grid'!$M$78</definedName>
    <definedName function="false" hidden="false" name="mleaf_62547364_6b6c_5184_8647_abdff96291e3" vbProcedure="false">'Use Phase'!$P$201</definedName>
    <definedName function="false" hidden="false" name="mleaf_6255a6fa_3798_533d_8aaa_8e4c4b650da2" vbProcedure="false">Resume_SensAnal!$K$218</definedName>
    <definedName function="false" hidden="false" name="mleaf_625b63bd_5424_5039_a36c_4bc212eba686" vbProcedure="false">'Heat map article'!$AU$46</definedName>
    <definedName function="false" hidden="false" name="mleaf_626272cf_f782_5f16_ba2d_a936b7664351" vbProcedure="false">'Use Phase'!$AG$145</definedName>
    <definedName function="false" hidden="false" name="mleaf_6265b16a_4c9d_5351_8136_f68edbf78262" vbProcedure="false">Production!$H$29</definedName>
    <definedName function="false" hidden="false" name="mleaf_626cb6ce_a7d0_5072_94a7_27ef2364e686" vbProcedure="false">Production!$AK$51</definedName>
    <definedName function="false" hidden="false" name="mleaf_6272532d_3a36_5656_a8a7_0df1fdc8d1fb" vbProcedure="false">'Use Phase'!$AG$293</definedName>
    <definedName function="false" hidden="false" name="mleaf_62792a40_47ed_59bf_9c25_59785d04bcec" vbProcedure="false">'Use Phase'!$O$58</definedName>
    <definedName function="false" hidden="false" name="mleaf_627ba6a6_da38_56b5_ba40_667bbc7e2b09" vbProcedure="false">'Use Phase'!$J$273</definedName>
    <definedName function="false" hidden="false" name="mleaf_627db198_b811_5de3_adcd_4ac35dad8b33" vbProcedure="false">Resume_SensAnal!$F$183</definedName>
    <definedName function="false" hidden="false" name="mleaf_627f1661_46b7_5fe4_acd8_366765ade5b2" vbProcedure="false">'Use Phase'!$Q$385</definedName>
    <definedName function="false" hidden="false" name="mleaf_62805221_05b0_5e2c_ad67_c6564c25fbe9" vbProcedure="false">'Heat map article'!$AF$135</definedName>
    <definedName function="false" hidden="false" name="mleaf_6281b50d_7d4a_5b50_ba5a_39d757173b19" vbProcedure="false">'Heat map article'!$AE$99</definedName>
    <definedName function="false" hidden="false" name="mleaf_62823a24_a0c5_5fcf_bdae_17edb9b7708e" vbProcedure="false">Production!$R$32</definedName>
    <definedName function="false" hidden="false" name="mleaf_6287152b_b3f7_5f12_ab40_93a9e80b4cfd" vbProcedure="false">Resume_SensAnal!$K$63</definedName>
    <definedName function="false" hidden="false" name="mleaf_62888f58_938e_58b1_8687_1711bfa3d5a2" vbProcedure="false">Recycling!$BI$114</definedName>
    <definedName function="false" hidden="false" name="mleaf_6288c090_6ba6_5fe4_8ac8_39ab65d28ffd" vbProcedure="false">Graphs!$D$32</definedName>
    <definedName function="false" hidden="false" name="mleaf_628e303c_fff0_5b03_9c98_171f100a97bc" vbProcedure="false">'Use Phase'!$U$145</definedName>
    <definedName function="false" hidden="false" name="mleaf_629392b7_b941_5206_8f3f_9386fe514cd2" vbProcedure="false">Production!$T$70</definedName>
    <definedName function="false" hidden="false" name="mleaf_6293b6ff_0089_5530_a3a5_708716131cc8" vbProcedure="false">'Heat map article'!$AG$41</definedName>
    <definedName function="false" hidden="false" name="mleaf_6294e28d_5914_5322_84f0_0fafd99f0ec7" vbProcedure="false">'Use Phase_Grid'!$R$25</definedName>
    <definedName function="false" hidden="false" name="mleaf_62956854_3045_507b_b6c1_4cbea9e59e65" vbProcedure="false">'Use Phase'!$N$306</definedName>
    <definedName function="false" hidden="false" name="mleaf_62964966_a90b_5701_af95_a89cb2f14088" vbProcedure="false">Whisker_Sens!$E$49</definedName>
    <definedName function="false" hidden="false" name="mleaf_629a3023_ae6f_5b17_a3c3_d172befdad6e" vbProcedure="false">Production!$AA$181</definedName>
    <definedName function="false" hidden="false" name="mleaf_629d5c3e_467a_5c42_9dc7_c237d8ed2a10" vbProcedure="false">'Use Phase'!$B$59</definedName>
    <definedName function="false" hidden="false" name="mleaf_62a044ff_b65b_570c_a78a_a0076c896eb6" vbProcedure="false">'Heat map article'!$AA$88</definedName>
    <definedName function="false" hidden="false" name="mleaf_62a6c852_f986_5f01_b98a_68185294df99" vbProcedure="false">'Use Phase'!$AI$154</definedName>
    <definedName function="false" hidden="false" name="mleaf_62a7e2db_fdb4_5f7e_aaa3_faefc48e654b" vbProcedure="false">Production!$BN$152</definedName>
    <definedName function="false" hidden="false" name="mleaf_62a9558e_b764_55d8_951f_253fee3cce7b" vbProcedure="false">'Use Phase'!$AF$191</definedName>
    <definedName function="false" hidden="false" name="mleaf_62aa1883_9191_5486_8941_42fe6658e07b" vbProcedure="false">Recycling!$AC$195</definedName>
    <definedName function="false" hidden="false" name="mleaf_62ab2497_230c_5eb3_8ddc_5c90c8a3a150" vbProcedure="false">Recycling!$S$165</definedName>
    <definedName function="false" hidden="false" name="mleaf_62ad878e_17dc_5c13_9535_476750ac087d" vbProcedure="false">Resume_SensAnal!$R$40</definedName>
    <definedName function="false" hidden="false" name="mleaf_62b1d4bd_0445_5020_b6de_6331854a5134" vbProcedure="false">Recycling!$BL$325</definedName>
    <definedName function="false" hidden="false" name="mleaf_62b3cba0_a6d7_5919_b449_1bcb03233c54" vbProcedure="false">'Use Phase_Grid'!$R$79</definedName>
    <definedName function="false" hidden="false" name="mleaf_62b64735_32da_501c_a6e7_d045315e64f0" vbProcedure="false">'Heat map article'!$X$25</definedName>
    <definedName function="false" hidden="false" name="mleaf_62b7f572_0d6c_5b7d_a191_eb4b662ff25e" vbProcedure="false">'Use Phase'!$AD$155</definedName>
    <definedName function="false" hidden="false" name="mleaf_62bc8827_d179_5ef6_8bff_6eda0422dba6" vbProcedure="false">Recycling!$E$143</definedName>
    <definedName function="false" hidden="false" name="mleaf_62bdf08f_8a30_5160_b379_8b09cbe1dbe7" vbProcedure="false">'Use Phase'!$AK$287</definedName>
    <definedName function="false" hidden="false" name="mleaf_62c1d303_023d_54b2_82e2_cb0028dddbc9" vbProcedure="false">Recycling!$AX$316</definedName>
    <definedName function="false" hidden="false" name="mleaf_62c6b34e_ae00_5f8c_b281_1d269e9f6c3e" vbProcedure="false">Production!$I$231</definedName>
    <definedName function="false" hidden="false" name="mleaf_62ca6102_8749_5aa2_a449_efd8e73fa935" vbProcedure="false">Recycling!$AN$101</definedName>
    <definedName function="false" hidden="false" name="mleaf_62d1e613_dfba_51b6_80e7_9264de70ccf9" vbProcedure="false">Resume_SensAnal!$P$163</definedName>
    <definedName function="false" hidden="false" name="mleaf_62d838c1_56cd_5e5e_b269_67085e6ec399" vbProcedure="false">'Heat map article'!$H$21</definedName>
    <definedName function="false" hidden="false" name="mleaf_62d85441_49de_57f7_82df_8e8898a1df78" vbProcedure="false">Resume_SensAnal!$AL$105</definedName>
    <definedName function="false" hidden="false" name="mleaf_62d9882b_61a9_5288_89ea_92383fb774ec" vbProcedure="false">Production!$Q$192</definedName>
    <definedName function="false" hidden="false" name="mleaf_62dd3d9b_9f2b_5b90_a425_7ea4513370f8" vbProcedure="false">'Use Phase_Grid'!$P$34</definedName>
    <definedName function="false" hidden="false" name="mleaf_62df7410_e8c6_5b6d_bb14_696eb3fe04b4" vbProcedure="false">Production!$H$26</definedName>
    <definedName function="false" hidden="false" name="mleaf_62dfad92_2ec4_5a77_bf93_8a94e487922a" vbProcedure="false">'Heat map article'!$AB$23</definedName>
    <definedName function="false" hidden="false" name="mleaf_62e3c131_4170_5be0_b02f_4365d2d40bed" vbProcedure="false">Production!$L$35</definedName>
    <definedName function="false" hidden="false" name="mleaf_62e4472c_a41e_53af_b23b_2d5bf926cb0c" vbProcedure="false">'Use Phase'!$P$238</definedName>
    <definedName function="false" hidden="false" name="mleaf_62e61ff6_ee8f_5ad4_8cda_2b4cb2cc0a58" vbProcedure="false">'Use Phase'!$U$154</definedName>
    <definedName function="false" hidden="false" name="mleaf_62ee6be4_3a04_538b_beab_9d25a727a31e" vbProcedure="false">Resume_SensAnal!$AL$48</definedName>
    <definedName function="false" hidden="false" name="mleaf_62f1a453_5dc1_57bb_9d92_f43bb2a4163e" vbProcedure="false">'Use Phase'!$T$310</definedName>
    <definedName function="false" hidden="false" name="mleaf_62f2d87f_7897_572b_9c57_caff6bd5f2ed" vbProcedure="false">'Use Phase'!$AE$337</definedName>
    <definedName function="false" hidden="false" name="mleaf_62f57178_cd1a_5909_a271_bacedd28c8b6" vbProcedure="false">Production!$U$65</definedName>
    <definedName function="false" hidden="false" name="mleaf_62f6c4d1_6a73_55ff_b5b5_95fada623ada" vbProcedure="false">'Use Phase_Grid'!$W$141</definedName>
    <definedName function="false" hidden="false" name="mleaf_62f7559a_5c05_5b80_b682_fcd8efa5eebb" vbProcedure="false">Graphs!$G$30</definedName>
    <definedName function="false" hidden="false" name="mleaf_62fc1982_dc90_51c3_9448_8665d0f9fd94" vbProcedure="false">'Use Phase'!$L$75</definedName>
    <definedName function="false" hidden="false" name="mleaf_62fcb109_ce13_5b32_acb3_6c171e5ad11a" vbProcedure="false">Resume_SensAnal!$E$173</definedName>
    <definedName function="false" hidden="false" name="mleaf_6303b77b_a390_5b27_8733_1dfc8ee8695a" vbProcedure="false">'Use Phase'!$AK$182</definedName>
    <definedName function="false" hidden="false" name="mleaf_630868a3_63e2_51e9_a3f0_41b968b8e501" vbProcedure="false">Whisker_Sens!$D$58</definedName>
    <definedName function="false" hidden="false" name="mleaf_630da239_b1ff_5c92_8beb_a6f2e88fc633" vbProcedure="false">Resume_SensAnal!$AH$58</definedName>
    <definedName function="false" hidden="false" name="mleaf_630dd873_5a70_5b4a_85dc_d1b02180c1ba" vbProcedure="false">Recycling!$AU$302</definedName>
    <definedName function="false" hidden="false" name="mleaf_6311cbe7_6f7d_5d2c_84f5_c3e3e2af6e85" vbProcedure="false">'Heat map article'!$L$83</definedName>
    <definedName function="false" hidden="false" name="mleaf_631488e7_6e51_5bec_82d8_aaa66563fb8f" vbProcedure="false">'Heat map article'!$L$91</definedName>
    <definedName function="false" hidden="false" name="mleaf_6315d141_bd3d_54c4_97e9_08f73d4a8bcf" vbProcedure="false">Graphs!$H$46</definedName>
    <definedName function="false" hidden="false" name="mleaf_6316a774_c03f_53df_bfca_9ff38b844974" vbProcedure="false">'Use Phase_Grid'!$O$3</definedName>
    <definedName function="false" hidden="false" name="mleaf_6316d8f4_e535_51fb_88e2_12b0e0b6fc5e" vbProcedure="false">Recycling!$BR$310</definedName>
    <definedName function="false" hidden="false" name="mleaf_631b1efa_2963_50eb_8ef3_1f4c603fa262" vbProcedure="false">Resume_SensAnal!$AI$35</definedName>
    <definedName function="false" hidden="false" name="mleaf_631cea47_02d9_587b_a060_ba94c1f02a7c" vbProcedure="false">'Use Phase'!$AL$167</definedName>
    <definedName function="false" hidden="false" name="mleaf_631d2b4d_9ece_5bf7_9bc8_ac594e79e519" vbProcedure="false">Recycling!$BQ$333</definedName>
    <definedName function="false" hidden="false" name="mleaf_631ecffd_1ead_5bea_a5d5_3b39dded895e" vbProcedure="false">'Use Phase'!$R$187</definedName>
    <definedName function="false" hidden="false" name="mleaf_631fde09_15df_57f0_bdc2_8b4924652885" vbProcedure="false">Recycling!$BJ$161</definedName>
    <definedName function="false" hidden="false" name="mleaf_63225656_97a2_5ef3_9e6a_69ac02dc0fdf" vbProcedure="false">Recycling!$AS$45</definedName>
    <definedName function="false" hidden="false" name="mleaf_63275f24_0e17_5030_b246_0f78afc9460e" vbProcedure="false">'Use Phase_Grid'!$F$205</definedName>
    <definedName function="false" hidden="false" name="mleaf_632cfbde_d0a5_5a67_8846_3d5e20cda93c" vbProcedure="false">'Use Phase_Grid'!$O$192</definedName>
    <definedName function="false" hidden="false" name="mleaf_6334d6f3_a243_55da_ab60_f61c5b2f002f" vbProcedure="false">Recycling!$H$126</definedName>
    <definedName function="false" hidden="false" name="mleaf_633559dd_46ed_534c_955a_37a8613fa19d" vbProcedure="false">Graphs!$F$47</definedName>
    <definedName function="false" hidden="false" name="mleaf_6335e615_035a_578f_97bc_0fad41233b65" vbProcedure="false">'Use Phase'!$L$41</definedName>
    <definedName function="false" hidden="false" name="mleaf_63397612_a6f0_5a0a_b5b2_1a12227b782e" vbProcedure="false">Production!$H$167</definedName>
    <definedName function="false" hidden="false" name="mleaf_633e77d7_06bc_537e_804d_7740e1c9c5ed" vbProcedure="false">Recycling!$AZ$151</definedName>
    <definedName function="false" hidden="false" name="mleaf_633f29aa_5254_5f40_9b96_42e4d608d585" vbProcedure="false">'Heat map article'!$X$52</definedName>
    <definedName function="false" hidden="false" name="mleaf_63469325_cced_54aa_a8b7_f58c1ef640d5" vbProcedure="false">Production!$I$100</definedName>
    <definedName function="false" hidden="false" name="mleaf_6348eece_5e3d_5f2e_99ad_9e893bc90536" vbProcedure="false">'Heat map article'!$AH$90</definedName>
    <definedName function="false" hidden="false" name="mleaf_634bbb9f_f931_5a25_8b70_3d7fe7f2d051" vbProcedure="false">'Heat map article'!$AQ$43</definedName>
    <definedName function="false" hidden="false" name="mleaf_634d2500_961e_5117_bc82_ce124240bb0a" vbProcedure="false">Production!$Z$205</definedName>
    <definedName function="false" hidden="false" name="mleaf_6350ae8f_3887_5035_967b_4d70dbac8530" vbProcedure="false">'Use Phase_Grid'!$P$208</definedName>
    <definedName function="false" hidden="false" name="mleaf_6351580b_de72_5991_b5cd_70f28e4dcee6" vbProcedure="false">Graphs!$D$60</definedName>
    <definedName function="false" hidden="false" name="mleaf_6354a584_6584_5284_9532_10a12467f140" vbProcedure="false">Recycling!$BP$312</definedName>
    <definedName function="false" hidden="false" name="mleaf_635cb351_1741_5035_baf1_ab75a84503d9" vbProcedure="false">'Heat map article'!$H$118</definedName>
    <definedName function="false" hidden="false" name="mleaf_635fbe0d_92c9_57c2_a2bb_2dd30c8af260" vbProcedure="false">Resume_SensAnal!$I$183</definedName>
    <definedName function="false" hidden="false" name="mleaf_635fe77c_38ec_57db_8461_cf8c9a287f1a" vbProcedure="false">Recycling!$BR$331</definedName>
    <definedName function="false" hidden="false" name="mleaf_636d82f3_668d_5df8_8853_246cd601a416" vbProcedure="false">'Use Phase_Grid'!$K$83</definedName>
    <definedName function="false" hidden="false" name="mleaf_636e2b23_ac76_51a0_a59b_b80a5df8e876" vbProcedure="false">Whisker_Sens!$C$42</definedName>
    <definedName function="false" hidden="false" name="mleaf_636e650b_0582_574f_8d0d_71a7c0bf9c8f" vbProcedure="false">Production!$AV$50</definedName>
    <definedName function="false" hidden="false" name="mleaf_6371c006_bc2b_57f1_b331_493316e0b961" vbProcedure="false">Production!$BE$216</definedName>
    <definedName function="false" hidden="false" name="mleaf_637363ba_46bd_5024_9f8c_ff93a1780d4a" vbProcedure="false">'Heat map article'!$AY$22</definedName>
    <definedName function="false" hidden="false" name="mleaf_63746810_c959_587a_a2d1_855025a6ec47" vbProcedure="false">Recycling!$BD$95</definedName>
    <definedName function="false" hidden="false" name="mleaf_63758305_8609_5ad7_947c_cfd659c6c2a5" vbProcedure="false">Graphs!$L$49</definedName>
    <definedName function="false" hidden="false" name="mleaf_6378159d_64c2_5d30_9906_5ea1d99a78e8" vbProcedure="false">Recycling!$AB$188</definedName>
    <definedName function="false" hidden="false" name="mleaf_637bb6aa_53f8_544f_916d_c0602f8ade4b" vbProcedure="false">Resume_SensAnal!$U$217</definedName>
    <definedName function="false" hidden="false" name="mleaf_637e647b_5763_588e_9d2c_05812dcf7a6a" vbProcedure="false">Resume_SensAnal!$D$35</definedName>
    <definedName function="false" hidden="false" name="mleaf_637edff1_e7a5_5a80_90c2_7383047b23b7" vbProcedure="false">'Heat map article'!$AI$125</definedName>
    <definedName function="false" hidden="false" name="mleaf_63805b34_bd40_5293_9046_8fc73092fa4e" vbProcedure="false">'Heat map article'!$AW$41</definedName>
    <definedName function="false" hidden="false" name="mleaf_6380e046_20c4_5aa5_81ce_35f2541aeffe" vbProcedure="false">'Use Phase'!$P$89</definedName>
    <definedName function="false" hidden="false" name="mleaf_6382dd3d_f735_512a_a491_c0484fee2425" vbProcedure="false">'Heat map article'!$O$140</definedName>
    <definedName function="false" hidden="false" name="mleaf_6382e2b6_0d20_5845_973d_198b9e6244f8" vbProcedure="false">Production!$BG$9</definedName>
    <definedName function="false" hidden="false" name="mleaf_63844d47_894d_5252_bf81_17ecf83cfdf7" vbProcedure="false">Graphs!$E$44</definedName>
    <definedName function="false" hidden="false" name="mleaf_63869737_2bcd_5abe_b436_edea38631e1c" vbProcedure="false">'Heat map article'!$W$76</definedName>
    <definedName function="false" hidden="false" name="mleaf_638b0752_0999_51bd_977e_031ab4652ea3" vbProcedure="false">'Use Phase'!$AI$152</definedName>
    <definedName function="false" hidden="false" name="mleaf_638d5901_4362_58ac_afc7_b0f474cbba8a" vbProcedure="false">Resume_SensAnal!$J$149</definedName>
    <definedName function="false" hidden="false" name="mleaf_6390cf99_62cd_57c1_a941_319adba14f00" vbProcedure="false">'Heat map article'!$AG$110</definedName>
    <definedName function="false" hidden="false" name="mleaf_6391ba34_31c3_544f_a55e_e935f3fe1175" vbProcedure="false">'Use Phase_Grid'!$P$266</definedName>
    <definedName function="false" hidden="false" name="mleaf_63959c99_d021_54da_a13d_26279d4db83f" vbProcedure="false">Recycling!$Z$174</definedName>
    <definedName function="false" hidden="false" name="mleaf_63976d64_892c_5c43_9032_cbd79d02d9be" vbProcedure="false">'Heat map article'!$AI$108</definedName>
    <definedName function="false" hidden="false" name="mleaf_6397efc1_92ae_518b_9dc2_e9b17b9ae3c9" vbProcedure="false">'Use Phase_Grid'!$P$26</definedName>
    <definedName function="false" hidden="false" name="mleaf_63984270_09c0_5a60_8254_3dca1c97ce88" vbProcedure="false">Recycling!$AT$155</definedName>
    <definedName function="false" hidden="false" name="mleaf_639928c6_78f2_5138_847a_1d085f39539f" vbProcedure="false">Resume_SensAnal!$H$74</definedName>
    <definedName function="false" hidden="false" name="mleaf_6399e70a_f7b8_5007_8ecf_8394e087ee2a" vbProcedure="false">Resume_SensAnal!$AI$63</definedName>
    <definedName function="false" hidden="false" name="mleaf_639e30ab_ece7_5967_8884_d5df58471320" vbProcedure="false">Graphs!$L$56</definedName>
    <definedName function="false" hidden="false" name="mleaf_639f7a2f_2373_5aae_a4d1_59fb418c68c0" vbProcedure="false">'Heat map article'!$AJ$140</definedName>
    <definedName function="false" hidden="false" name="mleaf_639f9f4b_dcf2_59eb_bc6f_e42130d54228" vbProcedure="false">Graphs!$I$38</definedName>
    <definedName function="false" hidden="false" name="mleaf_63a3a712_9857_5c4e_a485_dd8f9031c672" vbProcedure="false">Resume_SensAnal!$AQ$67</definedName>
    <definedName function="false" hidden="false" name="mleaf_63a92f74_0468_58e4_92d3_5d32ed2efbb2" vbProcedure="false">Recycling!$AP$93</definedName>
    <definedName function="false" hidden="false" name="mleaf_63ab164d_b413_523f_ba8d_6fc81d30aca5" vbProcedure="false">'Use Phase'!$V$337</definedName>
    <definedName function="false" hidden="false" name="mleaf_63ad14d8_1f7a_5253_aab7_1c1c00772581" vbProcedure="false">Production!$L$26</definedName>
    <definedName function="false" hidden="false" name="mleaf_63ae4998_c845_5781_b738_6bb652e59194" vbProcedure="false">'Use Phase_Grid'!$O$87</definedName>
    <definedName function="false" hidden="false" name="mleaf_63b0615b_b5fb_52df_8070_dbfb3a099c41" vbProcedure="false">Recycling!$AL$118</definedName>
    <definedName function="false" hidden="false" name="mleaf_63b344f8_7820_5f4e_927e_cde22eb29874" vbProcedure="false">'Use Phase_Grid'!$P$200</definedName>
    <definedName function="false" hidden="false" name="mleaf_63b71819_8326_575e_9568_5b573c36a20f" vbProcedure="false">'Heat map article'!$F$153</definedName>
    <definedName function="false" hidden="false" name="mleaf_63bbe84e_ac07_514d_976c_d50fa746cd0c" vbProcedure="false">'Heat map article'!$AA$124</definedName>
    <definedName function="false" hidden="false" name="mleaf_63bd2724_9c3f_53f6_b041_ce4c5948554a" vbProcedure="false">'Use Phase_Grid'!$N$36</definedName>
    <definedName function="false" hidden="false" name="mleaf_63be8390_2347_523f_a1fa_f6a3bd12f073" vbProcedure="false">'Use Phase'!$Q$341</definedName>
    <definedName function="false" hidden="false" name="mleaf_63c02e82_ab70_5c50_ac11_5a0c12127bae" vbProcedure="false">'Use Phase'!$AF$201</definedName>
    <definedName function="false" hidden="false" name="mleaf_63c4ad6b_da03_50ff_a173_956682685e58" vbProcedure="false">Recycling!$BP$300</definedName>
    <definedName function="false" hidden="false" name="mleaf_63c6d635_6c1d_57d8_9da6_1539ed3e17ce" vbProcedure="false">'Heat map article'!$Y$102</definedName>
    <definedName function="false" hidden="false" name="mleaf_63c79135_8091_58c8_89a7_dd8d9353be4a" vbProcedure="false">Production!$AP$6</definedName>
    <definedName function="false" hidden="false" name="mleaf_63c9696c_3047_556f_9956_e5246e3c607d" vbProcedure="false">'Use Phase'!$U$174</definedName>
    <definedName function="false" hidden="false" name="mleaf_63cb07ea_163f_51bf_a530_cb688a182a22" vbProcedure="false">'Use Phase'!$U$189</definedName>
    <definedName function="false" hidden="false" name="mleaf_63cca67a_10d6_5afd_9669_34368157db6f" vbProcedure="false">Graphs!$O$48</definedName>
    <definedName function="false" hidden="false" name="mleaf_63ce30a8_bbfc_508e_aa38_a1428af53c54" vbProcedure="false">'Heat map article'!$AF$65</definedName>
    <definedName function="false" hidden="false" name="mleaf_63d13e12_b00c_57ff_bd1d_79e6a18f670a" vbProcedure="false">'Use Phase'!$U$140</definedName>
    <definedName function="false" hidden="false" name="mleaf_63d3ed0c_6f46_5ee4_9633_cf11d924c2e0" vbProcedure="false">'Heat map article'!$AU$18</definedName>
    <definedName function="false" hidden="false" name="mleaf_63d6dcee_6e9b_5b20_a17a_b238839db04e" vbProcedure="false">Recycling!$BF$108</definedName>
    <definedName function="false" hidden="false" name="mleaf_63d8ab45_85c5_5b1f_80f7_579ae2390127" vbProcedure="false">'Use Phase'!$K$154</definedName>
    <definedName function="false" hidden="false" name="mleaf_63d97692_534e_573b_9ae1_a7f4a0340e0d" vbProcedure="false">Resume_SensAnal!$AH$68</definedName>
    <definedName function="false" hidden="false" name="mleaf_63da2829_51bd_5806_b9da_8153a58c25d7" vbProcedure="false">Production!$F$23</definedName>
    <definedName function="false" hidden="false" name="mleaf_63dae80e_6738_5d5e_bde3_2bae6d6e2210" vbProcedure="false">Resume_SensAnal!$E$194</definedName>
    <definedName function="false" hidden="false" name="mleaf_63db0533_0157_53d3_b59c_430403d3c826" vbProcedure="false">Production!$AZ$142</definedName>
    <definedName function="false" hidden="false" name="mleaf_63dd70f5_396f_56d3_ae0c_a4a0a5c1026f" vbProcedure="false">'Heat map article'!$Q$29</definedName>
    <definedName function="false" hidden="false" name="mleaf_63e074a8_b759_5092_8b43_0417d6831bf2" vbProcedure="false">'Heat map article'!$R$15</definedName>
    <definedName function="false" hidden="false" name="mleaf_63ea923c_0cd6_5bf2_b16f_049e6c749c97" vbProcedure="false">Production!$G$166</definedName>
    <definedName function="false" hidden="false" name="mleaf_63ec0840_aad3_5f1f_9b67_91238e60823a" vbProcedure="false">Production!$BN$184</definedName>
    <definedName function="false" hidden="false" name="mleaf_63f0f04a_d143_59df_94d4_97d37cdc2b77" vbProcedure="false">'Heat map article'!$AF$126</definedName>
    <definedName function="false" hidden="false" name="mleaf_63f38c54_3b4e_5e1e_a30b_73bb4642ed9b" vbProcedure="false">'Use Phase_Grid'!$P$35</definedName>
    <definedName function="false" hidden="false" name="mleaf_63f76fe2_e26c_507d_8b5a_e40d352059c2" vbProcedure="false">Production!$BF$56</definedName>
    <definedName function="false" hidden="false" name="mleaf_63f8aad3_dbc5_58d2_9c4a_dad4792b1baf" vbProcedure="false">Resume_SensAnal!$AN$60</definedName>
    <definedName function="false" hidden="false" name="mleaf_63fd76e3_6c75_548e_bdb6_b322c826c5d1" vbProcedure="false">Recycling!$T$161</definedName>
    <definedName function="false" hidden="false" name="mleaf_63fff2e0_6990_5411_b58e_4261dca93703" vbProcedure="false">Resume_SensAnal!$A$84</definedName>
    <definedName function="false" hidden="false" name="mleaf_640465a7_222f_53dd_b98f_423e1cd95ac8" vbProcedure="false">Resume_SensAnal!$AP$107</definedName>
    <definedName function="false" hidden="false" name="mleaf_64050227_392d_5771_83d5_3a89d8382a3c" vbProcedure="false">Resume_SensAnal!$AG$66</definedName>
    <definedName function="false" hidden="false" name="mleaf_64051318_919c_5c60_a4a3_1bb08a27a3f7" vbProcedure="false">Resume_SensAnal!$S$157</definedName>
    <definedName function="false" hidden="false" name="mleaf_640ca007_acad_5cf5_97e1_0031a5434a85" vbProcedure="false">'Use Phase_Grid'!$C$38</definedName>
    <definedName function="false" hidden="false" name="mleaf_640cb915_fe8f_5981_bd87_5ec986e682dc" vbProcedure="false">'Heat map article'!$Y$100</definedName>
    <definedName function="false" hidden="false" name="mleaf_6410d297_8821_5ce1_a8cc_6c7f7a038720" vbProcedure="false">'Use Phase'!$AH$232</definedName>
    <definedName function="false" hidden="false" name="mleaf_6412a734_2dae_553a_a1c0_a3a2ffeee1c8" vbProcedure="false">Production!$Y$184</definedName>
    <definedName function="false" hidden="false" name="mleaf_6412f938_ef18_5724_8d84_296804b8214e" vbProcedure="false">'Heat map article'!$O$91</definedName>
    <definedName function="false" hidden="false" name="mleaf_641423d8_1ac7_5516_b65b_e1a258e61658" vbProcedure="false">'Heat map article'!$AD$102</definedName>
    <definedName function="false" hidden="false" name="mleaf_6419b0d7_bb22_5089_8846_768b4830a6f3" vbProcedure="false">'Heat map article'!$R$55</definedName>
    <definedName function="false" hidden="false" name="mleaf_641a9368_f1fe_530a_844d_055ab5a2e0e4" vbProcedure="false">'Use Phase'!$O$99</definedName>
    <definedName function="false" hidden="false" name="mleaf_641b1844_931a_5ef3_9691_bcd217aceee3" vbProcedure="false">Graphs!$O$31</definedName>
    <definedName function="false" hidden="false" name="mleaf_641d643d_b0b0_5b87_8714_1eb3ba5ff1eb" vbProcedure="false">Production!$H$50</definedName>
    <definedName function="false" hidden="false" name="mleaf_641f27b9_ef46_5c80_be61_56acc14acad0" vbProcedure="false">'Use Phase'!$R$106</definedName>
    <definedName function="false" hidden="false" name="mleaf_641f40ec_9874_55b0_bc4f_619caa028672" vbProcedure="false">'Use Phase_Grid'!$B$46</definedName>
    <definedName function="false" hidden="false" name="mleaf_642153b8_388c_51dd_8b93_a2e8573fa52f" vbProcedure="false">Resume_SensAnal!$F$207</definedName>
    <definedName function="false" hidden="false" name="mleaf_6423f4db_1823_594f_ac35_6aa0152e4a4b" vbProcedure="false">Resume_SensAnal!$AN$133</definedName>
    <definedName function="false" hidden="false" name="mleaf_642523d5_0120_53f6_903e_d0d9e12be493" vbProcedure="false">'Use Phase_Grid'!$M$97</definedName>
    <definedName function="false" hidden="false" name="mleaf_6426686b_1726_5efb_9d7f_97fb1719ea40" vbProcedure="false">'Heat map article'!$U$57</definedName>
    <definedName function="false" hidden="false" name="mleaf_6426ce3e_4c7b_5373_aea1_56fa081a40cb" vbProcedure="false">'Use Phase'!$P$366</definedName>
    <definedName function="false" hidden="false" name="mleaf_6428872b_e774_58f4_88fe_91f9c0d41cc7" vbProcedure="false">'Use Phase'!$N$99</definedName>
    <definedName function="false" hidden="false" name="mleaf_64299ea4_8916_5ceb_82c3_f64f408ad1cd" vbProcedure="false">Resume_SensAnal!$K$119</definedName>
    <definedName function="false" hidden="false" name="mleaf_6429f6af_214e_5741_9b03_c84b09ee2db5" vbProcedure="false">Recycling!$AX$306</definedName>
    <definedName function="false" hidden="false" name="mleaf_642a7780_a3c1_5ae9_8a50_18a52901c577" vbProcedure="false">Graphs!$C$37</definedName>
    <definedName function="false" hidden="false" name="mleaf_642fab54_5f55_59f0_bf49_6b8df86aeafa" vbProcedure="false">'Heat map article'!$X$139</definedName>
    <definedName function="false" hidden="false" name="mleaf_64338863_b430_5bcb_a917_54522fc29985" vbProcedure="false">'Use Phase'!$M$319</definedName>
    <definedName function="false" hidden="false" name="mleaf_6439dbb2_10af_5689_ba18_ba9a69ba1b49" vbProcedure="false">Resume_SensAnal!$S$40</definedName>
    <definedName function="false" hidden="false" name="mleaf_643a8e38_bcc3_5d59_8a2b_e2f2cce89dc3" vbProcedure="false">'Use Phase'!$S$164</definedName>
    <definedName function="false" hidden="false" name="mleaf_643cd9be_1d14_5e0f_b454_0f51a7d1dc57" vbProcedure="false">Recycling!$U$161</definedName>
    <definedName function="false" hidden="false" name="mleaf_643e3f49_3c91_5025_b528_849b104685ac" vbProcedure="false">'Use Phase'!$AF$165</definedName>
    <definedName function="false" hidden="false" name="mleaf_64435d04_017a_5774_bc9e_d0232d13ced1" vbProcedure="false">Recycling!$AS$305</definedName>
    <definedName function="false" hidden="false" name="mleaf_6446f158_753e_536e_8e4a_9066902a7a50" vbProcedure="false">Recycling!$AI$199</definedName>
    <definedName function="false" hidden="false" name="mleaf_6448e41a_48ac_5ac6_beae_429d369f0865" vbProcedure="false">'Use Phase'!$AL$208</definedName>
    <definedName function="false" hidden="false" name="mleaf_644a20a8_ea66_577e_b72d_79b653bd680c" vbProcedure="false">Recycling!$AV$138</definedName>
    <definedName function="false" hidden="false" name="mleaf_644b1105_3f48_562d_a348_8b795c06260f" vbProcedure="false">Recycling!$AX$105</definedName>
    <definedName function="false" hidden="false" name="mleaf_644c5cce_f489_5528_a065_260c39cfa8a2" vbProcedure="false">Production!$BP$12</definedName>
    <definedName function="false" hidden="false" name="mleaf_644d7b22_c4f3_5a04_a4e9_4f14a3b26d08" vbProcedure="false">'Heat map article'!$AJ$39</definedName>
    <definedName function="false" hidden="false" name="mleaf_644e69b6_e63a_55db_b185_b2b78e0c1cc4" vbProcedure="false">Resume_SensAnal!$G$45</definedName>
    <definedName function="false" hidden="false" name="mleaf_64516189_b72c_5cf5_88fd_4904e0c163a6" vbProcedure="false">'Use Phase_Grid'!$O$221</definedName>
    <definedName function="false" hidden="false" name="mleaf_6452911c_c6a6_5410_abc9_31edc0f47b2c" vbProcedure="false">Recycling!$AQ$96</definedName>
    <definedName function="false" hidden="false" name="mleaf_6452efc2_8e92_5d97_b129_d1d4b207acd1" vbProcedure="false">'Use Phase'!$AG$137</definedName>
    <definedName function="false" hidden="false" name="mleaf_64579569_deae_50ca_bad1_b786e394b3a3" vbProcedure="false">Resume_SensAnal!$N$16</definedName>
    <definedName function="false" hidden="false" name="mleaf_645d9cb7_0d25_5354_9708_77151282141f" vbProcedure="false">Graphs!$Q$18</definedName>
    <definedName function="false" hidden="false" name="mleaf_646017b6_8d78_5a2d_bf0c_278aaf2bd325" vbProcedure="false">Production!$G$31</definedName>
    <definedName function="false" hidden="false" name="mleaf_64620824_37d2_5e28_8ce0_36eb7f42c6eb" vbProcedure="false">'Use Phase_Grid'!$L$94</definedName>
    <definedName function="false" hidden="false" name="mleaf_6462f4f7_6975_5790_ad5d_39845743a660" vbProcedure="false">'Use Phase'!$M$64</definedName>
    <definedName function="false" hidden="false" name="mleaf_646315e8_8383_5c6c_a56c_143a2bad25fa" vbProcedure="false">Production!$P$88</definedName>
    <definedName function="false" hidden="false" name="mleaf_6469af7b_4b64_5e63_b09b_172c1fc59635" vbProcedure="false">Resume_SensAnal!$AQ$50</definedName>
    <definedName function="false" hidden="false" name="mleaf_646d9ee3_fc6a_5709_a1c8_f622fa5f4edf" vbProcedure="false">'Heat map article'!$AF$93</definedName>
    <definedName function="false" hidden="false" name="mleaf_646de22f_6415_56a4_ad6f_52b7e1d8995f" vbProcedure="false">'Use Phase'!$W$217</definedName>
    <definedName function="false" hidden="false" name="mleaf_646ff18a_b228_5a1e_b98d_5dc44203ca3b" vbProcedure="false">'Heat map article'!$X$62</definedName>
    <definedName function="false" hidden="false" name="mleaf_64719817_1abb_5544_9b88_873a88a3f38a" vbProcedure="false">Resume_SensAnal!$O$105</definedName>
    <definedName function="false" hidden="false" name="mleaf_647bed1f_6e31_55ea_8e8f_136a20e76e79" vbProcedure="false">'Use Phase'!$K$193</definedName>
    <definedName function="false" hidden="false" name="mleaf_647c794f_5cea_5444_bda3_c4929a25594e" vbProcedure="false">Resume_SensAnal!$N$168</definedName>
    <definedName function="false" hidden="false" name="mleaf_647fcf2b_d915_5d1c_a5f5_d14a6a52869d" vbProcedure="false">Production!$Y$190</definedName>
    <definedName function="false" hidden="false" name="mleaf_647fe14b_dfdf_527c_88f6_a87bcf40232c" vbProcedure="false">Resume_SensAnal!$E$219</definedName>
    <definedName function="false" hidden="false" name="mleaf_64885ba8_ed34_583c_a55a_d914a5d9800a" vbProcedure="false">Resume_SensAnal!$D$163</definedName>
    <definedName function="false" hidden="false" name="mleaf_6494eb51_8f23_5116_85a1_6eec9f7dda44" vbProcedure="false">Graphs!$D$21</definedName>
    <definedName function="false" hidden="false" name="mleaf_649c50f7_95b0_5da5_b055_d8578153b631" vbProcedure="false">Resume_SensAnal!$H$159</definedName>
    <definedName function="false" hidden="false" name="mleaf_649ebc25_e8e2_55a7_927e_264e98d3c9f5" vbProcedure="false">'Use Phase'!$AL$162</definedName>
    <definedName function="false" hidden="false" name="mleaf_649f3648_310e_5963_a2f8_48432c5d5dc1" vbProcedure="false">'Use Phase'!$J$335</definedName>
    <definedName function="false" hidden="false" name="mleaf_64a10bae_9fd6_5aab_a56b_a32577328775" vbProcedure="false">Recycling!$AV$317</definedName>
    <definedName function="false" hidden="false" name="mleaf_64a30222_23e0_5023_b06a_578c683b37b9" vbProcedure="false">'Heat map article'!$G$101</definedName>
    <definedName function="false" hidden="false" name="mleaf_64a752d0_e383_5bbc_b394_8434aefacf4b" vbProcedure="false">Recycling!$Y$190</definedName>
    <definedName function="false" hidden="false" name="mleaf_64a80183_f577_5d33_9b0d_371abb1090e4" vbProcedure="false">'Use Phase_Grid'!$W$167</definedName>
    <definedName function="false" hidden="false" name="mleaf_64a95fa6_7a0b_5c12_86bc_449ecb48afb7" vbProcedure="false">Production!$I$125</definedName>
    <definedName function="false" hidden="false" name="mleaf_64aa5cc5_c5a6_5ed2_b607_fda858d42e0a" vbProcedure="false">Whisker_Sens!$C$58</definedName>
    <definedName function="false" hidden="false" name="mleaf_64aa7250_5211_590b_b4a5_fb1cdcb29596" vbProcedure="false">'Heat map article'!$L$150</definedName>
    <definedName function="false" hidden="false" name="mleaf_64ae1f96_4aab_5148_a444_1ea66b99905b" vbProcedure="false">'Heat map article'!$R$44</definedName>
    <definedName function="false" hidden="false" name="mleaf_64b0f96b_241e_5599_a5b1_ba8a343dacea" vbProcedure="false">Recycling!$AC$125</definedName>
    <definedName function="false" hidden="false" name="mleaf_64b2527a_7308_5ce8_b02c_cef55f4c2a1f" vbProcedure="false">'Heat map article'!$O$13</definedName>
    <definedName function="false" hidden="false" name="mleaf_64b55b79_364d_5440_ad51_cb0963bb58ae" vbProcedure="false">Production!$AL$211</definedName>
    <definedName function="false" hidden="false" name="mleaf_64b62218_add6_517a_b46b_253e52c694d4" vbProcedure="false">Graphs!$N$50</definedName>
    <definedName function="false" hidden="false" name="mleaf_64b94333_f536_5ce1_a485_8452ad70c7f1" vbProcedure="false">'Heat map article'!$AH$106</definedName>
    <definedName function="false" hidden="false" name="mleaf_64be09bf_b08d_50f3_a15a_d5565ba3c544" vbProcedure="false">'Heat map article'!$AH$57</definedName>
    <definedName function="false" hidden="false" name="mleaf_64be4356_eccc_53b0_b971_9780e0d71c28" vbProcedure="false">'Use Phase'!$Q$370</definedName>
    <definedName function="false" hidden="false" name="mleaf_64c1cddd_4d5e_5ae3_9b2d_335a6e9fe489" vbProcedure="false">Recycling!$AX$157</definedName>
    <definedName function="false" hidden="false" name="mleaf_64c204f4_9f2d_582f_8122_925be55be4ec" vbProcedure="false">'Heat map article'!$W$14</definedName>
    <definedName function="false" hidden="false" name="mleaf_64c5497d_859c_53dc_b190_5748956c3f79" vbProcedure="false">'Heat map article'!$O$112</definedName>
    <definedName function="false" hidden="false" name="mleaf_64c5853f_3dfd_5244_abb3_0359345594a3" vbProcedure="false">Resume_SensAnal!$G$213</definedName>
    <definedName function="false" hidden="false" name="mleaf_64c7ee03_66e0_5218_bca2_b483e89a365e" vbProcedure="false">'Use Phase_Grid'!$R$80</definedName>
    <definedName function="false" hidden="false" name="mleaf_64cb0729_9467_56c7_9e6a_a411ead04fe7" vbProcedure="false">Resume_SensAnal!$F$13</definedName>
    <definedName function="false" hidden="false" name="mleaf_64cf4adc_3837_563e_ae38_262aa633b2ec" vbProcedure="false">'Use Phase'!$P$337</definedName>
    <definedName function="false" hidden="false" name="mleaf_64d39ff7_5ba5_5d17_ba45_3a952f21fa83" vbProcedure="false">Production!$G$161</definedName>
    <definedName function="false" hidden="false" name="mleaf_64d57ed6_60b9_574a_8809_bb3229b67fa2" vbProcedure="false">Resume_SensAnal!$H$220</definedName>
    <definedName function="false" hidden="false" name="mleaf_64d92c38_b3dc_5635_99be_3262f5b58200" vbProcedure="false">Production!$BO$202</definedName>
    <definedName function="false" hidden="false" name="mleaf_64df4f5d_4d16_519c_a8e1_a0d237dab78a" vbProcedure="false">Production!$I$31</definedName>
    <definedName function="false" hidden="false" name="mleaf_64dfff26_5fae_58a1_8d1c_c13ff6b933a3" vbProcedure="false">Resume_SensAnal!$AL$86</definedName>
    <definedName function="false" hidden="false" name="mleaf_64e1fc34_77e1_55bb_b9f1_a4dcf40aae5c" vbProcedure="false">'Use Phase'!$M$129</definedName>
    <definedName function="false" hidden="false" name="mleaf_64e618df_7a0b_5c6c_a616_31914b36da3e" vbProcedure="false">Graphs!$K$63</definedName>
    <definedName function="false" hidden="false" name="mleaf_64e8aab4_8ee4_590a_858a_8eadb213f2a1" vbProcedure="false">Production!$B$32</definedName>
    <definedName function="false" hidden="false" name="mleaf_64e8ad17_1c94_561d_bd37_3a453d4a14de" vbProcedure="false">'Use Phase'!$AI$234</definedName>
    <definedName function="false" hidden="false" name="mleaf_64eae5d0_86ab_5567_b721_2929c28dda6c" vbProcedure="false">'Use Phase'!$AH$290</definedName>
    <definedName function="false" hidden="false" name="mleaf_64ee1bb4_8206_5ddd_be13_422c6e62f5af" vbProcedure="false">'Use Phase'!$N$373</definedName>
    <definedName function="false" hidden="false" name="mleaf_64f1863b_9d17_55d0_abcf_d6ba6b4a6edd" vbProcedure="false">Recycling!$BN$309</definedName>
    <definedName function="false" hidden="false" name="mleaf_64f77282_77e9_51a7_84aa_70a944729bee" vbProcedure="false">Resume_SensAnal!$AL$77</definedName>
    <definedName function="false" hidden="false" name="mleaf_65005dcc_f2fb_56d0_8dfb_f085213dbc9e" vbProcedure="false">Production!$BN$203</definedName>
    <definedName function="false" hidden="false" name="mleaf_6500de83_ba33_5366_9c3d_cd1f13579eaf" vbProcedure="false">'Heat map article'!$BB$39</definedName>
    <definedName function="false" hidden="false" name="mleaf_65026076_8677_5d87_a3bf_4d575a61db13" vbProcedure="false">'Heat map article'!$Y$31</definedName>
    <definedName function="false" hidden="false" name="mleaf_65043cec_ef70_5d9a_a6bf_5202e24832b2" vbProcedure="false">'Use Phase_Grid'!$K$187</definedName>
    <definedName function="false" hidden="false" name="mleaf_65053be1_0ecc_5f93_9ada_713c43195072" vbProcedure="false">'Heat map article'!$V$65</definedName>
    <definedName function="false" hidden="false" name="mleaf_6505c240_d9f4_5ebb_9ba1_0b7dadc6811d" vbProcedure="false">'Use Phase_Grid'!$L$128</definedName>
    <definedName function="false" hidden="false" name="mleaf_650747e7_36f5_558c_8fab_ab4a02a88522" vbProcedure="false">Recycling!$BE$103</definedName>
    <definedName function="false" hidden="false" name="mleaf_6507cb85_a19f_5452_a0e0_240d74afd6c6" vbProcedure="false">Production!$M$231</definedName>
    <definedName function="false" hidden="false" name="mleaf_650cfb6a_3d82_5aaf_9c68_3711da371f7f" vbProcedure="false">Resume_SensAnal!$AG$73</definedName>
    <definedName function="false" hidden="false" name="mleaf_650d3202_8017_561a_9b37_189179e63a8a" vbProcedure="false">Production!$H$113</definedName>
    <definedName function="false" hidden="false" name="mleaf_650f4672_f006_5c94_a196_24636f566f04" vbProcedure="false">Resume_SensAnal!$O$126</definedName>
    <definedName function="false" hidden="false" name="mleaf_650fc94a_5863_54d9_91f3_04180e7cc3f3" vbProcedure="false">Recycling!$U$155</definedName>
    <definedName function="false" hidden="false" name="mleaf_65113ae2_ee96_5dd3_8921_772c00848a55" vbProcedure="false">Resume_SensAnal!$N$36</definedName>
    <definedName function="false" hidden="false" name="mleaf_65151dbf_c154_5561_9d3c_e84058f560e6" vbProcedure="false">'Use Phase_Grid'!$P$19</definedName>
    <definedName function="false" hidden="false" name="mleaf_651cba21_c52c_510b_8b65_ef052ed9653e" vbProcedure="false">Recycling!$AR$122</definedName>
    <definedName function="false" hidden="false" name="mleaf_651fef13_9824_56f4_ad33_b65cc022f3ce" vbProcedure="false">Production!$F$223</definedName>
    <definedName function="false" hidden="false" name="mleaf_6521994d_8f34_571c_b5d4_80267e9ae283" vbProcedure="false">'Heat map article'!$M$109</definedName>
    <definedName function="false" hidden="false" name="mleaf_65232bdf_178c_5187_87fb_67d2cc27f054" vbProcedure="false">Recycling!$AR$93</definedName>
    <definedName function="false" hidden="false" name="mleaf_6524866d_db65_56c1_9d2f_c5fdf9795d7d" vbProcedure="false">'Use Phase_Grid'!$S$170</definedName>
    <definedName function="false" hidden="false" name="mleaf_652509b0_4623_58f0_8250_08512f0d1908" vbProcedure="false">'Heat map article'!$J$86</definedName>
    <definedName function="false" hidden="false" name="mleaf_6526f477_72c3_5772_bf44_b275650ffef0" vbProcedure="false">'Heat map article'!$N$29</definedName>
    <definedName function="false" hidden="false" name="mleaf_652904ed_a6ea_55cd_ad16_e6e83b6316a3" vbProcedure="false">'Heat map article'!$U$86</definedName>
    <definedName function="false" hidden="false" name="mleaf_652fb4df_47a4_5fbd_af5e_a83151c046a0" vbProcedure="false">'Use Phase'!$AJ$240</definedName>
    <definedName function="false" hidden="false" name="mleaf_65338be4_aa52_57d1_893c_5c4852189451" vbProcedure="false">'Heat map article'!$H$141</definedName>
    <definedName function="false" hidden="false" name="mleaf_65349eb1_3ae6_5a5d_be89_9df14f5f50b9" vbProcedure="false">Recycling!$V$196</definedName>
    <definedName function="false" hidden="false" name="mleaf_653a3834_dec0_5694_bd9b_32eb1a5b53ad" vbProcedure="false">'Use Phase_Grid'!$P$243</definedName>
    <definedName function="false" hidden="false" name="mleaf_653b203f_44a3_5f8f_a20d_9e06bfbefbb2" vbProcedure="false">'Heat map article'!$AU$36</definedName>
    <definedName function="false" hidden="false" name="mleaf_653bdde0_bc54_5e9d_9b84_9fe4a4169c04" vbProcedure="false">'Heat map article'!$AE$109</definedName>
    <definedName function="false" hidden="false" name="mleaf_653e3a80_333f_5335_9bb0_924ab6cedf97" vbProcedure="false">'Heat map article'!$AD$37</definedName>
    <definedName function="false" hidden="false" name="mleaf_654065b2_1276_5c60_92d1_38213a47c0c5" vbProcedure="false">'Use Phase'!$O$189</definedName>
    <definedName function="false" hidden="false" name="mleaf_6542d367_e15e_5263_bd86_4ff4b8bab6fa" vbProcedure="false">'Use Phase_Grid'!$Q$39</definedName>
    <definedName function="false" hidden="false" name="mleaf_654313bd_ab7e_5a6a_b520_cbff79f06172" vbProcedure="false">Recycling!$BJ$113</definedName>
    <definedName function="false" hidden="false" name="mleaf_6543e0e0_334a_5b52_ae68_d57911227167" vbProcedure="false">'Use Phase_Grid'!$P$11</definedName>
    <definedName function="false" hidden="false" name="mleaf_6544a628_ad43_512d_b1f7_619fd0236427" vbProcedure="false">Recycling!$AP$321</definedName>
    <definedName function="false" hidden="false" name="mleaf_6546a5fd_041e_5bcd_833b_2e3253381838" vbProcedure="false">'Use Phase'!$Q$126</definedName>
    <definedName function="false" hidden="false" name="mleaf_65481de3_0e88_55d5_917a_e3ce849665e6" vbProcedure="false">'Heat map article'!$AE$23</definedName>
    <definedName function="false" hidden="false" name="mleaf_654de762_8c31_5564_997d_2f0b630b6e17" vbProcedure="false">'Heat map article'!$AD$31</definedName>
    <definedName function="false" hidden="false" name="mleaf_655428b1_b11c_5740_b191_0f1747cd3550" vbProcedure="false">'Use Phase'!$N$263</definedName>
    <definedName function="false" hidden="false" name="mleaf_655c9aa5_7392_5fca_bda2_05ff4a7eb2fd" vbProcedure="false">'Use Phase'!$AF$343</definedName>
    <definedName function="false" hidden="false" name="mleaf_655d92c5_1a63_58c8_9da8_b72003f3f19c" vbProcedure="false">Recycling!$K$82</definedName>
    <definedName function="false" hidden="false" name="mleaf_655eda36_5e30_57f5_98fd_23edf903a252" vbProcedure="false">Recycling!$U$106</definedName>
    <definedName function="false" hidden="false" name="mleaf_65639ce7_4843_526d_8a7e_69006b55421e" vbProcedure="false">'Use Phase'!$AK$195</definedName>
    <definedName function="false" hidden="false" name="mleaf_656a62ec_c195_5e87_8b31_6b1e25e63c92" vbProcedure="false">'Heat map article'!$G$16</definedName>
    <definedName function="false" hidden="false" name="mleaf_656dc1f9_0ff4_5094_9927_6652e798a65d" vbProcedure="false">Resume_SensAnal!$U$193</definedName>
    <definedName function="false" hidden="false" name="mleaf_656e297c_397e_5ba6_8ace_dc9bea1ff5a2" vbProcedure="false">'Use Phase'!$V$342</definedName>
    <definedName function="false" hidden="false" name="mleaf_656eb7ac_a0a6_59cd_ac7a_b8e269fc213a" vbProcedure="false">Production!$AK$200</definedName>
    <definedName function="false" hidden="false" name="mleaf_65701a4b_a14f_54f6_b350_620a120d7635" vbProcedure="false">'Use Phase_Grid'!$N$215</definedName>
    <definedName function="false" hidden="false" name="mleaf_65721fe3_e93b_5391_a3a2_2b5e6642cec2" vbProcedure="false">Production!$AM$12</definedName>
    <definedName function="false" hidden="false" name="mleaf_65756998_16cf_5854_ab82_d0ac548e1a91" vbProcedure="false">Resume_SensAnal!$W$190</definedName>
    <definedName function="false" hidden="false" name="mleaf_657cd74b_4d02_5a52_be01_e0dcbc816805" vbProcedure="false">Production!$R$18</definedName>
    <definedName function="false" hidden="false" name="mleaf_657d067d_a1cb_52b3_9a46_798ceb4ecf2f" vbProcedure="false">'Use Phase'!$V$301</definedName>
    <definedName function="false" hidden="false" name="mleaf_657d126c_3f3f_5c8f_84ab_c9d4f27a356f" vbProcedure="false">'Use Phase_Grid'!$J$194</definedName>
    <definedName function="false" hidden="false" name="mleaf_657dc062_35e5_5a00_a56d_c3b53094c1ef" vbProcedure="false">'Heat map article'!$AH$156</definedName>
    <definedName function="false" hidden="false" name="mleaf_6580c323_493c_584f_a28b_6df5470df745" vbProcedure="false">Recycling!$AX$314</definedName>
    <definedName function="false" hidden="false" name="mleaf_65811c91_4a4c_57e2_b6e8_11a07fa7d4f4" vbProcedure="false">'Use Phase'!$O$218</definedName>
    <definedName function="false" hidden="false" name="mleaf_6581b1e2_6d53_5ce7_8361_2940b6503f88" vbProcedure="false">Resume_SensAnal!$M$213</definedName>
    <definedName function="false" hidden="false" name="mleaf_65827a25_821a_5822_92df_62be50005f6a" vbProcedure="false">Resume_SensAnal!$H$190</definedName>
    <definedName function="false" hidden="false" name="mleaf_6583ac93_2c82_5b30_b971_6b9cd24c99ae" vbProcedure="false">Recycling!$AR$68</definedName>
    <definedName function="false" hidden="false" name="mleaf_6588aae8_8454_5fbe_afaa_ae7b7eb7f254" vbProcedure="false">'Use Phase'!$V$336</definedName>
    <definedName function="false" hidden="false" name="mleaf_658bdc59_c826_5aec_bd22_29ca3cef3e1d" vbProcedure="false">'Heat map article'!$AJ$35</definedName>
    <definedName function="false" hidden="false" name="mleaf_658eff86_4bd5_559f_80a4_f9cbf31d056b" vbProcedure="false">Resume_SensAnal!$Z$29</definedName>
    <definedName function="false" hidden="false" name="mleaf_6596b930_3711_5949_9976_153b8ec90ecf" vbProcedure="false">Resume_SensAnal!$K$196</definedName>
    <definedName function="false" hidden="false" name="mleaf_65972194_079e_56b3_be1b_aba8e6ba8284" vbProcedure="false">Production!$AK$219</definedName>
    <definedName function="false" hidden="false" name="mleaf_65975809_a20e_57ea_9035_13fcb447a1d8" vbProcedure="false">'Heat map article'!$Z$98</definedName>
    <definedName function="false" hidden="false" name="mleaf_659938fe_0787_525f_9af6_9882bd05be33" vbProcedure="false">'Heat map article'!$N$41</definedName>
    <definedName function="false" hidden="false" name="mleaf_659c0930_611d_5d85_a528_9d4d8427e41b" vbProcedure="false">Resume_SensAnal!$K$72</definedName>
    <definedName function="false" hidden="false" name="mleaf_659c62b0_0b39_5e99_bfcb_9a2cc535e2cc" vbProcedure="false">Production!$BP$14</definedName>
    <definedName function="false" hidden="false" name="mleaf_659cbf5d_a360_5f9e_8197_4f07ce155517" vbProcedure="false">'Heat map article'!$AO$19</definedName>
    <definedName function="false" hidden="false" name="mleaf_65a0ca68_cae8_52c4_98f6_0cbb3670d140" vbProcedure="false">'Use Phase_Grid'!$W$201</definedName>
    <definedName function="false" hidden="false" name="mleaf_65a100dc_e87c_511f_804d_9db1ec9f72cd" vbProcedure="false">'Use Phase'!$AD$197</definedName>
    <definedName function="false" hidden="false" name="mleaf_65a13022_7a80_5928_a05d_da43a587852e" vbProcedure="false">Resume_SensAnal!$G$58</definedName>
    <definedName function="false" hidden="false" name="mleaf_65a21502_ee54_53dd_a7bc_2123fe931d26" vbProcedure="false">Resume_SensAnal!$AR$106</definedName>
    <definedName function="false" hidden="false" name="mleaf_65a3f1cf_a8e2_5650_8edd_325fcb654685" vbProcedure="false">'Use Phase'!$S$242</definedName>
    <definedName function="false" hidden="false" name="mleaf_65a4ab14_de4d_5178_a605_188e965df939" vbProcedure="false">'Use Phase'!$M$92</definedName>
    <definedName function="false" hidden="false" name="mleaf_65a62d89_d106_5728_910b_20b7fa10cbf9" vbProcedure="false">'Heat map article'!$D$118</definedName>
    <definedName function="false" hidden="false" name="mleaf_65a88617_aec8_594b_8d65_03762a00c50d" vbProcedure="false">Recycling!$AP$317</definedName>
    <definedName function="false" hidden="false" name="mleaf_65ad3373_22f2_5766_8212_2d1fabfa031f" vbProcedure="false">'Heat map article'!$U$49</definedName>
    <definedName function="false" hidden="false" name="mleaf_65ad50b9_7b2e_59ca_bae1_22c6e5d905f0" vbProcedure="false">Recycling!$U$145</definedName>
    <definedName function="false" hidden="false" name="mleaf_65ae3dee_0ea6_540f_a61b_c49faf67605b" vbProcedure="false">'Heat map article'!$Q$55</definedName>
    <definedName function="false" hidden="false" name="mleaf_65afce02_4988_5fd2_9bb0_0621ef2e4829" vbProcedure="false">Graphs!$B$14</definedName>
    <definedName function="false" hidden="false" name="mleaf_65aff2d8_340c_51e4_a83f_969f48a8fffb" vbProcedure="false">Resume_SensAnal!$AH$50</definedName>
    <definedName function="false" hidden="false" name="mleaf_65b32b46_88e4_52fb_b46b_061703bfdbbd" vbProcedure="false">Recycling!$T$166</definedName>
    <definedName function="false" hidden="false" name="mleaf_65b35901_507e_5446_ac21_5988f3ee098b" vbProcedure="false">Resume_SensAnal!$AM$48</definedName>
    <definedName function="false" hidden="false" name="mleaf_65b87655_7317_5e6e_baf6_20c2652dba76" vbProcedure="false">Whisker_Sens!$F$55</definedName>
    <definedName function="false" hidden="false" name="mleaf_65b8f3e0_ffa8_5352_b5c3_1a66dd8135e8" vbProcedure="false">Production!$AA$44</definedName>
    <definedName function="false" hidden="false" name="mleaf_65bae30c_f4ca_5dc2_8ef9_996db4d22f71" vbProcedure="false">Recycling!$D$146</definedName>
    <definedName function="false" hidden="false" name="mleaf_65bb9668_8b83_5968_ab00_9048aa41bb33" vbProcedure="false">'Use Phase'!$AF$323</definedName>
    <definedName function="false" hidden="false" name="mleaf_65bc8cba_8a2e_58e0_876e_f92a9b15dbb9" vbProcedure="false">'Use Phase'!$J$360</definedName>
    <definedName function="false" hidden="false" name="mleaf_65c6c2aa_6a6e_5214_975c_abd69e4b1aa8" vbProcedure="false">Recycling!$AN$103</definedName>
    <definedName function="false" hidden="false" name="mleaf_65cac1e0_f6bd_5d3e_acd7_4a65efc43586" vbProcedure="false">'Heat map article'!$AQ$27</definedName>
    <definedName function="false" hidden="false" name="mleaf_65cb5643_4548_5649_8cb8_9703df2b58c7" vbProcedure="false">Recycling!$K$142</definedName>
    <definedName function="false" hidden="false" name="mleaf_65cd3a0d_e1b6_5d84_b9af_6b8f7ab4be67" vbProcedure="false">'Use Phase'!$S$263</definedName>
    <definedName function="false" hidden="false" name="mleaf_65cd51b0_a275_5fcd_9428_6eb77872d91a" vbProcedure="false">'Use Phase'!$O$336</definedName>
    <definedName function="false" hidden="false" name="mleaf_65cdf0cd_3d0f_5d1a_9cf9_075bc5d1f9a7" vbProcedure="false">Resume_SensAnal!$AL$116</definedName>
    <definedName function="false" hidden="false" name="mleaf_65cf55b9_9c5c_5cee_b0ee_e24d8d1af495" vbProcedure="false">Resume_SensAnal!$AO$75</definedName>
    <definedName function="false" hidden="false" name="mleaf_65d0b69b_875b_56bd_92b9_0d3b90ee4980" vbProcedure="false">'Use Phase'!$C$64</definedName>
    <definedName function="false" hidden="false" name="mleaf_65d73072_a864_5229_be44_24b9e792e680" vbProcedure="false">Graphs!$B$28</definedName>
    <definedName function="false" hidden="false" name="mleaf_65da86fa_f2df_597e_8195_f540fbc35a02" vbProcedure="false">'Use Phase'!$N$327</definedName>
    <definedName function="false" hidden="false" name="mleaf_65dd4c2a_e87c_52ad_9a97_da2c128b3075" vbProcedure="false">Recycling!$AC$173</definedName>
    <definedName function="false" hidden="false" name="mleaf_65e0cc8c_b720_5ad0_9932_bda424526b5a" vbProcedure="false">'Heat map article'!$AB$31</definedName>
    <definedName function="false" hidden="false" name="mleaf_65e2ec73_0186_5b14_973d_a34e85fb0024" vbProcedure="false">Production!$AL$180</definedName>
    <definedName function="false" hidden="false" name="mleaf_65e73d43_3473_5e78_bdfc_17607e767bc0" vbProcedure="false">'Use Phase'!$T$210</definedName>
    <definedName function="false" hidden="false" name="mleaf_65eef97e_29fb_5826_b1de_60c8d96cad1b" vbProcedure="false">'Use Phase'!$AD$200</definedName>
    <definedName function="false" hidden="false" name="mleaf_65eff845_b533_5fbf_9c0a_6e3527104bd0" vbProcedure="false">Resume_SensAnal!$S$169</definedName>
    <definedName function="false" hidden="false" name="mleaf_65f11258_a740_5a44_a6f3_8cd7277908c0" vbProcedure="false">'Use Phase'!$AI$334</definedName>
    <definedName function="false" hidden="false" name="mleaf_65f1a545_2b75_561c_bd3f_4ccecbf7b122" vbProcedure="false">'Use Phase'!$K$148</definedName>
    <definedName function="false" hidden="false" name="mleaf_65f1c0a7_d811_5037_aec2_108f41e92616" vbProcedure="false">'Use Phase'!$AE$314</definedName>
    <definedName function="false" hidden="false" name="mleaf_65f35aa3_e81b_57c6_b9f7_9012727e5cf4" vbProcedure="false">'Use Phase'!$Q$254</definedName>
    <definedName function="false" hidden="false" name="mleaf_65f51940_de12_5e4f_a363_3f32db6e4506" vbProcedure="false">'Use Phase_Grid'!$P$160</definedName>
    <definedName function="false" hidden="false" name="mleaf_65f55a45_b5fa_5eb9_a2bd_704a6c819406" vbProcedure="false">Resume_SensAnal!$AN$134</definedName>
    <definedName function="false" hidden="false" name="mleaf_65fb572b_5730_595d_a50e_88232b839953" vbProcedure="false">Recycling!$CC$111</definedName>
    <definedName function="false" hidden="false" name="mleaf_6605e71f_87ae_55eb_acf3_2008fec2ce87" vbProcedure="false">'Use Phase_Grid'!$K$193</definedName>
    <definedName function="false" hidden="false" name="mleaf_6607105b_0856_531b_8d40_f4f4f098018d" vbProcedure="false">'Heat map article'!$V$80</definedName>
    <definedName function="false" hidden="false" name="mleaf_660aa447_4790_59a1_a458_f4860dc2d548" vbProcedure="false">Resume_SensAnal!$AM$67</definedName>
    <definedName function="false" hidden="false" name="mleaf_660d0745_6ffc_5f98_8682_cb5e2a5c67b8" vbProcedure="false">'Heat map article'!$C$23</definedName>
    <definedName function="false" hidden="false" name="mleaf_6612eeee_de59_5087_9c44_41d1918999ca" vbProcedure="false">Recycling!$BR$166</definedName>
    <definedName function="false" hidden="false" name="mleaf_6612fa14_e937_5033_94ac_4f5f43f41a80" vbProcedure="false">'Use Phase_Grid'!$N$244</definedName>
    <definedName function="false" hidden="false" name="mleaf_661500d1_f87f_5094_9286_335b1171f03b" vbProcedure="false">Resume_SensAnal!$R$132</definedName>
    <definedName function="false" hidden="false" name="mleaf_66156e6a_779e_51a5_8a84_5a7a5091d6b9" vbProcedure="false">Resume_SensAnal!$W$199</definedName>
    <definedName function="false" hidden="false" name="mleaf_66174e78_38e4_51df_82d2_d09dd514e59b" vbProcedure="false">Recycling!$AR$76</definedName>
    <definedName function="false" hidden="false" name="mleaf_661b11c1_a305_5d9a_8cdc_3086b34e8d86" vbProcedure="false">Resume_SensAnal!$AL$127</definedName>
    <definedName function="false" hidden="false" name="mleaf_661e951a_9ce7_5fb3_afcb_d58014430d78" vbProcedure="false">'Use Phase'!$AG$291</definedName>
    <definedName function="false" hidden="false" name="mleaf_661eca76_bae6_544b_be9a_9d63c4a0830c" vbProcedure="false">'Use Phase_Grid'!$M$19</definedName>
    <definedName function="false" hidden="false" name="mleaf_661ee0b9_fc07_57e9_885c_77e4eca6df9d" vbProcedure="false">'Use Phase'!$Q$171</definedName>
    <definedName function="false" hidden="false" name="mleaf_66221241_c2a2_5087_9783_a0a5219a6822" vbProcedure="false">Recycling!$V$164</definedName>
    <definedName function="false" hidden="false" name="mleaf_662453e3_d80e_5a42_9ed4_c8793db8f832" vbProcedure="false">Resume_SensAnal!$V$17</definedName>
    <definedName function="false" hidden="false" name="mleaf_6624caef_f4f9_511e_a43b_e8904d1445fa" vbProcedure="false">Production!$BM$87</definedName>
    <definedName function="false" hidden="false" name="mleaf_66285905_3e9f_5536_a353_11a37b38c81b" vbProcedure="false">'Use Phase'!$Q$43</definedName>
    <definedName function="false" hidden="false" name="mleaf_662a277e_df03_5ded_8f0c_412c0d725988" vbProcedure="false">Resume_SensAnal!$J$201</definedName>
    <definedName function="false" hidden="false" name="mleaf_663193d8_7713_5235_8bfe_6cea539bb069" vbProcedure="false">'Heat map article'!$AT$33</definedName>
    <definedName function="false" hidden="false" name="mleaf_6636b658_69a8_564f_ad5f_4a8c8831d3f9" vbProcedure="false">'Use Phase'!$S$199</definedName>
    <definedName function="false" hidden="false" name="mleaf_6638dfe1_8b21_525d_bf5b_9f48c6b9f474" vbProcedure="false">Production!$H$71</definedName>
    <definedName function="false" hidden="false" name="mleaf_66393553_8b75_5603_9f90_514c242bf118" vbProcedure="false">'Use Phase_Grid'!$M$243</definedName>
    <definedName function="false" hidden="false" name="mleaf_663a0e4d_9654_57d0_ac25_18f129a3df28" vbProcedure="false">'Heat map article'!$N$67</definedName>
    <definedName function="false" hidden="false" name="mleaf_663d8641_ba33_50b4_ba11_5abc5bcf264f" vbProcedure="false">'Heat map article'!$AE$96</definedName>
    <definedName function="false" hidden="false" name="mleaf_6642ff40_1ff1_5619_be4e_608a0757bec6" vbProcedure="false">'Use Phase_Grid'!$L$262</definedName>
    <definedName function="false" hidden="false" name="mleaf_664d2ba3_48fb_50d9_aff2_da5a068c1787" vbProcedure="false">Recycling!$AW$9</definedName>
    <definedName function="false" hidden="false" name="mleaf_664d5cb2_f86f_5840_931a_5fccf95a1013" vbProcedure="false">Resume_SensAnal!$R$44</definedName>
    <definedName function="false" hidden="false" name="mleaf_664dc170_53e2_5979_933f_13347a70e1a8" vbProcedure="false">'Use Phase'!$M$260</definedName>
    <definedName function="false" hidden="false" name="mleaf_6652b2c6_0b54_503f_9f11_622f297dca0c" vbProcedure="false">Production!$BF$5</definedName>
    <definedName function="false" hidden="false" name="mleaf_665354c2_7fff_53fc_850c_bf38a20a3178" vbProcedure="false">'Heat map article'!$AD$153</definedName>
    <definedName function="false" hidden="false" name="mleaf_6653e4c3_4eb8_5116_a111_9e0609dee59f" vbProcedure="false">'Use Phase'!$Q$315</definedName>
    <definedName function="false" hidden="false" name="mleaf_6658c0ef_e065_5f00_a2ab_6ec69c9937c9" vbProcedure="false">'Heat map article'!$P$155</definedName>
    <definedName function="false" hidden="false" name="mleaf_665a4ffa_469b_545e_9aec_24838d7cdc46" vbProcedure="false">Recycling!$AW$106</definedName>
    <definedName function="false" hidden="false" name="mleaf_665c2f20_6159_575c_a2aa_86acb24dd8cf" vbProcedure="false">'Use Phase'!$L$383</definedName>
    <definedName function="false" hidden="false" name="mleaf_665c848c_708c_503c_a491_9745ac3b766c" vbProcedure="false">Production!$AU$145</definedName>
    <definedName function="false" hidden="false" name="mleaf_6660a027_d41e_5b6c_9605_09fc169b27ec" vbProcedure="false">'Use Phase'!$M$300</definedName>
    <definedName function="false" hidden="false" name="mleaf_6663ad55_82ea_5e19_a4ca_0f5c80ccf506" vbProcedure="false">'Heat map article'!$F$28</definedName>
    <definedName function="false" hidden="false" name="mleaf_6664e5d7_8609_5364_892a_2f241f4f8a3d" vbProcedure="false">Production!$S$7</definedName>
    <definedName function="false" hidden="false" name="mleaf_66675ada_5f63_5c0d_b819_8f5f827e6276" vbProcedure="false">Production!$AV$148</definedName>
    <definedName function="false" hidden="false" name="mleaf_666ba12d_5989_5b28_afdf_afc5577813bf" vbProcedure="false">'Heat map article'!$J$19</definedName>
    <definedName function="false" hidden="false" name="mleaf_6670600a_6e4e_5db1_92bf_0ea229975fa7" vbProcedure="false">Recycling!$R$155</definedName>
    <definedName function="false" hidden="false" name="mleaf_6678aa65_5b26_5a55_bde8_c6eec3d07023" vbProcedure="false">'Heat map article'!$X$100</definedName>
    <definedName function="false" hidden="false" name="mleaf_6679a1d6_0a6d_53b1_8d09_0ac17c9712fa" vbProcedure="false">'Use Phase'!$S$183</definedName>
    <definedName function="false" hidden="false" name="mleaf_667a85ec_3406_594e_a256_a3284fab2b64" vbProcedure="false">'Heat map article'!$BB$24</definedName>
    <definedName function="false" hidden="false" name="mleaf_667b3a6e_44e7_544d_a920_b4ab9adea0b6" vbProcedure="false">Graphs!$O$67</definedName>
    <definedName function="false" hidden="false" name="mleaf_667c81af_ca92_5743_b86d_67bdf92a1300" vbProcedure="false">'Use Phase_Grid'!$T$222</definedName>
    <definedName function="false" hidden="false" name="mleaf_667d5f4b_638b_50ea_ba8d_06163d21d50f" vbProcedure="false">Recycling!$L$119</definedName>
    <definedName function="false" hidden="false" name="mleaf_667ee111_1dd4_582b_945f_3a1f86a57988" vbProcedure="false">Graphs!$D$39</definedName>
    <definedName function="false" hidden="false" name="mleaf_6685041b_e857_5731_85aa_c3759c698f60" vbProcedure="false">Resume_SensAnal!$N$197</definedName>
    <definedName function="false" hidden="false" name="mleaf_66881892_394d_5022_aeae_625c04fd2619" vbProcedure="false">Production!$AV$10</definedName>
    <definedName function="false" hidden="false" name="mleaf_6688c2b5_1e48_5e92_a9b0_925a938cd865" vbProcedure="false">Recycling!$AI$103</definedName>
    <definedName function="false" hidden="false" name="mleaf_6689d520_4153_53e7_b700_acd4dfb44b88" vbProcedure="false">'Use Phase_Grid'!$O$208</definedName>
    <definedName function="false" hidden="false" name="mleaf_6689e40c_9a63_55be_879e_8bac6bc1f731" vbProcedure="false">'Use Phase_Grid'!$N$176</definedName>
    <definedName function="false" hidden="false" name="mleaf_668b2a39_2d5b_5856_9166_0fcd33e1fb62" vbProcedure="false">Production!$J$109</definedName>
    <definedName function="false" hidden="false" name="mleaf_668b446a_62e9_52e8_8231_b7bb699fcc53" vbProcedure="false">'Use Phase_Grid'!$L$75</definedName>
    <definedName function="false" hidden="false" name="mleaf_668b58c1_22a9_5470_9672_2c7f08141c04" vbProcedure="false">'Use Phase'!$AE$252</definedName>
    <definedName function="false" hidden="false" name="mleaf_668f98e9_b305_56f4_bf89_c01e94a968f6" vbProcedure="false">'Use Phase'!$R$66</definedName>
    <definedName function="false" hidden="false" name="mleaf_66919d11_193d_5131_a092_33078303499c" vbProcedure="false">Production!$AA$226</definedName>
    <definedName function="false" hidden="false" name="mleaf_6695590d_0482_5d46_9428_bab3502fc1ba" vbProcedure="false">'Heat map article'!$AI$116</definedName>
    <definedName function="false" hidden="false" name="mleaf_66963752_6a52_53c4_9884_5950a9d901b0" vbProcedure="false">'Use Phase'!$P$232</definedName>
    <definedName function="false" hidden="false" name="mleaf_6699e2dd_142e_5c24_9fe5_9f14367cef55" vbProcedure="false">'Use Phase'!$U$348</definedName>
    <definedName function="false" hidden="false" name="mleaf_669a342d_608a_5adf_b627_78d997d807d5" vbProcedure="false">'Use Phase_Grid'!$D$60</definedName>
    <definedName function="false" hidden="false" name="mleaf_669d084d_058d_5707_ba00_d3d94159e42c" vbProcedure="false">'Heat map article'!$D$138</definedName>
    <definedName function="false" hidden="false" name="mleaf_669d7a13_7d87_5f4a_8511_fecc60f71c56" vbProcedure="false">'Heat map article'!$AE$146</definedName>
    <definedName function="false" hidden="false" name="mleaf_669f2c97_3844_5459_a4be_447adbb36efa" vbProcedure="false">'Use Phase_Grid'!$L$186</definedName>
    <definedName function="false" hidden="false" name="mleaf_66a45a11_adda_56fc_a6fb_d3e1f601980e" vbProcedure="false">Production!$AJ$207</definedName>
    <definedName function="false" hidden="false" name="mleaf_66a5798d_8dfb_5e5e_8912_e9a997fdfa42" vbProcedure="false">Production!$Y$209</definedName>
    <definedName function="false" hidden="false" name="mleaf_66a59e60_b13a_547c_a58e_3647565d298c" vbProcedure="false">'Heat map article'!$W$58</definedName>
    <definedName function="false" hidden="false" name="mleaf_66a69a0e_f8cc_5824_b174_434e10c13b18" vbProcedure="false">'Heat map article'!$AJ$33</definedName>
    <definedName function="false" hidden="false" name="mleaf_66a805b3_21ab_58ea_bd67_1b67229b013c" vbProcedure="false">Production!$H$217</definedName>
    <definedName function="false" hidden="false" name="mleaf_66aa0574_95c0_58b8_8d46_2a34ea7a0733" vbProcedure="false">Production!$P$47</definedName>
    <definedName function="false" hidden="false" name="mleaf_66acb692_9e98_500d_bbc6_29760d4bf966" vbProcedure="false">'Use Phase'!$K$392</definedName>
    <definedName function="false" hidden="false" name="mleaf_66b42469_6dae_5502_b31b_e2872234551c" vbProcedure="false">Resume_SensAnal!$R$208</definedName>
    <definedName function="false" hidden="false" name="mleaf_66b4bcda_37d1_5fe3_870d_1b471f08ce38" vbProcedure="false">'Use Phase'!$N$341</definedName>
    <definedName function="false" hidden="false" name="mleaf_66b55997_d25d_5b48_a637_46307e2c24de" vbProcedure="false">'Heat map article'!$AG$123</definedName>
    <definedName function="false" hidden="false" name="mleaf_66bcd4a1_50e7_5fe9_b36f_42e3c479c888" vbProcedure="false">'Use Phase'!$AI$168</definedName>
    <definedName function="false" hidden="false" name="mleaf_66bd6c0c_489f_5fb4_867f_eef498cd1118" vbProcedure="false">Graphs!$D$48</definedName>
    <definedName function="false" hidden="false" name="mleaf_66c218ea_9d1e_5ab2_82b1_89e8893e5055" vbProcedure="false">Graphs!$E$5</definedName>
    <definedName function="false" hidden="false" name="mleaf_66c31432_995d_5c2c_9e74_8cb481073f6e" vbProcedure="false">Resume_SensAnal!$S$96</definedName>
    <definedName function="false" hidden="false" name="mleaf_66c4854a_55fd_5807_99ea_f77d374e42a5" vbProcedure="false">'Use Phase'!$Q$194</definedName>
    <definedName function="false" hidden="false" name="mleaf_66c78b99_efa2_5cb8_96e6_65cfd7404472" vbProcedure="false">'Heat map article'!$M$150</definedName>
    <definedName function="false" hidden="false" name="mleaf_66c7928a_a813_53f1_9bd8_1ab79c0c0436" vbProcedure="false">'Use Phase'!$S$167</definedName>
    <definedName function="false" hidden="false" name="mleaf_66c8171f_b3f4_51d6_bcd0_788c2cc9f069" vbProcedure="false">Recycling!$BQ$161</definedName>
    <definedName function="false" hidden="false" name="mleaf_66ca7518_3689_56ba_9807_0c746beafc64" vbProcedure="false">Resume_SensAnal!$AM$127</definedName>
    <definedName function="false" hidden="false" name="mleaf_66cb945c_f268_53a0_8af1_46ddaf1e301d" vbProcedure="false">Recycling!$AT$324</definedName>
    <definedName function="false" hidden="false" name="mleaf_66cee394_1fc5_58e4_8c5d_c52173a2aa37" vbProcedure="false">Recycling!$AZ$87</definedName>
    <definedName function="false" hidden="false" name="mleaf_66cfcfab_2f10_5a89_bce8_8583fc6b4764" vbProcedure="false">'Use Phase'!$Q$164</definedName>
    <definedName function="false" hidden="false" name="mleaf_66d1decc_134e_5807_81d5_8c4b607c9aed" vbProcedure="false">Recycling!$W$122</definedName>
    <definedName function="false" hidden="false" name="mleaf_66d2d05d_481f_5b11_a019_ebb2c9219098" vbProcedure="false">Graphs!$H$67</definedName>
    <definedName function="false" hidden="false" name="mleaf_66d2dc32_d0f7_5f68_81c3_aeae3c6d5578" vbProcedure="false">Recycling!$BB$85</definedName>
    <definedName function="false" hidden="false" name="mleaf_66d8c38c_786a_5b6e_bed2_f23d4e8cea83" vbProcedure="false">'Use Phase'!$M$269</definedName>
    <definedName function="false" hidden="false" name="mleaf_66d92a8a_1994_5af7_a42d_f948d5b03384" vbProcedure="false">'Use Phase'!$AE$203</definedName>
    <definedName function="false" hidden="false" name="mleaf_66d9a64e_0db4_56aa_897c_0ecd0c783188" vbProcedure="false">Graphs!$B$42</definedName>
    <definedName function="false" hidden="false" name="mleaf_66d9bf33_f0af_537e_9b2e_6b4853eaf96e" vbProcedure="false">Recycling!$F$83</definedName>
    <definedName function="false" hidden="false" name="mleaf_66db2ada_e456_5a0d_bd96_f0ebc168e945" vbProcedure="false">Recycling!$T$115</definedName>
    <definedName function="false" hidden="false" name="mleaf_66db4e78_20a4_52ab_8dcc_1d6d30b698f7" vbProcedure="false">'Use Phase'!$Q$343</definedName>
    <definedName function="false" hidden="false" name="mleaf_66dbc4f7_a3f6_50f5_bf52_3dd8017ad6c1" vbProcedure="false">'Use Phase'!$AI$263</definedName>
    <definedName function="false" hidden="false" name="mleaf_66ddb344_b6ee_5f80_bc2e_142d974746e7" vbProcedure="false">'Use Phase'!$P$161</definedName>
    <definedName function="false" hidden="false" name="mleaf_66df26f0_0456_5a11_81c4_184f8dd5d419" vbProcedure="false">Recycling!$AS$148</definedName>
    <definedName function="false" hidden="false" name="mleaf_66e0328d_4504_57ef_bba9_2c68d2502a03" vbProcedure="false">'Use Phase'!$N$397</definedName>
    <definedName function="false" hidden="false" name="mleaf_66e1a20b_3922_5633_87ee_5da609398759" vbProcedure="false">Resume_SensAnal!$P$64</definedName>
    <definedName function="false" hidden="false" name="mleaf_66e546bf_147a_5363_b81b_6f6e72fc391a" vbProcedure="false">Production!$AU$222</definedName>
    <definedName function="false" hidden="false" name="mleaf_66e572d0_fcd0_5f1b_beb5_a48cea406d01" vbProcedure="false">'Use Phase'!$R$119</definedName>
    <definedName function="false" hidden="false" name="mleaf_66eaee54_2dc7_5229_832a_b94cdfe351dd" vbProcedure="false">Recycling!$V$163</definedName>
    <definedName function="false" hidden="false" name="mleaf_66ed600f_289f_5667_a160_c91d16419f98" vbProcedure="false">'Heat map article'!$V$17</definedName>
    <definedName function="false" hidden="false" name="mleaf_66f00edb_f2b6_5c6f_ba82_871cec794429" vbProcedure="false">Recycling!$AL$115</definedName>
    <definedName function="false" hidden="false" name="mleaf_66f0e8c8_d148_55d8_bbf2_1a646077d3e8" vbProcedure="false">'Use Phase_Grid'!$N$127</definedName>
    <definedName function="false" hidden="false" name="mleaf_66f315b6_2da0_5de3_a396_942d056de676" vbProcedure="false">Resume_SensAnal!$Q$132</definedName>
    <definedName function="false" hidden="false" name="mleaf_66f50dd9_c1e8_5828_b9d9_977db41096d5" vbProcedure="false">Resume_SensAnal!$Q$149</definedName>
    <definedName function="false" hidden="false" name="mleaf_66f687b4_95b7_5758_891a_0abc229eee39" vbProcedure="false">'Heat map article'!$Z$131</definedName>
    <definedName function="false" hidden="false" name="mleaf_66f68ba3_83ab_5c61_91ae_491b31b40356" vbProcedure="false">Recycling!$BJ$317</definedName>
    <definedName function="false" hidden="false" name="mleaf_66f79c7e_0bc7_5e81_807d_b2029c153a27" vbProcedure="false">Production!$P$184</definedName>
    <definedName function="false" hidden="false" name="mleaf_66f8e6e5_a12c_50a5_8476_dc9cde940c24" vbProcedure="false">Recycling!$E$148</definedName>
    <definedName function="false" hidden="false" name="mleaf_66fc5697_3c9a_51f6_bd92_d7e780ce1d7d" vbProcedure="false">'Use Phase'!$N$69</definedName>
    <definedName function="false" hidden="false" name="mleaf_66fe91ef_92e0_5a25_9f18_9b78a3a22cb8" vbProcedure="false">Production!$BN$83</definedName>
    <definedName function="false" hidden="false" name="mleaf_67041bd5_10ca_5bd4_841a_04302be4bc24" vbProcedure="false">Recycling!$K$101</definedName>
    <definedName function="false" hidden="false" name="mleaf_67061b70_9ad8_5917_b175_88ca83e7dd62" vbProcedure="false">Recycling!$BP$327</definedName>
    <definedName function="false" hidden="false" name="mleaf_6707cf7c_2c61_5844_ba13_23477374ac01" vbProcedure="false">Resume_SensAnal!$H$207</definedName>
    <definedName function="false" hidden="false" name="mleaf_6707f8ee_fc6d_5cdf_937d_6019c6c31707" vbProcedure="false">'Heat map article'!$AB$64</definedName>
    <definedName function="false" hidden="false" name="mleaf_670994f6_3e3c_5d9a_9964_492c183beeab" vbProcedure="false">'Use Phase'!$O$59</definedName>
    <definedName function="false" hidden="false" name="mleaf_6709e687_b225_5bf4_ada4_4599a8ed1a31" vbProcedure="false">'Use Phase'!$AG$331</definedName>
    <definedName function="false" hidden="false" name="mleaf_670e67fa_0e95_508a_99de_206cd5305ed1" vbProcedure="false">'Use Phase_Grid'!$M$28</definedName>
    <definedName function="false" hidden="false" name="mleaf_670fa92b_9fed_50ab_bc38_6fddbc297060" vbProcedure="false">Recycling!$AX$147</definedName>
    <definedName function="false" hidden="false" name="mleaf_67161807_f495_52ce_9e21_714f6cb88993" vbProcedure="false">Recycling!$BQ$107</definedName>
    <definedName function="false" hidden="false" name="mleaf_6718df14_4e32_5fac_b657_a8199164cd70" vbProcedure="false">Graphs!$K$16</definedName>
    <definedName function="false" hidden="false" name="mleaf_671abe01_5efb_5fc3_8680_10b3f9e3d496" vbProcedure="false">Recycling!$BI$161</definedName>
    <definedName function="false" hidden="false" name="mleaf_671c3eae_6fbc_5313_8a26_6e1a6107356e" vbProcedure="false">Production!$N$237</definedName>
    <definedName function="false" hidden="false" name="mleaf_671fa790_d72a_5fd4_87c7_96aa631d7a54" vbProcedure="false">'Use Phase'!$R$42</definedName>
    <definedName function="false" hidden="false" name="mleaf_671fc5eb_9889_5265_b815_c4308b2984ed" vbProcedure="false">Production!$AM$8</definedName>
    <definedName function="false" hidden="false" name="mleaf_67208922_6d59_5697_b175_be158f921fed" vbProcedure="false">Recycling!$AB$111</definedName>
    <definedName function="false" hidden="false" name="mleaf_6729f899_bdb8_5fc5_b520_f9726e316f35" vbProcedure="false">Resume_SensAnal!$J$190</definedName>
    <definedName function="false" hidden="false" name="mleaf_672ad67c_da2a_5df7_ab63_f4f714f2e6b8" vbProcedure="false">'Heat map article'!$AE$147</definedName>
    <definedName function="false" hidden="false" name="mleaf_672c365e_dcf9_5b42_8133_fb7ee290b3de" vbProcedure="false">Recycling!$V$143</definedName>
    <definedName function="false" hidden="false" name="mleaf_672eec6f_d519_5e05_8456_22cde2d06586" vbProcedure="false">Graphs!$O$52</definedName>
    <definedName function="false" hidden="false" name="mleaf_6732becc_e5d7_59a0_a6df_2ad998172cad" vbProcedure="false">'Heat map article'!$M$146</definedName>
    <definedName function="false" hidden="false" name="mleaf_6733cfef_c822_552c_b779_0c0eed803e5c" vbProcedure="false">'Heat map article'!$AA$24</definedName>
    <definedName function="false" hidden="false" name="mleaf_6733e9da_1fc4_55a0_a718_04fa983c5faa" vbProcedure="false">'Use Phase'!$T$211</definedName>
    <definedName function="false" hidden="false" name="mleaf_673406e7_030c_5dbe_b87a_3fc4f16d7eb1" vbProcedure="false">Recycling!$H$92</definedName>
    <definedName function="false" hidden="false" name="mleaf_673f7ef2_9981_5ad6_9929_c22035af0c81" vbProcedure="false">'Use Phase'!$T$251</definedName>
    <definedName function="false" hidden="false" name="mleaf_674944f7_cc2c_59cc_a5c5_671dc83b6008" vbProcedure="false">'Heat map article'!$Q$51</definedName>
    <definedName function="false" hidden="false" name="mleaf_674ae6a5_a547_521b_ae44_50ef1494419e" vbProcedure="false">Resume_SensAnal!$Q$64</definedName>
    <definedName function="false" hidden="false" name="mleaf_674da56c_4d26_5ff2_9c4f_c3570098b477" vbProcedure="false">Recycling!$AT$330</definedName>
    <definedName function="false" hidden="false" name="mleaf_67504453_1ced_54eb_9400_92c5526988d6" vbProcedure="false">'Use Phase'!$J$272</definedName>
    <definedName function="false" hidden="false" name="mleaf_6750bc5b_f4ce_549d_bb19_8eb4b256dd46" vbProcedure="false">Resume_SensAnal!$D$106</definedName>
    <definedName function="false" hidden="false" name="mleaf_6753d23a_c946_59b3_977d_633fec951d03" vbProcedure="false">Resume_SensAnal!$AE$61</definedName>
    <definedName function="false" hidden="false" name="mleaf_6757a10c_2855_5659_9d46_956705d5c7cb" vbProcedure="false">Recycling!$AP$84</definedName>
    <definedName function="false" hidden="false" name="mleaf_6758cebe_d94e_5ed7_a63c_60979ebbd488" vbProcedure="false">Recycling!$T$146</definedName>
    <definedName function="false" hidden="false" name="mleaf_6759c4d8_c8bc_51ed_8d7f_75e0d1792cbc" vbProcedure="false">'Heat map article'!$L$124</definedName>
    <definedName function="false" hidden="false" name="mleaf_675c2523_e1e4_563a_8ea7_ab43cf8eca40" vbProcedure="false">Graphs!$M$57</definedName>
    <definedName function="false" hidden="false" name="mleaf_675de84e_4ac2_5fb2_a37b_c3113b9b4496" vbProcedure="false">Resume_SensAnal!$F$214</definedName>
    <definedName function="false" hidden="false" name="mleaf_675e8ec5_6ed0_50d2_89b5_f7b34d491c93" vbProcedure="false">'Heat map article'!$E$108</definedName>
    <definedName function="false" hidden="false" name="mleaf_675fecb3_f936_5ee9_8108_66db07c0e4cc" vbProcedure="false">Recycling!$BL$340</definedName>
    <definedName function="false" hidden="false" name="mleaf_67637b38_7cf0_50f0_8182_db65e9325ca1" vbProcedure="false">'Use Phase_Grid'!$T$153</definedName>
    <definedName function="false" hidden="false" name="mleaf_67665e5d_19a2_56cd_bc79_110255e8403b" vbProcedure="false">Resume_SensAnal!$S$104</definedName>
    <definedName function="false" hidden="false" name="mleaf_6767c62b_e295_536d_874b_4dde01213a8a" vbProcedure="false">Production!$AA$219</definedName>
    <definedName function="false" hidden="false" name="mleaf_6768ba6e_5b50_5ba6_9a2e_e6bd68ed82c8" vbProcedure="false">Resume_SensAnal!$Q$166</definedName>
    <definedName function="false" hidden="false" name="mleaf_676b37e5_2758_5d54_aa99_5ccc4e3dc37c" vbProcedure="false">'Heat map article'!$Z$128</definedName>
    <definedName function="false" hidden="false" name="mleaf_676b4efd_9219_56c0_b038_eb356193118d" vbProcedure="false">'Use Phase'!$R$352</definedName>
    <definedName function="false" hidden="false" name="mleaf_676d7e30_d23f_5f29_82e4_92c15666ee86" vbProcedure="false">'Use Phase_Grid'!$U$223</definedName>
    <definedName function="false" hidden="false" name="mleaf_676da53b_e7b1_5cc7_875e_d745e83b7134" vbProcedure="false">Recycling!$I$164</definedName>
    <definedName function="false" hidden="false" name="mleaf_676dfdf6_6b03_50e5_a884_328ab0fe83df" vbProcedure="false">'Use Phase'!$T$182</definedName>
    <definedName function="false" hidden="false" name="mleaf_676f5a72_d768_5231_987f_a75ef8b6a8f3" vbProcedure="false">'Use Phase'!$B$14</definedName>
    <definedName function="false" hidden="false" name="mleaf_676f7354_1161_5c04_8da2_e79fbab36959" vbProcedure="false">'Use Phase_Grid'!$J$132</definedName>
    <definedName function="false" hidden="false" name="mleaf_67739311_7caf_5b28_beec_4dd0340b5a44" vbProcedure="false">'Use Phase'!$O$6</definedName>
    <definedName function="false" hidden="false" name="mleaf_677bb6de_e1e9_51e7_81d4_4e1cd7dd1304" vbProcedure="false">'Heat map article'!$N$46</definedName>
    <definedName function="false" hidden="false" name="mleaf_677e2ad5_734b_5eb4_8b12_17011eb28120" vbProcedure="false">Resume_SensAnal!$M$101</definedName>
    <definedName function="false" hidden="false" name="mleaf_677f340d_29b6_5bb7_b1b9_a56091e34e6c" vbProcedure="false">'Use Phase'!$L$153</definedName>
    <definedName function="false" hidden="false" name="mleaf_6780081c_a02f_531e_af0e_6f5fc87f373f" vbProcedure="false">Recycling!$P$193</definedName>
    <definedName function="false" hidden="false" name="mleaf_678584c5_2cec_5d08_8328_8e1657011913" vbProcedure="false">'Use Phase_Grid'!$P$247</definedName>
    <definedName function="false" hidden="false" name="mleaf_6785c3a4_e906_5de4_a33f_dae84a3a5c38" vbProcedure="false">Resume_SensAnal!$W$201</definedName>
    <definedName function="false" hidden="false" name="mleaf_67873be8_b607_5a08_8c67_4a2873b8fbed" vbProcedure="false">Whisker_Sens!$F$53</definedName>
    <definedName function="false" hidden="false" name="mleaf_678adf15_b27d_5f3b_a643_5e0c224ad22f" vbProcedure="false">'Use Phase'!$S$178</definedName>
    <definedName function="false" hidden="false" name="mleaf_678af5b9_33ad_5d00_a93f_4fd62b3d5443" vbProcedure="false">Graphs!$I$44</definedName>
    <definedName function="false" hidden="false" name="mleaf_678b89d9_ac1d_50b6_9e46_61f5393b18d0" vbProcedure="false">'Use Phase_Grid'!$S$149</definedName>
    <definedName function="false" hidden="false" name="mleaf_678d3786_2a39_5005_bd52_2a390d4e326b" vbProcedure="false">'Heat map article'!$H$45</definedName>
    <definedName function="false" hidden="false" name="mleaf_678d5b4f_a043_52de_af46_68ba64405b75" vbProcedure="false">'Use Phase_Grid'!$N$188</definedName>
    <definedName function="false" hidden="false" name="mleaf_678dfd15_9aae_5b9f_892b_6d7eb0cdf1af" vbProcedure="false">'Heat map article'!$AA$8</definedName>
    <definedName function="false" hidden="false" name="mleaf_678e60b3_55d1_53ee_a515_f91cb4c29f95" vbProcedure="false">Resume_SensAnal!$E$165</definedName>
    <definedName function="false" hidden="false" name="mleaf_678e7fb4_516b_57a0_a653_5fcc17bda988" vbProcedure="false">'Use Phase'!$N$399</definedName>
    <definedName function="false" hidden="false" name="mleaf_6791c961_cf12_5537_bfb0_87442fc679ed" vbProcedure="false">Graphs!$L$9</definedName>
    <definedName function="false" hidden="false" name="mleaf_67935700_5098_5fdf_b712_98217f0d5be0" vbProcedure="false">Resume_SensAnal!$AF$74</definedName>
    <definedName function="false" hidden="false" name="mleaf_6793d785_2340_56ff_a8eb_c20c934aaf64" vbProcedure="false">Resume_SensAnal!$AL$128</definedName>
    <definedName function="false" hidden="false" name="mleaf_6793dd37_86fe_5b89_a127_8dd6295e6c70" vbProcedure="false">Production!$Z$202</definedName>
    <definedName function="false" hidden="false" name="mleaf_67983bc1_5a6c_5311_9ab4_e128fb23232d" vbProcedure="false">'Use Phase'!$Q$314</definedName>
    <definedName function="false" hidden="false" name="mleaf_679ac8f9_c6ab_57c7_9ff7_2bedcab323bb" vbProcedure="false">Production!$R$67</definedName>
    <definedName function="false" hidden="false" name="mleaf_67a0e656_cecf_5223_83d3_22cb0c31dd50" vbProcedure="false">'Use Phase'!$AI$164</definedName>
    <definedName function="false" hidden="false" name="mleaf_67a4f1ca_9fc2_5819_b8ee_2303ae9b3252" vbProcedure="false">'Use Phase'!$Q$305</definedName>
    <definedName function="false" hidden="false" name="mleaf_67a960b6_a7fd_58fa_a82d_ccbf07c929c1" vbProcedure="false">'Use Phase'!$U$323</definedName>
    <definedName function="false" hidden="false" name="mleaf_67aa4de8_ac1d_58a7_862b_3ed2a3f822f7" vbProcedure="false">'Use Phase'!$AF$148</definedName>
    <definedName function="false" hidden="false" name="mleaf_67aa6bf2_200e_525c_923c_7eb694131f6c" vbProcedure="false">'Use Phase'!$K$197</definedName>
    <definedName function="false" hidden="false" name="mleaf_67ae3e17_e964_5a13_8d16_e67f3b58fdb0" vbProcedure="false">'Use Phase'!$R$185</definedName>
    <definedName function="false" hidden="false" name="mleaf_67af8754_d5e4_5e01_9fa9_dd1a9c01454f" vbProcedure="false">'Heat map article'!$AV$23</definedName>
    <definedName function="false" hidden="false" name="mleaf_67b16075_5ee8_5b01_97f0_f86e30f057dd" vbProcedure="false">'Heat map article'!$W$102</definedName>
    <definedName function="false" hidden="false" name="mleaf_67b3abe5_486d_5d15_93a0_d06f1cd6ab6a" vbProcedure="false">'Heat map article'!$AE$17</definedName>
    <definedName function="false" hidden="false" name="mleaf_67b51d03_e46f_5a56_a284_0d683a48f375" vbProcedure="false">'Use Phase'!$Q$193</definedName>
    <definedName function="false" hidden="false" name="mleaf_67b5980d_58d5_5c9e_957f_4bd0b914e764" vbProcedure="false">Production!$O$24</definedName>
    <definedName function="false" hidden="false" name="mleaf_67b62dc6_fdc9_502c_9094_bc4b8db0843c" vbProcedure="false">Graphs!$P$8</definedName>
    <definedName function="false" hidden="false" name="mleaf_67b96b89_d7ba_58dd_966c_ac0002194a6a" vbProcedure="false">Resume_SensAnal!$N$126</definedName>
    <definedName function="false" hidden="false" name="mleaf_67bcaceb_ac91_5c59_a585_a59abe96dd59" vbProcedure="false">Resume_SensAnal!$R$69</definedName>
    <definedName function="false" hidden="false" name="mleaf_67bcd079_098e_5ba8_9c70_67397f4a3795" vbProcedure="false">Resume_SensAnal!$AI$31</definedName>
    <definedName function="false" hidden="false" name="mleaf_67c0c245_67c5_598d_893f_cbdac71e713e" vbProcedure="false">'Heat map article'!$AA$63</definedName>
    <definedName function="false" hidden="false" name="mleaf_67c0f640_1543_5ea5_8e32_c4fade463f4d" vbProcedure="false">Production!$O$33</definedName>
    <definedName function="false" hidden="false" name="mleaf_67c471d0_ac99_5675_8271_7ed7ba9b8a08" vbProcedure="false">'Heat map article'!$Z$55</definedName>
    <definedName function="false" hidden="false" name="mleaf_67c5c7a1_8d62_5035_8d7d_fcc53917b950" vbProcedure="false">Resume_SensAnal!$V$201</definedName>
    <definedName function="false" hidden="false" name="mleaf_67d62998_88b4_50eb_9dba_ceb4f50a9587" vbProcedure="false">Resume_SensAnal!$AF$63</definedName>
    <definedName function="false" hidden="false" name="mleaf_67d6c24a_40cb_551f_9771_b1782003d977" vbProcedure="false">Resume_SensAnal!$E$154</definedName>
    <definedName function="false" hidden="false" name="mleaf_67d74995_7e67_5bee_ae2b_bbdcbcd3d619" vbProcedure="false">Graphs!$G$55</definedName>
    <definedName function="false" hidden="false" name="mleaf_67d9d949_44e3_59e5_9106_a66c6d97d860" vbProcedure="false">Graphs!$K$28</definedName>
    <definedName function="false" hidden="false" name="mleaf_67dded12_69e7_5b41_a27f_caf9d24d1e43" vbProcedure="false">Production!$BO$192</definedName>
    <definedName function="false" hidden="false" name="mleaf_67e168df_9914_5845_96d4_b9bdca9f3036" vbProcedure="false">Resume_SensAnal!$P$33</definedName>
    <definedName function="false" hidden="false" name="mleaf_67e3c4f6_c34b_5b3e_a120_00bc739be6ef" vbProcedure="false">Recycling!$I$202</definedName>
    <definedName function="false" hidden="false" name="mleaf_67e6ff59_bb07_5811_909c_0e1bc90d2c5c" vbProcedure="false">'Use Phase'!$AK$160</definedName>
    <definedName function="false" hidden="false" name="mleaf_67e7786a_2d9b_57b7_84c1_f74313ff35f5" vbProcedure="false">Resume_SensAnal!$L$84</definedName>
    <definedName function="false" hidden="false" name="mleaf_67e790f5_3ef1_5841_9d31_1ac73bec14fa" vbProcedure="false">Resume_SensAnal!$D$33</definedName>
    <definedName function="false" hidden="false" name="mleaf_67e820f5_21f8_551a_932b_91cf17f86e9c" vbProcedure="false">'Use Phase'!$AK$181</definedName>
    <definedName function="false" hidden="false" name="mleaf_67e9471d_6440_564d_9dbf_dbcf07869fb3" vbProcedure="false">'Use Phase_Grid'!$O$93</definedName>
    <definedName function="false" hidden="false" name="mleaf_67f0fea4_98bd_5ac4_acc9_f46a5ee34fab" vbProcedure="false">Recycling!$AW$330</definedName>
    <definedName function="false" hidden="false" name="mleaf_67f31fb6_ffe0_5798_861c_bf3ce91405f3" vbProcedure="false">Graphs!$L$29</definedName>
    <definedName function="false" hidden="false" name="mleaf_67f53905_2636_5964_b3ba_be517f18fd1c" vbProcedure="false">Production!$BF$13</definedName>
    <definedName function="false" hidden="false" name="mleaf_67f54b40_b78b_5fe8_8dce_60f14e60c8f2" vbProcedure="false">Recycling!$BJ$325</definedName>
    <definedName function="false" hidden="false" name="mleaf_67f68faf_0217_5e31_8ee8_ea0a4250dcaa" vbProcedure="false">Resume_SensAnal!$AI$72</definedName>
    <definedName function="false" hidden="false" name="mleaf_67f957bb_b2a0_56e6_bfcf_cfe06481adc3" vbProcedure="false">Resume_SensAnal!$H$61</definedName>
    <definedName function="false" hidden="false" name="mleaf_67fb7bfd_2e0c_5ccf_8e06_4866d125eeb1" vbProcedure="false">'Heat map article'!$E$118</definedName>
    <definedName function="false" hidden="false" name="mleaf_67fbaf87_c068_54dc_9f96_96cb546075c4" vbProcedure="false">Resume_SensAnal!$J$159</definedName>
    <definedName function="false" hidden="false" name="mleaf_67fbd0eb_5f76_5a69_bc82_f7400d571d8e" vbProcedure="false">Resume_SensAnal!$H$193</definedName>
    <definedName function="false" hidden="false" name="mleaf_67fc84fc_a8d9_5e95_aaff_b77cf16efe0b" vbProcedure="false">Resume_SensAnal!$W$10</definedName>
    <definedName function="false" hidden="false" name="mleaf_680347b5_2aaf_531b_90b0_db2935f116c7" vbProcedure="false">'Use Phase'!$P$329</definedName>
    <definedName function="false" hidden="false" name="mleaf_6807c3cf_3b22_5e1c_abb8_b05840fa7f59" vbProcedure="false">'Use Phase_Grid'!$O$49</definedName>
    <definedName function="false" hidden="false" name="mleaf_680b16fa_9d77_5da0_889e_5e3107d86b5a" vbProcedure="false">'Heat map article'!$G$62</definedName>
    <definedName function="false" hidden="false" name="mleaf_680d522e_c170_5517_8326_75e3f2985b56" vbProcedure="false">Graphs!$G$50</definedName>
    <definedName function="false" hidden="false" name="mleaf_680ed62d_02ad_565c_9ad7_d23c4f21e425" vbProcedure="false">'Heat map article'!$AE$127</definedName>
    <definedName function="false" hidden="false" name="mleaf_681148d8_aac7_51e3_aeec_aa8862dc284f" vbProcedure="false">'Use Phase'!$Q$211</definedName>
    <definedName function="false" hidden="false" name="mleaf_68119457_59cd_543a_90f5_2f8860306805" vbProcedure="false">'Use Phase'!$T$244</definedName>
    <definedName function="false" hidden="false" name="mleaf_6811e884_d1e3_5578_a39a_b3a40de94f96" vbProcedure="false">'Use Phase'!$AG$305</definedName>
    <definedName function="false" hidden="false" name="mleaf_6812f4d0_a709_50aa_b1bd_ccbb4cd67b2f" vbProcedure="false">'Heat map article'!$AJ$9</definedName>
    <definedName function="false" hidden="false" name="mleaf_6817ac83_7640_5e55_adfc_a5afa605a402" vbProcedure="false">Production!$F$95</definedName>
    <definedName function="false" hidden="false" name="mleaf_6817c917_fd04_562d_9fc3_ae9230ddf8fd" vbProcedure="false">'Heat map article'!$AR$43</definedName>
    <definedName function="false" hidden="false" name="mleaf_681fa5a9_410a_510b_ab50_e8d7e572880c" vbProcedure="false">'Heat map article'!$R$52</definedName>
    <definedName function="false" hidden="false" name="mleaf_682061e7_432f_5125_b581_d3216ce567b5" vbProcedure="false">Resume_SensAnal!$M$39</definedName>
    <definedName function="false" hidden="false" name="mleaf_6823a32a_d75d_5eb6_8805_b2735496579f" vbProcedure="false">'Use Phase'!$S$161</definedName>
    <definedName function="false" hidden="false" name="mleaf_6823b4c7_3308_52cb_b9ee_812370d76b56" vbProcedure="false">'Heat map article'!$AU$16</definedName>
    <definedName function="false" hidden="false" name="mleaf_682806db_a052_5acd_ad67_53899eea5e99" vbProcedure="false">'Use Phase'!$AG$174</definedName>
    <definedName function="false" hidden="false" name="mleaf_6828e6be_3c91_546c_883d_622954087db8" vbProcedure="false">'Use Phase'!$Q$197</definedName>
    <definedName function="false" hidden="false" name="mleaf_68296eb2_43ac_579f_b5ee_96025900e1ab" vbProcedure="false">'Heat map article'!$AZ$23</definedName>
    <definedName function="false" hidden="false" name="mleaf_6829bbb3_b4c5_56de_bb0a_94e0a72439f0" vbProcedure="false">'Heat map article'!$O$62</definedName>
    <definedName function="false" hidden="false" name="mleaf_682c0a64_dcf1_5d6c_8378_e0cb83d65b91" vbProcedure="false">'Heat map article'!$AJ$91</definedName>
    <definedName function="false" hidden="false" name="mleaf_683078e3_bb99_5585_8be8_7b8d8d50f8df" vbProcedure="false">Graphs!$D$62</definedName>
    <definedName function="false" hidden="false" name="mleaf_68312a9b_bced_5a10_bcf6_3ac73f1f8bfc" vbProcedure="false">'Heat map article'!$H$14</definedName>
    <definedName function="false" hidden="false" name="mleaf_6831e0b9_dc8a_54b1_888a_4752593c1ee6" vbProcedure="false">Resume_SensAnal!$F$28</definedName>
    <definedName function="false" hidden="false" name="mleaf_68372102_2cf2_5d44_84c8_a9f4ef261978" vbProcedure="false">'Use Phase'!$L$70</definedName>
    <definedName function="false" hidden="false" name="mleaf_6839ee81_cc71_5958_8ac9_ad3c5b0ba8c0" vbProcedure="false">'Use Phase'!$S$26</definedName>
    <definedName function="false" hidden="false" name="mleaf_683d94fd_e21e_5cad_b458_58a5f84dd00b" vbProcedure="false">Recycling!$S$175</definedName>
    <definedName function="false" hidden="false" name="mleaf_683e3286_6c55_5e9f_9e05_a13779de5645" vbProcedure="false">'Heat map article'!$V$135</definedName>
    <definedName function="false" hidden="false" name="mleaf_683efaee_9aa2_56df_bcd4_3bcb89ee6100" vbProcedure="false">'Use Phase'!$L$8</definedName>
    <definedName function="false" hidden="false" name="mleaf_6840865a_2f3e_50d1_8a9c_130a288ea92b" vbProcedure="false">'Use Phase'!$Q$31</definedName>
    <definedName function="false" hidden="false" name="mleaf_68422c94_d9a7_5c3a_9c6d_ff5ffcef0ccb" vbProcedure="false">'Use Phase'!$AI$151</definedName>
    <definedName function="false" hidden="false" name="mleaf_68443dad_37a5_5d77_a83b_7ec707e3ea29" vbProcedure="false">'Use Phase'!$C$40</definedName>
    <definedName function="false" hidden="false" name="mleaf_6844ae69_4dc5_5fcd_afc6_26af44765134" vbProcedure="false">Production!$A$34</definedName>
    <definedName function="false" hidden="false" name="mleaf_6845549d_84f0_5afe_913c_35bb93cbc304" vbProcedure="false">Production!$Q$45</definedName>
    <definedName function="false" hidden="false" name="mleaf_6846ab82_6e14_5f86_ac14_ab470ec6ceb1" vbProcedure="false">Resume_SensAnal!$O$74</definedName>
    <definedName function="false" hidden="false" name="mleaf_684a49b3_7a19_5502_8203_a82a771e5c71" vbProcedure="false">'Use Phase_Grid'!$R$12</definedName>
    <definedName function="false" hidden="false" name="mleaf_684d9d58_21e6_55c1_894a_6d03009220df" vbProcedure="false">Resume_SensAnal!$S$77</definedName>
    <definedName function="false" hidden="false" name="mleaf_684fb012_e097_5bb6_9bfb_fed1395e49f3" vbProcedure="false">Recycling!$X$176</definedName>
    <definedName function="false" hidden="false" name="mleaf_6850421d_312c_5e07_9fa0_84a64d81cce5" vbProcedure="false">Recycling!$AS$90</definedName>
    <definedName function="false" hidden="false" name="mleaf_6851808d_6efa_519e_994e_36b6fa050939" vbProcedure="false">'Use Phase_Grid'!$O$70</definedName>
    <definedName function="false" hidden="false" name="mleaf_68542882_323a_5e6a_9e4b_d45743b583fa" vbProcedure="false">Recycling!$BR$105</definedName>
    <definedName function="false" hidden="false" name="mleaf_68589e88_293b_58fe_b10a_544f5aa27fc4" vbProcedure="false">'Use Phase_Grid'!$D$7</definedName>
    <definedName function="false" hidden="false" name="mleaf_6859df21_e6d5_54d2_82d2_b3ae6bac9327" vbProcedure="false">Resume_SensAnal!$S$94</definedName>
    <definedName function="false" hidden="false" name="mleaf_685af974_be60_5437_b94c_9593e94f11fe" vbProcedure="false">Resume_SensAnal!$AD$30</definedName>
    <definedName function="false" hidden="false" name="mleaf_685bb0fa_9904_5722_bc24_03aa39c524cb" vbProcedure="false">'Use Phase_Grid'!$J$268</definedName>
    <definedName function="false" hidden="false" name="mleaf_685c0ff3_9467_5e3c_a394_49acb3d5332e" vbProcedure="false">'Use Phase_Grid'!$M$242</definedName>
    <definedName function="false" hidden="false" name="mleaf_685e6caa_24af_535e_9baa_9d15e6e37e63" vbProcedure="false">Production!$BF$89</definedName>
    <definedName function="false" hidden="false" name="mleaf_685ff53f_f1e8_5ab7_917f_d54a6b7c3419" vbProcedure="false">'Use Phase'!$S$230</definedName>
    <definedName function="false" hidden="false" name="mleaf_6861c1c1_5fdb_50c8_b8ca_84f0e6b18715" vbProcedure="false">Production!$M$100</definedName>
    <definedName function="false" hidden="false" name="mleaf_6863002f_78ac_5670_960f_79251db6cd57" vbProcedure="false">'Use Phase'!$T$320</definedName>
    <definedName function="false" hidden="false" name="mleaf_6863c267_4813_5bef_98d5_6f06ed50c70f" vbProcedure="false">'Heat map article'!$AM$29</definedName>
    <definedName function="false" hidden="false" name="mleaf_68641f84_60c7_5cb2_b837_d97eb666bc73" vbProcedure="false">'Heat map article'!$X$57</definedName>
    <definedName function="false" hidden="false" name="mleaf_6864978b_214e_59a6_bb79_307b3249c69b" vbProcedure="false">'Use Phase_Grid'!$L$178</definedName>
    <definedName function="false" hidden="false" name="mleaf_6865b4dd_a219_5750_a37a_4e3d8c455720" vbProcedure="false">Recycling!$AB$127</definedName>
    <definedName function="false" hidden="false" name="mleaf_68661d66_64e5_5d19_bea3_ac5c4ea38a4a" vbProcedure="false">'Use Phase'!$V$347</definedName>
    <definedName function="false" hidden="false" name="mleaf_686a3ba2_e5bd_56fd_a400_5a3fa26110ed" vbProcedure="false">Production!$BD$53</definedName>
    <definedName function="false" hidden="false" name="mleaf_686f65ba_0afc_5d86_be2f_eab0d06f7da5" vbProcedure="false">'Use Phase'!$J$258</definedName>
    <definedName function="false" hidden="false" name="mleaf_686f958c_e25e_5ba0_b766_66bff13cb7e7" vbProcedure="false">'Use Phase_Grid'!$P$245</definedName>
    <definedName function="false" hidden="false" name="mleaf_68704f75_fa3f_5039_b85f_1c94baddb8b3" vbProcedure="false">Recycling!$AB$82</definedName>
    <definedName function="false" hidden="false" name="mleaf_68713f6b_4abe_5976_9c90_be0ec0b685b1" vbProcedure="false">'Use Phase_Grid'!$Q$220</definedName>
    <definedName function="false" hidden="false" name="mleaf_6872155a_4617_5813_a370_7dc27209d478" vbProcedure="false">Graphs!$G$34</definedName>
    <definedName function="false" hidden="false" name="mleaf_6875b7a3_5c70_5691_b590_19e3418e33ef" vbProcedure="false">Resume_SensAnal!$P$87</definedName>
    <definedName function="false" hidden="false" name="mleaf_6875d14e_3b28_57e7_a000_64eea1a0c7c6" vbProcedure="false">Recycling!$AB$107</definedName>
    <definedName function="false" hidden="false" name="mleaf_68760cc1_b08e_50dc_b756_5c004b4fb81e" vbProcedure="false">Resume_SensAnal!$N$17</definedName>
    <definedName function="false" hidden="false" name="mleaf_68777163_726c_5feb_a5c5_cb438a083ecf" vbProcedure="false">'Heat map article'!$F$37</definedName>
    <definedName function="false" hidden="false" name="mleaf_687863c8_740b_5842_b7ed_e07fe31ac181" vbProcedure="false">Whisker_Sens!$C$57</definedName>
    <definedName function="false" hidden="false" name="mleaf_687a81ba_803e_51d2_bf5c_51e6d59724e1" vbProcedure="false">'Heat map article'!$X$116</definedName>
    <definedName function="false" hidden="false" name="mleaf_687bce9f_a9e7_571d_9c4d_8bbb3ef26e76" vbProcedure="false">'Heat map article'!$X$36</definedName>
    <definedName function="false" hidden="false" name="mleaf_687cad7a_2256_5b50_a2b4_c90d9d08462a" vbProcedure="false">'Use Phase'!$N$92</definedName>
    <definedName function="false" hidden="false" name="mleaf_687f5a68_a6e2_541e_8acf_ef048d02d9ce" vbProcedure="false">Production!$M$107</definedName>
    <definedName function="false" hidden="false" name="mleaf_6883417d_33cc_50a5_8cc4_29c73038e911" vbProcedure="false">'Use Phase_Grid'!$M$111</definedName>
    <definedName function="false" hidden="false" name="mleaf_688ea178_2661_5125_8dbd_13587b558d34" vbProcedure="false">'Use Phase'!$K$360</definedName>
    <definedName function="false" hidden="false" name="mleaf_688ed501_b40b_5c4f_a82e_be09f74aa95d" vbProcedure="false">'Use Phase'!$AH$295</definedName>
    <definedName function="false" hidden="false" name="mleaf_688f0852_4e60_5a06_a6d6_16390b790109" vbProcedure="false">'Use Phase'!$L$262</definedName>
    <definedName function="false" hidden="false" name="mleaf_68909fdf_9ebd_5154_8c08_eb3e92d73cdd" vbProcedure="false">'Use Phase'!$AE$190</definedName>
    <definedName function="false" hidden="false" name="mleaf_6892dc75_b7ee_5f28_920d_26e8f807d245" vbProcedure="false">'Use Phase'!$AG$337</definedName>
    <definedName function="false" hidden="false" name="mleaf_6895c76d_057d_5a0e_a16b_9759cdbce928" vbProcedure="false">'Heat map article'!$AE$83</definedName>
    <definedName function="false" hidden="false" name="mleaf_689853bd_3c39_5709_947e_879b20b3aeb7" vbProcedure="false">'Heat map article'!$AJ$132</definedName>
    <definedName function="false" hidden="false" name="mleaf_689c178f_09cd_501c_8cdb_1361aed14bd7" vbProcedure="false">Resume_SensAnal!$AO$135</definedName>
    <definedName function="false" hidden="false" name="mleaf_68a0d316_887e_5a90_be8a_eacf28f251dd" vbProcedure="false">'Heat map article'!$AO$32</definedName>
    <definedName function="false" hidden="false" name="mleaf_68a36428_bbe6_5640_b111_3e45d30f0ef1" vbProcedure="false">'Heat map article'!$L$38</definedName>
    <definedName function="false" hidden="false" name="mleaf_68a38bde_9f19_5860_8112_5d2e52824a66" vbProcedure="false">'Use Phase_Grid'!$B$14</definedName>
    <definedName function="false" hidden="false" name="mleaf_68a49471_2b1b_524e_a529_25092c6f3d4a" vbProcedure="false">'Use Phase'!$M$271</definedName>
    <definedName function="false" hidden="false" name="mleaf_68a7d52f_94cb_5c58_b80e_71586da3784a" vbProcedure="false">Resume_SensAnal!$D$63</definedName>
    <definedName function="false" hidden="false" name="mleaf_68aa2848_e734_53cb_83c2_0c8547ece8a4" vbProcedure="false">'Heat map article'!$AF$86</definedName>
    <definedName function="false" hidden="false" name="mleaf_68abdada_4d9c_516e_b905_700ef50d2f83" vbProcedure="false">Resume_SensAnal!$L$220</definedName>
    <definedName function="false" hidden="false" name="mleaf_68b43e3b_2539_50d1_ae42_fc3b2f268a0e" vbProcedure="false">'Heat map article'!$AZ$16</definedName>
    <definedName function="false" hidden="false" name="mleaf_68b55220_0aa2_5cd6_a9d9_b6aabbde49f2" vbProcedure="false">'Use Phase_Grid'!$L$90</definedName>
    <definedName function="false" hidden="false" name="mleaf_68b62bc3_59f9_53ef_b7de_14f03d7489af" vbProcedure="false">Recycling!$V$165</definedName>
    <definedName function="false" hidden="false" name="mleaf_68b92d70_d55f_5a87_8c3c_49735ebb635d" vbProcedure="false">Resume_SensAnal!$T$130</definedName>
    <definedName function="false" hidden="false" name="mleaf_68c24474_a619_562b_b62e_d4718652d40c" vbProcedure="false">Production!$I$8</definedName>
    <definedName function="false" hidden="false" name="mleaf_68c2bcb9_f0a6_5a37_b867_312fbba7e88a" vbProcedure="false">'Heat map article'!$J$45</definedName>
    <definedName function="false" hidden="false" name="mleaf_68c32a53_d8a6_5918_9dfc_ba72b5e15d1e" vbProcedure="false">Resume_SensAnal!$W$202</definedName>
    <definedName function="false" hidden="false" name="mleaf_68c62313_111b_5793_8507_50cf1922498f" vbProcedure="false">Recycling!$R$107</definedName>
    <definedName function="false" hidden="false" name="mleaf_68c9d133_2859_5406_83af_841ee57b5f5b" vbProcedure="false">Whisker_Sens!$J$21</definedName>
    <definedName function="false" hidden="false" name="mleaf_68ca9c45_a1f1_55ef_8b41_1f3d541a813f" vbProcedure="false">Recycling!$AC$83</definedName>
    <definedName function="false" hidden="false" name="mleaf_68ccf47b_8f78_564c_b7a0_58142d9643af" vbProcedure="false">'Use Phase_Grid'!$O$125</definedName>
    <definedName function="false" hidden="false" name="mleaf_68cd9765_c73c_573b_82c4_3c7daa6a272a" vbProcedure="false">Resume_SensAnal!$G$78</definedName>
    <definedName function="false" hidden="false" name="mleaf_68cfeb69_3fcb_5072_ab0e_3f333e14a8bc" vbProcedure="false">Graphs!$F$59</definedName>
    <definedName function="false" hidden="false" name="mleaf_68d02332_7980_5a62_87a3_a055275694f1" vbProcedure="false">Recycling!$AT$79</definedName>
    <definedName function="false" hidden="false" name="mleaf_68d0e66d_0e8a_5d7d_87fd_2aeb82292c55" vbProcedure="false">'Use Phase_Grid'!$L$77</definedName>
    <definedName function="false" hidden="false" name="mleaf_68d1b821_55ab_5e5c_beeb_c24671d11ad5" vbProcedure="false">'Heat map article'!$AF$42</definedName>
    <definedName function="false" hidden="false" name="mleaf_68d226ed_d0a2_50cc_b87f_4f5a1e7f6fb6" vbProcedure="false">'Use Phase_Grid'!$Q$98</definedName>
    <definedName function="false" hidden="false" name="mleaf_68d3b334_1afa_5f2a_bfa2_940637660411" vbProcedure="false">Resume_SensAnal!$M$198</definedName>
    <definedName function="false" hidden="false" name="mleaf_68d68b56_58f1_59c2_a827_b9058e197004" vbProcedure="false">Resume_SensAnal!$AC$107</definedName>
    <definedName function="false" hidden="false" name="mleaf_68d86d2f_6655_5044_b7f9_e8bfa897f3a0" vbProcedure="false">'Use Phase_Grid'!$W$223</definedName>
    <definedName function="false" hidden="false" name="mleaf_68dad218_834d_5f53_b58e_abae08500bcb" vbProcedure="false">'Heat map article'!$C$61</definedName>
    <definedName function="false" hidden="false" name="mleaf_68db3f30_2d5c_530f_9f8c_8148e6d2b23d" vbProcedure="false">Recycling!$AF$198</definedName>
    <definedName function="false" hidden="false" name="mleaf_68dbf75c_0367_5adc_ba97_7125a50da0db" vbProcedure="false">'Use Phase'!$AK$254</definedName>
    <definedName function="false" hidden="false" name="mleaf_68dcde2b_993d_5374_a4d2_2d7e26e64923" vbProcedure="false">'Heat map article'!$AA$122</definedName>
    <definedName function="false" hidden="false" name="mleaf_68e06027_ac88_5aec_a8df_f0fd696e0755" vbProcedure="false">'Use Phase'!$P$320</definedName>
    <definedName function="false" hidden="false" name="mleaf_68e0b370_613a_5eef_96e7_6c14beb3bb88" vbProcedure="false">'Use Phase'!$AL$160</definedName>
    <definedName function="false" hidden="false" name="mleaf_68e4ea78_b4d2_50ac_8c95_4baedd5b7568" vbProcedure="false">'Heat map article'!$AF$91</definedName>
    <definedName function="false" hidden="false" name="mleaf_68e81f01_c79b_5ffc_9ae9_03d9068282bf" vbProcedure="false">Recycling!$AT$152</definedName>
    <definedName function="false" hidden="false" name="mleaf_68e851c9_6752_5004_a64a_77fb8874409b" vbProcedure="false">'Use Phase_Grid'!$O$151</definedName>
    <definedName function="false" hidden="false" name="mleaf_68e8f89e_6b81_5e38_a5cc_ac3c32b3a716" vbProcedure="false">Production!$Q$158</definedName>
    <definedName function="false" hidden="false" name="mleaf_68e925b1_e534_50ab_8d13_9fe0f5349c24" vbProcedure="false">'Use Phase'!$S$185</definedName>
    <definedName function="false" hidden="false" name="mleaf_68ebade0_3ba9_5f9b_bf08_53692096a891" vbProcedure="false">'Heat map article'!$AI$42</definedName>
    <definedName function="false" hidden="false" name="mleaf_68ebb2bc_490d_57fa_bc22_acad11bcba8a" vbProcedure="false">Resume_SensAnal!$Q$125</definedName>
    <definedName function="false" hidden="false" name="mleaf_68ec9f83_2515_5b5f_a4fb_6302e560bfb7" vbProcedure="false">'Heat map article'!$AV$28</definedName>
    <definedName function="false" hidden="false" name="mleaf_68eea921_8c24_56f2_acff_0b51dee717b2" vbProcedure="false">'Heat map article'!$U$110</definedName>
    <definedName function="false" hidden="false" name="mleaf_68f753e8_e1fd_55c0_9d8a_6cf6ed8502ba" vbProcedure="false">'Heat map article'!$X$66</definedName>
    <definedName function="false" hidden="false" name="mleaf_68fed4da_4500_583f_b79b_9589427fb81c" vbProcedure="false">'Use Phase'!$AK$263</definedName>
    <definedName function="false" hidden="false" name="mleaf_69050063_00f4_5989_8a65_6efb89fbe0ee" vbProcedure="false">'Use Phase'!$AG$187</definedName>
    <definedName function="false" hidden="false" name="mleaf_690574ad_898d_50d2_8716_13f9d01b4e0e" vbProcedure="false">'Use Phase_Grid'!$S$161</definedName>
    <definedName function="false" hidden="false" name="mleaf_69062610_0262_5b82_a2e9_5140125841ca" vbProcedure="false">Production!$AD$90</definedName>
    <definedName function="false" hidden="false" name="mleaf_69083c7e_a9a2_56bc_a3dd_880b57d4c4bb" vbProcedure="false">Recycling!$AN$88</definedName>
    <definedName function="false" hidden="false" name="mleaf_69092a58_549a_5349_8f5f_845b3b56aa4f" vbProcedure="false">'Use Phase'!$O$353</definedName>
    <definedName function="false" hidden="false" name="mleaf_6909dae8_7b2e_5f6b_acbc_639110fa2745" vbProcedure="false">'Heat map article'!$W$108</definedName>
    <definedName function="false" hidden="false" name="mleaf_690c2f32_3dd1_59f5_86db_3ff1d9f67b59" vbProcedure="false">Production!$B$176</definedName>
    <definedName function="false" hidden="false" name="mleaf_690ef065_8561_579b_8416_9821881781b5" vbProcedure="false">Recycling!$K$156</definedName>
    <definedName function="false" hidden="false" name="mleaf_69107e4f_636a_5396_8c36_38ae4e154424" vbProcedure="false">'Heat map article'!$AT$17</definedName>
    <definedName function="false" hidden="false" name="mleaf_6918a842_c0f8_55d2_a7a0_06e09c50aeee" vbProcedure="false">Production!$AF$12</definedName>
    <definedName function="false" hidden="false" name="mleaf_6918dd32_1cd2_5929_807f_29e778edfde9" vbProcedure="false">'Heat map article'!$L$94</definedName>
    <definedName function="false" hidden="false" name="mleaf_691c56c0_28c4_5efa_b327_1fede981cfc3" vbProcedure="false">Resume_SensAnal!$F$165</definedName>
    <definedName function="false" hidden="false" name="mleaf_691f47cf_0446_5c9f_badb_de20598141b3" vbProcedure="false">'Heat map article'!$H$63</definedName>
    <definedName function="false" hidden="false" name="mleaf_6922ffba_a7b9_5149_a76f_200c0786f022" vbProcedure="false">'Use Phase'!$AE$271</definedName>
    <definedName function="false" hidden="false" name="mleaf_6923c3e4_d680_5b62_b737_79734e5aa4b6" vbProcedure="false">'Heat map article'!$X$153</definedName>
    <definedName function="false" hidden="false" name="mleaf_6925b4c1_9da2_5efe_8bdc_01d54fb16ab2" vbProcedure="false">Resume_SensAnal!$K$202</definedName>
    <definedName function="false" hidden="false" name="mleaf_692cdc72_d0e3_5a67_b858_b4a5d1e1bd75" vbProcedure="false">Production!$BF$223</definedName>
    <definedName function="false" hidden="false" name="mleaf_6930d16d_5c49_51ca_b0a0_0db673cbfb20" vbProcedure="false">'Heat map article'!$AP$6</definedName>
    <definedName function="false" hidden="false" name="mleaf_69376ede_a42a_51c1_bd8a_05bed2e8f621" vbProcedure="false">'Use Phase'!$AE$279</definedName>
    <definedName function="false" hidden="false" name="mleaf_69398880_9598_556c_9f48_525b95b93daa" vbProcedure="false">'Use Phase_Grid'!$L$108</definedName>
    <definedName function="false" hidden="false" name="mleaf_693be38e_8812_5c0f_bce8_e37d250ce29b" vbProcedure="false">'Use Phase'!$R$28</definedName>
    <definedName function="false" hidden="false" name="mleaf_693c8cbf_075d_5b89_9d3d_a65c32af7a65" vbProcedure="false">Recycling!$AV$165</definedName>
    <definedName function="false" hidden="false" name="mleaf_6940ff3e_43e9_5254_b8f1_e2b3ac668502" vbProcedure="false">'Heat map article'!$AP$33</definedName>
    <definedName function="false" hidden="false" name="mleaf_69416b00_e37e_599e_a5ac_a346d20dbaf5" vbProcedure="false">'Heat map article'!$AD$89</definedName>
    <definedName function="false" hidden="false" name="mleaf_6942e8a1_2fe7_5b3e_bbf5_4e0e91b8b2a7" vbProcedure="false">Recycling!$O$191</definedName>
    <definedName function="false" hidden="false" name="mleaf_6945e20e_43de_5f5f_a9c0_730521f3dd9e" vbProcedure="false">'Use Phase_Grid'!$J$110</definedName>
    <definedName function="false" hidden="false" name="mleaf_69481d93_12a4_5b51_9e78_49f0a04ba638" vbProcedure="false">'Heat map article'!$E$125</definedName>
    <definedName function="false" hidden="false" name="mleaf_69482636_321e_5a7b_a775_c79d998828ab" vbProcedure="false">'Use Phase_Grid'!$K$111</definedName>
    <definedName function="false" hidden="false" name="mleaf_694b3bb4_12bb_5ff9_b310_7f93170c171d" vbProcedure="false">'Heat map article'!$AE$13</definedName>
    <definedName function="false" hidden="false" name="mleaf_694cdb2a_b113_54c0_a1f4_4bf9d80362e0" vbProcedure="false">'Heat map article'!$Q$118</definedName>
    <definedName function="false" hidden="false" name="mleaf_6951b51e_6479_5484_84db_dd3a8d7b44d1" vbProcedure="false">'Use Phase'!$K$363</definedName>
    <definedName function="false" hidden="false" name="mleaf_6951e60f_f23f_514b_b05a_8fa565008cca" vbProcedure="false">Graphs!$K$14</definedName>
    <definedName function="false" hidden="false" name="mleaf_6957193e_8261_5fba_90c7_1aa9b5f3b234" vbProcedure="false">Resume_SensAnal!$S$68</definedName>
    <definedName function="false" hidden="false" name="mleaf_69592a59_f1bd_51bb_8516_dbda1cc5acc2" vbProcedure="false">'Heat map article'!$Z$146</definedName>
    <definedName function="false" hidden="false" name="mleaf_695a268e_7b70_50c1_98f7_2a931d414d1d" vbProcedure="false">'Heat map article'!$W$23</definedName>
    <definedName function="false" hidden="false" name="mleaf_695c1d5b_cba6_57dd_af72_2f78cf60d511" vbProcedure="false">'Heat map article'!$AN$21</definedName>
    <definedName function="false" hidden="false" name="mleaf_695c7f1e_fc5f_5f87_b4db_0f7eedc4ac92" vbProcedure="false">'Use Phase_Grid'!$L$91</definedName>
    <definedName function="false" hidden="false" name="mleaf_695d592c_4128_5bbf_bf58_f7fd6c5e9131" vbProcedure="false">Recycling!$F$81</definedName>
    <definedName function="false" hidden="false" name="mleaf_695d6c20_3666_5584_a366_0321adf56cff" vbProcedure="false">Resume_SensAnal!$E$196</definedName>
    <definedName function="false" hidden="false" name="mleaf_695df4e3_1ad8_5a90_b7d4_65f1e26fca8a" vbProcedure="false">'Use Phase_Grid'!$L$160</definedName>
    <definedName function="false" hidden="false" name="mleaf_69607959_7b00_54d3_9894_16abecf0cafe" vbProcedure="false">'Use Phase'!$V$308</definedName>
    <definedName function="false" hidden="false" name="mleaf_6963a6c1_d050_5a44_b701_633681d81d61" vbProcedure="false">'Use Phase'!$T$172</definedName>
    <definedName function="false" hidden="false" name="mleaf_696fd59c_91e3_544d_8edf_08745c3b7480" vbProcedure="false">'Use Phase'!$R$140</definedName>
    <definedName function="false" hidden="false" name="mleaf_697391d5_2574_5c29_b41c_8760b9c19c2f" vbProcedure="false">Production!$N$36</definedName>
    <definedName function="false" hidden="false" name="mleaf_6975a5af_ee99_535e_905a_c5fd068ba912" vbProcedure="false">Resume_SensAnal!$R$65</definedName>
    <definedName function="false" hidden="false" name="mleaf_6975c5e1_9a1f_5000_874f_7adc1a009c98" vbProcedure="false">'Use Phase'!$AD$259</definedName>
    <definedName function="false" hidden="false" name="mleaf_69788d3b_efba_58be_a823_26d1a81c7663" vbProcedure="false">'Use Phase'!$AI$217</definedName>
    <definedName function="false" hidden="false" name="mleaf_697fb4fd_0127_5436_9360_620823dbbf08" vbProcedure="false">'Use Phase'!$M$166</definedName>
    <definedName function="false" hidden="false" name="mleaf_6982d44c_3189_5467_aa34_e06df24e76f8" vbProcedure="false">'Use Phase_Grid'!$N$8</definedName>
    <definedName function="false" hidden="false" name="mleaf_6989680f_dddc_5b37_a188_b6b7430cd197" vbProcedure="false">'Use Phase_Grid'!$S$160</definedName>
    <definedName function="false" hidden="false" name="mleaf_698fcff6_1025_5fac_986f_50c00fa5c241" vbProcedure="false">'Use Phase'!$N$70</definedName>
    <definedName function="false" hidden="false" name="mleaf_698fd8a0_c962_539f_9c31_15d43af97dc7" vbProcedure="false">'Use Phase'!$L$282</definedName>
    <definedName function="false" hidden="false" name="mleaf_699325cd_06c7_50de_93e9_b200c9f13bd8" vbProcedure="false">'Heat map article'!$W$121</definedName>
    <definedName function="false" hidden="false" name="mleaf_6997b66d_bdac_50c1_9dba_4ee287c47eb2" vbProcedure="false">'Use Phase_Grid'!$N$30</definedName>
    <definedName function="false" hidden="false" name="mleaf_699adb13_795a_5230_a906_30326b961794" vbProcedure="false">'Heat map article'!$BA$18</definedName>
    <definedName function="false" hidden="false" name="mleaf_699b324f_8fec_54d7_8977_013bf7c4467e" vbProcedure="false">Resume_SensAnal!$W$205</definedName>
    <definedName function="false" hidden="false" name="mleaf_699b9d7b_2ad1_5f98_9a5c_0d7926fbc640" vbProcedure="false">Recycling!$AE$171</definedName>
    <definedName function="false" hidden="false" name="mleaf_699d7a8d_4702_5f30_bf4e_c25d66c04355" vbProcedure="false">'Use Phase'!$V$352</definedName>
    <definedName function="false" hidden="false" name="mleaf_699f684f_4b66_58ec_b423_ed569069a27e" vbProcedure="false">Resume_SensAnal!$P$66</definedName>
    <definedName function="false" hidden="false" name="mleaf_699fb36e_409e_50f8_a1e7_e6995706b52d" vbProcedure="false">'Use Phase'!$M$33</definedName>
    <definedName function="false" hidden="false" name="mleaf_69a0d467_d953_51f3_8edb_3a21b6d50d1e" vbProcedure="false">'Use Phase'!$AH$184</definedName>
    <definedName function="false" hidden="false" name="mleaf_69a6ec4a_6298_564f_830e_edfc0aadced3" vbProcedure="false">'Use Phase'!$O$252</definedName>
    <definedName function="false" hidden="false" name="mleaf_69a8778e_3af6_5a4e_9087_32b506208cf0" vbProcedure="false">Resume_SensAnal!$AN$44</definedName>
    <definedName function="false" hidden="false" name="mleaf_69ac61b7_fe8d_5212_b3c9_4666e9fb0c06" vbProcedure="false">'Use Phase'!$L$398</definedName>
    <definedName function="false" hidden="false" name="mleaf_69ad089f_9681_5fe2_a75e_1ddac3c21f4b" vbProcedure="false">'Use Phase'!$AH$299</definedName>
    <definedName function="false" hidden="false" name="mleaf_69af28bc_a1cd_573e_a02f_ad093bf057a2" vbProcedure="false">Resume_SensAnal!$Q$58</definedName>
    <definedName function="false" hidden="false" name="mleaf_69b31264_1db3_58d0_8b63_337956bdc8d2" vbProcedure="false">Resume_SensAnal!$N$73</definedName>
    <definedName function="false" hidden="false" name="mleaf_69b3a569_c8d1_57d1_b523_c2b032d1771a" vbProcedure="false">Recycling!$R$126</definedName>
    <definedName function="false" hidden="false" name="mleaf_69b806e2_02ed_53bb_81d6_f879a1db925d" vbProcedure="false">Resume_SensAnal!$D$7</definedName>
    <definedName function="false" hidden="false" name="mleaf_69b93e6c_ab25_5052_adea_ebd255c6f375" vbProcedure="false">'Use Phase'!$L$292</definedName>
    <definedName function="false" hidden="false" name="mleaf_69c18354_e7ca_5c74_a7aa_7b2d11078337" vbProcedure="false">'Use Phase'!$S$186</definedName>
    <definedName function="false" hidden="false" name="mleaf_69c45de0_f13a_5986_bf42_ec33b6ea8542" vbProcedure="false">'Heat map article'!$J$109</definedName>
    <definedName function="false" hidden="false" name="mleaf_69c46c6c_9dbe_5ada_8b7d_d9983ed59ad9" vbProcedure="false">Production!$AL$221</definedName>
    <definedName function="false" hidden="false" name="mleaf_69c555ec_08d2_50a8_857d_13c144b534ca" vbProcedure="false">Production!$B$10</definedName>
    <definedName function="false" hidden="false" name="mleaf_69c669b2_80f5_5233_8932_5d125aa13121" vbProcedure="false">Resume_SensAnal!$J$17</definedName>
    <definedName function="false" hidden="false" name="mleaf_69ca73bc_b1aa_57c3_8f5e_2f473d464110" vbProcedure="false">Recycling!$AC$193</definedName>
    <definedName function="false" hidden="false" name="mleaf_69cc2174_8649_5206_a089_3635cf4a9ba3" vbProcedure="false">'Use Phase'!$J$227</definedName>
    <definedName function="false" hidden="false" name="mleaf_69cff01d_f3af_5835_89ba_8a5c392a7e0c" vbProcedure="false">'Use Phase'!$V$302</definedName>
    <definedName function="false" hidden="false" name="mleaf_69d0dd58_2e1f_5186_86b6_793fe9c4b39c" vbProcedure="false">Resume_SensAnal!$T$19</definedName>
    <definedName function="false" hidden="false" name="mleaf_69d21fff_dd49_5fdf_a753_9473329fee51" vbProcedure="false">'Heat map article'!$M$60</definedName>
    <definedName function="false" hidden="false" name="mleaf_69d224e8_7d95_5602_86b3_2fd3d2996b5f" vbProcedure="false">'Heat map article'!$AD$100</definedName>
    <definedName function="false" hidden="false" name="mleaf_69d9384b_d404_57bb_8502_a5799547a41d" vbProcedure="false">Resume_SensAnal!$AR$99</definedName>
    <definedName function="false" hidden="false" name="mleaf_69db7264_813e_5cfc_a551_91ae5ebc6cd7" vbProcedure="false">'Use Phase_Grid'!$F$57</definedName>
    <definedName function="false" hidden="false" name="mleaf_69dcd5fc_1bdf_5376_85d2_1f690d0fc86a" vbProcedure="false">'Use Phase'!$O$131</definedName>
    <definedName function="false" hidden="false" name="mleaf_69dd2837_8639_5994_bb03_0072decacdcc" vbProcedure="false">Production!$BF$88</definedName>
    <definedName function="false" hidden="false" name="mleaf_69e0ca24_0d03_5bfd_93f5_9857d0932b31" vbProcedure="false">'Use Phase'!$AI$172</definedName>
    <definedName function="false" hidden="false" name="mleaf_69e471f9_cc6a_527e_8d8c_31d42d0987b5" vbProcedure="false">'Heat map article'!$AS$12</definedName>
    <definedName function="false" hidden="false" name="mleaf_69e60dca_4085_5f63_a944_23526ce5703c" vbProcedure="false">'Use Phase_Grid'!$O$60</definedName>
    <definedName function="false" hidden="false" name="mleaf_69eadd34_420b_5cf5_93bc_6a65d5115515" vbProcedure="false">'Heat map article'!$AS$41</definedName>
    <definedName function="false" hidden="false" name="mleaf_69ee515d_c2a5_5fba_94a9_d26ba24ee424" vbProcedure="false">'Use Phase'!$Q$362</definedName>
    <definedName function="false" hidden="false" name="mleaf_69f6e7c7_888c_54bf_986d_0cbab2dbc48f" vbProcedure="false">'Use Phase_Grid'!$D$59</definedName>
    <definedName function="false" hidden="false" name="mleaf_69f7cebb_a5ad_531f_aa15_9e80695ed6ee" vbProcedure="false">'Heat map article'!$X$15</definedName>
    <definedName function="false" hidden="false" name="mleaf_69f82120_0770_59e0_9a74_ed5a3b0731d6" vbProcedure="false">'Use Phase'!$AJ$348</definedName>
    <definedName function="false" hidden="false" name="mleaf_69fcc732_17b4_58b2_805a_68300cfa7410" vbProcedure="false">Resume_SensAnal!$H$145</definedName>
    <definedName function="false" hidden="false" name="mleaf_69fde5e9_cf5e_5352_9203_b16581f61b2a" vbProcedure="false">Production!$BF$158</definedName>
    <definedName function="false" hidden="false" name="mleaf_69fe6fd5_3f32_5909_bc18_2160a64b91e7" vbProcedure="false">Whisker_Sens!$J$49</definedName>
    <definedName function="false" hidden="false" name="mleaf_69fe8476_41bc_56c3_85aa_6b911f746254" vbProcedure="false">'Use Phase'!$T$280</definedName>
    <definedName function="false" hidden="false" name="mleaf_6a037209_3e34_55d6_b5a7_dab327c4313d" vbProcedure="false">'Use Phase'!$P$6</definedName>
    <definedName function="false" hidden="false" name="mleaf_6a0495d3_0dc3_5fe8_9591_eba7a7a3cabc" vbProcedure="false">'Use Phase'!$Q$30</definedName>
    <definedName function="false" hidden="false" name="mleaf_6a088412_d576_58b6_bb08_d64f5c88b2a2" vbProcedure="false">Recycling!$AY$118</definedName>
    <definedName function="false" hidden="false" name="mleaf_6a089c45_ab12_5bb6_87b6_ff7517bb402c" vbProcedure="false">'Heat map article'!$AT$18</definedName>
    <definedName function="false" hidden="false" name="mleaf_6a0ce242_929f_5438_a3df_08f205dd5851" vbProcedure="false">'Heat map article'!$I$80</definedName>
    <definedName function="false" hidden="false" name="mleaf_6a0d0c72_8fe7_56fd_90b6_1072a6aa8537" vbProcedure="false">'Use Phase'!$Q$292</definedName>
    <definedName function="false" hidden="false" name="mleaf_6a118fac_8c1c_5108_9b1f_e2f0b0bc5af3" vbProcedure="false">Resume_SensAnal!$AE$63</definedName>
    <definedName function="false" hidden="false" name="mleaf_6a11de0a_be57_56af_9a96_fffd5bbb73c0" vbProcedure="false">Graphs!$K$32</definedName>
    <definedName function="false" hidden="false" name="mleaf_6a12be8d_1fbe_5675_8eb1_dd015e27fe56" vbProcedure="false">Resume_SensAnal!$S$190</definedName>
    <definedName function="false" hidden="false" name="mleaf_6a1313a3_7559_554f_abf6_1a8bab69a674" vbProcedure="false">'Use Phase'!$E$41</definedName>
    <definedName function="false" hidden="false" name="mleaf_6a13cc1a_a75b_576f_acdb_c45b94e8eb18" vbProcedure="false">'Use Phase'!$S$341</definedName>
    <definedName function="false" hidden="false" name="mleaf_6a1460a5_1a5f_5731_a2f5_9383e76b0988" vbProcedure="false">Production!$H$87</definedName>
    <definedName function="false" hidden="false" name="mleaf_6a167b9d_ffe7_5ae5_b1c4_b5b0ffd7c2ed" vbProcedure="false">'Heat map article'!$N$20</definedName>
    <definedName function="false" hidden="false" name="mleaf_6a176094_b0b5_57f3_92da_020a4609a6a6" vbProcedure="false">Resume_SensAnal!$AC$65</definedName>
    <definedName function="false" hidden="false" name="mleaf_6a19a96f_305c_5409_b702_24459f8cc9c3" vbProcedure="false">'Use Phase'!$M$194</definedName>
    <definedName function="false" hidden="false" name="mleaf_6a19fb6d_eae7_516e_909b_69fee52386f5" vbProcedure="false">'Heat map article'!$V$124</definedName>
    <definedName function="false" hidden="false" name="mleaf_6a1d8278_df4f_5bde_a268_9a59444203f7" vbProcedure="false">'Use Phase'!$R$347</definedName>
    <definedName function="false" hidden="false" name="mleaf_6a1dfc53_01f1_5093_a7e1_4a39555bd8a1" vbProcedure="false">'Heat map article'!$AH$65</definedName>
    <definedName function="false" hidden="false" name="mleaf_6a20ac21_a142_588a_8aba_0c55fb1a1157" vbProcedure="false">Production!$E$31</definedName>
    <definedName function="false" hidden="false" name="mleaf_6a264cf4_ab64_51ac_812c_0be908784b09" vbProcedure="false">Resume_SensAnal!$I$98</definedName>
    <definedName function="false" hidden="false" name="mleaf_6a2bfe97_1e65_5bc7_b9e2_fcc16c6aaaa3" vbProcedure="false">Resume_SensAnal!$AB$103</definedName>
    <definedName function="false" hidden="false" name="mleaf_6a2d47e3_487f_563f_aedd_216b49af7c42" vbProcedure="false">'Use Phase'!$O$207</definedName>
    <definedName function="false" hidden="false" name="mleaf_6a2d6f0e_e8ea_5034_8804_e739ab57d21f" vbProcedure="false">'Use Phase'!$P$392</definedName>
    <definedName function="false" hidden="false" name="mleaf_6a2e0978_34c1_5903_840d_af8ea1b05104" vbProcedure="false">'Heat map article'!$J$99</definedName>
    <definedName function="false" hidden="false" name="mleaf_6a31f3c6_ca69_558a_8303_195efb7c4899" vbProcedure="false">Resume_SensAnal!$S$150</definedName>
    <definedName function="false" hidden="false" name="mleaf_6a3658a5_15ea_52bb_8856_d0252f49444a" vbProcedure="false">'Use Phase'!$L$48</definedName>
    <definedName function="false" hidden="false" name="mleaf_6a38afe4_def8_5690_8505_7a3da452002e" vbProcedure="false">Production!$E$36</definedName>
    <definedName function="false" hidden="false" name="mleaf_6a3b5015_658d_544c_9f02_d17aa622c693" vbProcedure="false">'Use Phase'!$U$191</definedName>
    <definedName function="false" hidden="false" name="mleaf_6a3e3bbd_1a7f_521a_92f7_f50abaef7d55" vbProcedure="false">'Use Phase'!$B$8</definedName>
    <definedName function="false" hidden="false" name="mleaf_6a49b0a3_4a93_5902_a1de_aac4d8b99ea0" vbProcedure="false">Resume_SensAnal!$AP$51</definedName>
    <definedName function="false" hidden="false" name="mleaf_6a4f53cc_0ccc_5591_bf4a_978337efea72" vbProcedure="false">'Use Phase'!$V$168</definedName>
    <definedName function="false" hidden="false" name="mleaf_6a4fa89e_b524_583f_9893_036976d7a2db" vbProcedure="false">'Heat map article'!$C$82</definedName>
    <definedName function="false" hidden="false" name="mleaf_6a5526ca_c707_5309_9048_d1f548be950c" vbProcedure="false">Recycling!$AZ$117</definedName>
    <definedName function="false" hidden="false" name="mleaf_6a57264c_50de_560c_a31b_d945d7e55bef" vbProcedure="false">'Use Phase_Grid'!$U$158</definedName>
    <definedName function="false" hidden="false" name="mleaf_6a57f1d9_0d18_5db1_a594_03c00aebe637" vbProcedure="false">'Use Phase'!$K$319</definedName>
    <definedName function="false" hidden="false" name="mleaf_6a621c75_497a_574c_a928_797c819b65a3" vbProcedure="false">'Heat map article'!$O$17</definedName>
    <definedName function="false" hidden="false" name="mleaf_6a6258fd_7782_59e8_8ea9_07415c41bc13" vbProcedure="false">'Heat map article'!$F$30</definedName>
    <definedName function="false" hidden="false" name="mleaf_6a64dd8d_99b6_5b7c_b3e6_eb53aa6d1dc6" vbProcedure="false">Recycling!$AP$167</definedName>
    <definedName function="false" hidden="false" name="mleaf_6a653abd_5d91_55de_b0df_260190a57b52" vbProcedure="false">Graphs!$C$26</definedName>
    <definedName function="false" hidden="false" name="mleaf_6a692f8b_2a7c_5266_a757_203d1c1a6f66" vbProcedure="false">Production!$U$62</definedName>
    <definedName function="false" hidden="false" name="mleaf_6a6c4142_6c82_5f54_aabc_f5f83ff65b20" vbProcedure="false">'Heat map article'!$F$116</definedName>
    <definedName function="false" hidden="false" name="mleaf_6a6c5859_1bef_5a0f_94b8_77d18ac5ac2d" vbProcedure="false">'Heat map article'!$C$141</definedName>
    <definedName function="false" hidden="false" name="mleaf_6a6e8bd5_75e6_5a93_892e_5a967f1d1293" vbProcedure="false">'Use Phase_Grid'!$R$92</definedName>
    <definedName function="false" hidden="false" name="mleaf_6a73ae78_5838_5be6_b611_351bfcf32a35" vbProcedure="false">'Heat map article'!$AF$82</definedName>
    <definedName function="false" hidden="false" name="mleaf_6a76fa43_1da3_5b55_99f5_1c0f8724095b" vbProcedure="false">'Use Phase_Grid'!$L$68</definedName>
    <definedName function="false" hidden="false" name="mleaf_6a7e4770_4138_56cd_b06b_96bd31ae48a8" vbProcedure="false">Recycling!$AY$165</definedName>
    <definedName function="false" hidden="false" name="mleaf_6a82a399_e377_50e9_a523_4945c293d9a5" vbProcedure="false">'Heat map article'!$Y$106</definedName>
    <definedName function="false" hidden="false" name="mleaf_6a8b0e90_951d_5ab1_bc14_ef313ce96920" vbProcedure="false">'Use Phase'!$R$293</definedName>
    <definedName function="false" hidden="false" name="mleaf_6a909793_cf82_5f05_9d8c_d07d05b2f1bb" vbProcedure="false">Graphs!$B$59</definedName>
    <definedName function="false" hidden="false" name="mleaf_6a95296f_23fe_5072_83b6_8f7f53000686" vbProcedure="false">'Use Phase'!$B$37</definedName>
    <definedName function="false" hidden="false" name="mleaf_6a95d901_ce56_528a_a5bc_a0bf3f067e31" vbProcedure="false">'Heat map article'!$AH$60</definedName>
    <definedName function="false" hidden="false" name="mleaf_6a995c68_163d_585e_981a_8cac4eca6e64" vbProcedure="false">Recycling!$R$190</definedName>
    <definedName function="false" hidden="false" name="mleaf_6a9a6a91_98f6_567d_b5b5_adb08f6cd6a6" vbProcedure="false">'Use Phase'!$AE$338</definedName>
    <definedName function="false" hidden="false" name="mleaf_6a9a87e3_76bc_5508_bef3_3cadb86e22c9" vbProcedure="false">'Use Phase'!$K$261</definedName>
    <definedName function="false" hidden="false" name="mleaf_6a9f7456_c3c8_5f55_83dc_824d1ba88de9" vbProcedure="false">'Use Phase'!$O$391</definedName>
    <definedName function="false" hidden="false" name="mleaf_6a9fd411_94c7_567a_8d2b_e5eeb39124cd" vbProcedure="false">Resume_SensAnal!$E$7</definedName>
    <definedName function="false" hidden="false" name="mleaf_6aa26860_f76b_5869_b01f_9ae69f42a3c0" vbProcedure="false">Recycling!$J$81</definedName>
    <definedName function="false" hidden="false" name="mleaf_6aa8791c_5d09_57d3_913c_7b813e675bc4" vbProcedure="false">Production!$AU$85</definedName>
    <definedName function="false" hidden="false" name="mleaf_6aaa15b1_867e_5f2f_b920_0f417b0fbc19" vbProcedure="false">'Use Phase_Grid'!$Q$256</definedName>
    <definedName function="false" hidden="false" name="mleaf_6aac9233_a8db_5ca0_8fe5_dec77bfb7945" vbProcedure="false">Production!$AU$89</definedName>
    <definedName function="false" hidden="false" name="mleaf_6aac9621_6455_59d7_be6f_8f7602e6bb74" vbProcedure="false">Production!$Q$145</definedName>
    <definedName function="false" hidden="false" name="mleaf_6ab38004_0121_5b13_b318_b994431ae6cf" vbProcedure="false">Resume_SensAnal!$S$200</definedName>
    <definedName function="false" hidden="false" name="mleaf_6ab4093f_06c1_5ee8_878f_becd856795ca" vbProcedure="false">'Use Phase_Grid'!$V$154</definedName>
    <definedName function="false" hidden="false" name="mleaf_6ab4e468_437d_5fb3_bce7_4b75d2e06ec2" vbProcedure="false">'Use Phase'!$N$316</definedName>
    <definedName function="false" hidden="false" name="mleaf_6aba63c0_3200_522f_938c_5e7cf6974efd" vbProcedure="false">Production!$I$10</definedName>
    <definedName function="false" hidden="false" name="mleaf_6abc8a34_92c9_548b_8b7c_fc2b797b3a4e" vbProcedure="false">'Use Phase_Grid'!$N$41</definedName>
    <definedName function="false" hidden="false" name="mleaf_6abdda0a_db15_5184_aaa7_b1524c254af3" vbProcedure="false">'Use Phase'!$J$58</definedName>
    <definedName function="false" hidden="false" name="mleaf_6abddbd4_a0c4_5b7d_a109_cf17f033fb59" vbProcedure="false">'Use Phase'!$AJ$145</definedName>
    <definedName function="false" hidden="false" name="mleaf_6ac24c4b_68da_5fb5_b8e0_c2062f66e003" vbProcedure="false">Recycling!$AB$112</definedName>
    <definedName function="false" hidden="false" name="mleaf_6ac368d4_e6a9_5a45_88d1_b6927f6d49a2" vbProcedure="false">Recycling!$AB$91</definedName>
    <definedName function="false" hidden="false" name="mleaf_6ac65ebe_ef67_57da_baf1_70eaea236e3e" vbProcedure="false">Production!$E$132</definedName>
    <definedName function="false" hidden="false" name="mleaf_6ac9194a_46a1_549e_ae80_32140d27cb01" vbProcedure="false">Resume_SensAnal!$AI$62</definedName>
    <definedName function="false" hidden="false" name="mleaf_6acd018b_8952_5941_b7cb_fb041fc758be" vbProcedure="false">'Use Phase_Grid'!$P$118</definedName>
    <definedName function="false" hidden="false" name="mleaf_6acd1396_53f8_5ac8_8d0c_f8a6bb8ea5f0" vbProcedure="false">'Use Phase'!$Q$96</definedName>
    <definedName function="false" hidden="false" name="mleaf_6acdf40f_a89f_5b7e_963a_b680f42e8888" vbProcedure="false">'Use Phase'!$P$381</definedName>
    <definedName function="false" hidden="false" name="mleaf_6acdf4bf_3427_5d3f_918d_8b278079050f" vbProcedure="false">Recycling!$B$107</definedName>
    <definedName function="false" hidden="false" name="mleaf_6acf114d_f2b9_570c_b511_16b04d7c0924" vbProcedure="false">Resume_SensAnal!$AM$73</definedName>
    <definedName function="false" hidden="false" name="mleaf_6acf7279_3ae7_5f10_8eb3_a53729088c7a" vbProcedure="false">'Use Phase_Grid'!$K$198</definedName>
    <definedName function="false" hidden="false" name="mleaf_6ad04045_1afd_5925_a024_effe4d37d770" vbProcedure="false">'Heat map article'!$AH$12</definedName>
    <definedName function="false" hidden="false" name="mleaf_6ad3e4c6_a02b_560e_8fa6_d0d1c91bb3b3" vbProcedure="false">'Use Phase'!$T$250</definedName>
    <definedName function="false" hidden="false" name="mleaf_6ad4d05f_7d7f_5f6a_9ffb_e12ed035a7cd" vbProcedure="false">'Heat map article'!$AI$18</definedName>
    <definedName function="false" hidden="false" name="mleaf_6ad54eed_5cf9_5ccd_b956_6af44cb43763" vbProcedure="false">'Use Phase'!$Q$57</definedName>
    <definedName function="false" hidden="false" name="mleaf_6adb29ea_223e_5483_bd67_806e2d8870d3" vbProcedure="false">'Heat map article'!$AE$113</definedName>
    <definedName function="false" hidden="false" name="mleaf_6adff0dd_09f1_5442_bd67_56d3e4460ca2" vbProcedure="false">'Heat map article'!$V$18</definedName>
    <definedName function="false" hidden="false" name="mleaf_6ae087f7_c02c_5184_bc4b_7928972f7839" vbProcedure="false">Resume_SensAnal!$AD$35</definedName>
    <definedName function="false" hidden="false" name="mleaf_6ae486f4_41f9_5cbf_99b6_b606d4f59359" vbProcedure="false">Graphs!$F$66</definedName>
    <definedName function="false" hidden="false" name="mleaf_6ae4da29_b5a0_532a_b8d4_c5bf0408d3b3" vbProcedure="false">Graphs!$L$39</definedName>
    <definedName function="false" hidden="false" name="mleaf_6aeb5e53_a399_53b1_af31_ed94a249cad2" vbProcedure="false">'Use Phase_Grid'!$N$28</definedName>
    <definedName function="false" hidden="false" name="mleaf_6aee8cd0_b56c_56c5_ae7b_7d5ba2f645ce" vbProcedure="false">'Use Phase_Grid'!$O$51</definedName>
    <definedName function="false" hidden="false" name="mleaf_6aefad85_b5b9_5e7a_868f_8b3d9a0f49e3" vbProcedure="false">'Heat map article'!$D$14</definedName>
    <definedName function="false" hidden="false" name="mleaf_6af01218_3fff_5b95_bebb_4792f5123d5b" vbProcedure="false">'Heat map article'!$W$80</definedName>
    <definedName function="false" hidden="false" name="mleaf_6af24488_a005_5051_b8c6_c380306b7e1e" vbProcedure="false">'Use Phase'!$L$254</definedName>
    <definedName function="false" hidden="false" name="mleaf_6af33cf4_ff24_51ae_9661_49ddb7a2c919" vbProcedure="false">'Use Phase'!$R$16</definedName>
    <definedName function="false" hidden="false" name="mleaf_6afffe70_e5a9_5d12_b13e_dda9b8491e58" vbProcedure="false">'Heat map article'!$AH$119</definedName>
    <definedName function="false" hidden="false" name="mleaf_6b010bd0_8446_5c8f_9dce_913cefbf62ee" vbProcedure="false">Recycling!$AC$136</definedName>
    <definedName function="false" hidden="false" name="mleaf_6b02b970_d09a_5623_aade_f7a3ae9ad9fd" vbProcedure="false">'Use Phase'!$M$239</definedName>
    <definedName function="false" hidden="false" name="mleaf_6b03b97f_5d82_5dfb_8cda_778491b56d75" vbProcedure="false">Production!$H$243</definedName>
    <definedName function="false" hidden="false" name="mleaf_6b04c973_5e4f_5035_9fdc_fb9c2c40e48e" vbProcedure="false">'Heat map article'!$Z$51</definedName>
    <definedName function="false" hidden="false" name="mleaf_6b06ab4a_d7cb_5054_b328_92a48e53425f" vbProcedure="false">'Use Phase'!$AK$331</definedName>
    <definedName function="false" hidden="false" name="mleaf_6b11185b_d030_5f0d_84c0_9febd0e3955b" vbProcedure="false">'Use Phase'!$M$190</definedName>
    <definedName function="false" hidden="false" name="mleaf_6b1225c6_94fa_5f20_b401_32ef34597def" vbProcedure="false">Production!$AP$1</definedName>
    <definedName function="false" hidden="false" name="mleaf_6b130907_f315_521d_a0a0_b3531acf3657" vbProcedure="false">Resume_SensAnal!$J$158</definedName>
    <definedName function="false" hidden="false" name="mleaf_6b1610e8_363c_54b4_9db8_7af91f23eccb" vbProcedure="false">Recycling!$BR$332</definedName>
    <definedName function="false" hidden="false" name="mleaf_6b19d795_3ad2_5644_a00f_e7b44f0c97bf" vbProcedure="false">Resume_SensAnal!$U$20</definedName>
    <definedName function="false" hidden="false" name="mleaf_6b1b281d_f0fb_57cc_b7b5_290a225c52b1" vbProcedure="false">Resume_SensAnal!$O$217</definedName>
    <definedName function="false" hidden="false" name="mleaf_6b1bb045_38ef_55cc_a3d2_092b1f47d9ab" vbProcedure="false">Production!$J$241</definedName>
    <definedName function="false" hidden="false" name="mleaf_6b1edec4_d850_5a0a_a45c_6cc119544814" vbProcedure="false">'Use Phase'!$AE$195</definedName>
    <definedName function="false" hidden="false" name="mleaf_6b2133f4_7472_5e49_b408_b4e44f0126db" vbProcedure="false">'Heat map article'!$BA$38</definedName>
    <definedName function="false" hidden="false" name="mleaf_6b217533_6eb4_50a2_ba75_21c3d05c2bc3" vbProcedure="false">'Heat map article'!$AQ$23</definedName>
    <definedName function="false" hidden="false" name="mleaf_6b2326bc_f036_53ec_b1de_a209a8e03283" vbProcedure="false">'Heat map article'!$R$11</definedName>
    <definedName function="false" hidden="false" name="mleaf_6b283667_79fe_548b_9238_eef64f8b4279" vbProcedure="false">Recycling!$AC$170</definedName>
    <definedName function="false" hidden="false" name="mleaf_6b2a4eda_6ebd_55de_9db4_233309f629aa" vbProcedure="false">Recycling!$BR$322</definedName>
    <definedName function="false" hidden="false" name="mleaf_6b2d0d27_725f_55fa_b4a7_23c07529af80" vbProcedure="false">'Use Phase'!$L$22</definedName>
    <definedName function="false" hidden="false" name="mleaf_6b30b210_f261_5b26_b269_b60e01c216d9" vbProcedure="false">'Use Phase'!$S$330</definedName>
    <definedName function="false" hidden="false" name="mleaf_6b3bd466_985a_5b89_9e4d_56196a9c5ed3" vbProcedure="false">'Use Phase'!$W$341</definedName>
    <definedName function="false" hidden="false" name="mleaf_6b3c23eb_b164_59ef_be1a_5a944a1b1a24" vbProcedure="false">Resume_SensAnal!$S$102</definedName>
    <definedName function="false" hidden="false" name="mleaf_6b43264e_35ed_570b_a680_f6f1f66601f8" vbProcedure="false">'Use Phase'!$AJ$173</definedName>
    <definedName function="false" hidden="false" name="mleaf_6b439bdd_d1e8_50c6_931d_9660902953d6" vbProcedure="false">'Use Phase'!$G$62</definedName>
    <definedName function="false" hidden="false" name="mleaf_6b4526ab_bb35_5bc1_a676_08de770cea10" vbProcedure="false">'Heat map article'!$Q$78</definedName>
    <definedName function="false" hidden="false" name="mleaf_6b46c1ef_fc0b_5b2a_86fc_a2d0ecff2a26" vbProcedure="false">'Heat map article'!$AG$90</definedName>
    <definedName function="false" hidden="false" name="mleaf_6b492f39_56d4_545c_a4bc_a6a07f3eea58" vbProcedure="false">Recycling!$AL$152</definedName>
    <definedName function="false" hidden="false" name="mleaf_6b4d4bba_ee96_57a1_95ab_0046c19ee2b0" vbProcedure="false">'Use Phase'!$S$321</definedName>
    <definedName function="false" hidden="false" name="mleaf_6b4ebcb2_8d71_5a6f_9942_916efa1e9b16" vbProcedure="false">'Use Phase_Grid'!$Q$267</definedName>
    <definedName function="false" hidden="false" name="mleaf_6b4ec738_a413_5ebc_828c_fae550df33e1" vbProcedure="false">Recycling!$J$182</definedName>
    <definedName function="false" hidden="false" name="mleaf_6b610d93_f655_53b0_85c3_02412c5c96a5" vbProcedure="false">Production!$Q$191</definedName>
    <definedName function="false" hidden="false" name="mleaf_6b62801d_30c6_575e_ab87_6df2d06dd63a" vbProcedure="false">Recycling!$S$191</definedName>
    <definedName function="false" hidden="false" name="mleaf_6b64bc6f_8a63_576f_9896_91c84ab80610" vbProcedure="false">'Heat map article'!$AB$42</definedName>
    <definedName function="false" hidden="false" name="mleaf_6b689cd8_3051_591f_8d04_0ce46d3fbbc2" vbProcedure="false">Production!$B$26</definedName>
    <definedName function="false" hidden="false" name="mleaf_6b690147_e0c4_5118_a7f5_3e146006ae3e" vbProcedure="false">Production!$AA$1</definedName>
    <definedName function="false" hidden="false" name="mleaf_6b6a300e_b3cb_5c25_a5a8_14c60ae9acfd" vbProcedure="false">Graphs!$B$43</definedName>
    <definedName function="false" hidden="false" name="mleaf_6b6b1419_902d_51f4_ade7_f11dd4e4384c" vbProcedure="false">Resume_SensAnal!$J$221</definedName>
    <definedName function="false" hidden="false" name="mleaf_6b6d1dc2_bc0d_578d_9310_d3a0e2f13060" vbProcedure="false">'Heat map article'!$AN$29</definedName>
    <definedName function="false" hidden="false" name="mleaf_6b6f5d4c_cd17_55da_b9a1_799fc93bcd45" vbProcedure="false">'Use Phase'!$AG$295</definedName>
    <definedName function="false" hidden="false" name="mleaf_6b7612e9_f682_5b4e_9f7d_1c06e731de06" vbProcedure="false">'Use Phase_Grid'!$O$246</definedName>
    <definedName function="false" hidden="false" name="mleaf_6b776756_75f8_5a11_a843_545c67ae8a2a" vbProcedure="false">Graphs!$I$66</definedName>
    <definedName function="false" hidden="false" name="mleaf_6b779ac0_9529_5943_b3c9_42c8c61815ad" vbProcedure="false">Recycling!$BP$133</definedName>
    <definedName function="false" hidden="false" name="mleaf_6b7898ed_205a_51f0_a9c4_3e698945ea38" vbProcedure="false">Resume_SensAnal!$P$115</definedName>
    <definedName function="false" hidden="false" name="mleaf_6b7b5a98_a293_538f_a892_43a4d79b30e2" vbProcedure="false">'Heat map article'!$P$150</definedName>
    <definedName function="false" hidden="false" name="mleaf_6b7c8081_107b_5ae9_a5d1_8d5882b1a43a" vbProcedure="false">Recycling!$W$165</definedName>
    <definedName function="false" hidden="false" name="mleaf_6b7f2d64_ff45_5e33_b04f_868bf0724429" vbProcedure="false">'Use Phase'!$AD$326</definedName>
    <definedName function="false" hidden="false" name="mleaf_6b7f4c4a_beaf_57ea_83b1_179f65861927" vbProcedure="false">Production!$Y$80</definedName>
    <definedName function="false" hidden="false" name="mleaf_6b7f8f65_8a0a_5967_92ef_6b1f14429e03" vbProcedure="false">'Use Phase_Grid'!$L$58</definedName>
    <definedName function="false" hidden="false" name="mleaf_6b8000f1_d1b4_520e_beef_dce284eb0e2d" vbProcedure="false">'Heat map article'!$AU$25</definedName>
    <definedName function="false" hidden="false" name="mleaf_6b809d20_029a_5ca5_8bb9_2d2fc3eb0f41" vbProcedure="false">'Heat map article'!$J$118</definedName>
    <definedName function="false" hidden="false" name="mleaf_6b8136e2_88f0_5305_90fa_c0a5398434d2" vbProcedure="false">Resume_SensAnal!$AO$127</definedName>
    <definedName function="false" hidden="false" name="mleaf_6b8193f4_74bf_56e2_8992_4f422ba0bb3c" vbProcedure="false">'Use Phase'!$O$399</definedName>
    <definedName function="false" hidden="false" name="mleaf_6b8ae453_2b69_5b66_9cd6_7b09353fcbc9" vbProcedure="false">'Use Phase'!$K$339</definedName>
    <definedName function="false" hidden="false" name="mleaf_6b8c0391_337a_54ea_b6cb_495ec5e2116e" vbProcedure="false">Production!$BD$56</definedName>
    <definedName function="false" hidden="false" name="mleaf_6b8f487c_32a6_5e0f_9ad6_3fb87db06a88" vbProcedure="false">'Use Phase_Grid'!$K$150</definedName>
    <definedName function="false" hidden="false" name="mleaf_6b8f7d4e_1c3f_5f2f_8567_96138fcda481" vbProcedure="false">'Use Phase'!$K$259</definedName>
    <definedName function="false" hidden="false" name="mleaf_6b9087fa_d969_5e86_b0e9_029dcbb6db65" vbProcedure="false">'Heat map article'!$Q$104</definedName>
    <definedName function="false" hidden="false" name="mleaf_6b9413a5_5a55_5fd4_8bf3_2c80556368a5" vbProcedure="false">'Heat map article'!$N$110</definedName>
    <definedName function="false" hidden="false" name="mleaf_6b942e8f_fcb7_5232_9ebb_5daedaeff050" vbProcedure="false">'Heat map article'!$F$113</definedName>
    <definedName function="false" hidden="false" name="mleaf_6b9840cd_c3ca_523c_9eec_51c2d72ccc96" vbProcedure="false">Resume_SensAnal!$AB$59</definedName>
    <definedName function="false" hidden="false" name="mleaf_6b9862ee_c7af_5818_98f5_e2f46ef26cd0" vbProcedure="false">Production!$AW$12</definedName>
    <definedName function="false" hidden="false" name="mleaf_6b98cda9_4f50_5a74_83f4_9e347ba7f450" vbProcedure="false">Resume_SensAnal!$AC$40</definedName>
    <definedName function="false" hidden="false" name="mleaf_6b992c2e_abaf_5223_98bd_036d684004fe" vbProcedure="false">'Heat map article'!$U$18</definedName>
    <definedName function="false" hidden="false" name="mleaf_6b99b786_c8f6_59af_bf92_ffcb73794caf" vbProcedure="false">'Use Phase_Grid'!$W$150</definedName>
    <definedName function="false" hidden="false" name="mleaf_6b99bd0c_9786_5449_a302_282185826325" vbProcedure="false">'Heat map article'!$AM$46</definedName>
    <definedName function="false" hidden="false" name="mleaf_6ba3bfa1_8102_560a_8433_c19d90afb0d2" vbProcedure="false">Production!$AC$83</definedName>
    <definedName function="false" hidden="false" name="mleaf_6ba5c460_72e6_5def_832d_81b97a228c5b" vbProcedure="false">Recycling!$AV$316</definedName>
    <definedName function="false" hidden="false" name="mleaf_6ba64768_14c3_5f7a_9b48_f86450aaff13" vbProcedure="false">'Use Phase_Grid'!$D$40</definedName>
    <definedName function="false" hidden="false" name="mleaf_6ba72078_1426_5379_a785_30aa883cc1f3" vbProcedure="false">'Use Phase'!$W$219</definedName>
    <definedName function="false" hidden="false" name="mleaf_6ba7c263_517d_565c_b374_26139730803a" vbProcedure="false">Recycling!$BL$341</definedName>
    <definedName function="false" hidden="false" name="mleaf_6bb16a3b_f14a_5c3f_9b55_0c4cfe6e1d23" vbProcedure="false">'Use Phase'!$F$40</definedName>
    <definedName function="false" hidden="false" name="mleaf_6bb4a687_61bd_5424_9a91_a40e427392f0" vbProcedure="false">Production!$H$208</definedName>
    <definedName function="false" hidden="false" name="mleaf_6bb7315c_dd48_54fd_a9de_69df212c9d3e" vbProcedure="false">'Heat map article'!$F$57</definedName>
    <definedName function="false" hidden="false" name="mleaf_6bbb0858_39e3_5a1d_84ea_a8ef1d5df903" vbProcedure="false">'Heat map article'!$Z$9</definedName>
    <definedName function="false" hidden="false" name="mleaf_6bbdf32e_4cd8_549c_a66f_74e51e11f7a9" vbProcedure="false">'Heat map article'!$I$24</definedName>
    <definedName function="false" hidden="false" name="mleaf_6bbf9111_06cf_5451_90ae_23507d1c103b" vbProcedure="false">'Heat map article'!$J$126</definedName>
    <definedName function="false" hidden="false" name="mleaf_6bc457be_3791_51de_a8be_5000a9b3f039" vbProcedure="false">Resume_SensAnal!$L$205</definedName>
    <definedName function="false" hidden="false" name="mleaf_6bc53726_d8e4_55a8_8852_e88223c47932" vbProcedure="false">'Use Phase'!$M$263</definedName>
    <definedName function="false" hidden="false" name="mleaf_6bc6d11c_1230_550b_b7fb_a8372ec12716" vbProcedure="false">Recycling!$P$199</definedName>
    <definedName function="false" hidden="false" name="mleaf_6bc7b48f_715c_5860_a889_f68cdad98978" vbProcedure="false">'Heat map article'!$V$91</definedName>
    <definedName function="false" hidden="false" name="mleaf_6bcca4d1_63ec_5101_a8ae_b7eae5d9f244" vbProcedure="false">'Use Phase_Grid'!$M$247</definedName>
    <definedName function="false" hidden="false" name="mleaf_6bce6577_3283_50f7_87fa_b3d1ed841851" vbProcedure="false">'Use Phase'!$P$287</definedName>
    <definedName function="false" hidden="false" name="mleaf_6bd3bebb_76ab_5958_b6e9_44c8f4865dbd" vbProcedure="false">'Use Phase_Grid'!$S$139</definedName>
    <definedName function="false" hidden="false" name="mleaf_6bd7ea88_0dbb_5d4f_b0d1_52539891be6b" vbProcedure="false">'Heat map article'!$Y$131</definedName>
    <definedName function="false" hidden="false" name="mleaf_6bd846d0_597d_53a5_a01a_9474facbbb28" vbProcedure="false">Production!$S$90</definedName>
    <definedName function="false" hidden="false" name="mleaf_6bd8eb3e_d039_51b2_b761_1c5c45bc48ea" vbProcedure="false">'Heat map article'!$AH$138</definedName>
    <definedName function="false" hidden="false" name="mleaf_6bda7ef5_ea57_5bdb_9ccb_a9e1b350b21b" vbProcedure="false">'Heat map article'!$AT$22</definedName>
    <definedName function="false" hidden="false" name="mleaf_6bdb382e_7bf1_5f05_abe1_26dbbbfd1533" vbProcedure="false">Production!$H$19</definedName>
    <definedName function="false" hidden="false" name="mleaf_6bdcab91_3208_5f02_9fc6_10333355c557" vbProcedure="false">'Use Phase'!$AF$352</definedName>
    <definedName function="false" hidden="false" name="mleaf_6be03bc7_ed39_5ee2_af42_02f891e08dac" vbProcedure="false">Production!$AZ$176</definedName>
    <definedName function="false" hidden="false" name="mleaf_6be53714_0e9a_54b9_8240_6c114f23866f" vbProcedure="false">Recycling!$J$101</definedName>
    <definedName function="false" hidden="false" name="mleaf_6be7d948_5595_5cf7_a09d_de31d182c7c1" vbProcedure="false">Production!$AT$48</definedName>
    <definedName function="false" hidden="false" name="mleaf_6bec0e3a_0e00_5094_ba03_914b025f0868" vbProcedure="false">'Use Phase'!$Q$345</definedName>
    <definedName function="false" hidden="false" name="mleaf_6bee0a91_3b85_5afd_9f2a_6fd1cdae36fd" vbProcedure="false">'Heat map article'!$AO$12</definedName>
    <definedName function="false" hidden="false" name="mleaf_6bef404b_6058_5093_a7c6_524c59a00d3c" vbProcedure="false">Production!$AK$186</definedName>
    <definedName function="false" hidden="false" name="mleaf_6bf2a8cc_b95c_5b0c_8142_f35176cb8e1f" vbProcedure="false">'Use Phase_Grid'!$M$72</definedName>
    <definedName function="false" hidden="false" name="mleaf_6bfa1319_d1bc_51e3_bfb0_74cda813106c" vbProcedure="false">'Use Phase'!$V$299</definedName>
    <definedName function="false" hidden="false" name="mleaf_6bfa4102_09c5_5023_81e0_5a0f783c94e4" vbProcedure="false">Resume_SensAnal!$AB$42</definedName>
    <definedName function="false" hidden="false" name="mleaf_6bfae2be_d63e_5872_8c5b_238d5f9d4a61" vbProcedure="false">Recycling!$AW$313</definedName>
    <definedName function="false" hidden="false" name="mleaf_6bfd430b_32d8_596d_9dd6_8fbc7a8f8677" vbProcedure="false">Production!$BM$228</definedName>
    <definedName function="false" hidden="false" name="mleaf_6bfef77f_fed1_5585_a7d5_3cdcd063c9fa" vbProcedure="false">Recycling!$BM$330</definedName>
    <definedName function="false" hidden="false" name="mleaf_6bffde6c_465d_5d92_a2f8_7c60d2daa8e4" vbProcedure="false">Resume_SensAnal!$Y$11</definedName>
    <definedName function="false" hidden="false" name="mleaf_6c014eb8_d430_560d_a251_354b3762a48c" vbProcedure="false">'Heat map article'!$H$76</definedName>
    <definedName function="false" hidden="false" name="mleaf_6c01c63f_0321_5195_8cef_143df62d1396" vbProcedure="false">'Use Phase'!$AK$243</definedName>
    <definedName function="false" hidden="false" name="mleaf_6c038789_08dd_535f_a863_7fb486100586" vbProcedure="false">'Heat map article'!$G$6</definedName>
    <definedName function="false" hidden="false" name="mleaf_6c0781bc_098e_55f7_8a89_8de5d40f33bf" vbProcedure="false">Resume_SensAnal!$N$218</definedName>
    <definedName function="false" hidden="false" name="mleaf_6c08bdd5_45a5_5723_8ced_824d66400fd9" vbProcedure="false">'Use Phase'!$R$86</definedName>
    <definedName function="false" hidden="false" name="mleaf_6c093021_dcd8_5ee0_9177_548220ff17b6" vbProcedure="false">Recycling!$F$191</definedName>
    <definedName function="false" hidden="false" name="mleaf_6c0a1d3f_7393_58b4_b1e1_2ed7e8b1760c" vbProcedure="false">Recycling!$U$187</definedName>
    <definedName function="false" hidden="false" name="mleaf_6c0d83f0_1848_5e7a_9bc2_1fe791b50b5f" vbProcedure="false">'Use Phase'!$R$167</definedName>
    <definedName function="false" hidden="false" name="mleaf_6c0e5c6c_eca9_5164_a275_ac00f3b98441" vbProcedure="false">Graphs!$O$28</definedName>
    <definedName function="false" hidden="false" name="mleaf_6c0febaa_349a_5e24_ba58_0555ae05afd4" vbProcedure="false">'Heat map article'!$AJ$97</definedName>
    <definedName function="false" hidden="false" name="mleaf_6c1763a8_fa46_53ec_af93_6c0c6b9c18cb" vbProcedure="false">Recycling!$AM$82</definedName>
    <definedName function="false" hidden="false" name="mleaf_6c1df45b_1cee_5951_953b_9139fd46c8c8" vbProcedure="false">'Use Phase_Grid'!$M$32</definedName>
    <definedName function="false" hidden="false" name="mleaf_6c219fca_20d7_570e_863f_3f6d3ab06b9a" vbProcedure="false">Recycling!$O$83</definedName>
    <definedName function="false" hidden="false" name="mleaf_6c21b129_5338_51bf_aadf_1e50a822914f" vbProcedure="false">'Use Phase'!$P$144</definedName>
    <definedName function="false" hidden="false" name="mleaf_6c2341fb_c30a_5906_8500_9b9848baa285" vbProcedure="false">'Use Phase'!$U$147</definedName>
    <definedName function="false" hidden="false" name="mleaf_6c25228a_b734_55ba_82d0_0b1aa5e5c7b3" vbProcedure="false">Resume_SensAnal!$F$8</definedName>
    <definedName function="false" hidden="false" name="mleaf_6c2550e2_e588_5cfb_bde1_1ada2e446c16" vbProcedure="false">Resume_SensAnal!$AI$57</definedName>
    <definedName function="false" hidden="false" name="mleaf_6c258e9b_e2b6_5fcb_acd4_f3276356223c" vbProcedure="false">'Use Phase'!$L$34</definedName>
    <definedName function="false" hidden="false" name="mleaf_6c25f987_800d_5237_b82a_f70ec762853d" vbProcedure="false">'Use Phase_Grid'!$M$164</definedName>
    <definedName function="false" hidden="false" name="mleaf_6c27bc39_ce73_5532_8dd1_c3eefa7beb2d" vbProcedure="false">Production!$AJ$189</definedName>
    <definedName function="false" hidden="false" name="mleaf_6c2e0528_b3ea_50c1_a16c_e04a5beebd44" vbProcedure="false">Production!$AF$80</definedName>
    <definedName function="false" hidden="false" name="mleaf_6c325ac9_0294_5636_81a3_a296da12121a" vbProcedure="false">'Use Phase'!$AE$201</definedName>
    <definedName function="false" hidden="false" name="mleaf_6c34cf9c_5dc7_5e81_be9d_d7eb7f8fff1e" vbProcedure="false">Resume_SensAnal!$AR$133</definedName>
    <definedName function="false" hidden="false" name="mleaf_6c372aed_f860_5e98_acf1_80d9530ea77e" vbProcedure="false">'Use Phase_Grid'!$N$118</definedName>
    <definedName function="false" hidden="false" name="mleaf_6c385baf_ff23_5f3f_8205_e7f4983184ec" vbProcedure="false">'Use Phase'!$O$284</definedName>
    <definedName function="false" hidden="false" name="mleaf_6c3b6b54_8a95_56f1_b1bb_3ffd76d2fbc9" vbProcedure="false">Production!$H$205</definedName>
    <definedName function="false" hidden="false" name="mleaf_6c3eabb4_24e1_5149_9d9e_aaef863316fb" vbProcedure="false">Recycling!$Z$177</definedName>
    <definedName function="false" hidden="false" name="mleaf_6c403097_952e_535e_bd79_3bedd8f940d5" vbProcedure="false">'Heat map article'!$H$109</definedName>
    <definedName function="false" hidden="false" name="mleaf_6c40415f_67ad_5a4a_b42c_139c1c535239" vbProcedure="false">Recycling!$AE$82</definedName>
    <definedName function="false" hidden="false" name="mleaf_6c4374a9_d7af_557c_b909_e9716a0d2a90" vbProcedure="false">'Heat map article'!$Q$38</definedName>
    <definedName function="false" hidden="false" name="mleaf_6c43b8c1_12de_5959_a776_b9874b3ad8d6" vbProcedure="false">'Heat map article'!$AW$45</definedName>
    <definedName function="false" hidden="false" name="mleaf_6c49660f_6663_5512_8145_30806296c6c3" vbProcedure="false">'Use Phase'!$L$80</definedName>
    <definedName function="false" hidden="false" name="mleaf_6c4c159c_54c1_5570_b67c_065d241c5495" vbProcedure="false">'Heat map article'!$U$132</definedName>
    <definedName function="false" hidden="false" name="mleaf_6c4e1be9_a614_5b32_8f94_362794a7296f" vbProcedure="false">Resume_SensAnal!$AF$62</definedName>
    <definedName function="false" hidden="false" name="mleaf_6c4e797a_4c29_595a_ac90_3a0c5d89176d" vbProcedure="false">'Use Phase'!$AI$259</definedName>
    <definedName function="false" hidden="false" name="mleaf_6c4f504c_2111_54be_bf9f_c281b20590cd" vbProcedure="false">'Use Phase'!$AE$250</definedName>
    <definedName function="false" hidden="false" name="mleaf_6c4f8ea7_8f56_539b_8a6e_9fc6bf867848" vbProcedure="false">Resume_SensAnal!$R$91</definedName>
    <definedName function="false" hidden="false" name="mleaf_6c52c0eb_297a_5f43_a54a_a8ed1663a073" vbProcedure="false">'Heat map article'!$AF$80</definedName>
    <definedName function="false" hidden="false" name="mleaf_6c533ae3_f61c_54e3_aa04_230c850a9b18" vbProcedure="false">'Heat map article'!$I$92</definedName>
    <definedName function="false" hidden="false" name="mleaf_6c56db64_a48d_578d_8384_46af9de45622" vbProcedure="false">'Use Phase_Grid'!$N$185</definedName>
    <definedName function="false" hidden="false" name="mleaf_6c59e32d_8081_56b7_b944_9cda00fa550f" vbProcedure="false">'Heat map article'!$AB$144</definedName>
    <definedName function="false" hidden="false" name="mleaf_6c5b25d2_9af8_5f63_9f59_8f5d219404a7" vbProcedure="false">'Use Phase_Grid'!$S$216</definedName>
    <definedName function="false" hidden="false" name="mleaf_6c628f03_fb9c_59e2_8d3a_31ce2b9cf3c0" vbProcedure="false">Recycling!$O$102</definedName>
    <definedName function="false" hidden="false" name="mleaf_6c647595_fbcc_5fec_879c_b1cc87e1a7d5" vbProcedure="false">Production!$P$146</definedName>
    <definedName function="false" hidden="false" name="mleaf_6c6b84de_6756_54e6_b160_32e05d1394a3" vbProcedure="false">Resume_SensAnal!$R$127</definedName>
    <definedName function="false" hidden="false" name="mleaf_6c7199bf_719e_5251_a354_627417f1f51b" vbProcedure="false">'Use Phase_Grid'!$N$156</definedName>
    <definedName function="false" hidden="false" name="mleaf_6c79f59e_379d_53f9_9cf6_f588d7b1a4c1" vbProcedure="false">Resume_SensAnal!$N$71</definedName>
    <definedName function="false" hidden="false" name="mleaf_6c7b4497_e5bb_5459_8a20_0318488bd220" vbProcedure="false">'Heat map article'!$Z$63</definedName>
    <definedName function="false" hidden="false" name="mleaf_6c7b8ca2_3eea_5f39_978f_a21e107bc1fd" vbProcedure="false">'Use Phase'!$W$258</definedName>
    <definedName function="false" hidden="false" name="mleaf_6c7c7fff_01c1_5e4c_8878_98b84b43ff92" vbProcedure="false">Graphs!$D$42</definedName>
    <definedName function="false" hidden="false" name="mleaf_6c80376d_1aa1_56da_9fcb_e73c0b2b2f2d" vbProcedure="false">'Use Phase'!$Q$349</definedName>
    <definedName function="false" hidden="false" name="mleaf_6c8772e0_4d94_5d2e_9f82_2c6c6ae160a0" vbProcedure="false">Production!$K$29</definedName>
    <definedName function="false" hidden="false" name="mleaf_6c88cd44_b499_5502_83d9_57cd2ecf1720" vbProcedure="false">Recycling!$AQ$64</definedName>
    <definedName function="false" hidden="false" name="mleaf_6c89b4f1_cb5f_5b50_9956_b38384cad646" vbProcedure="false">'Use Phase_Grid'!$N$114</definedName>
    <definedName function="false" hidden="false" name="mleaf_6c8a0594_3ddb_51c5_b6ac_06831c2f7b2f" vbProcedure="false">'Use Phase_Grid'!$U$166</definedName>
    <definedName function="false" hidden="false" name="mleaf_6c8eb09e_5517_507e_9bdd_58b9675bbdff" vbProcedure="false">Production!$H$165</definedName>
    <definedName function="false" hidden="false" name="mleaf_6c900bd7_d9b1_5c4e_85cd_6a2ba711d861" vbProcedure="false">Resume_SensAnal!$O$97</definedName>
    <definedName function="false" hidden="false" name="mleaf_6c915391_55a7_5b13_a6f1_a16ae9a5ffb3" vbProcedure="false">'Heat map article'!$J$63</definedName>
    <definedName function="false" hidden="false" name="mleaf_6c9224ce_a972_5388_9196_c2d8ca745880" vbProcedure="false">Recycling!$BO$315</definedName>
    <definedName function="false" hidden="false" name="mleaf_6c9676c9_5134_5203_9ad2_4d630f6e1d15" vbProcedure="false">Production!$B$39</definedName>
    <definedName function="false" hidden="false" name="mleaf_6c97fedb_9667_5849_b015_da97e49aac88" vbProcedure="false">Resume_SensAnal!$N$154</definedName>
    <definedName function="false" hidden="false" name="mleaf_6c9f2d9c_c46b_59bd_b146_aa94e100c91a" vbProcedure="false">Recycling!$M$193</definedName>
    <definedName function="false" hidden="false" name="mleaf_6ca0039a_de09_51ec_b40c_0e4b09a23b7a" vbProcedure="false">'Use Phase_Grid'!$O$251</definedName>
    <definedName function="false" hidden="false" name="mleaf_6ca079fa_0d7b_52a6_9607_22ef3ee7b816" vbProcedure="false">'Use Phase'!$M$205</definedName>
    <definedName function="false" hidden="false" name="mleaf_6ca1a1ef_df4a_5e86_abae_9454ff9fe4a1" vbProcedure="false">Recycling!$AZ$95</definedName>
    <definedName function="false" hidden="false" name="mleaf_6ca628e6_48f8_5930_be05_43d1cc5fba34" vbProcedure="false">'Heat map article'!$C$139</definedName>
    <definedName function="false" hidden="false" name="mleaf_6caa0a96_6514_5064_bc18_8ce1db6019e8" vbProcedure="false">'Use Phase'!$S$280</definedName>
    <definedName function="false" hidden="false" name="mleaf_6cab9c8b_d89b_5f9c_a4fd_ac330e56efff" vbProcedure="false">'Use Phase'!$T$221</definedName>
    <definedName function="false" hidden="false" name="mleaf_6cae38ae_8788_5003_aa0e_7c4edf057989" vbProcedure="false">'Heat map article'!$M$37</definedName>
    <definedName function="false" hidden="false" name="mleaf_6caff740_bb2c_542f_a04e_965364279c2e" vbProcedure="false">'Use Phase'!$AI$162</definedName>
    <definedName function="false" hidden="false" name="mleaf_6cb553b7_29b2_5473_8460_6ea7ca7afda5" vbProcedure="false">Resume_SensAnal!$AK$64</definedName>
    <definedName function="false" hidden="false" name="mleaf_6cb8d25c_5bc0_51da_9f24_99bbe9515f78" vbProcedure="false">Recycling!$L$155</definedName>
    <definedName function="false" hidden="false" name="mleaf_6cbda264_cc3b_5ac7_af8f_6d02a7ac9ae0" vbProcedure="false">Graphs!$C$18</definedName>
    <definedName function="false" hidden="false" name="mleaf_6cc31e23_2112_5401_abf4_d9248234ee36" vbProcedure="false">Production!$BL$4</definedName>
    <definedName function="false" hidden="false" name="mleaf_6cc5c802_d8f5_5f74_954e_d6cc1563dd75" vbProcedure="false">'Use Phase'!$D$39</definedName>
    <definedName function="false" hidden="false" name="mleaf_6cc64cc9_72fd_5dc4_9efd_72a5eb8af44c" vbProcedure="false">'Heat map article'!$AD$34</definedName>
    <definedName function="false" hidden="false" name="mleaf_6cc7afae_de8b_5a8a_a978_9c295a50c595" vbProcedure="false">'Use Phase'!$AJ$246</definedName>
    <definedName function="false" hidden="false" name="mleaf_6cc8526c_0a25_5be0_b37b_3617a1b86091" vbProcedure="false">'Use Phase'!$AF$238</definedName>
    <definedName function="false" hidden="false" name="mleaf_6cc8cb57_e95b_5cba_b815_a057b1d2b834" vbProcedure="false">'Use Phase_Grid'!$L$22</definedName>
    <definedName function="false" hidden="false" name="mleaf_6ccd9ef3_7b69_5312_97ca_c0964fb19857" vbProcedure="false">'Heat map article'!$H$127</definedName>
    <definedName function="false" hidden="false" name="mleaf_6ccf8f14_f5b8_57b3_a43b_380c92f4a91b" vbProcedure="false">Recycling!$AR$320</definedName>
    <definedName function="false" hidden="false" name="mleaf_6cd0d2c3_1200_5c34_905e_85787d267ef4" vbProcedure="false">Resume_SensAnal!$F$211</definedName>
    <definedName function="false" hidden="false" name="mleaf_6cd1e654_a2e2_5614_9190_84d9ebe67a5a" vbProcedure="false">Recycling!$AW$105</definedName>
    <definedName function="false" hidden="false" name="mleaf_6cdce7a5_8758_5273_986f_c0d7d8a67fc0" vbProcedure="false">Resume_SensAnal!$AP$100</definedName>
    <definedName function="false" hidden="false" name="mleaf_6cdefbc8_462d_5a3d_8fcf_db836bde4cd1" vbProcedure="false">'Use Phase_Grid'!$P$228</definedName>
    <definedName function="false" hidden="false" name="mleaf_6cdf6c06_5cdc_560a_b755_f53688c73977" vbProcedure="false">'Heat map article'!$AR$23</definedName>
    <definedName function="false" hidden="false" name="mleaf_6ce3e2fe_ade1_5d4f_bc37_254385e0dae4" vbProcedure="false">'Use Phase'!$R$205</definedName>
    <definedName function="false" hidden="false" name="mleaf_6ce6b06b_a1ea_5ce6_80e7_b742562ff372" vbProcedure="false">Recycling!$AT$321</definedName>
    <definedName function="false" hidden="false" name="mleaf_6ce6c0df_d961_5890_bd0a_de9b9abc39a7" vbProcedure="false">'Heat map article'!$AS$22</definedName>
    <definedName function="false" hidden="false" name="mleaf_6cea61e3_1d94_5251_a20f_51054e7db8c6" vbProcedure="false">Resume_SensAnal!$T$165</definedName>
    <definedName function="false" hidden="false" name="mleaf_6cedcbe1_bf4b_5c31_8fc1_63dc8fe08afe" vbProcedure="false">Resume_SensAnal!$AO$63</definedName>
    <definedName function="false" hidden="false" name="mleaf_6cee4704_d701_5e61_955f_6973b7ac6c62" vbProcedure="false">Resume_SensAnal!$Q$101</definedName>
    <definedName function="false" hidden="false" name="mleaf_6cf38fc9_bb38_5787_9c8e_93b6928e836d" vbProcedure="false">'Heat map article'!$AN$22</definedName>
    <definedName function="false" hidden="false" name="mleaf_6cf7ce94_b5bd_51cf_a6c1_546991e5a696" vbProcedure="false">Resume_SensAnal!$S$63</definedName>
    <definedName function="false" hidden="false" name="mleaf_6cf98014_662c_53ab_9d9d_e1158c3cc804" vbProcedure="false">Recycling!$K$111</definedName>
    <definedName function="false" hidden="false" name="mleaf_6cfa843d_b73f_5bc7_bede_8b7d949adc01" vbProcedure="false">Recycling!$F$84</definedName>
    <definedName function="false" hidden="false" name="mleaf_6cfc4e3f_e8e6_5dd3_ae77_6c1cc3bf155c" vbProcedure="false">Recycling!$AZ$109</definedName>
    <definedName function="false" hidden="false" name="mleaf_6cfe3b7f_39f9_5494_937a_bdac641f6f09" vbProcedure="false">'Use Phase'!$O$232</definedName>
    <definedName function="false" hidden="false" name="mleaf_6cfee756_a7df_5cab_af0d_1bc952d36172" vbProcedure="false">'Heat map article'!$Y$95</definedName>
    <definedName function="false" hidden="false" name="mleaf_6cff0dcc_431b_5a51_aaad_c7facabf40eb" vbProcedure="false">'Heat map article'!$AR$41</definedName>
    <definedName function="false" hidden="false" name="mleaf_6d00b633_39ba_54cb_98ab_da69506502f7" vbProcedure="false">'Use Phase'!$P$206</definedName>
    <definedName function="false" hidden="false" name="mleaf_6d0452dd_27b0_567e_a479_468954096e6e" vbProcedure="false">Production!$AZ$7</definedName>
    <definedName function="false" hidden="false" name="mleaf_6d0699f9_d736_57f6_905a_cfd3284a18db" vbProcedure="false">Resume_SensAnal!$P$215</definedName>
    <definedName function="false" hidden="false" name="mleaf_6d087c93_146a_5945_9a21_73df47a26d1f" vbProcedure="false">'Use Phase'!$K$302</definedName>
    <definedName function="false" hidden="false" name="mleaf_6d08f58a_9746_5ac5_b562_d564fc40a1fb" vbProcedure="false">Recycling!$AY$119</definedName>
    <definedName function="false" hidden="false" name="mleaf_6d0d1dff_b5ef_55f9_8042_190a0253ad9f" vbProcedure="false">Whisker_Sens!$I$53</definedName>
    <definedName function="false" hidden="false" name="mleaf_6d0d6a88_d748_5aa7_9664_cc10314264eb" vbProcedure="false">'Use Phase'!$O$73</definedName>
    <definedName function="false" hidden="false" name="mleaf_6d0d6cc8_da5f_5fbb_a313_6e839860ba2d" vbProcedure="false">'Heat map article'!$P$146</definedName>
    <definedName function="false" hidden="false" name="mleaf_6d0ecbf7_8502_52f9_9704_b99884aaaf00" vbProcedure="false">'Use Phase'!$L$395</definedName>
    <definedName function="false" hidden="false" name="mleaf_6d100ea3_414a_53c0_85ff_d1709f0300e2" vbProcedure="false">'Use Phase'!$K$65</definedName>
    <definedName function="false" hidden="false" name="mleaf_6d105c8b_9124_549f_9d57_1f8326b5a9ed" vbProcedure="false">Recycling!$BN$306</definedName>
    <definedName function="false" hidden="false" name="mleaf_6d1182b7_7770_5d7c_a620_507168d4dc7c" vbProcedure="false">'Use Phase_Grid'!$D$41</definedName>
    <definedName function="false" hidden="false" name="mleaf_6d126c7f_1586_5d81_a4d3_b9fc2ab97f35" vbProcedure="false">'Use Phase'!$Q$207</definedName>
    <definedName function="false" hidden="false" name="mleaf_6d13034a_4ba0_5da6_973b_1ac27c177258" vbProcedure="false">'Use Phase'!$V$171</definedName>
    <definedName function="false" hidden="false" name="mleaf_6d159e4c_bcc3_5fcb_9ac6_b10eef9b6a8f" vbProcedure="false">Resume_SensAnal!$AK$60</definedName>
    <definedName function="false" hidden="false" name="mleaf_6d21dfa7_a08a_5873_a76c_ebbe5a5d308d" vbProcedure="false">Resume_SensAnal!$M$128</definedName>
    <definedName function="false" hidden="false" name="mleaf_6d223436_6d34_5795_841e_9bd0cadcdb23" vbProcedure="false">'Heat map article'!$D$119</definedName>
    <definedName function="false" hidden="false" name="mleaf_6d2354a8_8c55_5189_820d_ec05f8815216" vbProcedure="false">Production!$K$35</definedName>
    <definedName function="false" hidden="false" name="mleaf_6d242b7f_eb2d_5498_9323_d406689c484e" vbProcedure="false">'Use Phase'!$AF$160</definedName>
    <definedName function="false" hidden="false" name="mleaf_6d247fb4_bbf6_51a5_965c_f6d89fb4071e" vbProcedure="false">Recycling!$AD$163</definedName>
    <definedName function="false" hidden="false" name="mleaf_6d24fd3a_cfb7_5b03_8019_a7f17581bdc7" vbProcedure="false">'Use Phase'!$J$285</definedName>
    <definedName function="false" hidden="false" name="mleaf_6d2621c0_83ac_5212_a4a4_82cc059aefa8" vbProcedure="false">Graphs!$K$5</definedName>
    <definedName function="false" hidden="false" name="mleaf_6d2bbde9_1a83_57a5_a4e7_b295f7d7b620" vbProcedure="false">'Use Phase'!$M$382</definedName>
    <definedName function="false" hidden="false" name="mleaf_6d2d59c7_7182_56a3_aaae_f5db6b60dc60" vbProcedure="false">Recycling!$AA$184</definedName>
    <definedName function="false" hidden="false" name="mleaf_6d302913_4ba4_5946_af8a_cee3bada5a71" vbProcedure="false">'Use Phase'!$AG$238</definedName>
    <definedName function="false" hidden="false" name="mleaf_6d3568c9_21a1_5b40_9ca9_9badc83e2de8" vbProcedure="false">'Use Phase_Grid'!$O$82</definedName>
    <definedName function="false" hidden="false" name="mleaf_6d35ee65_d6ed_5894_8074_4443df9ef442" vbProcedure="false">'Use Phase'!$R$160</definedName>
    <definedName function="false" hidden="false" name="mleaf_6d37f641_4163_5ddd_b796_a7f2a5dadae2" vbProcedure="false">'Use Phase'!$W$172</definedName>
    <definedName function="false" hidden="false" name="mleaf_6d39b282_a23f_5275_8ae6_b1f7a799d63c" vbProcedure="false">Resume_SensAnal!$J$220</definedName>
    <definedName function="false" hidden="false" name="mleaf_6d39e9d0_7358_5560_b77a_25031c6bafdd" vbProcedure="false">'Heat map article'!$AG$58</definedName>
    <definedName function="false" hidden="false" name="mleaf_6d3be3f5_b62b_58ef_b711_bf588b8b838c" vbProcedure="false">Recycling!$BO$309</definedName>
    <definedName function="false" hidden="false" name="mleaf_6d3e39df_7bd8_57bc_a3e9_92067a95ff35" vbProcedure="false">Resume_SensAnal!$S$155</definedName>
    <definedName function="false" hidden="false" name="mleaf_6d3f86a1_3e71_533c_9553_41b206f263bc" vbProcedure="false">'Heat map article'!$L$116</definedName>
    <definedName function="false" hidden="false" name="mleaf_6d415200_d0a3_5888_a9bc_6354fb53d68e" vbProcedure="false">Production!$AJ$226</definedName>
    <definedName function="false" hidden="false" name="mleaf_6d47de2a_b970_5b73_96a4_3aa153394b69" vbProcedure="false">Recycling!$BP$326</definedName>
    <definedName function="false" hidden="false" name="mleaf_6d4afedd_f68f_5474_8106_8afc384a530c" vbProcedure="false">Production!$G$216</definedName>
    <definedName function="false" hidden="false" name="mleaf_6d545f54_f6e6_55d7_b56a_dc47c27623db" vbProcedure="false">'Use Phase'!$B$43</definedName>
    <definedName function="false" hidden="false" name="mleaf_6d54db81_7866_5811_b164_977aa572d22c" vbProcedure="false">Resume_SensAnal!$AF$67</definedName>
    <definedName function="false" hidden="false" name="mleaf_6d58dd48_c85e_53de_89b6_0ef249795d11" vbProcedure="false">Production!$H$225</definedName>
    <definedName function="false" hidden="false" name="mleaf_6d5da3c4_210f_5f21_9e52_611090377638" vbProcedure="false">Recycling!$F$183</definedName>
    <definedName function="false" hidden="false" name="mleaf_6d60542d_363b_55f0_a5e0_228d7485c649" vbProcedure="false">'Heat map article'!$AF$57</definedName>
    <definedName function="false" hidden="false" name="mleaf_6d62a6b2_eb51_554b_8cb8_a10be71ea953" vbProcedure="false">'Use Phase_Grid'!$O$198</definedName>
    <definedName function="false" hidden="false" name="mleaf_6d64de2e_0d26_521c_80aa_e1e8a39bc275" vbProcedure="false">'Use Phase_Grid'!$E$41</definedName>
    <definedName function="false" hidden="false" name="mleaf_6d657450_9608_59d8_92b2_a9391c706500" vbProcedure="false">Graphs!$F$68</definedName>
    <definedName function="false" hidden="false" name="mleaf_6d66cd77_f829_5d3a_bb35_94919a4bad74" vbProcedure="false">'Heat map article'!$D$152</definedName>
    <definedName function="false" hidden="false" name="mleaf_6d67eb8c_6391_5332_a7a9_9ec189112289" vbProcedure="false">'Heat map article'!$C$60</definedName>
    <definedName function="false" hidden="false" name="mleaf_6d683648_fef6_55a3_8349_891e50dfed09" vbProcedure="false">Resume_SensAnal!$S$148</definedName>
    <definedName function="false" hidden="false" name="mleaf_6d68625d_5257_50fc_972b_fdae9ad84f5f" vbProcedure="false">Recycling!$AX$326</definedName>
    <definedName function="false" hidden="false" name="mleaf_6d72c2e4_a7ed_5a26_8319_4baf338284a4" vbProcedure="false">Recycling!$J$145</definedName>
    <definedName function="false" hidden="false" name="mleaf_6d74e547_a77d_59a9_9d88_f631a98642a4" vbProcedure="false">Production!$AT$92</definedName>
    <definedName function="false" hidden="false" name="mleaf_6d77c1d4_045f_5f4e_b777_9f7888dbfc5a" vbProcedure="false">'Use Phase'!$AG$317</definedName>
    <definedName function="false" hidden="false" name="mleaf_6d7a5ec2_33bf_562a_bd86_bc912559cab4" vbProcedure="false">'Heat map article'!$F$52</definedName>
    <definedName function="false" hidden="false" name="mleaf_6d7a9f1a_fd05_5a33_b8f1_3619408dd62d" vbProcedure="false">Recycling!$P$94</definedName>
    <definedName function="false" hidden="false" name="mleaf_6d7ecde8_e927_541b_9268_458d4793c378" vbProcedure="false">'Use Phase_Grid'!$T$165</definedName>
    <definedName function="false" hidden="false" name="mleaf_6d83c951_deb3_57a8_b17b_82d154c9d0b7" vbProcedure="false">Recycling!$AC$85</definedName>
    <definedName function="false" hidden="false" name="mleaf_6d8682fe_c6b5_5f34_883c_5c95aea37c5e" vbProcedure="false">Production!$N$175</definedName>
    <definedName function="false" hidden="false" name="mleaf_6d89eae4_90b6_50cd_b352_3c9c1b9cf27d" vbProcedure="false">Production!$A$32</definedName>
    <definedName function="false" hidden="false" name="mleaf_6d8c6d7e_c08f_5439_93fd_5598d9ece055" vbProcedure="false">Production!$D$33</definedName>
    <definedName function="false" hidden="false" name="mleaf_6d8fae75_4b63_58e6_b72e_47bfb4cc7126" vbProcedure="false">Resume_SensAnal!$N$103</definedName>
    <definedName function="false" hidden="false" name="mleaf_6d94471c_54f7_54bd_8d31_a876ab40f4f7" vbProcedure="false">'Heat map article'!$Q$25</definedName>
    <definedName function="false" hidden="false" name="mleaf_6d96d2e4_13a8_5e4a_83d2_75a9ebd244a5" vbProcedure="false">'Use Phase'!$C$39</definedName>
    <definedName function="false" hidden="false" name="mleaf_6d97c18c_738d_5000_9964_50bc96bd84d9" vbProcedure="false">'Heat map article'!$M$128</definedName>
    <definedName function="false" hidden="false" name="mleaf_6d98011c_ced8_56de_b2ae_396a2286fb42" vbProcedure="false">Resume_SensAnal!$AQ$63</definedName>
    <definedName function="false" hidden="false" name="mleaf_6d99bfa9_d0a2_58bd_baf5_2e1e185dc9f6" vbProcedure="false">Resume_SensAnal!$AH$45</definedName>
    <definedName function="false" hidden="false" name="mleaf_6d9df004_469f_5a8d_a9d3_b8a8b668c45d" vbProcedure="false">Resume_SensAnal!$P$116</definedName>
    <definedName function="false" hidden="false" name="mleaf_6da228ce_5366_5846_8faf_19b637fe1693" vbProcedure="false">'Heat map article'!$U$95</definedName>
    <definedName function="false" hidden="false" name="mleaf_6da6d207_951f_519d_b3f6_5c291b3b819a" vbProcedure="false">'Use Phase'!$AH$326</definedName>
    <definedName function="false" hidden="false" name="mleaf_6da8ef34_a69f_55ed_9749_d5be1fadf498" vbProcedure="false">Production!$AT$215</definedName>
    <definedName function="false" hidden="false" name="mleaf_6da99b30_8539_5f18_90d9_9de72e784541" vbProcedure="false">'Use Phase'!$K$399</definedName>
    <definedName function="false" hidden="false" name="mleaf_6da9b3ae_f0fd_5e20_9a69_422cecdf66ea" vbProcedure="false">'Heat map article'!$F$138</definedName>
    <definedName function="false" hidden="false" name="mleaf_6db628bb_466c_5050_9e9c_8eab599ac4de" vbProcedure="false">Whisker_Sens!$C$53</definedName>
    <definedName function="false" hidden="false" name="mleaf_6dba8b77_22fe_590d_8da6_15c5be9c523b" vbProcedure="false">Production!$BD$209</definedName>
    <definedName function="false" hidden="false" name="mleaf_6dbb8f9b_daeb_5ba0_9241_7908e12d81f4" vbProcedure="false">Production!$BF$145</definedName>
    <definedName function="false" hidden="false" name="mleaf_6dbd1348_897d_5647_8b72_176d4d35a58c" vbProcedure="false">'Use Phase'!$R$190</definedName>
    <definedName function="false" hidden="false" name="mleaf_6dbe355c_98ab_5728_9fcf_613119798baf" vbProcedure="false">'Heat map article'!$C$88</definedName>
    <definedName function="false" hidden="false" name="mleaf_6dc274bf_f641_58ad_9dac_e507be3db287" vbProcedure="false">'Use Phase'!$W$171</definedName>
    <definedName function="false" hidden="false" name="mleaf_6dc5ac13_d4f9_59cf_bc5f_f80da3e2a203" vbProcedure="false">'Use Phase'!$N$324</definedName>
    <definedName function="false" hidden="false" name="mleaf_6dc6ebbb_845a_5d81_90c9_5f2aeb9be02b" vbProcedure="false">'Heat map article'!$AF$85</definedName>
    <definedName function="false" hidden="false" name="mleaf_6dc7c58f_6787_5f37_85a6_835ca7d2d1e7" vbProcedure="false">Production!$BP$15</definedName>
    <definedName function="false" hidden="false" name="mleaf_6dc8af45_0eb0_5d0b_a93d_0220ee67d4c3" vbProcedure="false">'Heat map article'!$W$52</definedName>
    <definedName function="false" hidden="false" name="mleaf_6dcb9856_b866_5fa0_a408_9f6b2f98eb58" vbProcedure="false">'Use Phase_Grid'!$N$256</definedName>
    <definedName function="false" hidden="false" name="mleaf_6dcd8c40_38a8_525a_8c95_fc154a55c9db" vbProcedure="false">Resume_SensAnal!$K$173</definedName>
    <definedName function="false" hidden="false" name="mleaf_6dced8e0_1df6_5ead_a443_f38303c49db4" vbProcedure="false">'Heat map article'!$C$155</definedName>
    <definedName function="false" hidden="false" name="mleaf_6dcfea86_b1b6_53cc_8abd_48d74dd14476" vbProcedure="false">Recycling!$AO$92</definedName>
    <definedName function="false" hidden="false" name="mleaf_6dd0c419_3348_5d18_945d_f316776b2bad" vbProcedure="false">Graphs!$D$50</definedName>
    <definedName function="false" hidden="false" name="mleaf_6dd268b0_acd7_5d00_8fb5_894364e79575" vbProcedure="false">Production!$AA$93</definedName>
    <definedName function="false" hidden="false" name="mleaf_6dd3704d_3023_55e9_9276_edf9bb3f4943" vbProcedure="false">'Heat map article'!$AA$66</definedName>
    <definedName function="false" hidden="false" name="mleaf_6dd4b090_28f1_5eb0_9d43_e36d2db152f9" vbProcedure="false">Production!$C$36</definedName>
    <definedName function="false" hidden="false" name="mleaf_6dd555aa_7fed_5d29_879d_1ed0a71e1418" vbProcedure="false">'Use Phase'!$AJ$343</definedName>
    <definedName function="false" hidden="false" name="mleaf_6dd6d36b_78da_5fe4_8797_b312360dbb84" vbProcedure="false">'Heat map article'!$Q$88</definedName>
    <definedName function="false" hidden="false" name="mleaf_6dd84789_2b9f_56c9_967f_06f314c9bb89" vbProcedure="false">Graphs!$L$59</definedName>
    <definedName function="false" hidden="false" name="mleaf_6dde14bc_115c_5050_bdf7_4b5e9e661a4a" vbProcedure="false">Whisker_Sens!$E$51</definedName>
    <definedName function="false" hidden="false" name="mleaf_6de09515_5400_5020_b0a9_6a6da80f7e7a" vbProcedure="false">'Heat map article'!$AA$108</definedName>
    <definedName function="false" hidden="false" name="mleaf_6de0ac73_ce79_5e7f_9434_266c387cad30" vbProcedure="false">Production!$F$53</definedName>
    <definedName function="false" hidden="false" name="mleaf_6de99281_b8c1_5fe8_977b_91a17fd44b46" vbProcedure="false">'Heat map article'!$L$151</definedName>
    <definedName function="false" hidden="false" name="mleaf_6dea40b1_2e13_5f70_845e_0fe953dd46d6" vbProcedure="false">Production!$AV$206</definedName>
    <definedName function="false" hidden="false" name="mleaf_6dea9170_3ad5_5bcc_8cf8_3ea2cec7bb5a" vbProcedure="false">Recycling!$O$172</definedName>
    <definedName function="false" hidden="false" name="mleaf_6debbd1d_f010_5f64_b808_20fd5c68c04e" vbProcedure="false">Recycling!$AC$131</definedName>
    <definedName function="false" hidden="false" name="mleaf_6debc3b9_5890_501f_820b_84190b19ebde" vbProcedure="false">'Use Phase_Grid'!$N$243</definedName>
    <definedName function="false" hidden="false" name="mleaf_6dee4632_55b0_5645_99a0_5bdfb1cdf7b3" vbProcedure="false">Production!$BN$45</definedName>
    <definedName function="false" hidden="false" name="mleaf_6defc1f4_e038_5753_99d4_a1d07aacd8f3" vbProcedure="false">Recycling!$W$156</definedName>
    <definedName function="false" hidden="false" name="mleaf_6df33995_bd5d_5050_bcef_3e078ad760fa" vbProcedure="false">'Use Phase'!$M$200</definedName>
    <definedName function="false" hidden="false" name="mleaf_6df494a8_6774_5e73_88ca_dd4fb4624f2f" vbProcedure="false">Production!$M$120</definedName>
    <definedName function="false" hidden="false" name="mleaf_6df6a643_4bcb_56fc_989f_d1a97d5dccf0" vbProcedure="false">Production!$L$13</definedName>
    <definedName function="false" hidden="false" name="mleaf_6df956fb_7783_5cd0_8e4d_dad0be213485" vbProcedure="false">Resume_SensAnal!$S$99</definedName>
    <definedName function="false" hidden="false" name="mleaf_6dfd47dc_0e74_5edf_b306_dab4f1a4dff2" vbProcedure="false">Resume_SensAnal!$AO$119</definedName>
    <definedName function="false" hidden="false" name="mleaf_6e0433a2_4415_535e_97be_c22c33c8fbef" vbProcedure="false">'Use Phase'!$AH$294</definedName>
    <definedName function="false" hidden="false" name="mleaf_6e0578b4_f539_5f89_b8d9_1474cdfb457a" vbProcedure="false">Resume_SensAnal!$J$84</definedName>
    <definedName function="false" hidden="false" name="mleaf_6e05ca6d_6443_5b6d_b639_7e5dda2ec5c3" vbProcedure="false">Recycling!$AO$103</definedName>
    <definedName function="false" hidden="false" name="mleaf_6e0746e8_be18_5350_adf4_c82ab3f44de1" vbProcedure="false">'Use Phase'!$T$281</definedName>
    <definedName function="false" hidden="false" name="mleaf_6e07d4e1_f6da_536a_a2f8_de47ca2741a1" vbProcedure="false">Recycling!$AT$122</definedName>
    <definedName function="false" hidden="false" name="mleaf_6e091d37_2bf2_5f2b_bb7d_6194d481cc4c" vbProcedure="false">'Heat map article'!$Y$65</definedName>
    <definedName function="false" hidden="false" name="mleaf_6e0b3914_ba2a_5414_a462_597ae0043fff" vbProcedure="false">Recycling!$BM$321</definedName>
    <definedName function="false" hidden="false" name="mleaf_6e0fb247_447e_5cfd_89f6_de1cb27deb83" vbProcedure="false">Production!$BD$4</definedName>
    <definedName function="false" hidden="false" name="mleaf_6e0fc7a5_b4fb_5f87_9e43_e0280953b8f1" vbProcedure="false">'Use Phase_Grid'!$J$246</definedName>
    <definedName function="false" hidden="false" name="mleaf_6e10eeb1_5d33_56a7_9482_9e1fcbba3d86" vbProcedure="false">'Use Phase'!$Q$238</definedName>
    <definedName function="false" hidden="false" name="mleaf_6e126c87_6778_5835_bc61_d2f91d0cdded" vbProcedure="false">Recycling!$AV$9</definedName>
    <definedName function="false" hidden="false" name="mleaf_6e13f5a4_5113_5fad_8efe_878b1f0d069c" vbProcedure="false">'Use Phase'!$Q$8</definedName>
    <definedName function="false" hidden="false" name="mleaf_6e19da4f_c441_5296_8721_4f57fbfdad49" vbProcedure="false">Whisker_Sens!$E$17</definedName>
    <definedName function="false" hidden="false" name="mleaf_6e1ba4c9_ce5a_55ae_a27f_ec9fd421aea6" vbProcedure="false">'Use Phase'!$L$20</definedName>
    <definedName function="false" hidden="false" name="mleaf_6e1c098e_5a44_5dfa_bbdd_2c8f85e137b0" vbProcedure="false">'Use Phase'!$T$308</definedName>
    <definedName function="false" hidden="false" name="mleaf_6e1d2cfe_69ef_5e98_8fc3_1e883048cbf3" vbProcedure="false">Resume_SensAnal!$I$66</definedName>
    <definedName function="false" hidden="false" name="mleaf_6e1f3f6b_66e9_56b8_a1ed_103858d7bbd1" vbProcedure="false">Recycling!$AW$135</definedName>
    <definedName function="false" hidden="false" name="mleaf_6e210b71_2648_57cc_8478_128eef6b9595" vbProcedure="false">Production!$L$33</definedName>
    <definedName function="false" hidden="false" name="mleaf_6e2166c4_c0b5_5e3f_be11_807efbda8916" vbProcedure="false">'Use Phase_Grid'!$Q$128</definedName>
    <definedName function="false" hidden="false" name="mleaf_6e21a9e7_6fdf_564c_ba98_bff85e6abb2c" vbProcedure="false">Production!$G$63</definedName>
    <definedName function="false" hidden="false" name="mleaf_6e246305_7988_5440_aff8_592f9ffe8896" vbProcedure="false">'Heat map article'!$R$37</definedName>
    <definedName function="false" hidden="false" name="mleaf_6e25257b_f13a_5d13_8403_6fd4597fb15e" vbProcedure="false">'Use Phase'!$C$27</definedName>
    <definedName function="false" hidden="false" name="mleaf_6e266dae_7ab1_58ba_8a3a_d0dad2102700" vbProcedure="false">Resume_SensAnal!$D$10</definedName>
    <definedName function="false" hidden="false" name="mleaf_6e267ffb_43c9_537e_93be_9f21fc6daf63" vbProcedure="false">'Use Phase'!$AD$170</definedName>
    <definedName function="false" hidden="false" name="mleaf_6e26bbad_cf10_595e_b44a_3b44f276dd65" vbProcedure="false">'Heat map article'!$AZ$9</definedName>
    <definedName function="false" hidden="false" name="mleaf_6e2826b2_3db9_5870_b19f_e11e18e2a20c" vbProcedure="false">Recycling!$AJ$155</definedName>
    <definedName function="false" hidden="false" name="mleaf_6e28e8a6_57b8_54ff_9bab_f4acb34cd23b" vbProcedure="false">Recycling!$BO$306</definedName>
    <definedName function="false" hidden="false" name="mleaf_6e2ac253_2699_5dc1_b9e3_d67b04bfd871" vbProcedure="false">'Heat map article'!$M$34</definedName>
    <definedName function="false" hidden="false" name="mleaf_6e2cf0fd_e193_5ee9_969c_0ef083ac19a9" vbProcedure="false">Resume_SensAnal!$M$150</definedName>
    <definedName function="false" hidden="false" name="mleaf_6e31eacd_bfaf_5fa8_94b2_604dd46bf4bb" vbProcedure="false">Resume_SensAnal!$AR$50</definedName>
    <definedName function="false" hidden="false" name="mleaf_6e341d8f_e576_5cce_ad9b_32fadb39f9e1" vbProcedure="false">'Use Phase_Grid'!$R$117</definedName>
    <definedName function="false" hidden="false" name="mleaf_6e362d22_7c2e_560f_9711_64ec178d3524" vbProcedure="false">'Heat map article'!$O$20</definedName>
    <definedName function="false" hidden="false" name="mleaf_6e36484c_ca64_56e4_bad2_6b8a8c48e792" vbProcedure="false">'Use Phase'!$J$399</definedName>
    <definedName function="false" hidden="false" name="mleaf_6e3b691b_c505_58d4_b796_1175ba563a2c" vbProcedure="false">Resume_SensAnal!$M$21</definedName>
    <definedName function="false" hidden="false" name="mleaf_6e3c8c82_3427_504a_ba2d_a521aaeea81a" vbProcedure="false">Production!$BD$188</definedName>
    <definedName function="false" hidden="false" name="mleaf_6e3f2837_dec0_59a7_ba70_0f3ea4fdc19d" vbProcedure="false">'Use Phase'!$K$5</definedName>
    <definedName function="false" hidden="false" name="mleaf_6e405ceb_085b_561f_a477_461c8d96eeb9" vbProcedure="false">'Use Phase'!$R$126</definedName>
    <definedName function="false" hidden="false" name="mleaf_6e40871a_1b6f_500c_a7c3_1b98ab9911fb" vbProcedure="false">'Use Phase'!$AG$139</definedName>
    <definedName function="false" hidden="false" name="mleaf_6e4356a3_c7cb_506d_bda7_f556f36f00d5" vbProcedure="false">'Heat map article'!$AG$154</definedName>
    <definedName function="false" hidden="false" name="mleaf_6e449f8b_d307_58d7_8d17_dce72fa1c729" vbProcedure="false">'Heat map article'!$AE$34</definedName>
    <definedName function="false" hidden="false" name="mleaf_6e48b691_b814_53ad_9ef1_99387c5f2fdd" vbProcedure="false">'Heat map article'!$G$67</definedName>
    <definedName function="false" hidden="false" name="mleaf_6e4d4f18_0602_568e_961e_3e9ab10e12a6" vbProcedure="false">'Use Phase'!$R$151</definedName>
    <definedName function="false" hidden="false" name="mleaf_6e4f23c5_0ca5_52cc_8bcd_066e8a2965bf" vbProcedure="false">'Heat map article'!$G$23</definedName>
    <definedName function="false" hidden="false" name="mleaf_6e56f7f3_e30d_5c54_9473_fd82532c7c6a" vbProcedure="false">'Heat map article'!$AD$84</definedName>
    <definedName function="false" hidden="false" name="mleaf_6e5b4908_9ed9_5788_948c_9cc6a2c4f046" vbProcedure="false">Recycling!$AD$166</definedName>
    <definedName function="false" hidden="false" name="mleaf_6e5dd51c_2869_505c_b8d3_ba86f8b1b1cf" vbProcedure="false">'Use Phase'!$U$351</definedName>
    <definedName function="false" hidden="false" name="mleaf_6e5ebe97_323d_54a7_b1a2_6a0ad6ebb50c" vbProcedure="false">'Use Phase_Grid'!$J$140</definedName>
    <definedName function="false" hidden="false" name="mleaf_6e6147e0_906a_585d_b484_83d8895b0113" vbProcedure="false">Recycling!$AK$96</definedName>
    <definedName function="false" hidden="false" name="mleaf_6e6175c0_ca88_5e23_81cd_656eb2610422" vbProcedure="false">Production!$L$230</definedName>
    <definedName function="false" hidden="false" name="mleaf_6e642d4b_0f02_5e7b_8f3d_c36d031474ec" vbProcedure="false">'Use Phase_Grid'!$L$222</definedName>
    <definedName function="false" hidden="false" name="mleaf_6e64b7a4_c1b5_576f_ad6f_c8cc0605e65d" vbProcedure="false">Recycling!$AL$90</definedName>
    <definedName function="false" hidden="false" name="mleaf_6e67b215_0f1d_51c6_b384_bcd3f2d6bf32" vbProcedure="false">Graphs!$P$59</definedName>
    <definedName function="false" hidden="false" name="mleaf_6e682bb6_6cc8_5fc8_a960_f3f8d7713b5e" vbProcedure="false">Production!$AF$20</definedName>
    <definedName function="false" hidden="false" name="mleaf_6e69607f_0927_511c_ab59_5e2ab5f195dc" vbProcedure="false">Production!$AU$152</definedName>
    <definedName function="false" hidden="false" name="mleaf_6e6a7dee_f74f_54c5_9699_d9bbeaadf2a0" vbProcedure="false">Resume_SensAnal!$D$37</definedName>
    <definedName function="false" hidden="false" name="mleaf_6e6d25a4_0126_5f20_b4db_6a4a8b236e5a" vbProcedure="false">'Heat map article'!$D$66</definedName>
    <definedName function="false" hidden="false" name="mleaf_6e73ac5a_92a3_56da_8ffd_13688ab0ab19" vbProcedure="false">'Use Phase'!$AI$145</definedName>
    <definedName function="false" hidden="false" name="mleaf_6e73bed2_9471_59b5_b5b0_072aaba7f2d9" vbProcedure="false">'Use Phase'!$O$128</definedName>
    <definedName function="false" hidden="false" name="mleaf_6e745544_d2d0_5f5b_98d4_540c4a173bb4" vbProcedure="false">'Use Phase'!$Q$316</definedName>
    <definedName function="false" hidden="false" name="mleaf_6e74ffa4_9fa9_5338_a8de_6a88b1118c2c" vbProcedure="false">Graphs!$B$54</definedName>
    <definedName function="false" hidden="false" name="mleaf_6e7ef6cd_d7a1_5b6a_a21a_ed749afa275d" vbProcedure="false">Resume_SensAnal!$W$21</definedName>
    <definedName function="false" hidden="false" name="mleaf_6e811525_7ced_5bc8_a916_453ea37be70d" vbProcedure="false">'Use Phase_Grid'!$P$255</definedName>
    <definedName function="false" hidden="false" name="mleaf_6e843ecb_b52b_59d4_a147_3fcfd32e103d" vbProcedure="false">'Use Phase_Grid'!$L$7</definedName>
    <definedName function="false" hidden="false" name="mleaf_6e8c0355_488d_5e0b_a701_2b6c8371d38f" vbProcedure="false">Recycling!$W$177</definedName>
    <definedName function="false" hidden="false" name="mleaf_6e969c64_a140_5209_bc0e_d5a752798f78" vbProcedure="false">'Heat map article'!$R$112</definedName>
    <definedName function="false" hidden="false" name="mleaf_6e979e0d_029e_5604_9a98_7f10498dec8a" vbProcedure="false">Production!$J$135</definedName>
    <definedName function="false" hidden="false" name="mleaf_6e98e48e_272d_5cdd_aea0_496e5227258a" vbProcedure="false">'Use Phase'!$M$252</definedName>
    <definedName function="false" hidden="false" name="mleaf_6e9cc59d_4c18_508a_8b2c_f6516e759727" vbProcedure="false">'Use Phase'!$AG$281</definedName>
    <definedName function="false" hidden="false" name="mleaf_6ea0a5c9_bba4_52b5_a73d_9d83489b981e" vbProcedure="false">'Use Phase_Grid'!$P$20</definedName>
    <definedName function="false" hidden="false" name="mleaf_6ea10a81_270f_5a17_a073_63e4d2a700d7" vbProcedure="false">'Use Phase'!$AJ$250</definedName>
    <definedName function="false" hidden="false" name="mleaf_6ea9d231_e241_5475_bb09_5e63e7fb00ae" vbProcedure="false">'Heat map article'!$L$95</definedName>
    <definedName function="false" hidden="false" name="mleaf_6eabc988_a771_5d2c_9fc5_01c19c69d5db" vbProcedure="false">'Use Phase'!$AF$299</definedName>
    <definedName function="false" hidden="false" name="mleaf_6eaec814_319e_5e76_8b82_90b6fb89baf6" vbProcedure="false">'Use Phase'!$S$270</definedName>
    <definedName function="false" hidden="false" name="mleaf_6eb1244b_5b68_51c2_a210_1af17493dca6" vbProcedure="false">Resume_SensAnal!$N$135</definedName>
    <definedName function="false" hidden="false" name="mleaf_6eb42984_54d0_5b5d_a33c_5cdabf1df413" vbProcedure="false">'Use Phase_Grid'!$U$170</definedName>
    <definedName function="false" hidden="false" name="mleaf_6eb4ab64_cb59_5e14_8339_3aaf8f009278" vbProcedure="false">'Heat map article'!$L$11</definedName>
    <definedName function="false" hidden="false" name="mleaf_6eb4fd92_5ca5_587d_94d7_69903e9fe9e7" vbProcedure="false">Resume_SensAnal!$F$79</definedName>
    <definedName function="false" hidden="false" name="mleaf_6eb767d2_1445_53fd_bef5_d95c0d69b158" vbProcedure="false">Resume_SensAnal!$H$210</definedName>
    <definedName function="false" hidden="false" name="mleaf_6eba1bf7_21d0_577e_917f_57da195a7abd" vbProcedure="false">'Use Phase'!$U$227</definedName>
    <definedName function="false" hidden="false" name="mleaf_6ebdadf3_be60_5855_85d6_7208edec99ce" vbProcedure="false">'Use Phase'!$W$315</definedName>
    <definedName function="false" hidden="false" name="mleaf_6ec23de1_7995_5a51_9d8d_8d0789c1bb9b" vbProcedure="false">'Use Phase_Grid'!$Q$140</definedName>
    <definedName function="false" hidden="false" name="mleaf_6ec6bf4c_45cd_5806_993a_4a89d82eacec" vbProcedure="false">'Use Phase'!$AH$209</definedName>
    <definedName function="false" hidden="false" name="mleaf_6ec992d0_f0b8_5e49_9af8_745b3f34af7e" vbProcedure="false">Production!$T$86</definedName>
    <definedName function="false" hidden="false" name="mleaf_6ecc2abe_36f6_5c34_9e7a_767cac16f5de" vbProcedure="false">Whisker_Sens!$D$50</definedName>
    <definedName function="false" hidden="false" name="mleaf_6ecdb773_e2fc_5f8b_84f4_69ac65fce4a7" vbProcedure="false">'Use Phase'!$AD$210</definedName>
    <definedName function="false" hidden="false" name="mleaf_6ed132b1_a8a5_51f5_958a_5b1669350dcf" vbProcedure="false">'Use Phase'!$O$243</definedName>
    <definedName function="false" hidden="false" name="mleaf_6ed4fcca_ce20_5ded_beab_654ff41809de" vbProcedure="false">Whisker_Sens!$D$36</definedName>
    <definedName function="false" hidden="false" name="mleaf_6ed5cceb_25e7_5834_922a_f37921f2f0c4" vbProcedure="false">Resume_SensAnal!$K$194</definedName>
    <definedName function="false" hidden="false" name="mleaf_6ee408d5_8f85_54b9_9b15_b94d2da90360" vbProcedure="false">Resume_SensAnal!$AB$77</definedName>
    <definedName function="false" hidden="false" name="mleaf_6ee5e85d_d29f_5d33_8fd6_b0461583c472" vbProcedure="false">Resume_SensAnal!$R$218</definedName>
    <definedName function="false" hidden="false" name="mleaf_6ee6e1d0_0147_5076_aa91_fd60736e4873" vbProcedure="false">Production!$AP$9</definedName>
    <definedName function="false" hidden="false" name="mleaf_6ee7ffa9_d933_503b_8e32_80b614de5359" vbProcedure="false">Production!$I$6</definedName>
    <definedName function="false" hidden="false" name="mleaf_6eef8210_06da_578d_9a42_0a1e54308516" vbProcedure="false">Resume_SensAnal!$AN$36</definedName>
    <definedName function="false" hidden="false" name="mleaf_6ef0afc1_e61c_5fe0_ad38_245843dcb6c9" vbProcedure="false">'Use Phase'!$T$199</definedName>
    <definedName function="false" hidden="false" name="mleaf_6ef3aef6_845b_5500_ba02_1bfa7aa91f62" vbProcedure="false">Resume_SensAnal!$AM$95</definedName>
    <definedName function="false" hidden="false" name="mleaf_6ef41cb6_b039_5cac_9ab6_47c767255205" vbProcedure="false">'Use Phase'!$O$61</definedName>
    <definedName function="false" hidden="false" name="mleaf_6ef429ec_7c75_54fb_9eab_495679e33b00" vbProcedure="false">'Heat map article'!$O$133</definedName>
    <definedName function="false" hidden="false" name="mleaf_6ef55508_b4d4_5336_bbfc_0b583067eca9" vbProcedure="false">'Use Phase'!$M$151</definedName>
    <definedName function="false" hidden="false" name="mleaf_6ef8d775_7fac_53b7_8ced_cc799ac79300" vbProcedure="false">'Heat map article'!$G$42</definedName>
    <definedName function="false" hidden="false" name="mleaf_6efc34b9_4a79_5f2e_86f8_491d424a6638" vbProcedure="false">Resume_SensAnal!$Q$62</definedName>
    <definedName function="false" hidden="false" name="mleaf_6f0021be_2bbd_57c4_a8f0_21175874344d" vbProcedure="false">Resume_SensAnal!$A$187</definedName>
    <definedName function="false" hidden="false" name="mleaf_6f00aada_f3b9_5cb0_a07d_f8a384a237c3" vbProcedure="false">Resume_SensAnal!$AL$38</definedName>
    <definedName function="false" hidden="false" name="mleaf_6f0227e9_f7f4_5d7a_9489_344874006fd4" vbProcedure="false">Recycling!$AO$112</definedName>
    <definedName function="false" hidden="false" name="mleaf_6f044a5c_7657_5804_81bd_8bf9acef6f60" vbProcedure="false">Graphs!$P$63</definedName>
    <definedName function="false" hidden="false" name="mleaf_6f076623_aac9_5b59_a1f3_9a342b23523d" vbProcedure="false">'Use Phase'!$B$64</definedName>
    <definedName function="false" hidden="false" name="mleaf_6f07b08e_f936_5451_8d2a_9a57e3a5b257" vbProcedure="false">Production!$J$64</definedName>
    <definedName function="false" hidden="false" name="mleaf_6f085a77_027c_5e48_b12c_ef88d0d49c66" vbProcedure="false">Production!$AV$14</definedName>
    <definedName function="false" hidden="false" name="mleaf_6f09c40a_355c_52b3_a7e4_46619f3ab65d" vbProcedure="false">Production!$BF$189</definedName>
    <definedName function="false" hidden="false" name="mleaf_6f0b176c_5ef1_5a9e_9e16_1771eda0d0d2" vbProcedure="false">'Use Phase'!$P$194</definedName>
    <definedName function="false" hidden="false" name="mleaf_6f0f09ce_1243_545e_8650_81c747326268" vbProcedure="false">Recycling!$AD$187</definedName>
    <definedName function="false" hidden="false" name="mleaf_6f115817_3195_52e0_b3bb_a2d7d61516c4" vbProcedure="false">'Heat map article'!$N$132</definedName>
    <definedName function="false" hidden="false" name="mleaf_6f123951_3491_5f6c_9b63_bdcb37b7aa28" vbProcedure="false">'Use Phase_Grid'!$Q$202</definedName>
    <definedName function="false" hidden="false" name="mleaf_6f1bbb0e_e3f1_5223_9a4d_d183074d87a9" vbProcedure="false">'Use Phase_Grid'!$N$147</definedName>
    <definedName function="false" hidden="false" name="mleaf_6f1c134f_a669_51a9_a663_233974e392f7" vbProcedure="false">Production!$BO$185</definedName>
    <definedName function="false" hidden="false" name="mleaf_6f1c9191_acf2_526e_bd9f_cad4790a0bb3" vbProcedure="false">Resume_SensAnal!$C$20</definedName>
    <definedName function="false" hidden="false" name="mleaf_6f1d47ff_5afe_57a3_9656_75327a63c318" vbProcedure="false">Recycling!$AQ$339</definedName>
    <definedName function="false" hidden="false" name="mleaf_6f218a8b_787a_5177_888b_08121daa1dff" vbProcedure="false">'Heat map article'!$U$8</definedName>
    <definedName function="false" hidden="false" name="mleaf_6f220eaa_d20f_5ca2_bac3_5665abe1f684" vbProcedure="false">Resume_SensAnal!$AR$30</definedName>
    <definedName function="false" hidden="false" name="mleaf_6f238f42_b1ed_5e1d_bb4d_91f88c2f5678" vbProcedure="false">'Use Phase'!$AH$304</definedName>
    <definedName function="false" hidden="false" name="mleaf_6f258be9_45fe_562e_8ca4_bc6322b50ee8" vbProcedure="false">'Heat map article'!$Y$154</definedName>
    <definedName function="false" hidden="false" name="mleaf_6f26bc36_b3c0_54a3_839e_844a9fad142a" vbProcedure="false">Resume_SensAnal!$L$207</definedName>
    <definedName function="false" hidden="false" name="mleaf_6f28dbbc_1fc3_503c_87f2_d86fd69ca1fe" vbProcedure="false">Resume_SensAnal!$Q$153</definedName>
    <definedName function="false" hidden="false" name="mleaf_6f317604_df58_5037_a810_f2879cc331a7" vbProcedure="false">'Use Phase'!$T$216</definedName>
    <definedName function="false" hidden="false" name="mleaf_6f33b89e_dc55_531e_8122_8fd8d3e4bbed" vbProcedure="false">'Heat map article'!$AN$20</definedName>
    <definedName function="false" hidden="false" name="mleaf_6f36fb80_fe63_541d_840c_ae75ba893a73" vbProcedure="false">'Use Phase'!$AE$183</definedName>
    <definedName function="false" hidden="false" name="mleaf_6f3da75a_1a0c_5ef4_a5d3_174ab3b49018" vbProcedure="false">Resume_SensAnal!$T$149</definedName>
    <definedName function="false" hidden="false" name="mleaf_6f44a3df_7213_5b6f_8b20_4a015060040a" vbProcedure="false">'Use Phase'!$V$227</definedName>
    <definedName function="false" hidden="false" name="mleaf_6f44f8aa_109e_53bd_9d7b_8216aac232a9" vbProcedure="false">'Heat map article'!$C$89</definedName>
    <definedName function="false" hidden="false" name="mleaf_6f468f28_4e25_55fd_862d_be6866f5bfc8" vbProcedure="false">'Use Phase'!$AJ$163</definedName>
    <definedName function="false" hidden="false" name="mleaf_6f48b7bf_f33e_5e18_b283_cb339afe70c2" vbProcedure="false">'Heat map article'!$Y$104</definedName>
    <definedName function="false" hidden="false" name="mleaf_6f4ad1d3_3480_5a9e_89b1_df678ae58846" vbProcedure="false">Resume_SensAnal!$H$31</definedName>
    <definedName function="false" hidden="false" name="mleaf_6f4c8cad_1c20_5674_9d19_8db777f8eca2" vbProcedure="false">Recycling!$AQ$87</definedName>
    <definedName function="false" hidden="false" name="mleaf_6f4dbfcf_8614_57f2_ab8c_201037cafb26" vbProcedure="false">Resume_SensAnal!$AK$113</definedName>
    <definedName function="false" hidden="false" name="mleaf_6f51310b_4fa2_5b3a_a2bd_983cd8c8e2a7" vbProcedure="false">'Use Phase'!$N$272</definedName>
    <definedName function="false" hidden="false" name="mleaf_6f53e46d_fc6b_5505_89ab_17de7250a932" vbProcedure="false">Resume_SensAnal!$R$90</definedName>
    <definedName function="false" hidden="false" name="mleaf_6f549bd0_ade6_5db6_9d7d_2824a9e6ddef" vbProcedure="false">'Heat map article'!$M$30</definedName>
    <definedName function="false" hidden="false" name="mleaf_6f5619f3_3a68_5a59_b14c_2614920aa9a6" vbProcedure="false">'Use Phase'!$L$33</definedName>
    <definedName function="false" hidden="false" name="mleaf_6f56df6c_6e9c_5476_8c87_fe6dfeed6f09" vbProcedure="false">'Use Phase'!$AF$212</definedName>
    <definedName function="false" hidden="false" name="mleaf_6f579cb7_09a4_504a_bef0_d04c6a74ed43" vbProcedure="false">Recycling!$BQ$330</definedName>
    <definedName function="false" hidden="false" name="mleaf_6f65e5b8_bdeb_5578_a9aa_b430f3f9538f" vbProcedure="false">'Use Phase_Grid'!$R$108</definedName>
    <definedName function="false" hidden="false" name="mleaf_6f66c365_5ed0_59ce_bf68_1f63bdcc4e16" vbProcedure="false">'Use Phase'!$AH$330</definedName>
    <definedName function="false" hidden="false" name="mleaf_6f68c899_80ad_504a_acd4_4fd50fbb3533" vbProcedure="false">Graphs!$H$23</definedName>
    <definedName function="false" hidden="false" name="mleaf_6f6b42cf_6a3d_5202_8780_5dcce6db7c6c" vbProcedure="false">'Use Phase_Grid'!$Q$208</definedName>
    <definedName function="false" hidden="false" name="mleaf_6f6f0135_8489_57a2_8e52_0eca61ee266b" vbProcedure="false">'Use Phase'!$O$273</definedName>
    <definedName function="false" hidden="false" name="mleaf_6f6ffb91_9f24_5a27_b9bb_06e24a99db33" vbProcedure="false">Resume_SensAnal!$T$105</definedName>
    <definedName function="false" hidden="false" name="mleaf_6f70c1d3_2967_54e8_b30b_cdc82bc39b8a" vbProcedure="false">Production!$Q$187</definedName>
    <definedName function="false" hidden="false" name="mleaf_6f71215f_a2fc_5475_805b_9bc1b64b3357" vbProcedure="false">'Use Phase'!$P$221</definedName>
    <definedName function="false" hidden="false" name="mleaf_6f71e39a_6363_54e9_a8de_d55f18ea02af" vbProcedure="false">Recycling!$AQ$302</definedName>
    <definedName function="false" hidden="false" name="mleaf_6f728d75_01fe_5071_868a_aef05718e1b2" vbProcedure="false">'Use Phase_Grid'!$W$197</definedName>
    <definedName function="false" hidden="false" name="mleaf_6f7470fe_666b_5471_96a2_977d32e6c967" vbProcedure="false">'Heat map article'!$AH$20</definedName>
    <definedName function="false" hidden="false" name="mleaf_6f74d834_e0df_5641_a927_719249a3cd71" vbProcedure="false">Production!$H$145</definedName>
    <definedName function="false" hidden="false" name="mleaf_6f785c50_8752_516d_86fa_a727dd07f7fb" vbProcedure="false">Recycling!$AU$69</definedName>
    <definedName function="false" hidden="false" name="mleaf_6f79cee6_3a08_58f7_a382_61c6aedea14a" vbProcedure="false">'Heat map article'!$AB$101</definedName>
    <definedName function="false" hidden="false" name="mleaf_6f79e8b7_0549_5105_902f_fb2324bb014e" vbProcedure="false">Production!$AA$191</definedName>
    <definedName function="false" hidden="false" name="mleaf_6f7b236e_3744_5c9c_894c_3f235caa33c1" vbProcedure="false">Graphs!$D$13</definedName>
    <definedName function="false" hidden="false" name="mleaf_6f7babb9_5608_5478_9589_f95f2085de98" vbProcedure="false">Production!$J$119</definedName>
    <definedName function="false" hidden="false" name="mleaf_6f7f04a3_4a0d_5a1b_bb0a_12a9a1900c15" vbProcedure="false">'Use Phase'!$P$80</definedName>
    <definedName function="false" hidden="false" name="mleaf_6f82fc26_2d08_5cb1_8bf5_36fcfa2b19dd" vbProcedure="false">Resume_SensAnal!$N$49</definedName>
    <definedName function="false" hidden="false" name="mleaf_6f849231_c618_5a87_b754_6e7926c41b89" vbProcedure="false">Recycling!$BA$155</definedName>
    <definedName function="false" hidden="false" name="mleaf_6f84c06b_092a_589b_b757_2f4eed3087df" vbProcedure="false">Resume_SensAnal!$AH$97</definedName>
    <definedName function="false" hidden="false" name="mleaf_6f85c4f8_2d0f_53b2_aa77_cc99f02dc3ed" vbProcedure="false">Recycling!$AQ$328</definedName>
    <definedName function="false" hidden="false" name="mleaf_6f89af08_0989_5df1_b9ec_4d13544bca15" vbProcedure="false">Resume_SensAnal!$AE$78</definedName>
    <definedName function="false" hidden="false" name="mleaf_6f8c7e37_5c22_5282_afcc_579e565399a3" vbProcedure="false">'Heat map article'!$M$63</definedName>
    <definedName function="false" hidden="false" name="mleaf_6f8f5fa6_d0b3_5676_9652_dc172a6c1bf6" vbProcedure="false">'Heat map article'!$AG$38</definedName>
    <definedName function="false" hidden="false" name="mleaf_6f918cb9_1ef5_5164_ab49_09239799479f" vbProcedure="false">Resume_SensAnal!$M$96</definedName>
    <definedName function="false" hidden="false" name="mleaf_6f928291_9e9c_563b_bfeb_62168412601c" vbProcedure="false">Recycling!$X$179</definedName>
    <definedName function="false" hidden="false" name="mleaf_6f92e769_4712_59d1_a833_436d576b6de5" vbProcedure="false">'Use Phase'!$P$315</definedName>
    <definedName function="false" hidden="false" name="mleaf_6f9842e1_fe1a_5c33_9fed_488f3a18d9a3" vbProcedure="false">Recycling!$AJ$157</definedName>
    <definedName function="false" hidden="false" name="mleaf_6f99a4db_484a_5308_b92c_22eee1686366" vbProcedure="false">'Use Phase_Grid'!$L$229</definedName>
    <definedName function="false" hidden="false" name="mleaf_6f9ac7be_cd74_5303_8c55_a156b16b5318" vbProcedure="false">'Use Phase_Grid'!$P$6</definedName>
    <definedName function="false" hidden="false" name="mleaf_6f9bed40_6bb4_5906_ad9d_a279054bd382" vbProcedure="false">Resume_SensAnal!$AE$79</definedName>
    <definedName function="false" hidden="false" name="mleaf_6f9bfa7c_f811_566f_ac7e_a0ac698da7d2" vbProcedure="false">Resume_SensAnal!$AE$60</definedName>
    <definedName function="false" hidden="false" name="mleaf_6f9cf944_5789_5101_a795_3a7f444338d5" vbProcedure="false">Recycling!$AR$321</definedName>
    <definedName function="false" hidden="false" name="mleaf_6f9d2744_da99_5274_b02d_ebf1a43b2eb3" vbProcedure="false">Resume_SensAnal!$I$208</definedName>
    <definedName function="false" hidden="false" name="mleaf_6fa1a0c9_3d7b_54c8_b185_ac50f3a4425e" vbProcedure="false">Production!$BF$17</definedName>
    <definedName function="false" hidden="false" name="mleaf_6fa4e344_f4d3_51e3_b9cb_07dd4150be9a" vbProcedure="false">Resume_SensAnal!$H$122</definedName>
    <definedName function="false" hidden="false" name="mleaf_6fa4f1bb_b547_5814_95ba_4a0559662525" vbProcedure="false">'Heat map article'!$X$141</definedName>
    <definedName function="false" hidden="false" name="mleaf_6fa75c8b_ca2a_50d9_92e2_bd04d49781da" vbProcedure="false">Recycling!$AS$72</definedName>
    <definedName function="false" hidden="false" name="mleaf_6faf9c05_e563_5479_a061_c8a39fe45e9f" vbProcedure="false">'Heat map article'!$N$12</definedName>
    <definedName function="false" hidden="false" name="mleaf_6fb68f4c_0ec7_5047_9eb5_3f4c0da5611c" vbProcedure="false">Production!$AV$46</definedName>
    <definedName function="false" hidden="false" name="mleaf_6fb86351_8fbb_53ef_b0c9_5e1b6da62b30" vbProcedure="false">'Use Phase'!$O$138</definedName>
    <definedName function="false" hidden="false" name="mleaf_6fb9084b_eec8_5e75_88b0_f4ba1b3f828a" vbProcedure="false">'Heat map article'!$AF$120</definedName>
    <definedName function="false" hidden="false" name="mleaf_6fb9a268_a203_5c48_8bdc_2c09f86cf7e7" vbProcedure="false">'Use Phase'!$AI$338</definedName>
    <definedName function="false" hidden="false" name="mleaf_6fbb0939_7a4e_536d_887a_8bb775ed46db" vbProcedure="false">Whisker_Sens!$F$35</definedName>
    <definedName function="false" hidden="false" name="mleaf_6fbf2aeb_3054_5dd5_a198_9e0b00ac341a" vbProcedure="false">Production!$K$120</definedName>
    <definedName function="false" hidden="false" name="mleaf_6fbf9bb9_f9b5_5001_bbfc_d30d82a8b8de" vbProcedure="false">Recycling!$AR$331</definedName>
    <definedName function="false" hidden="false" name="mleaf_6fbfa3ca_cc47_5683_a190_4c98a5088f44" vbProcedure="false">Recycling!$J$177</definedName>
    <definedName function="false" hidden="false" name="mleaf_6fc1b2fd_cd86_5356_873f_5aabf9a51192" vbProcedure="false">'Use Phase'!$B$52</definedName>
    <definedName function="false" hidden="false" name="mleaf_6fc1e5da_9775_58ba_bb30_c722b74afd50" vbProcedure="false">Production!$B$31</definedName>
    <definedName function="false" hidden="false" name="mleaf_6fc79dc9_fd67_5972_92a5_62230fea939c" vbProcedure="false">Resume_SensAnal!$K$115</definedName>
    <definedName function="false" hidden="false" name="mleaf_6fcaa6e1_1e9e_5e48_ab7f_a7fda6440693" vbProcedure="false">Resume_SensAnal!$AP$123</definedName>
    <definedName function="false" hidden="false" name="mleaf_6fcc13fe_12f4_5311_925a_e05513ca3202" vbProcedure="false">Resume_SensAnal!$S$205</definedName>
    <definedName function="false" hidden="false" name="mleaf_6fce547b_3717_5aa5_ae7b_e07dc93e07cf" vbProcedure="false">'Use Phase_Grid'!$N$79</definedName>
    <definedName function="false" hidden="false" name="mleaf_6fcfa113_d8eb_5df5_a45b_8c3bcc32b64f" vbProcedure="false">Recycling!$AV$151</definedName>
    <definedName function="false" hidden="false" name="mleaf_6fd10236_9639_5879_b036_ee47b284db88" vbProcedure="false">Resume_SensAnal!$I$170</definedName>
    <definedName function="false" hidden="false" name="mleaf_6fd240e5_acf9_557f_8ff1_69000f5bbdf4" vbProcedure="false">'Use Phase'!$O$370</definedName>
    <definedName function="false" hidden="false" name="mleaf_6fd2f35d_2c0a_56d7_aa8a_8cdc49d839b6" vbProcedure="false">'Use Phase'!$U$340</definedName>
    <definedName function="false" hidden="false" name="mleaf_6fd78111_c1ef_5c36_bbdb_27819aa11c1a" vbProcedure="false">Resume_SensAnal!$AH$78</definedName>
    <definedName function="false" hidden="false" name="mleaf_6fdea57e_a1ef_5abb_a0f3_2c16ca05aa8d" vbProcedure="false">Resume_SensAnal!$J$42</definedName>
    <definedName function="false" hidden="false" name="mleaf_6fe264c3_3530_524f_9ef4_bbe452133fe3" vbProcedure="false">Resume_SensAnal!$AK$98</definedName>
    <definedName function="false" hidden="false" name="mleaf_6fe27c67_d54f_521e_841b_4a252862982f" vbProcedure="false">'Use Phase'!$K$157</definedName>
    <definedName function="false" hidden="false" name="mleaf_6fe44259_d66a_584c_9ff6_c98789c70bee" vbProcedure="false">Production!$J$132</definedName>
    <definedName function="false" hidden="false" name="mleaf_6fe46b32_156b_514d_883f_4b0d16184df0" vbProcedure="false">Resume_SensAnal!$AL$44</definedName>
    <definedName function="false" hidden="false" name="mleaf_6fe88a94_9a79_5a89_9c5e_76b7f69dfcc5" vbProcedure="false">Recycling!$AD$85</definedName>
    <definedName function="false" hidden="false" name="mleaf_6fea6e9c_1e4d_57f9_bc1d_c6a2a57be214" vbProcedure="false">Production!$BM$80</definedName>
    <definedName function="false" hidden="false" name="mleaf_6fee56cc_3975_511d_9a19_e6c81505c895" vbProcedure="false">'Heat map article'!$M$13</definedName>
    <definedName function="false" hidden="false" name="mleaf_6ff0ebba_8457_533e_9e9d_855741f350d6" vbProcedure="false">Production!$BM$223</definedName>
    <definedName function="false" hidden="false" name="mleaf_6ff31740_b761_5b4c_8ed5_878a222b0ba0" vbProcedure="false">Recycling!$D$88</definedName>
    <definedName function="false" hidden="false" name="mleaf_6ff3394e_89a5_578c_8297_94f0c4f8b52c" vbProcedure="false">Recycling!$V$151</definedName>
    <definedName function="false" hidden="false" name="mleaf_6ff35546_b84f_56e3_ad65_60e161ba636b" vbProcedure="false">Resume_SensAnal!$K$187</definedName>
    <definedName function="false" hidden="false" name="mleaf_6ff4ac35_2fbe_545c_9bf9_e0c0b5a6b76e" vbProcedure="false">'Use Phase'!$K$196</definedName>
    <definedName function="false" hidden="false" name="mleaf_6ff4b1ba_72ee_5fe3_b4c1_a1ec6d25dacd" vbProcedure="false">Recycling!$Z$122</definedName>
    <definedName function="false" hidden="false" name="mleaf_6ff906ad_6a91_5fe9_99dd_31424fbff3d1" vbProcedure="false">'Heat map article'!$X$6</definedName>
    <definedName function="false" hidden="false" name="mleaf_6ff951cc_94c6_5c71_8152_660ff3e2dc83" vbProcedure="false">'Use Phase_Grid'!$T$219</definedName>
    <definedName function="false" hidden="false" name="mleaf_6ffd59ab_2e2c_51bc_8880_b1658d675b40" vbProcedure="false">'Use Phase'!$AE$343</definedName>
    <definedName function="false" hidden="false" name="mleaf_6ffd8151_f573_5015_9302_4eb19f893eb1" vbProcedure="false">'Heat map article'!$F$118</definedName>
    <definedName function="false" hidden="false" name="mleaf_6ffe7306_b66c_5215_b080_ab87de3f92b9" vbProcedure="false">Resume_SensAnal!$T$168</definedName>
    <definedName function="false" hidden="false" name="mleaf_700142b2_fe3f_5a0e_830e_491a5d74686f" vbProcedure="false">'Heat map article'!$AD$24</definedName>
    <definedName function="false" hidden="false" name="mleaf_7008c6b1_4321_56b4_9a8b_f02f11ef28b3" vbProcedure="false">'Heat map article'!$N$152</definedName>
    <definedName function="false" hidden="false" name="mleaf_7009c649_5490_5dc6_aae1_5f74a836bd4b" vbProcedure="false">'Heat map article'!$M$125</definedName>
    <definedName function="false" hidden="false" name="mleaf_700dcf82_5bc6_54a4_b413_3aaf4053880e" vbProcedure="false">Resume_SensAnal!$AR$44</definedName>
    <definedName function="false" hidden="false" name="mleaf_7018a94d_d78b_5c17_bc86_13337d65ad72" vbProcedure="false">Recycling!$AW$306</definedName>
    <definedName function="false" hidden="false" name="mleaf_7019408e_88a1_5183_8dfe_67dca69d29d7" vbProcedure="false">Recycling!$BJ$41</definedName>
    <definedName function="false" hidden="false" name="mleaf_701a4500_0729_5c31_8692_161df4ed9d70" vbProcedure="false">Recycling!$AV$109</definedName>
    <definedName function="false" hidden="false" name="mleaf_701b0c5a_7ba5_5753_9f19_2f6cb4d23015" vbProcedure="false">Production!$G$27</definedName>
    <definedName function="false" hidden="false" name="mleaf_701b56c1_5add_5ec3_93ac_d9b30cb60e4a" vbProcedure="false">Resume_SensAnal!$AD$42</definedName>
    <definedName function="false" hidden="false" name="mleaf_701bc374_d5b8_5da6_8ac6_61f47e60f5d4" vbProcedure="false">Recycling!$AI$203</definedName>
    <definedName function="false" hidden="false" name="mleaf_701c2e7a_00e1_5c80_bb42_dc3802bdc1c4" vbProcedure="false">Resume_SensAnal!$AI$47</definedName>
    <definedName function="false" hidden="false" name="mleaf_702382ef_e2a0_5062_a67b_d48b8470da12" vbProcedure="false">Production!$S$25</definedName>
    <definedName function="false" hidden="false" name="mleaf_7024ce78_6c9b_5d7b_825a_7bd681a77c85" vbProcedure="false">'Use Phase_Grid'!$M$222</definedName>
    <definedName function="false" hidden="false" name="mleaf_70295cd2_ea7e_5a1e_92dd_86aaece80e06" vbProcedure="false">Resume_SensAnal!$Q$159</definedName>
    <definedName function="false" hidden="false" name="mleaf_70328368_4bd6_58a5_8bf4_b5f3918df884" vbProcedure="false">Resume_SensAnal!$J$200</definedName>
    <definedName function="false" hidden="false" name="mleaf_7032be73_f224_5488_bc23_ed7fdbdf27e4" vbProcedure="false">Graphs!$I$17</definedName>
    <definedName function="false" hidden="false" name="mleaf_70330876_f765_578b_949b_2bce7a9314eb" vbProcedure="false">Recycling!$BF$134</definedName>
    <definedName function="false" hidden="false" name="mleaf_70384d03_22cc_5842_b45b_ca8e36c5a849" vbProcedure="false">Recycling!$AM$149</definedName>
    <definedName function="false" hidden="false" name="mleaf_70395d0e_7376_56e2_8e58_7add441c47f9" vbProcedure="false">'Heat map article'!$AT$6</definedName>
    <definedName function="false" hidden="false" name="mleaf_703b0183_989f_5527_89c3_d280c90dbf0a" vbProcedure="false">'Use Phase_Grid'!$V$179</definedName>
    <definedName function="false" hidden="false" name="mleaf_704086b5_4e69_550d_ac03_76644c11b397" vbProcedure="false">'Heat map article'!$N$144</definedName>
    <definedName function="false" hidden="false" name="mleaf_704a7e61_4446_5492_8d3a_e69154507c90" vbProcedure="false">'Use Phase_Grid'!$R$138</definedName>
    <definedName function="false" hidden="false" name="mleaf_704c30a0_7289_5df1_ae1e_a66ae51340fc" vbProcedure="false">'Use Phase'!$AE$249</definedName>
    <definedName function="false" hidden="false" name="mleaf_704ca8bf_9f52_53f7_b5d6_0eb81b4b7b51" vbProcedure="false">'Use Phase'!$AJ$227</definedName>
    <definedName function="false" hidden="false" name="mleaf_7051683d_be28_5d0f_a416_d6285ae0c8ef" vbProcedure="false">'Heat map article'!$X$101</definedName>
    <definedName function="false" hidden="false" name="mleaf_70542028_9460_5a03_971a_cd165dead955" vbProcedure="false">Production!$J$171</definedName>
    <definedName function="false" hidden="false" name="mleaf_705847e3_971d_5a65_ac9c_938a49f77155" vbProcedure="false">Resume_SensAnal!$H$105</definedName>
    <definedName function="false" hidden="false" name="mleaf_705aa71d_a0d0_549f_b58e_765a7de8d380" vbProcedure="false">'Heat map article'!$P$63</definedName>
    <definedName function="false" hidden="false" name="mleaf_705c7e65_7540_51b8_89b7_4a97b9a013ea" vbProcedure="false">Production!$S$12</definedName>
    <definedName function="false" hidden="false" name="mleaf_705cd4f0_819c_567e_aecd_45653f4a499f" vbProcedure="false">'Use Phase'!$AK$262</definedName>
    <definedName function="false" hidden="false" name="mleaf_706157ec_ca32_5742_b33a_0a18a4a7e9d2" vbProcedure="false">Recycling!$U$148</definedName>
    <definedName function="false" hidden="false" name="mleaf_706189e8_9c3a_5e8b_9497_0717fcb6b482" vbProcedure="false">Graphs!$H$21</definedName>
    <definedName function="false" hidden="false" name="mleaf_7062dafb_3b30_5edb_95a7_f003e6137f85" vbProcedure="false">'Heat map article'!$AG$34</definedName>
    <definedName function="false" hidden="false" name="mleaf_706303a1_4845_50a3_b584_fb2cb0d4b322" vbProcedure="false">Recycling!$W$144</definedName>
    <definedName function="false" hidden="false" name="mleaf_706a0f43_2f47_542e_9d76_54f9c700cac3" vbProcedure="false">'Use Phase'!$U$231</definedName>
    <definedName function="false" hidden="false" name="mleaf_706b33c2_fa32_54b7_bed4_d54859d3cd82" vbProcedure="false">'Use Phase'!$R$354</definedName>
    <definedName function="false" hidden="false" name="mleaf_706bac09_03ec_5536_b802_762cdeb24db3" vbProcedure="false">'Heat map article'!$AG$113</definedName>
    <definedName function="false" hidden="false" name="mleaf_706bdebc_a914_506c_b615_afc315b97534" vbProcedure="false">'Use Phase'!$T$337</definedName>
    <definedName function="false" hidden="false" name="mleaf_706dbafa_6690_54e1_9f91_5d104557e81d" vbProcedure="false">'Use Phase_Grid'!$N$42</definedName>
    <definedName function="false" hidden="false" name="mleaf_70707500_c0c9_5b24_902d_c5d01366ac08" vbProcedure="false">'Use Phase'!$AF$234</definedName>
    <definedName function="false" hidden="false" name="mleaf_70712161_d79b_5d8e_b9b1_2a75c2e40cc3" vbProcedure="false">Resume_SensAnal!$AO$94</definedName>
    <definedName function="false" hidden="false" name="mleaf_7074411b_f4c9_556a_9bda_dd9bf84c43fd" vbProcedure="false">'Use Phase'!$AG$210</definedName>
    <definedName function="false" hidden="false" name="mleaf_70760c1e_84f1_51b6_82f1_dcee0dc55b12" vbProcedure="false">Resume_SensAnal!$T$221</definedName>
    <definedName function="false" hidden="false" name="mleaf_7076ea4c_302c_5461_b44e_4e3dbe5edc43" vbProcedure="false">'Heat map article'!$Z$155</definedName>
    <definedName function="false" hidden="false" name="mleaf_7079773b_2de9_591e_abbd_85cc0074eb97" vbProcedure="false">Production!$G$146</definedName>
    <definedName function="false" hidden="false" name="mleaf_707ce5ad_e293_5368_9796_33b1dd3fc683" vbProcedure="false">'Heat map article'!$BB$44</definedName>
    <definedName function="false" hidden="false" name="mleaf_707e27a3_3922_56aa_897a_71e256bc96cf" vbProcedure="false">'Heat map article'!$Y$152</definedName>
    <definedName function="false" hidden="false" name="mleaf_708674cf_fb57_52cd_b8a7_50cc40a7b213" vbProcedure="false">'Use Phase_Grid'!$J$238</definedName>
    <definedName function="false" hidden="false" name="mleaf_708e37f1_dac6_59ef_8595_30c5b0d387ae" vbProcedure="false">'Use Phase_Grid'!$O$154</definedName>
    <definedName function="false" hidden="false" name="mleaf_70923ef1_6992_59b2_999b_217b866741c5" vbProcedure="false">'Use Phase'!$Q$173</definedName>
    <definedName function="false" hidden="false" name="mleaf_7093e77b_d548_5583_8498_6776c7f97505" vbProcedure="false">'Use Phase_Grid'!$Q$103</definedName>
    <definedName function="false" hidden="false" name="mleaf_7094ca4a_8f09_5a72_9ad0_da75b509a579" vbProcedure="false">Recycling!$AW$113</definedName>
    <definedName function="false" hidden="false" name="mleaf_70974b2b_e7b3_5733_857b_54d01b56e275" vbProcedure="false">'Heat map article'!$R$116</definedName>
    <definedName function="false" hidden="false" name="mleaf_709a27ce_b4da_5e9c_9769_6b4bb885ae81" vbProcedure="false">'Use Phase'!$L$172</definedName>
    <definedName function="false" hidden="false" name="mleaf_70a66106_8098_53bc_9be5_2f43099ee91e" vbProcedure="false">'Use Phase_Grid'!$Q$81</definedName>
    <definedName function="false" hidden="false" name="mleaf_70a766b5_aea1_580f_af4a_e11d1085e176" vbProcedure="false">'Use Phase_Grid'!$N$65</definedName>
    <definedName function="false" hidden="false" name="mleaf_70ac23ab_99e6_5a35_a922_12ceb2c2dca2" vbProcedure="false">'Use Phase'!$AD$151</definedName>
    <definedName function="false" hidden="false" name="mleaf_70b11d81_6e50_550b_868a_01eef9ddf54e" vbProcedure="false">'Heat map article'!$V$110</definedName>
    <definedName function="false" hidden="false" name="mleaf_70b63d73_ecb0_591a_9043_6880bc15a45a" vbProcedure="false">Resume_SensAnal!$V$216</definedName>
    <definedName function="false" hidden="false" name="mleaf_70b69500_03b4_5f42_8d58_92229f27a29a" vbProcedure="false">Resume_SensAnal!$P$156</definedName>
    <definedName function="false" hidden="false" name="mleaf_70b723f0_a9f4_596b_9d26_8abeccfaed66" vbProcedure="false">'Heat map article'!$AN$12</definedName>
    <definedName function="false" hidden="false" name="mleaf_70b72837_c7d4_5d12_bffe_bbc0d5b58d1a" vbProcedure="false">'Use Phase'!$N$209</definedName>
    <definedName function="false" hidden="false" name="mleaf_70b7b581_821d_5f75_a35e_50fac465ab9e" vbProcedure="false">Resume_SensAnal!$Y$18</definedName>
    <definedName function="false" hidden="false" name="mleaf_70b8ce58_a342_56c5_a05b_2061e2a7b6be" vbProcedure="false">'Use Phase'!$J$87</definedName>
    <definedName function="false" hidden="false" name="mleaf_70ba562d_3e90_582d_9a0d_720bac8e98b1" vbProcedure="false">Recycling!$S$193</definedName>
    <definedName function="false" hidden="false" name="mleaf_70babffe_60cf_57e8_8ae8_feaf6956e271" vbProcedure="false">'Heat map article'!$F$133</definedName>
    <definedName function="false" hidden="false" name="mleaf_70bf22da_8491_57c3_b7af_f532dc976fd0" vbProcedure="false">'Use Phase'!$O$300</definedName>
    <definedName function="false" hidden="false" name="mleaf_70c12871_b4bd_5430_987b_538dd31f2bd7" vbProcedure="false">'Use Phase_Grid'!$J$222</definedName>
    <definedName function="false" hidden="false" name="mleaf_70c23688_bce5_5db2_8f02_e0b1033188e0" vbProcedure="false">'Use Phase'!$R$105</definedName>
    <definedName function="false" hidden="false" name="mleaf_70c381f7_dc11_5e87_b7f0_17dd6f56a144" vbProcedure="false">'Use Phase'!$AG$316</definedName>
    <definedName function="false" hidden="false" name="mleaf_70c66d1d_4c83_59fe_8b28_37d6d4a409e1" vbProcedure="false">Recycling!$BJ$109</definedName>
    <definedName function="false" hidden="false" name="mleaf_70d03f75_7a71_5224_ac64_e80469a3c5b9" vbProcedure="false">'Heat map article'!$H$53</definedName>
    <definedName function="false" hidden="false" name="mleaf_70d90ab6_4e69_5930_9ee1_6e738b147e67" vbProcedure="false">Resume_SensAnal!$AL$88</definedName>
    <definedName function="false" hidden="false" name="mleaf_70df0295_079d_55f9_b346_f45c1accfcce" vbProcedure="false">Recycling!$BF$162</definedName>
    <definedName function="false" hidden="false" name="mleaf_70e0acfc_d5cf_5b22_9d18_76decc9b3406" vbProcedure="false">'Use Phase'!$AF$329</definedName>
    <definedName function="false" hidden="false" name="mleaf_70e2b2a7_f0b5_5cc8_97e6_a736e4df571f" vbProcedure="false">Production!$BO$93</definedName>
    <definedName function="false" hidden="false" name="mleaf_70e57227_a240_5dab_942f_21b7b6f4647e" vbProcedure="false">'Heat map article'!$AQ$30</definedName>
    <definedName function="false" hidden="false" name="mleaf_70e7de52_269a_5e15_ba80_74cd1bfba11d" vbProcedure="false">'Heat map article'!$AL$15</definedName>
    <definedName function="false" hidden="false" name="mleaf_70eb418f_f2da_5406_bc90_049088f059b4" vbProcedure="false">'Use Phase'!$S$220</definedName>
    <definedName function="false" hidden="false" name="mleaf_70eccdb8_900b_5f24_b02d_4acc7f2dc379" vbProcedure="false">'Use Phase'!$AH$336</definedName>
    <definedName function="false" hidden="false" name="mleaf_70ef3ac3_0628_5946_95d3_ed3659942f69" vbProcedure="false">Recycling!$Z$82</definedName>
    <definedName function="false" hidden="false" name="mleaf_70f04bf1_d544_5713_b6c2_af66d69aabd0" vbProcedure="false">Resume_SensAnal!$AB$31</definedName>
    <definedName function="false" hidden="false" name="mleaf_70f13c3f_35e2_5486_b87f_4efb8fc20378" vbProcedure="false">Resume_SensAnal!$Q$92</definedName>
    <definedName function="false" hidden="false" name="mleaf_70f1837b_a1d4_52c5_8e71_f5ab138c6081" vbProcedure="false">'Use Phase'!$M$340</definedName>
    <definedName function="false" hidden="false" name="mleaf_70f2cfee_0f86_590e_84c0_484df7d95c4d" vbProcedure="false">'Use Phase'!$AH$194</definedName>
    <definedName function="false" hidden="false" name="mleaf_70f41a59_505a_5c13_afa6_19601531b847" vbProcedure="false">'Use Phase'!$P$149</definedName>
    <definedName function="false" hidden="false" name="mleaf_70f46768_25f0_59d1_8db2_55450f353a51" vbProcedure="false">Recycling!$L$193</definedName>
    <definedName function="false" hidden="false" name="mleaf_70f6d121_9d06_52f6_882d_26f42ee18cce" vbProcedure="false">Resume_SensAnal!$J$113</definedName>
    <definedName function="false" hidden="false" name="mleaf_70f73d24_4dfb_52f1_85c3_57fc38941829" vbProcedure="false">Recycling!$AF$102</definedName>
    <definedName function="false" hidden="false" name="mleaf_70f750cc_5b1c_50e5_b0cd_e7ec273ae923" vbProcedure="false">'Use Phase_Grid'!$Q$173</definedName>
    <definedName function="false" hidden="false" name="mleaf_70f9436e_7e4a_5523_8d09_18b3879f6f57" vbProcedure="false">Recycling!$J$148</definedName>
    <definedName function="false" hidden="false" name="mleaf_70f9b396_e3f5_529d_a6d4_aa6298e68b6e" vbProcedure="false">Production!$Y$211</definedName>
    <definedName function="false" hidden="false" name="mleaf_70fa4477_e68c_5b65_b78d_378c003c751e" vbProcedure="false">'Use Phase_Grid'!$M$127</definedName>
    <definedName function="false" hidden="false" name="mleaf_70fa5d75_7ad6_56cf_8695_42bdb730b040" vbProcedure="false">Resume_SensAnal!$AD$39</definedName>
    <definedName function="false" hidden="false" name="mleaf_70faef77_12e6_5f6b_9053_f8f9a94d4d97" vbProcedure="false">Resume_SensAnal!$P$94</definedName>
    <definedName function="false" hidden="false" name="mleaf_70fc68eb_ef55_5f3f_9521_a6cbbc54be39" vbProcedure="false">Production!$AL$49</definedName>
    <definedName function="false" hidden="false" name="mleaf_70fdacfa_41ed_5fc6_b151_a11786b2173e" vbProcedure="false">Recycling!$BN$307</definedName>
    <definedName function="false" hidden="false" name="mleaf_70ff7f03_b1b3_5d04_85e3_2f2a9e216f5e" vbProcedure="false">Resume_SensAnal!$L$21</definedName>
    <definedName function="false" hidden="false" name="mleaf_71098e8e_c4d9_5f36_9573_1a2f33af5b6c" vbProcedure="false">Resume_SensAnal!$S$131</definedName>
    <definedName function="false" hidden="false" name="mleaf_7109f65f_a642_58ba_8a83_80a9ff625b60" vbProcedure="false">Production!$Q$227</definedName>
    <definedName function="false" hidden="false" name="mleaf_710e6c5c_c46e_568a_910c_1c5de63cb9c4" vbProcedure="false">Resume_SensAnal!$AO$36</definedName>
    <definedName function="false" hidden="false" name="mleaf_711373f6_9d21_5730_bd7b_561ab20461ca" vbProcedure="false">'Use Phase_Grid'!$W$190</definedName>
    <definedName function="false" hidden="false" name="mleaf_71190424_3869_5115_b76e_e29bd3204f27" vbProcedure="false">'Heat map article'!$AZ$6</definedName>
    <definedName function="false" hidden="false" name="mleaf_7119bafe_8cc3_551c_ac62_d78e22250bf4" vbProcedure="false">Production!$I$28</definedName>
    <definedName function="false" hidden="false" name="mleaf_711a85ae_287c_54c6_9895_a6e53b26aec2" vbProcedure="false">Resume_SensAnal!$AC$63</definedName>
    <definedName function="false" hidden="false" name="mleaf_711bdb62_1823_5e67_8a2e_8a8029135270" vbProcedure="false">Recycling!$AW$149</definedName>
    <definedName function="false" hidden="false" name="mleaf_711c48e3_9911_5126_87de_aeb1bc5c3de0" vbProcedure="false">'Heat map article'!$M$99</definedName>
    <definedName function="false" hidden="false" name="mleaf_711f666a_43c8_5516_80df_edefbeb6acb5" vbProcedure="false">Graphs!$B$23</definedName>
    <definedName function="false" hidden="false" name="mleaf_7120ac16_8af3_5fe6_b967_5230e04fea0d" vbProcedure="false">Resume_SensAnal!$K$153</definedName>
    <definedName function="false" hidden="false" name="mleaf_71223f24_8acd_525c_b202_38ad4ffd8d1e" vbProcedure="false">Resume_SensAnal!$H$30</definedName>
    <definedName function="false" hidden="false" name="mleaf_7123c565_f3ab_5ab1_8201_d11ff1987c24" vbProcedure="false">Recycling!$G$148</definedName>
    <definedName function="false" hidden="false" name="mleaf_71245ff7_a5c5_558a_b281_ca405d93caae" vbProcedure="false">'Use Phase'!$V$200</definedName>
    <definedName function="false" hidden="false" name="mleaf_7126fb22_1d81_58df_96c9_8b4200435876" vbProcedure="false">Resume_SensAnal!$E$211</definedName>
    <definedName function="false" hidden="false" name="mleaf_712b5724_c07b_5187_a238_3707e671a07d" vbProcedure="false">'Use Phase'!$C$14</definedName>
    <definedName function="false" hidden="false" name="mleaf_712b865a_59af_5a3f_b32b_61a9af020a33" vbProcedure="false">Resume_SensAnal!$AF$78</definedName>
    <definedName function="false" hidden="false" name="mleaf_712e3908_efa5_54df_a17c_f98b0f5a2420" vbProcedure="false">Recycling!$AB$186</definedName>
    <definedName function="false" hidden="false" name="mleaf_71310921_2006_5abe_96c6_d407bd15cd8b" vbProcedure="false">Recycling!$AU$96</definedName>
    <definedName function="false" hidden="false" name="mleaf_71329e8f_d14c_5594_bd46_395c686ee722" vbProcedure="false">'Use Phase_Grid'!$S$34</definedName>
    <definedName function="false" hidden="false" name="mleaf_7134b2df_4aa5_5e38_9a5c_ae001b99c42a" vbProcedure="false">Production!$H$95</definedName>
    <definedName function="false" hidden="false" name="mleaf_7134da27_589c_5c64_b307_fa1f30ce0182" vbProcedure="false">Resume_SensAnal!$R$185</definedName>
    <definedName function="false" hidden="false" name="mleaf_7137e37f_dee9_5af3_ac28_744cba59ce04" vbProcedure="false">'Use Phase'!$N$353</definedName>
    <definedName function="false" hidden="false" name="mleaf_713cc02a_e7dd_513c_8a90_bd77c4c4153d" vbProcedure="false">Resume_SensAnal!$P$149</definedName>
    <definedName function="false" hidden="false" name="mleaf_71406808_6e42_51c4_8c20_690830415511" vbProcedure="false">'Heat map article'!$U$29</definedName>
    <definedName function="false" hidden="false" name="mleaf_7141c6aa_4f04_581f_a185_3609c9f945f7" vbProcedure="false">Recycling!$BN$320</definedName>
    <definedName function="false" hidden="false" name="mleaf_7142bcde_77d0_588c_be1a_ef5e725c6944" vbProcedure="false">'Heat map article'!$C$136</definedName>
    <definedName function="false" hidden="false" name="mleaf_714525de_1196_5409_9aa5_0e3495de5297" vbProcedure="false">Production!$I$243</definedName>
    <definedName function="false" hidden="false" name="mleaf_7147c993_0d6e_5adc_bb88_c76455f37945" vbProcedure="false">'Use Phase'!$AG$196</definedName>
    <definedName function="false" hidden="false" name="mleaf_714b964d_c952_5dc3_a8e3_ea9e507539b2" vbProcedure="false">'Use Phase_Grid'!$N$102</definedName>
    <definedName function="false" hidden="false" name="mleaf_714d1194_9038_5274_a06c_e5385fd94ef0" vbProcedure="false">'Use Phase'!$Q$79</definedName>
    <definedName function="false" hidden="false" name="mleaf_7151a931_dae0_5876_b93c_31a8ac39df1b" vbProcedure="false">Production!$M$64</definedName>
    <definedName function="false" hidden="false" name="mleaf_7152d7f8_9966_50ac_8cbb_5d427540204a" vbProcedure="false">'Use Phase_Grid'!$J$156</definedName>
    <definedName function="false" hidden="false" name="mleaf_71542d04_3ced_5941_be95_36f68a7c315f" vbProcedure="false">Resume_SensAnal!$R$73</definedName>
    <definedName function="false" hidden="false" name="mleaf_7155ea06_6284_5cac_984a_475ed7e59621" vbProcedure="false">Resume_SensAnal!$K$114</definedName>
    <definedName function="false" hidden="false" name="mleaf_71599a9c_1b57_5a19_9ced_df79b2a80426" vbProcedure="false">Resume_SensAnal!$AQ$131</definedName>
    <definedName function="false" hidden="false" name="mleaf_715d4276_e536_5f82_bfa0_dc4b8711a10a" vbProcedure="false">'Heat map article'!$I$118</definedName>
    <definedName function="false" hidden="false" name="mleaf_715eea79_e083_5a2f_b381_5aea4e3bc82c" vbProcedure="false">Production!$K$90</definedName>
    <definedName function="false" hidden="false" name="mleaf_7160a4b0_b6e4_5c5e_ac82_2d9375ef97cb" vbProcedure="false">'Heat map article'!$X$64</definedName>
    <definedName function="false" hidden="false" name="mleaf_7162993a_22ab_528a_8f3e_b1c61fec1084" vbProcedure="false">'Heat map article'!$G$49</definedName>
    <definedName function="false" hidden="false" name="mleaf_7163fc7e_8d10_5ec0_a4fb_511274b3eeac" vbProcedure="false">'Use Phase'!$O$268</definedName>
    <definedName function="false" hidden="false" name="mleaf_71695b5b_f784_5c1f_aff1_98f38077d114" vbProcedure="false">'Use Phase'!$R$103</definedName>
    <definedName function="false" hidden="false" name="mleaf_716a07a4_4361_5661_a87a_ce3b23e91ba4" vbProcedure="false">Production!$H$16</definedName>
    <definedName function="false" hidden="false" name="mleaf_716b4e7e_d5cd_55e2_81a0_5779c61c474f" vbProcedure="false">'Heat map article'!$W$11</definedName>
    <definedName function="false" hidden="false" name="mleaf_716c8cb0_1205_5bc7_977a_d8ce50bbc434" vbProcedure="false">'Heat map article'!$L$56</definedName>
    <definedName function="false" hidden="false" name="mleaf_716e1b59_2031_5fd6_b518_5400084b302e" vbProcedure="false">'Heat map article'!$AT$9</definedName>
    <definedName function="false" hidden="false" name="mleaf_716f4254_b3f0_56a3_9fff_4849e0683751" vbProcedure="false">Production!$I$34</definedName>
    <definedName function="false" hidden="false" name="mleaf_7171366a_28ec_5010_a65f_1768fec81805" vbProcedure="false">'Use Phase'!$U$322</definedName>
    <definedName function="false" hidden="false" name="mleaf_717451ea_69f5_57d5_93c6_9a365cd0e8db" vbProcedure="false">Resume_SensAnal!$P$195</definedName>
    <definedName function="false" hidden="false" name="mleaf_7174f737_5b79_51d7_9c91_c3bfb781864f" vbProcedure="false">Resume_SensAnal!$P$172</definedName>
    <definedName function="false" hidden="false" name="mleaf_7175f42c_8e88_5e47_994c_d7ac0c2a510c" vbProcedure="false">'Use Phase'!$P$215</definedName>
    <definedName function="false" hidden="false" name="mleaf_717cc904_8d3d_517c_a9c4_8dc07f399a1c" vbProcedure="false">Recycling!$U$94</definedName>
    <definedName function="false" hidden="false" name="mleaf_717d557f_d7d9_571a_a572_d54ce4e01710" vbProcedure="false">Resume_SensAnal!$AG$86</definedName>
    <definedName function="false" hidden="false" name="mleaf_7182d2bb_5b69_58ad_b5a7_5a7bd0c5db8b" vbProcedure="false">Recycling!$AK$87</definedName>
    <definedName function="false" hidden="false" name="mleaf_718396e9_191c_5439_ac56_89bdec6154e8" vbProcedure="false">'Heat map article'!$AH$129</definedName>
    <definedName function="false" hidden="false" name="mleaf_71850c28_6c8a_5794_b0e1_cd4345cd6a0f" vbProcedure="false">'Heat map article'!$AH$66</definedName>
    <definedName function="false" hidden="false" name="mleaf_71873b00_385d_53f8_aec1_113537f73b07" vbProcedure="false">'Heat map article'!$X$134</definedName>
    <definedName function="false" hidden="false" name="mleaf_7189e3d8_3d68_5d1d_bf30_c09e9c7449b9" vbProcedure="false">Recycling!$AW$299</definedName>
    <definedName function="false" hidden="false" name="mleaf_718b7602_cc4c_5539_b2c6_5ad2d72d308a" vbProcedure="false">Resume_SensAnal!$AQ$43</definedName>
    <definedName function="false" hidden="false" name="mleaf_718d3049_93e6_50dd_af0b_90daec019e7b" vbProcedure="false">'Heat map article'!$I$51</definedName>
    <definedName function="false" hidden="false" name="mleaf_7190d41d_3026_5fa3_ad7c_042f9ab18cc1" vbProcedure="false">'Use Phase'!$AI$236</definedName>
    <definedName function="false" hidden="false" name="mleaf_719187db_ed4c_5fd1_926f_7837f81f8fb7" vbProcedure="false">'Heat map article'!$N$140</definedName>
    <definedName function="false" hidden="false" name="mleaf_7195e637_7d8b_59a1_b697_f3136f323938" vbProcedure="false">Resume_SensAnal!$J$120</definedName>
    <definedName function="false" hidden="false" name="mleaf_7197d642_9f00_5304_8eac_006a3aa3753f" vbProcedure="false">'Use Phase'!$M$126</definedName>
    <definedName function="false" hidden="false" name="mleaf_719f0e5f_fc95_58c8_9b6c_c4637fee09df" vbProcedure="false">'Use Phase'!$AD$230</definedName>
    <definedName function="false" hidden="false" name="mleaf_71a0993d_c42c_5160_b872_8eeb519c4549" vbProcedure="false">Recycling!$BP$131</definedName>
    <definedName function="false" hidden="false" name="mleaf_71a0db9f_bb1e_5a0f_986e_c2e7a3aa7e02" vbProcedure="false">'Use Phase'!$K$106</definedName>
    <definedName function="false" hidden="false" name="mleaf_71a26804_4904_5cdf_85d4_22748908e5c5" vbProcedure="false">Resume_SensAnal!$J$44</definedName>
    <definedName function="false" hidden="false" name="mleaf_71a3aff5_032b_5e7b_98c3_f2900d114dad" vbProcedure="false">'Use Phase'!$AF$342</definedName>
    <definedName function="false" hidden="false" name="mleaf_71a7d7be_65a4_51f6_a2ab_c83c9d959f70" vbProcedure="false">Graphs!$Q$52</definedName>
    <definedName function="false" hidden="false" name="mleaf_71a88262_641e_508c_8081_f03079c94f49" vbProcedure="false">'Heat map article'!$C$143</definedName>
    <definedName function="false" hidden="false" name="mleaf_71aa6576_43ff_5080_8414_ed1ee08ea22f" vbProcedure="false">Resume_SensAnal!$AR$113</definedName>
    <definedName function="false" hidden="false" name="mleaf_71adec6a_e82e_54b3_8d43_7978bda6a820" vbProcedure="false">'Heat map article'!$AU$41</definedName>
    <definedName function="false" hidden="false" name="mleaf_71af5774_b1a9_5eec_bfc6_55d743a5b0a7" vbProcedure="false">Resume_SensAnal!$J$121</definedName>
    <definedName function="false" hidden="false" name="mleaf_71b6b9b6_7edc_5444_82ef_b80014317fd6" vbProcedure="false">Resume_SensAnal!$J$105</definedName>
    <definedName function="false" hidden="false" name="mleaf_71b81e37_d3ba_5c64_b7a3_1cc55fbca650" vbProcedure="false">Graphs!$C$62</definedName>
    <definedName function="false" hidden="false" name="mleaf_71bd995e_9dcf_55eb_83c6_658af7b4576b" vbProcedure="false">Resume_SensAnal!$R$197</definedName>
    <definedName function="false" hidden="false" name="mleaf_71bf3b5b_a600_54d7_9cb6_db804c728e37" vbProcedure="false">Graphs!$D$22</definedName>
    <definedName function="false" hidden="false" name="mleaf_71bfa125_0ad4_58a9_924f_42c87e4ffde1" vbProcedure="false">'Heat map article'!$AM$43</definedName>
    <definedName function="false" hidden="false" name="mleaf_71c80b71_70b4_5757_8115_63b6a83ce597" vbProcedure="false">'Use Phase'!$N$195</definedName>
    <definedName function="false" hidden="false" name="mleaf_71d89d40_d844_58f3_8302_5a9db9650531" vbProcedure="false">Production!$H$221</definedName>
    <definedName function="false" hidden="false" name="mleaf_71db7597_58f5_5920_88c3_aea79944627b" vbProcedure="false">'Use Phase'!$B$7</definedName>
    <definedName function="false" hidden="false" name="mleaf_71ded420_d693_5bae_ac8d_c4f3520b6d76" vbProcedure="false">'Heat map article'!$D$74</definedName>
    <definedName function="false" hidden="false" name="mleaf_71dfe55e_f172_5db5_a96c_e75415eb3f6a" vbProcedure="false">'Heat map article'!$AG$55</definedName>
    <definedName function="false" hidden="false" name="mleaf_71e3ea93_fcf2_5161_bddd_2d9a8d8b119f" vbProcedure="false">Graphs!$L$15</definedName>
    <definedName function="false" hidden="false" name="mleaf_71e68b57_2163_5172_93c7_cae3408079fa" vbProcedure="false">Recycling!$BJ$341</definedName>
    <definedName function="false" hidden="false" name="mleaf_71e8493c_1bf5_5a74_a156_64619e46acae" vbProcedure="false">Production!$D$34</definedName>
    <definedName function="false" hidden="false" name="mleaf_71e8f49e_5938_52a4_8448_be01eefb5c84" vbProcedure="false">'Heat map article'!$K$49</definedName>
    <definedName function="false" hidden="false" name="mleaf_71e9b886_63ad_50e4_894a_b988b142b40b" vbProcedure="false">'Heat map article'!$V$22</definedName>
    <definedName function="false" hidden="false" name="mleaf_71ec359e_5cb4_515a_a7d7_f049b622dc9e" vbProcedure="false">'Heat map article'!$D$97</definedName>
    <definedName function="false" hidden="false" name="mleaf_71f12da8_d40e_5811_b121_77c7cb96094d" vbProcedure="false">'Heat map article'!$Q$54</definedName>
    <definedName function="false" hidden="false" name="mleaf_71f20318_229a_5f40_91e6_1b549d42530b" vbProcedure="false">Resume_SensAnal!$G$167</definedName>
    <definedName function="false" hidden="false" name="mleaf_71f54aac_5dac_51a2_baa6_4da49976d514" vbProcedure="false">'Heat map article'!$AF$12</definedName>
    <definedName function="false" hidden="false" name="mleaf_71f80464_c8e5_5d61_8781_5d05f3ab107f" vbProcedure="false">'Use Phase_Grid'!$M$258</definedName>
    <definedName function="false" hidden="false" name="mleaf_71f933e3_71fd_5c76_b041_d48b4bea3602" vbProcedure="false">Recycling!$AX$107</definedName>
    <definedName function="false" hidden="false" name="mleaf_71fc0c03_d49d_50d1_b91c_a17dd78cd37e" vbProcedure="false">Resume_SensAnal!$M$87</definedName>
    <definedName function="false" hidden="false" name="mleaf_71fcaf46_8e00_531b_b221_1e8919954b53" vbProcedure="false">'Use Phase'!$R$346</definedName>
    <definedName function="false" hidden="false" name="mleaf_71ff97ba_9379_5d4d_9e1c_b97ab8348fff" vbProcedure="false">'Use Phase'!$M$257</definedName>
    <definedName function="false" hidden="false" name="mleaf_7200074b_e99c_5561_b27f_7bd87d930bd7" vbProcedure="false">'Use Phase_Grid'!$N$40</definedName>
    <definedName function="false" hidden="false" name="mleaf_72013690_aa08_5051_ad50_ac2106791aae" vbProcedure="false">Production!$F$212</definedName>
    <definedName function="false" hidden="false" name="mleaf_7206bea6_3513_524f_adb5_4d0417030418" vbProcedure="false">'Use Phase_Grid'!$K$258</definedName>
    <definedName function="false" hidden="false" name="mleaf_720748fa_dae7_50bf_b31e_6d348a468be3" vbProcedure="false">Resume_SensAnal!$J$10</definedName>
    <definedName function="false" hidden="false" name="mleaf_72077c45_a3a6_5c1b_8981_fcb107a30628" vbProcedure="false">'Use Phase'!$K$383</definedName>
    <definedName function="false" hidden="false" name="mleaf_720a0244_b794_5a7f_ae9b_da8b484f1575" vbProcedure="false">Resume_SensAnal!$AK$76</definedName>
    <definedName function="false" hidden="false" name="mleaf_720a5990_fa70_5f01_9e32_0c886d524310" vbProcedure="false">'Heat map article'!$Z$31</definedName>
    <definedName function="false" hidden="false" name="mleaf_720b4be0_8b25_599c_9275_cde8ade2ffaf" vbProcedure="false">Graphs!$C$57</definedName>
    <definedName function="false" hidden="false" name="mleaf_720b9bdd_dc8b_58a4_8f7c_469ab940e1b3" vbProcedure="false">'Heat map article'!$U$94</definedName>
    <definedName function="false" hidden="false" name="mleaf_720e789a_ffd9_5e1a_a096_a69d9e62cd1c" vbProcedure="false">Recycling!$O$147</definedName>
    <definedName function="false" hidden="false" name="mleaf_720ef5bb_f901_58b3_841f_87cbb51ce7c2" vbProcedure="false">Production!$N$59</definedName>
    <definedName function="false" hidden="false" name="mleaf_720f3d6e_19e4_5346_b425_3fd15315ec7e" vbProcedure="false">'Use Phase'!$N$303</definedName>
    <definedName function="false" hidden="false" name="mleaf_72122999_188d_54e3_87c1_40ed627486ee" vbProcedure="false">Production!$AW$16</definedName>
    <definedName function="false" hidden="false" name="mleaf_72130bc9_6c24_5a37_8d14_50eb3d2812f5" vbProcedure="false">'Use Phase_Grid'!$R$4</definedName>
    <definedName function="false" hidden="false" name="mleaf_72152355_b7d9_5e99_afa3_97b69361c93d" vbProcedure="false">'Use Phase'!$AF$187</definedName>
    <definedName function="false" hidden="false" name="mleaf_72181fb6_23f8_5264_9f17_d78610ae4d55" vbProcedure="false">Resume_SensAnal!$R$122</definedName>
    <definedName function="false" hidden="false" name="mleaf_721ab6ef_03df_5697_95e6_9ddbd7ea1d6e" vbProcedure="false">'Use Phase'!$R$150</definedName>
    <definedName function="false" hidden="false" name="mleaf_721bf98b_ec9e_51f9_b885_552852ad4e94" vbProcedure="false">'Heat map article'!$D$156</definedName>
    <definedName function="false" hidden="false" name="mleaf_721c942e_fd53_59d1_a30c_5b417c7a129f" vbProcedure="false">Resume_SensAnal!$S$172</definedName>
    <definedName function="false" hidden="false" name="mleaf_72224f3b_7ccb_5184_9228_4e6b5a4d6a10" vbProcedure="false">'Use Phase'!$V$263</definedName>
    <definedName function="false" hidden="false" name="mleaf_72234874_4bb2_50df_bd95_013edfdffcd1" vbProcedure="false">Resume_SensAnal!$AO$87</definedName>
    <definedName function="false" hidden="false" name="mleaf_722b837b_48f3_596e_83f3_0175ff50147b" vbProcedure="false">'Heat map article'!$J$127</definedName>
    <definedName function="false" hidden="false" name="mleaf_722d1035_0468_5bd0_9a52_5129325fa365" vbProcedure="false">Recycling!$AA$193</definedName>
    <definedName function="false" hidden="false" name="mleaf_722e201e_038d_5014_9b44_7c3e11665785" vbProcedure="false">'Use Phase_Grid'!$J$211</definedName>
    <definedName function="false" hidden="false" name="mleaf_72300d79_a567_523e_a9f8_23b8a6037ff4" vbProcedure="false">Production!$H$5</definedName>
    <definedName function="false" hidden="false" name="mleaf_7233db42_a4ff_526d_b873_73d0187e2be3" vbProcedure="false">Production!$BE$150</definedName>
    <definedName function="false" hidden="false" name="mleaf_72374c16_6f47_5ee7_b70c_47f9325ff78d" vbProcedure="false">Resume_SensAnal!$M$193</definedName>
    <definedName function="false" hidden="false" name="mleaf_72407966_bb64_5474_8ed3_122b477183fc" vbProcedure="false">'Use Phase'!$AK$200</definedName>
    <definedName function="false" hidden="false" name="mleaf_72426251_0fd8_5a61_b93c_4d5274aa1c61" vbProcedure="false">Recycling!$AN$96</definedName>
    <definedName function="false" hidden="false" name="mleaf_724843a6_2204_5c2a_8319_7eab620a0ebb" vbProcedure="false">Resume_SensAnal!$I$74</definedName>
    <definedName function="false" hidden="false" name="mleaf_724a1afe_69e8_5fe9_9346_22d5e5482ed5" vbProcedure="false">'Heat map article'!$AB$136</definedName>
    <definedName function="false" hidden="false" name="mleaf_724babdf_b5a9_5a54_97dd_73eeb2598960" vbProcedure="false">'Use Phase'!$C$45</definedName>
    <definedName function="false" hidden="false" name="mleaf_724ff469_8dee_51de_9029_ec5f57a014a6" vbProcedure="false">Production!$B$41</definedName>
    <definedName function="false" hidden="false" name="mleaf_725512a4_5a85_5f02_b7be_ad3fbcb960a2" vbProcedure="false">'Use Phase_Grid'!$P$126</definedName>
    <definedName function="false" hidden="false" name="mleaf_72574012_d4f1_5a01_ab4f_155aa5a16797" vbProcedure="false">Recycling!$H$83</definedName>
    <definedName function="false" hidden="false" name="mleaf_7259b2a6_a8d7_525c_977d_8aba9bcbabb4" vbProcedure="false">'Heat map article'!$F$140</definedName>
    <definedName function="false" hidden="false" name="mleaf_725a1b1d_b676_519a_ad3c_6514d07a9341" vbProcedure="false">Production!$BD$57</definedName>
    <definedName function="false" hidden="false" name="mleaf_725e2c3f_b814_50fe_9918_406512a69b0c" vbProcedure="false">'Use Phase'!$P$36</definedName>
    <definedName function="false" hidden="false" name="mleaf_725e6231_9a5c_5e3b_aaa7_99c63e340829" vbProcedure="false">Resume_SensAnal!$AF$79</definedName>
    <definedName function="false" hidden="false" name="mleaf_725ede8e_ff79_597a_92b7_ee024b4764eb" vbProcedure="false">Production!$H$9</definedName>
    <definedName function="false" hidden="false" name="mleaf_725fc574_a825_51d9_afac_591a995464aa" vbProcedure="false">Resume_SensAnal!$AH$91</definedName>
    <definedName function="false" hidden="false" name="mleaf_726080a3_ac29_5c1f_b0f4_a0dcc7e2097f" vbProcedure="false">'Use Phase'!$O$376</definedName>
    <definedName function="false" hidden="false" name="mleaf_72624862_0dd1_56b2_9827_9420808e2caf" vbProcedure="false">'Use Phase'!$AD$308</definedName>
    <definedName function="false" hidden="false" name="mleaf_7262bee1_9c51_5dde_b74b_f080009ed37c" vbProcedure="false">'Use Phase_Grid'!$R$26</definedName>
    <definedName function="false" hidden="false" name="mleaf_72659f66_4b15_5f35_935c_17d897d1d173" vbProcedure="false">Recycling!$BL$321</definedName>
    <definedName function="false" hidden="false" name="mleaf_72665df7_7bfd_5e58_8207_8b120dee490b" vbProcedure="false">'Use Phase'!$L$43</definedName>
    <definedName function="false" hidden="false" name="mleaf_727105c1_478d_593e_8f43_c18cd049bf1d" vbProcedure="false">Whisker_Sens!$F$25</definedName>
    <definedName function="false" hidden="false" name="mleaf_7271cdde_f67e_5375_a99e_a55ebf415b25" vbProcedure="false">'Use Phase'!$T$189</definedName>
    <definedName function="false" hidden="false" name="mleaf_7272302f_6b89_5e19_9a1a_58769126f515" vbProcedure="false">'Use Phase'!$S$160</definedName>
    <definedName function="false" hidden="false" name="mleaf_727b0030_9bb4_5507_959b_34992c33ee07" vbProcedure="false">Resume_SensAnal!$C$210</definedName>
    <definedName function="false" hidden="false" name="mleaf_7282a5a7_e369_51aa_b711_abc61a7d7dd6" vbProcedure="false">'Use Phase'!$Q$86</definedName>
    <definedName function="false" hidden="false" name="mleaf_72831476_42b0_5c6f_ba6b_456b0b7d1f0b" vbProcedure="false">'Heat map article'!$AR$45</definedName>
    <definedName function="false" hidden="false" name="mleaf_728689ea_c6dc_561a_b2ba_2c3019418f35" vbProcedure="false">'Heat map article'!$AG$45</definedName>
    <definedName function="false" hidden="false" name="mleaf_72881cce_e74e_5eb9_be90_6f0064d8a984" vbProcedure="false">'Use Phase'!$R$18</definedName>
    <definedName function="false" hidden="false" name="mleaf_728bcc41_ff1e_5ab6_8870_26e9a29f539c" vbProcedure="false">'Use Phase'!$O$159</definedName>
    <definedName function="false" hidden="false" name="mleaf_7290379b_58af_5a4a_a279_7a986a725fd3" vbProcedure="false">Resume_SensAnal!$N$100</definedName>
    <definedName function="false" hidden="false" name="mleaf_7290d761_8635_59de_b3e9_06a61d3b0d25" vbProcedure="false">'Use Phase'!$AD$196</definedName>
    <definedName function="false" hidden="false" name="mleaf_729257bd_56f2_528f_ba8d_ff14ce710a88" vbProcedure="false">Production!$G$22</definedName>
    <definedName function="false" hidden="false" name="mleaf_72962c93_b4c2_5f2f_aa43_f7bac9481201" vbProcedure="false">'Use Phase'!$V$249</definedName>
    <definedName function="false" hidden="false" name="mleaf_729860d6_9ff7_5f80_8d5c_291658b084bb" vbProcedure="false">'Heat map article'!$U$64</definedName>
    <definedName function="false" hidden="false" name="mleaf_7298a594_69f2_5254_93d6_ad724f3e334f" vbProcedure="false">'Heat map article'!$U$123</definedName>
    <definedName function="false" hidden="false" name="mleaf_729d7c82_908f_525d_ba5e_c71f74960a42" vbProcedure="false">Production!$N$27</definedName>
    <definedName function="false" hidden="false" name="mleaf_729f9b25_f836_544a_9f07_3d1c5b4d4781" vbProcedure="false">'Heat map article'!$G$63</definedName>
    <definedName function="false" hidden="false" name="mleaf_72a39f63_8a45_5ff7_850b_bca73df76dd5" vbProcedure="false">Production!$M$72</definedName>
    <definedName function="false" hidden="false" name="mleaf_72a3df8c_86f1_5a74_a794_5e85b21e0a94" vbProcedure="false">'Use Phase'!$Q$235</definedName>
    <definedName function="false" hidden="false" name="mleaf_72a462c8_caad_5d9a_b793_8bff1bd2d6ce" vbProcedure="false">Recycling!$AD$114</definedName>
    <definedName function="false" hidden="false" name="mleaf_72a5f490_37e7_56aa_a845_a3f3d8562d15" vbProcedure="false">Resume_SensAnal!$S$90</definedName>
    <definedName function="false" hidden="false" name="mleaf_72a958d6_f16f_57f3_b599_ea28bb2646f7" vbProcedure="false">Recycling!$Y$40</definedName>
    <definedName function="false" hidden="false" name="mleaf_72ad63a0_0b02_5e60_a794_641fc6cc6b4e" vbProcedure="false">Resume_SensAnal!$O$121</definedName>
    <definedName function="false" hidden="false" name="mleaf_72b21ca5_c44e_5fa3_8f25_0a283304d884" vbProcedure="false">Resume_SensAnal!$AI$103</definedName>
    <definedName function="false" hidden="false" name="mleaf_72b3c425_21c8_5ced_82fa_a59ce38059c1" vbProcedure="false">Recycling!$BP$325</definedName>
    <definedName function="false" hidden="false" name="mleaf_72b70845_3990_596d_bdb9_3ad971d507a2" vbProcedure="false">'Heat map article'!$AA$84</definedName>
    <definedName function="false" hidden="false" name="mleaf_72b81d28_248d_5dc2_904c_9007a87f3e7d" vbProcedure="false">Production!$H$130</definedName>
    <definedName function="false" hidden="false" name="mleaf_72bc5cfd_b101_5693_8c33_90412de54c22" vbProcedure="false">'Heat map article'!$AZ$12</definedName>
    <definedName function="false" hidden="false" name="mleaf_72bf20a7_65e9_5e8d_9c67_f6b9db573e9f" vbProcedure="false">'Heat map article'!$AX$36</definedName>
    <definedName function="false" hidden="false" name="mleaf_72c01296_043d_50b4_a685_26f8e875a14e" vbProcedure="false">Resume_SensAnal!$AE$99</definedName>
    <definedName function="false" hidden="false" name="mleaf_72c0612c_d74c_53fe_901f_13767437ce0a" vbProcedure="false">Recycling!$AS$318</definedName>
    <definedName function="false" hidden="false" name="mleaf_72c0f40d_da21_5b76_a9d0_2c80f8fd76e3" vbProcedure="false">Resume_SensAnal!$B$216</definedName>
    <definedName function="false" hidden="false" name="mleaf_72c52222_a038_5179_87d6_1e55087e5029" vbProcedure="false">'Heat map article'!$G$148</definedName>
    <definedName function="false" hidden="false" name="mleaf_72cdebc5_7377_5d95_bec2_8f3e6820fe3a" vbProcedure="false">Production!$P$217</definedName>
    <definedName function="false" hidden="false" name="mleaf_72cf8de9_e7b9_555d_98a2_a77018645022" vbProcedure="false">'Use Phase'!$AE$170</definedName>
    <definedName function="false" hidden="false" name="mleaf_72d30c93_7fc2_5147_a1ba_021d4be150de" vbProcedure="false">Production!$AK$183</definedName>
    <definedName function="false" hidden="false" name="mleaf_72d3ecd5_894d_520b_92cd_a81e54894329" vbProcedure="false">'Use Phase'!$N$87</definedName>
    <definedName function="false" hidden="false" name="mleaf_72d75053_42ee_50ba_baa1_b414db4b30da" vbProcedure="false">Resume_SensAnal!$AK$69</definedName>
    <definedName function="false" hidden="false" name="mleaf_72db0eb5_7215_5c95_b038_7813e6afb866" vbProcedure="false">Resume_SensAnal!$M$214</definedName>
    <definedName function="false" hidden="false" name="mleaf_72db82d7_1386_5be0_a3c5_6a728a57b63a" vbProcedure="false">'Use Phase_Grid'!$N$201</definedName>
    <definedName function="false" hidden="false" name="mleaf_72de8131_07d4_5b52_88fe_9371573f22a9" vbProcedure="false">Resume_SensAnal!$AO$116</definedName>
    <definedName function="false" hidden="false" name="mleaf_72e43e56_7bf8_5a59_b1fa_9bc009f7a71b" vbProcedure="false">'Use Phase'!$AG$143</definedName>
    <definedName function="false" hidden="false" name="mleaf_72e4dcc2_6521_5108_952e_a5a9b50d2d36" vbProcedure="false">'Use Phase'!$R$275</definedName>
    <definedName function="false" hidden="false" name="mleaf_72e5cb2b_19e4_5698_8095_32089e15fedf" vbProcedure="false">'Heat map article'!$AG$52</definedName>
    <definedName function="false" hidden="false" name="mleaf_72e8d338_370e_54ac_8618_e0b782e2d76c" vbProcedure="false">Production!$BF$186</definedName>
    <definedName function="false" hidden="false" name="mleaf_72e97366_cf33_552d_9c89_56597375c2a6" vbProcedure="false">'Use Phase'!$N$359</definedName>
    <definedName function="false" hidden="false" name="mleaf_72ed13fc_e3b7_5444_b6ac_5535d0701c1b" vbProcedure="false">Resume_SensAnal!$F$131</definedName>
    <definedName function="false" hidden="false" name="mleaf_72f0a27d_d57f_558b_b836_548cd8f13bd7" vbProcedure="false">Production!$BM$184</definedName>
    <definedName function="false" hidden="false" name="mleaf_72f218af_357c_5b71_ac17_9b1b92e1557d" vbProcedure="false">Recycling!$AW$86</definedName>
    <definedName function="false" hidden="false" name="mleaf_72f2a820_9a9a_5f40_8a26_b913f95ffa2f" vbProcedure="false">'Use Phase'!$S$285</definedName>
    <definedName function="false" hidden="false" name="mleaf_72f3c5d1_d0a6_513d_b6b1_0177cb489906" vbProcedure="false">'Use Phase_Grid'!$Q$160</definedName>
    <definedName function="false" hidden="false" name="mleaf_72f3e62e_33c0_5348_bd7f_5448f4e3c0a5" vbProcedure="false">'Use Phase'!$B$53</definedName>
    <definedName function="false" hidden="false" name="mleaf_72f4710d_9543_547e_a4c4_b5ee12ba01b5" vbProcedure="false">Recycling!$AM$92</definedName>
    <definedName function="false" hidden="false" name="mleaf_72f4a20f_2969_507a_9296_ba268b62c039" vbProcedure="false">Production!$AL$190</definedName>
    <definedName function="false" hidden="false" name="mleaf_72f5484d_f48f_5a4c_b319_981c5b06e8e0" vbProcedure="false">Production!$N$162</definedName>
    <definedName function="false" hidden="false" name="mleaf_72f66b2b_58b6_544f_b965_a9598183f6bd" vbProcedure="false">'Use Phase'!$N$111</definedName>
    <definedName function="false" hidden="false" name="mleaf_72f90cc9_e94f_5f03_bc8f_d0b9ef461535" vbProcedure="false">Recycling!$V$102</definedName>
    <definedName function="false" hidden="false" name="mleaf_72faef23_831d_5341_b3a1_4b2940189ceb" vbProcedure="false">Graphs!$C$31</definedName>
    <definedName function="false" hidden="false" name="mleaf_72fc3d7d_3f79_5572_a5f3_803835f4d298" vbProcedure="false">Production!$B$1</definedName>
    <definedName function="false" hidden="false" name="mleaf_72fc52e1_26c1_5998_9398_8ce037061ba7" vbProcedure="false">Resume_SensAnal!$K$66</definedName>
    <definedName function="false" hidden="false" name="mleaf_72fc9727_f599_5f3f_bd26_b81bb7991a41" vbProcedure="false">Resume_SensAnal!$AR$34</definedName>
    <definedName function="false" hidden="false" name="mleaf_72fcdce6_83b3_5133_b153_0fc773d3f30b" vbProcedure="false">Resume_SensAnal!$AI$43</definedName>
    <definedName function="false" hidden="false" name="mleaf_72fd3db4_dd03_53bc_9b25_bc4521dd228e" vbProcedure="false">'Heat map article'!$Y$150</definedName>
    <definedName function="false" hidden="false" name="mleaf_72fe753b_daba_5772_8717_7d0696ef9b81" vbProcedure="false">'Heat map article'!$AH$15</definedName>
    <definedName function="false" hidden="false" name="mleaf_72fe8fb5_f6ef_520f_916a_45f38df71135" vbProcedure="false">'Use Phase'!$O$323</definedName>
    <definedName function="false" hidden="false" name="mleaf_730557e7_02c5_55c3_8789_328caf043744" vbProcedure="false">'Use Phase_Grid'!$J$255</definedName>
    <definedName function="false" hidden="false" name="mleaf_7309c6a7_7687_5991_8a6a_5c1500d48600" vbProcedure="false">'Use Phase'!$AH$275</definedName>
    <definedName function="false" hidden="false" name="mleaf_730cea16_1705_5810_bc55_2f4bc0e7c875" vbProcedure="false">Recycling!$AM$111</definedName>
    <definedName function="false" hidden="false" name="mleaf_730d92fa_48d2_52a7_a0f7_569f8257e814" vbProcedure="false">'Heat map article'!$D$149</definedName>
    <definedName function="false" hidden="false" name="mleaf_730e9a55_4219_59bc_a97b_76572222c038" vbProcedure="false">'Use Phase_Grid'!$L$4</definedName>
    <definedName function="false" hidden="false" name="mleaf_7310e28b_a039_53dc_b80b_ca21607cf02f" vbProcedure="false">'Use Phase_Grid'!$Q$108</definedName>
    <definedName function="false" hidden="false" name="mleaf_73123baa_dcbe_58fd_94b8_8fe0b2cf68c4" vbProcedure="false">'Use Phase'!$AJ$248</definedName>
    <definedName function="false" hidden="false" name="mleaf_7317c597_1be8_5b23_94b8_de7865bb994e" vbProcedure="false">Recycling!$V$175</definedName>
    <definedName function="false" hidden="false" name="mleaf_7318fa68_ae34_51a8_a263_aeb2c8a7719a" vbProcedure="false">'Use Phase'!$AD$346</definedName>
    <definedName function="false" hidden="false" name="mleaf_731d6197_9989_5716_8fcb_586abbd6b754" vbProcedure="false">Resume_SensAnal!$F$190</definedName>
    <definedName function="false" hidden="false" name="mleaf_731deefd_90d9_53da_a0a5_2060668a976c" vbProcedure="false">Resume_SensAnal!$L$9</definedName>
    <definedName function="false" hidden="false" name="mleaf_732020b2_11d2_5e73_a307_2faa2fe2d2cb" vbProcedure="false">'Heat map article'!$Q$64</definedName>
    <definedName function="false" hidden="false" name="mleaf_73217e18_2f78_54f6_9780_2ab4893f5e10" vbProcedure="false">Production!$M$162</definedName>
    <definedName function="false" hidden="false" name="mleaf_7325fe64_9b41_5d1b_99c3_a2b5365fb5eb" vbProcedure="false">'Heat map article'!$AX$44</definedName>
    <definedName function="false" hidden="false" name="mleaf_73279a22_eace_5149_abf3_eeddf5b773c4" vbProcedure="false">Recycling!$AU$51</definedName>
    <definedName function="false" hidden="false" name="mleaf_732b02f5_f2cb_5d11_9eb4_d5f556f12409" vbProcedure="false">'Heat map article'!$AT$39</definedName>
    <definedName function="false" hidden="false" name="mleaf_732eef28_d05f_5d42_b467_45e8a07287d3" vbProcedure="false">Production!$AA$91</definedName>
    <definedName function="false" hidden="false" name="mleaf_73328276_1759_5e0e_971a_bae9d8a04eaa" vbProcedure="false">'Heat map article'!$AV$43</definedName>
    <definedName function="false" hidden="false" name="mleaf_73357f9f_7462_5933_8e99_1d02a8334d6a" vbProcedure="false">Production!$Q$205</definedName>
    <definedName function="false" hidden="false" name="mleaf_733ac561_cdde_5cd3_b721_ec16e8f50dd0" vbProcedure="false">'Use Phase_Grid'!$O$150</definedName>
    <definedName function="false" hidden="false" name="mleaf_733b5a22_8c4e_5c65_a5ac_4a15ee983ca6" vbProcedure="false">Resume_SensAnal!$O$192</definedName>
    <definedName function="false" hidden="false" name="mleaf_733c8b1e_48c6_56ec_8e5b_25104b7269a9" vbProcedure="false">Recycling!$L$138</definedName>
    <definedName function="false" hidden="false" name="mleaf_733e5be1_3374_5997_b95b_e372b268debd" vbProcedure="false">Resume_SensAnal!$AC$39</definedName>
    <definedName function="false" hidden="false" name="mleaf_7344e6cb_6237_54b2_aa3f_d948638f575a" vbProcedure="false">'Heat map article'!$AI$85</definedName>
    <definedName function="false" hidden="false" name="mleaf_734ba1fd_1515_5d2b_b051_0d45c2dc1483" vbProcedure="false">'Use Phase'!$T$163</definedName>
    <definedName function="false" hidden="false" name="mleaf_734bab27_8fed_5cca_811d_5d7b973fc3f2" vbProcedure="false">'Heat map article'!$AN$41</definedName>
    <definedName function="false" hidden="false" name="mleaf_734c8c76_0472_5e0b_9136_5bddeb6c923d" vbProcedure="false">'Use Phase'!$Q$249</definedName>
    <definedName function="false" hidden="false" name="mleaf_734d455d_215d_55a9_862a_5394a80f293f" vbProcedure="false">Production!$G$107</definedName>
    <definedName function="false" hidden="false" name="mleaf_73510018_a8fa_5dce_8de9_066fc2e2e956" vbProcedure="false">Recycling!$AL$109</definedName>
    <definedName function="false" hidden="false" name="mleaf_735239e6_01f8_59f8_a387_0c18fd006381" vbProcedure="false">'Use Phase'!$S$336</definedName>
    <definedName function="false" hidden="false" name="mleaf_73561df7_a1ea_59fe_9f1a_7fb27dc651f1" vbProcedure="false">'Use Phase'!$P$68</definedName>
    <definedName function="false" hidden="false" name="mleaf_7356b15f_1043_5f31_84da_71ff6ab76f29" vbProcedure="false">'Use Phase'!$R$309</definedName>
    <definedName function="false" hidden="false" name="mleaf_7359348f_89ec_5e00_a173_e595f9c693c2" vbProcedure="false">Recycling!$R$134</definedName>
    <definedName function="false" hidden="false" name="mleaf_735b8942_b813_53ca_afde_b47b401531de" vbProcedure="false">'Use Phase'!$U$349</definedName>
    <definedName function="false" hidden="false" name="mleaf_735f1ab3_64a5_5fb3_838b_524dc2c82115" vbProcedure="false">'Use Phase'!$AI$237</definedName>
    <definedName function="false" hidden="false" name="mleaf_7360e21a_53b6_5c47_9961_35b7505a37a6" vbProcedure="false">'Use Phase'!$L$250</definedName>
    <definedName function="false" hidden="false" name="mleaf_73662423_d45e_5c6a_9ca0_7c7d7ba9fade" vbProcedure="false">Graphs!$G$49</definedName>
    <definedName function="false" hidden="false" name="mleaf_7366e1b7_f7b6_5d9a_97f2_2292d6fdd3d3" vbProcedure="false">Resume_SensAnal!$G$210</definedName>
    <definedName function="false" hidden="false" name="mleaf_736c38ac_9cfc_57e7_b3e5_ddf0cf8ffff2" vbProcedure="false">'Use Phase'!$AJ$215</definedName>
    <definedName function="false" hidden="false" name="mleaf_7370c5fd_fbb1_52f9_8386_fb9b106511ff" vbProcedure="false">Graphs!$Q$62</definedName>
    <definedName function="false" hidden="false" name="mleaf_737b11f7_1e5a_5bce_9c1f_306e0194540c" vbProcedure="false">'Use Phase_Grid'!$M$262</definedName>
    <definedName function="false" hidden="false" name="mleaf_737cbc66_90e4_5c67_bdb0_5fc5333f5060" vbProcedure="false">'Heat map article'!$E$61</definedName>
    <definedName function="false" hidden="false" name="mleaf_7380f2c0_e6c6_5bd8_97b9_c71320e85562" vbProcedure="false">'Use Phase'!$M$265</definedName>
    <definedName function="false" hidden="false" name="mleaf_7383a6b8_cd55_5402_af74_506ec74d0591" vbProcedure="false">'Use Phase'!$N$375</definedName>
    <definedName function="false" hidden="false" name="mleaf_73860472_0905_5616_8ca3_a04bcdaa07ba" vbProcedure="false">'Heat map article'!$V$74</definedName>
    <definedName function="false" hidden="false" name="mleaf_738a8c7f_8a50_5f1d_8e20_1ab7d24980e0" vbProcedure="false">'Use Phase'!$AI$153</definedName>
    <definedName function="false" hidden="false" name="mleaf_738bf917_d8e2_5be4_bd26_4a9cd109757f" vbProcedure="false">Resume_SensAnal!$AB$45</definedName>
    <definedName function="false" hidden="false" name="mleaf_738ea2f1_7e89_5a0f_aa75_a38b1b0883db" vbProcedure="false">Production!$K$98</definedName>
    <definedName function="false" hidden="false" name="mleaf_738eb0d7_9635_5770_8943_6b06a39da68e" vbProcedure="false">'Use Phase_Grid'!$L$135</definedName>
    <definedName function="false" hidden="false" name="mleaf_7395ab9d_90e7_57d6_b758_b775a9848a78" vbProcedure="false">'Use Phase'!$AG$177</definedName>
    <definedName function="false" hidden="false" name="mleaf_7397152d_126e_57ac_8ac9_18230c94e996" vbProcedure="false">Production!$K$123</definedName>
    <definedName function="false" hidden="false" name="mleaf_73979cc0_8d75_501a_9c15_c9d9bcf1251f" vbProcedure="false">'Use Phase'!$N$33</definedName>
    <definedName function="false" hidden="false" name="mleaf_739d1207_42be_5bc5_820a_e8cfeefbbf65" vbProcedure="false">Recycling!$AS$303</definedName>
    <definedName function="false" hidden="false" name="mleaf_739e126a_a9fa_51be_bef6_e610b57b6cab" vbProcedure="false">'Use Phase'!$N$62</definedName>
    <definedName function="false" hidden="false" name="mleaf_739e2fc8_6feb_5807_8b2f_5b923bb82f48" vbProcedure="false">Whisker_Sens!$J$54</definedName>
    <definedName function="false" hidden="false" name="mleaf_739e8077_0fa1_5dec_a0c7_b5212cdc8cc0" vbProcedure="false">'Use Phase'!$AH$138</definedName>
    <definedName function="false" hidden="false" name="mleaf_73a01d7b_465f_583e_8d9a_f8c5f089493f" vbProcedure="false">'Heat map article'!$Y$155</definedName>
    <definedName function="false" hidden="false" name="mleaf_73a8618d_c238_52c9_8d72_a6172d9d7a91" vbProcedure="false">Recycling!$BO$303</definedName>
    <definedName function="false" hidden="false" name="mleaf_73ae7cf4_ae4c_5d55_8510_3d4b14105b82" vbProcedure="false">'Use Phase'!$N$212</definedName>
    <definedName function="false" hidden="false" name="mleaf_73af535e_000f_545f_ae4f_f5bf44ee202c" vbProcedure="false">Recycling!$BB$92</definedName>
    <definedName function="false" hidden="false" name="mleaf_73afdf3c_d809_5701_81d9_ece441dec3f1" vbProcedure="false">Production!$K$103</definedName>
    <definedName function="false" hidden="false" name="mleaf_73b030d8_ca30_56dd_a050_019a5d2b799d" vbProcedure="false">'Heat map article'!$BA$6</definedName>
    <definedName function="false" hidden="false" name="mleaf_73b07425_f504_5898_9eb6_638e3a4d5663" vbProcedure="false">'Use Phase'!$O$190</definedName>
    <definedName function="false" hidden="false" name="mleaf_73b13661_cf67_54d7_b52f_bc579ae43d00" vbProcedure="false">'Heat map article'!$AU$6</definedName>
    <definedName function="false" hidden="false" name="mleaf_73b296cd_3224_5bd5_945e_ea0ce379e546" vbProcedure="false">'Use Phase'!$AH$214</definedName>
    <definedName function="false" hidden="false" name="mleaf_73b2fe59_5d77_5504_bd18_72ce5496ffa7" vbProcedure="false">Resume_SensAnal!$N$221</definedName>
    <definedName function="false" hidden="false" name="mleaf_73b30b51_7208_5ddc_bebe_ac1f9321bfb6" vbProcedure="false">'Use Phase_Grid'!$P$45</definedName>
    <definedName function="false" hidden="false" name="mleaf_73b65ed4_b77a_5f45_8ae8_9d624218d3ab" vbProcedure="false">'Heat map article'!$AD$81</definedName>
    <definedName function="false" hidden="false" name="mleaf_73b842f7_1ef6_524d_b095_873a4cd87452" vbProcedure="false">'Use Phase'!$M$281</definedName>
    <definedName function="false" hidden="false" name="mleaf_73b8a5a2_81ee_57f7_a61a_8290f1480494" vbProcedure="false">Resume_SensAnal!$N$123</definedName>
    <definedName function="false" hidden="false" name="mleaf_73bfc016_893e_5194_8808_cbd045ae9ff7" vbProcedure="false">Production!$H$186</definedName>
    <definedName function="false" hidden="false" name="mleaf_73c3a4e3_bb5b_5920_aef1_c23eb1c7d0c8" vbProcedure="false">'Use Phase_Grid'!$O$144</definedName>
    <definedName function="false" hidden="false" name="mleaf_73c8a2cc_4457_5f99_b5b1_5663e69a3f99" vbProcedure="false">'Use Phase'!$L$388</definedName>
    <definedName function="false" hidden="false" name="mleaf_73da3f27_18d2_5548_bd18_b1883749e152" vbProcedure="false">Resume_SensAnal!$I$120</definedName>
    <definedName function="false" hidden="false" name="mleaf_73dd9339_e97c_5941_bc83_e783908c7c44" vbProcedure="false">'Heat map article'!$AP$41</definedName>
    <definedName function="false" hidden="false" name="mleaf_73dd96da_281c_5310_8031_c170928f3c62" vbProcedure="false">Recycling!$AS$56</definedName>
    <definedName function="false" hidden="false" name="mleaf_73dd9e7c_b529_528b_ab32_14ec33621b31" vbProcedure="false">'Use Phase'!$J$193</definedName>
    <definedName function="false" hidden="false" name="mleaf_73e2077a_5319_53de_9e6e_f216a3df0b22" vbProcedure="false">Production!$I$244</definedName>
    <definedName function="false" hidden="false" name="mleaf_73e60b28_dfed_501e_b276_16c340115777" vbProcedure="false">Resume_SensAnal!$AC$44</definedName>
    <definedName function="false" hidden="false" name="mleaf_73e7cced_99b3_519c_b717_0703818ee610" vbProcedure="false">Production!$N$239</definedName>
    <definedName function="false" hidden="false" name="mleaf_73e98e1d_e5c9_5ddd_94f3_5c2ce5b8a2e9" vbProcedure="false">Resume_SensAnal!$O$104</definedName>
    <definedName function="false" hidden="false" name="mleaf_73e991d2_3d51_5d0f_88be_98f8ac803a1b" vbProcedure="false">'Heat map article'!$H$49</definedName>
    <definedName function="false" hidden="false" name="mleaf_73ec9230_1a30_55b0_bbdc_373217b36f61" vbProcedure="false">Recycling!$AZ$153</definedName>
    <definedName function="false" hidden="false" name="mleaf_73ecab90_614d_581a_9b13_4f5eb4a72775" vbProcedure="false">Resume_SensAnal!$D$102</definedName>
    <definedName function="false" hidden="false" name="mleaf_73faf9ed_3ee9_530b_8846_5aa864ac3bbc" vbProcedure="false">'Use Phase'!$W$340</definedName>
    <definedName function="false" hidden="false" name="mleaf_73fd5599_6e93_53ec_b4b9_2ff4536facf8" vbProcedure="false">'Use Phase_Grid'!$S$218</definedName>
    <definedName function="false" hidden="false" name="mleaf_73ff6897_a0fa_5547_a497_76bc02813400" vbProcedure="false">Resume_SensAnal!$R$47</definedName>
    <definedName function="false" hidden="false" name="mleaf_74005060_cbc0_56ad_ac3b_a9ed48999042" vbProcedure="false">Recycling!$AV$303</definedName>
    <definedName function="false" hidden="false" name="mleaf_7400e41e_21c1_5298_8ace_98d762c1530f" vbProcedure="false">'Heat map article'!$G$38</definedName>
    <definedName function="false" hidden="false" name="mleaf_7404c2d4_721e_5a86_81b5_ab9e839d5b49" vbProcedure="false">'Heat map article'!$I$20</definedName>
    <definedName function="false" hidden="false" name="mleaf_74058712_7547_56df_b699_9c9280567502" vbProcedure="false">'Use Phase'!$V$264</definedName>
    <definedName function="false" hidden="false" name="mleaf_74088d35_14f3_585d_b89f_e8fe02e7ce27" vbProcedure="false">'Use Phase'!$Q$93</definedName>
    <definedName function="false" hidden="false" name="mleaf_740925a7_c0d7_5fe5_84c3_e994d0e69286" vbProcedure="false">Recycling!$AH$167</definedName>
    <definedName function="false" hidden="false" name="mleaf_740c2a64_3a05_53ee_9bea_86c119d8d77c" vbProcedure="false">'Use Phase_Grid'!$Q$36</definedName>
    <definedName function="false" hidden="false" name="mleaf_740fb4ff_5ba2_59bb_af10_24c0d8f04b19" vbProcedure="false">Resume_SensAnal!$G$67</definedName>
    <definedName function="false" hidden="false" name="mleaf_74103fe0_1308_5276_afe7_c880e61295ae" vbProcedure="false">Production!$BM$192</definedName>
    <definedName function="false" hidden="false" name="mleaf_7416ea06_8617_5ab3_8f90_2a8dae0328c0" vbProcedure="false">'Use Phase'!$L$291</definedName>
    <definedName function="false" hidden="false" name="mleaf_7423252c_1df7_58c3_8a2b_446cea1fdff7" vbProcedure="false">Production!$Z$181</definedName>
    <definedName function="false" hidden="false" name="mleaf_7426751e_af44_55dc_a269_ce03bcbc6d34" vbProcedure="false">Recycling!$AO$156</definedName>
    <definedName function="false" hidden="false" name="mleaf_7428237f_0413_5257_a9d6_bad827e43a9a" vbProcedure="false">Production!$M$170</definedName>
    <definedName function="false" hidden="false" name="mleaf_74287ba2_dfcc_529b_81bc_342d9f82dc33" vbProcedure="false">Resume_SensAnal!$L$215</definedName>
    <definedName function="false" hidden="false" name="mleaf_742b7641_4291_5378_8ffc_407d7a0b7615" vbProcedure="false">Resume_SensAnal!$AD$46</definedName>
    <definedName function="false" hidden="false" name="mleaf_742bac09_530a_50c1_aaf8_117796afb72f" vbProcedure="false">'Heat map article'!$C$6</definedName>
    <definedName function="false" hidden="false" name="mleaf_742c26a5_2f51_5fb1_a76d_dae11b6fe5ae" vbProcedure="false">Recycling!$BT$166</definedName>
    <definedName function="false" hidden="false" name="mleaf_74315da0_a12c_5897_b757_98873c53186f" vbProcedure="false">'Use Phase'!$O$338</definedName>
    <definedName function="false" hidden="false" name="mleaf_74340178_14ca_5a60_a5f2_32e4f9002cba" vbProcedure="false">Recycling!$L$130</definedName>
    <definedName function="false" hidden="false" name="mleaf_743be8e6_1c33_5759_a0c8_01419960a09b" vbProcedure="false">'Heat map article'!$W$79</definedName>
    <definedName function="false" hidden="false" name="mleaf_743c3484_b2a8_569b_81b5_fc397d8893ac" vbProcedure="false">Resume_SensAnal!$Q$118</definedName>
    <definedName function="false" hidden="false" name="mleaf_74445964_0787_5039_8d5c_d5d75778031f" vbProcedure="false">Recycling!$AH$182</definedName>
    <definedName function="false" hidden="false" name="mleaf_7444d97f_fc08_5731_908f_7d143115b457" vbProcedure="false">Recycling!$J$164</definedName>
    <definedName function="false" hidden="false" name="mleaf_74455fe4_6a32_548d_90e9_4387316f00ce" vbProcedure="false">Resume_SensAnal!$K$214</definedName>
    <definedName function="false" hidden="false" name="mleaf_7450602a_b96a_52b8_a12e_48b9d8579b77" vbProcedure="false">'Use Phase_Grid'!$N$98</definedName>
    <definedName function="false" hidden="false" name="mleaf_745663ef_d7c3_58a6_a3c2_1c99775b8869" vbProcedure="false">'Heat map article'!$AZ$35</definedName>
    <definedName function="false" hidden="false" name="mleaf_7457eacd_bbf3_501e_a331_91829656d122" vbProcedure="false">Resume_SensAnal!$M$98</definedName>
    <definedName function="false" hidden="false" name="mleaf_7458af76_bf81_5546_94de_4716ba47b349" vbProcedure="false">'Use Phase_Grid'!$L$88</definedName>
    <definedName function="false" hidden="false" name="mleaf_7458e6f5_6c54_59ab_a2bf_ac69e65e7743" vbProcedure="false">'Use Phase'!$R$200</definedName>
    <definedName function="false" hidden="false" name="mleaf_745b6d7b_ffd1_5753_a813_f7fdae14a87b" vbProcedure="false">Whisker_Sens!$C$4</definedName>
    <definedName function="false" hidden="false" name="mleaf_745dc0f0_4d9e_56b4_9bac_3eadc041f5de" vbProcedure="false">'Heat map article'!$H$22</definedName>
    <definedName function="false" hidden="false" name="mleaf_745f1a7a_08b8_589b_960b_d65dd4ed832f" vbProcedure="false">Production!$K$108</definedName>
    <definedName function="false" hidden="false" name="mleaf_7460508c_1854_51f8_98af_4bf63a434e42" vbProcedure="false">Recycling!$BB$94</definedName>
    <definedName function="false" hidden="false" name="mleaf_7463e257_df0c_5f2d_8e96_6c7d9df5f548" vbProcedure="false">'Use Phase'!$N$83</definedName>
    <definedName function="false" hidden="false" name="mleaf_7466d7f0_45c6_50f0_a21a_4ea594e68d28" vbProcedure="false">Production!$B$4</definedName>
    <definedName function="false" hidden="false" name="mleaf_74682f4d_d0af_5a62_9357_3db3aebdd1f0" vbProcedure="false">Recycling!$AT$78</definedName>
    <definedName function="false" hidden="false" name="mleaf_74685701_9715_55b1_ab98_9395368e7bd2" vbProcedure="false">'Heat map article'!$AH$139</definedName>
    <definedName function="false" hidden="false" name="mleaf_746e2125_7aee_5d2b_9174_fa918a26f12d" vbProcedure="false">Resume_SensAnal!$S$209</definedName>
    <definedName function="false" hidden="false" name="mleaf_7472aaaf_9d08_5a39_9eb3_6714587528be" vbProcedure="false">'Use Phase'!$V$294</definedName>
    <definedName function="false" hidden="false" name="mleaf_74742a58_7b9c_5abe_accb_9a9b4b28c009" vbProcedure="false">'Heat map article'!$R$127</definedName>
    <definedName function="false" hidden="false" name="mleaf_7474d880_ca1c_5dc1_a580_19aa419b2b71" vbProcedure="false">'Heat map article'!$AG$17</definedName>
    <definedName function="false" hidden="false" name="mleaf_74776245_0f8a_5034_a155_f06550af4d88" vbProcedure="false">'Heat map article'!$F$38</definedName>
    <definedName function="false" hidden="false" name="mleaf_74789f07_bd5a_5b4d_9cc2_5002d3d10544" vbProcedure="false">'Use Phase'!$AE$273</definedName>
    <definedName function="false" hidden="false" name="mleaf_74794fd0_f23d_58f6_9196_04ad343fcaae" vbProcedure="false">'Use Phase'!$J$375</definedName>
    <definedName function="false" hidden="false" name="mleaf_747bd15a_c8fb_558e_8210_a0e74669b44e" vbProcedure="false">'Heat map article'!$Y$88</definedName>
    <definedName function="false" hidden="false" name="mleaf_747d2efc_a353_505f_a035_5b48b442a734" vbProcedure="false">Resume_SensAnal!$AM$41</definedName>
    <definedName function="false" hidden="false" name="mleaf_747da72b_7534_50b5_a2dd_c12ce4138759" vbProcedure="false">Resume_SensAnal!$J$166</definedName>
    <definedName function="false" hidden="false" name="mleaf_7482bb35_90b8_5e21_ab83_9cf98914e4d0" vbProcedure="false">'Heat map article'!$AQ$29</definedName>
    <definedName function="false" hidden="false" name="mleaf_7483f028_db19_55a8_ae4e_8a069c3e3d22" vbProcedure="false">'Heat map article'!$AH$44</definedName>
    <definedName function="false" hidden="false" name="mleaf_748475cd_0466_5eec_a0b0_04c820ac3837" vbProcedure="false">'Heat map article'!$Y$135</definedName>
    <definedName function="false" hidden="false" name="mleaf_7486ac41_32e7_5284_af98_a867cf9cac9b" vbProcedure="false">Recycling!$AF$2</definedName>
    <definedName function="false" hidden="false" name="mleaf_748b7318_e0aa_59e9_a62b_e1bc0ebc4c33" vbProcedure="false">'Use Phase'!$AH$300</definedName>
    <definedName function="false" hidden="false" name="mleaf_748cd47e_9db1_56f4_bd37_fe875177a33d" vbProcedure="false">'Use Phase_Grid'!$V$148</definedName>
    <definedName function="false" hidden="false" name="mleaf_748fae4d_4af9_54b0_a062_64eefe4de6c8" vbProcedure="false">Recycling!$AP$298</definedName>
    <definedName function="false" hidden="false" name="mleaf_749151c9_9815_5a44_aa77_9762126efe16" vbProcedure="false">'Heat map article'!$X$129</definedName>
    <definedName function="false" hidden="false" name="mleaf_749219d6_ed0f_58be_b621_08e83cff39e1" vbProcedure="false">'Heat map article'!$AG$95</definedName>
    <definedName function="false" hidden="false" name="mleaf_74985db0_d266_55b7_b728_a38f4bc6bcf8" vbProcedure="false">'Use Phase'!$AJ$144</definedName>
    <definedName function="false" hidden="false" name="mleaf_749b63c6_339e_5250_a39f_20523a747405" vbProcedure="false">'Use Phase'!$K$247</definedName>
    <definedName function="false" hidden="false" name="mleaf_749dc9d3_4981_5ffe_af6c_420b47b11cfd" vbProcedure="false">'Use Phase'!$M$222</definedName>
    <definedName function="false" hidden="false" name="mleaf_749e47e0_07ba_52d3_885d_228137a5e501" vbProcedure="false">Resume_SensAnal!$D$206</definedName>
    <definedName function="false" hidden="false" name="mleaf_74aad35d_b8f8_57d1_8948_77ddc17bdd23" vbProcedure="false">'Heat map article'!$U$122</definedName>
    <definedName function="false" hidden="false" name="mleaf_74ab15f7_768b_5671_b0b3_d544b473e8fd" vbProcedure="false">'Heat map article'!$V$103</definedName>
    <definedName function="false" hidden="false" name="mleaf_74b0d5e3_ed8f_50c0_a15e_0962888e7ded" vbProcedure="false">Resume_SensAnal!$O$66</definedName>
    <definedName function="false" hidden="false" name="mleaf_74b0ebdb_8b9d_5c60_b4f9_db275144af10" vbProcedure="false">'Use Phase'!$U$169</definedName>
    <definedName function="false" hidden="false" name="mleaf_74b0fbfa_e217_592e_ad14_d1092791891d" vbProcedure="false">'Use Phase'!$AE$328</definedName>
    <definedName function="false" hidden="false" name="mleaf_74b66bfa_3a79_51f6_9894_202bec9ea7a8" vbProcedure="false">Resume_SensAnal!$D$148</definedName>
    <definedName function="false" hidden="false" name="mleaf_74b81859_1fca_578e_b1ce_72aa4ef46de6" vbProcedure="false">Resume_SensAnal!$AE$97</definedName>
    <definedName function="false" hidden="false" name="mleaf_74b8f2d2_dd7e_52f5_bb6e_415b058e77f5" vbProcedure="false">'Use Phase'!$W$239</definedName>
    <definedName function="false" hidden="false" name="mleaf_74bc64d8_7fa9_5460_96ca_e6a168d96063" vbProcedure="false">Graphs!$F$9</definedName>
    <definedName function="false" hidden="false" name="mleaf_74bdb41b_63ae_543d_8486_117f516b8a2a" vbProcedure="false">Resume_SensAnal!$S$58</definedName>
    <definedName function="false" hidden="false" name="mleaf_74be524b_9599_56c6_b862_925ff4e024fb" vbProcedure="false">'Use Phase'!$V$205</definedName>
    <definedName function="false" hidden="false" name="mleaf_74bfa43f_158a_5b2d_b64c_2050342c357a" vbProcedure="false">Production!$BF$44</definedName>
    <definedName function="false" hidden="false" name="mleaf_74c06dcb_d80c_5f7e_a497_f7d2a766fa69" vbProcedure="false">Production!$AK$205</definedName>
    <definedName function="false" hidden="false" name="mleaf_74c174cc_d679_5ff5_b86a_56cc379c776e" vbProcedure="false">'Use Phase'!$N$232</definedName>
    <definedName function="false" hidden="false" name="mleaf_74c1ca6f_c73f_55af_bdee_d0b3ed58a582" vbProcedure="false">'Use Phase'!$F$62</definedName>
    <definedName function="false" hidden="false" name="mleaf_74c6d0da_c417_50c2_9913_964ab2818cf5" vbProcedure="false">Production!$B$20</definedName>
    <definedName function="false" hidden="false" name="mleaf_74c8bf25_0554_55cf_94d0_737815fd3621" vbProcedure="false">'Use Phase'!$N$381</definedName>
    <definedName function="false" hidden="false" name="mleaf_74cea04c_a128_55e7_80b7_cf1eba148c7e" vbProcedure="false">'Use Phase'!$R$145</definedName>
    <definedName function="false" hidden="false" name="mleaf_74d5f970_36a4_59e7_828b_549faf045a0f" vbProcedure="false">'Use Phase'!$U$259</definedName>
    <definedName function="false" hidden="false" name="mleaf_74d736d9_5495_50f0_8b7d_3079b4edda57" vbProcedure="false">Resume_SensAnal!$AE$45</definedName>
    <definedName function="false" hidden="false" name="mleaf_74d7ae5f_cf75_56af_90b1_d100e39e2d14" vbProcedure="false">'Use Phase'!$P$336</definedName>
    <definedName function="false" hidden="false" name="mleaf_74d96d53_cfe9_5e40_8484_bad82c55ddea" vbProcedure="false">'Heat map article'!$E$149</definedName>
    <definedName function="false" hidden="false" name="mleaf_74db91bf_abdf_56e7_acd0_029aefe5d869" vbProcedure="false">'Use Phase'!$M$20</definedName>
    <definedName function="false" hidden="false" name="mleaf_74e20602_0c5c_508a_8d0d_866559259c88" vbProcedure="false">Graphs!$C$58</definedName>
    <definedName function="false" hidden="false" name="mleaf_74e29515_aec0_5bb8_a371_68a9a7b77fce" vbProcedure="false">Recycling!$BK$331</definedName>
    <definedName function="false" hidden="false" name="mleaf_74e2bb71_6d5a_5396_bf68_ed93c0ec9e6d" vbProcedure="false">Graphs!$F$67</definedName>
    <definedName function="false" hidden="false" name="mleaf_74e34d22_0a99_5359_8ea2_b68ec817c49f" vbProcedure="false">'Use Phase'!$J$219</definedName>
    <definedName function="false" hidden="false" name="mleaf_74ee3937_c00c_5f72_9e96_108a189d5289" vbProcedure="false">Recycling!$BM$329</definedName>
    <definedName function="false" hidden="false" name="mleaf_74f0b4e7_0d94_5fe9_b8ac_24a7b219b147" vbProcedure="false">Production!$AV$207</definedName>
    <definedName function="false" hidden="false" name="mleaf_74f0db94_5aa2_5d89_b4e8_a60a97f5ce06" vbProcedure="false">'Use Phase'!$Q$332</definedName>
    <definedName function="false" hidden="false" name="mleaf_74f3e636_d623_50c5_a41e_fd3ba8ed5ed3" vbProcedure="false">Resume_SensAnal!$M$79</definedName>
    <definedName function="false" hidden="false" name="mleaf_74f3fa73_044a_5725_bd36_14aaf86316d4" vbProcedure="false">Resume_SensAnal!$R$117</definedName>
    <definedName function="false" hidden="false" name="mleaf_74f4a5ad_f548_51ea_910c_ee224202e00f" vbProcedure="false">Recycling!$BP$135</definedName>
    <definedName function="false" hidden="false" name="mleaf_74f971dd_398a_520c_9977_103d8c200d5b" vbProcedure="false">'Use Phase_Grid'!$L$201</definedName>
    <definedName function="false" hidden="false" name="mleaf_74fdc39d_de70_58ec_bee3_7395536a86ed" vbProcedure="false">Graphs!$O$15</definedName>
    <definedName function="false" hidden="false" name="mleaf_75095ae7_5435_5b3f_baf9_ef569499753d" vbProcedure="false">'Use Phase_Grid'!$N$48</definedName>
    <definedName function="false" hidden="false" name="mleaf_750a5e71_1280_5bdf_89b4_782e4b2988a9" vbProcedure="false">Recycling!$AB$135</definedName>
    <definedName function="false" hidden="false" name="mleaf_750cd712_86f9_54a4_91ad_4bef87da8f7d" vbProcedure="false">'Heat map article'!$AM$32</definedName>
    <definedName function="false" hidden="false" name="mleaf_750e3edc_2cdc_5012_81e2_10b6d5595ebd" vbProcedure="false">'Use Phase'!$AD$260</definedName>
    <definedName function="false" hidden="false" name="mleaf_750fa91d_ffd0_5c7d_9191_ac05d9548a37" vbProcedure="false">'Heat map article'!$J$113</definedName>
    <definedName function="false" hidden="false" name="mleaf_7512c20e_37de_5408_984a_4763453371ff" vbProcedure="false">'Use Phase_Grid'!$T$205</definedName>
    <definedName function="false" hidden="false" name="mleaf_751609a7_766f_53b7_bdc6_6f2ba814a3de" vbProcedure="false">Resume_SensAnal!$AC$37</definedName>
    <definedName function="false" hidden="false" name="mleaf_75167ffd_afa8_53fe_be83_f43dd1edefd4" vbProcedure="false">'Heat map article'!$Q$125</definedName>
    <definedName function="false" hidden="false" name="mleaf_7516e256_cf2d_5d30_a95f_d664b6336179" vbProcedure="false">Production!$E$39</definedName>
    <definedName function="false" hidden="false" name="mleaf_7517f3e4_d575_5493_a39f_a67c9fc3bad3" vbProcedure="false">'Use Phase'!$AI$143</definedName>
    <definedName function="false" hidden="false" name="mleaf_751c046b_b7cc_5bb6_8a1f_52af4fe03f39" vbProcedure="false">'Heat map article'!$K$83</definedName>
    <definedName function="false" hidden="false" name="mleaf_751df6ce_8160_5cc6_93e1_d5ac7c15727c" vbProcedure="false">'Use Phase'!$M$371</definedName>
    <definedName function="false" hidden="false" name="mleaf_751ed718_7847_5054_8dcb_968332283a7f" vbProcedure="false">Production!$Z$47</definedName>
    <definedName function="false" hidden="false" name="mleaf_752203eb_dfe7_5ada_875d_c625722655fa" vbProcedure="false">'Use Phase_Grid'!$M$123</definedName>
    <definedName function="false" hidden="false" name="mleaf_7523d278_3f9e_5eab_8678_94427f47a3a3" vbProcedure="false">'Heat map article'!$BA$46</definedName>
    <definedName function="false" hidden="false" name="mleaf_752454c0_414a_586a_8ddd_913029ae563c" vbProcedure="false">Resume_SensAnal!$AQ$104</definedName>
    <definedName function="false" hidden="false" name="mleaf_7526bbbf_d697_52fe_923d_41c8898eb68b" vbProcedure="false">Recycling!$AL$133</definedName>
    <definedName function="false" hidden="false" name="mleaf_75271814_0158_55a7_935a_8e706c0fc0f6" vbProcedure="false">'Heat map article'!$AF$109</definedName>
    <definedName function="false" hidden="false" name="mleaf_75271f16_a6c7_573c_bb6b_9a977121829f" vbProcedure="false">'Heat map article'!$N$15</definedName>
    <definedName function="false" hidden="false" name="mleaf_75297269_794f_5723_bfcf_8c1acf9d1f6d" vbProcedure="false">Resume_SensAnal!$Q$107</definedName>
    <definedName function="false" hidden="false" name="mleaf_752c2b24_fd37_572b_942b_de7918e4da15" vbProcedure="false">'Heat map article'!$U$152</definedName>
    <definedName function="false" hidden="false" name="mleaf_752e0e4c_acca_5f97_a091_6f8313de3951" vbProcedure="false">'Heat map article'!$P$121</definedName>
    <definedName function="false" hidden="false" name="mleaf_75310c43_2afb_51b3_a7e0_51900fd51a16" vbProcedure="false">'Heat map article'!$AJ$108</definedName>
    <definedName function="false" hidden="false" name="mleaf_75344066_ad4b_5421_a678_bd267638cf2d" vbProcedure="false">Resume_SensAnal!$O$51</definedName>
    <definedName function="false" hidden="false" name="mleaf_7534ed5b_0d7d_54a2_a9a0_7a202a659129" vbProcedure="false">Recycling!$Y$83</definedName>
    <definedName function="false" hidden="false" name="mleaf_75357ce9_e801_5525_bd91_50eccde4376c" vbProcedure="false">'Use Phase_Grid'!$M$251</definedName>
    <definedName function="false" hidden="false" name="mleaf_7537044c_01fb_5b16_969f_46a57a9af6f2" vbProcedure="false">'Heat map article'!$N$128</definedName>
    <definedName function="false" hidden="false" name="mleaf_75371a42_fad8_50f3_a859_51dbc6dff8a4" vbProcedure="false">'Heat map article'!$H$93</definedName>
    <definedName function="false" hidden="false" name="mleaf_7537fdfa_717f_5ec9_ba44_ced1b016aff3" vbProcedure="false">'Use Phase'!$AL$205</definedName>
    <definedName function="false" hidden="false" name="mleaf_75380c7b_3176_5be7_a731_8e029522df58" vbProcedure="false">'Use Phase'!$P$376</definedName>
    <definedName function="false" hidden="false" name="mleaf_7538918d_b5c9_50ce_bbcd_52f3a786b088" vbProcedure="false">'Heat map article'!$O$109</definedName>
    <definedName function="false" hidden="false" name="mleaf_7539785d_24ea_5af3_b8fe_93ccd0efda44" vbProcedure="false">'Use Phase'!$AE$270</definedName>
    <definedName function="false" hidden="false" name="mleaf_7539af15_22b9_5a42_96d4_5323ca00baf1" vbProcedure="false">'Use Phase_Grid'!$P$90</definedName>
    <definedName function="false" hidden="false" name="mleaf_753bb5ef_146c_5a86_a87a_395261ccb3ad" vbProcedure="false">'Use Phase_Grid'!$V$215</definedName>
    <definedName function="false" hidden="false" name="mleaf_753d3560_6094_57d1_a9cb_fce24f871012" vbProcedure="false">'Use Phase_Grid'!$P$75</definedName>
    <definedName function="false" hidden="false" name="mleaf_753eae24_e7ae_5be7_9176_afa065b24985" vbProcedure="false">Production!$BE$46</definedName>
    <definedName function="false" hidden="false" name="mleaf_7545293f_f333_53b0_b736_ffd7ba50227e" vbProcedure="false">Resume_SensAnal!$T$103</definedName>
    <definedName function="false" hidden="false" name="mleaf_75484434_e7cb_52c3_bacf_639ae72f34e6" vbProcedure="false">Production!$BM$56</definedName>
    <definedName function="false" hidden="false" name="mleaf_75490816_eca1_5cdc_8c1f_8702612b5951" vbProcedure="false">Recycling!$AV$142</definedName>
    <definedName function="false" hidden="false" name="mleaf_7549a6d7_ac78_596c_a273_a5cac980bea1" vbProcedure="false">'Heat map article'!$O$10</definedName>
    <definedName function="false" hidden="false" name="mleaf_7553c191_1b3b_5194_873a_71016ff3b583" vbProcedure="false">Resume_SensAnal!$AB$69</definedName>
    <definedName function="false" hidden="false" name="mleaf_75558f11_4e30_5f36_9c22_f871b54fca8d" vbProcedure="false">'Use Phase'!$L$42</definedName>
    <definedName function="false" hidden="false" name="mleaf_7556013b_fb7c_59e6_96b6_be36ed4434a3" vbProcedure="false">Resume_SensAnal!$AN$91</definedName>
    <definedName function="false" hidden="false" name="mleaf_75565911_ce2d_52d0_9dec_24a404e878c4" vbProcedure="false">'Heat map article'!$G$150</definedName>
    <definedName function="false" hidden="false" name="mleaf_755a1c63_c691_5a6f_91dc_a199adfb293f" vbProcedure="false">'Use Phase'!$P$301</definedName>
    <definedName function="false" hidden="false" name="mleaf_755d33cc_0c4c_5c2b_be5a_a096d1815776" vbProcedure="false">'Use Phase'!$K$90</definedName>
    <definedName function="false" hidden="false" name="mleaf_75632ab4_ddd0_5589_b394_3cf4440e63d0" vbProcedure="false">Production!$Q$201</definedName>
    <definedName function="false" hidden="false" name="mleaf_75659048_f0bd_549f_a8e5_0ec922d286eb" vbProcedure="false">Resume_SensAnal!$AN$93</definedName>
    <definedName function="false" hidden="false" name="mleaf_7566a13c_acfd_54f0_8970_5ac93cefd3a0" vbProcedure="false">'Use Phase_Grid'!$J$220</definedName>
    <definedName function="false" hidden="false" name="mleaf_75717ac3_a7ea_5500_a276_cd15ffa35d6c" vbProcedure="false">'Heat map article'!$X$33</definedName>
    <definedName function="false" hidden="false" name="mleaf_757410db_16a4_5e6f_8501_4e54ba0a73f9" vbProcedure="false">'Heat map article'!$Q$113</definedName>
    <definedName function="false" hidden="false" name="mleaf_75748443_cefc_51b5_8b41_7be97c37b480" vbProcedure="false">'Use Phase'!$M$322</definedName>
    <definedName function="false" hidden="false" name="mleaf_75767061_fb66_52af_9855_38567e5a4053" vbProcedure="false">'Use Phase'!$AH$264</definedName>
    <definedName function="false" hidden="false" name="mleaf_7577ca00_66e4_545c_9f95_956ce0581058" vbProcedure="false">Recycling!$N$182</definedName>
    <definedName function="false" hidden="false" name="mleaf_75788c13_c024_5a71_9f59_034852a3573f" vbProcedure="false">Production!$AL$155</definedName>
    <definedName function="false" hidden="false" name="mleaf_75794a24_8935_5101_bd6d_b13ca2a4f4dc" vbProcedure="false">'Use Phase'!$W$248</definedName>
    <definedName function="false" hidden="false" name="mleaf_757bebdf_91ce_5241_ae02_d9d0fb7ebf7e" vbProcedure="false">'Use Phase_Grid'!$Q$240</definedName>
    <definedName function="false" hidden="false" name="mleaf_757c581c_2de6_5a21_8912_37d40fdda94d" vbProcedure="false">'Use Phase_Grid'!$N$17</definedName>
    <definedName function="false" hidden="false" name="mleaf_757d8bff_da7a_51c3_a7cb_7a871ec0927c" vbProcedure="false">'Use Phase'!$L$162</definedName>
    <definedName function="false" hidden="false" name="mleaf_7581e207_0a98_5fe2_8449_c5d7c679a40b" vbProcedure="false">Recycling!$BK$301</definedName>
    <definedName function="false" hidden="false" name="mleaf_75820c84_d835_5223_b163_098320fbaf73" vbProcedure="false">'Use Phase'!$O$350</definedName>
    <definedName function="false" hidden="false" name="mleaf_75886d70_6b12_5efd_9ce8_e0dd65ce68b8" vbProcedure="false">'Use Phase'!$N$351</definedName>
    <definedName function="false" hidden="false" name="mleaf_7589555a_8cf5_594f_8706_e40925fcf885" vbProcedure="false">'Heat map article'!$P$16</definedName>
    <definedName function="false" hidden="false" name="mleaf_758d1b2b_7431_5706_b5f7_31e09c4b6f63" vbProcedure="false">Whisker_Sens!$J$33</definedName>
    <definedName function="false" hidden="false" name="mleaf_758d389d_6712_5d0d_b917_a85e1ad917a2" vbProcedure="false">Recycling!$AN$105</definedName>
    <definedName function="false" hidden="false" name="mleaf_758ffc0d_6d8d_5ef8_ad68_2ad92d6df074" vbProcedure="false">Graphs!$B$47</definedName>
    <definedName function="false" hidden="false" name="mleaf_7590befa_5d40_592c_9766_617d4a57d314" vbProcedure="false">'Use Phase'!$AK$216</definedName>
    <definedName function="false" hidden="false" name="mleaf_7594a14d_2fba_5e47_bf70_ed0926eecc3a" vbProcedure="false">Recycling!$BQ$316</definedName>
    <definedName function="false" hidden="false" name="mleaf_7597d117_599a_59c1_8784_e2c3a92208a3" vbProcedure="false">'Heat map article'!$V$131</definedName>
    <definedName function="false" hidden="false" name="mleaf_7597fb6c_6b63_583a_9574_d9609e61f8ed" vbProcedure="false">'Heat map article'!$J$6</definedName>
    <definedName function="false" hidden="false" name="mleaf_759ca2c7_bb8c_57ec_90cc_7c5466e41c27" vbProcedure="false">'Heat map article'!$R$103</definedName>
    <definedName function="false" hidden="false" name="mleaf_759e246b_eb63_5998_8d51_5f4bff19706f" vbProcedure="false">Resume_SensAnal!$AH$39</definedName>
    <definedName function="false" hidden="false" name="mleaf_759f557c_ce71_59d3_b1ff_95843b3e9c91" vbProcedure="false">'Heat map article'!$Z$149</definedName>
    <definedName function="false" hidden="false" name="mleaf_75a13732_9532_5533_b98f_74663dd942c5" vbProcedure="false">Recycling!$AX$104</definedName>
    <definedName function="false" hidden="false" name="mleaf_75a2137b_45c6_56f4_b6c5_7ec6df56d0da" vbProcedure="false">Resume_SensAnal!$AR$62</definedName>
    <definedName function="false" hidden="false" name="mleaf_75a2415b_d647_5392_91a7_67a8d08bd8e0" vbProcedure="false">'Use Phase'!$O$103</definedName>
    <definedName function="false" hidden="false" name="mleaf_75a44ec5_4420_5041_89b7_1425e43c869d" vbProcedure="false">'Use Phase'!$AD$150</definedName>
    <definedName function="false" hidden="false" name="mleaf_75ae78a0_5378_5a28_bb71_ad8e9f607fa6" vbProcedure="false">'Use Phase_Grid'!$V$196</definedName>
    <definedName function="false" hidden="false" name="mleaf_75b05528_0e8c_5c62_903a_cf26950429d0" vbProcedure="false">Production!$M$130</definedName>
    <definedName function="false" hidden="false" name="mleaf_75b12cd9_3817_5a8d_94b9_2065ae3712e0" vbProcedure="false">'Use Phase'!$R$351</definedName>
    <definedName function="false" hidden="false" name="mleaf_75b1c793_b079_5d7c_8821_033b956afb85" vbProcedure="false">Recycling!$AF$177</definedName>
    <definedName function="false" hidden="false" name="mleaf_75b7b826_8f5d_5ed5_bbf6_e1d2d483200b" vbProcedure="false">Production!$F$22</definedName>
    <definedName function="false" hidden="false" name="mleaf_75bc0114_4770_5442_ad4b_155b37cfee40" vbProcedure="false">Whisker_Sens!$E$33</definedName>
    <definedName function="false" hidden="false" name="mleaf_75bc50bb_4876_52a8_9304_a162aca0c75e" vbProcedure="false">Production!$AU$183</definedName>
    <definedName function="false" hidden="false" name="mleaf_75bd5b1a_0e87_5456_8978_8128f8d184b7" vbProcedure="false">Production!$H$32</definedName>
    <definedName function="false" hidden="false" name="mleaf_75c3197d_705e_553b_8e8d_c28be9e6e868" vbProcedure="false">'Use Phase'!$Q$392</definedName>
    <definedName function="false" hidden="false" name="mleaf_75c5774d_a1e3_58fb_a05d_93b7cbd6cabe" vbProcedure="false">Recycling!$Y$92</definedName>
    <definedName function="false" hidden="false" name="mleaf_75c91ad0_e70d_51c7_b594_40eee1686f3b" vbProcedure="false">Resume_SensAnal!$K$123</definedName>
    <definedName function="false" hidden="false" name="mleaf_75cbcd62_bb20_590e_a076_dff6db9e05be" vbProcedure="false">'Use Phase'!$U$353</definedName>
    <definedName function="false" hidden="false" name="mleaf_75d0122e_bf76_5f99_a634_888ce5b8b2a0" vbProcedure="false">Recycling!$AA$85</definedName>
    <definedName function="false" hidden="false" name="mleaf_75d5d4b6_4181_54c7_8357_6b2a8238eb24" vbProcedure="false">Recycling!$BH$114</definedName>
    <definedName function="false" hidden="false" name="mleaf_75d7faa9_cf5d_5abe_8066_b80d84ed69b2" vbProcedure="false">'Heat map article'!$AH$30</definedName>
    <definedName function="false" hidden="false" name="mleaf_75dadb6a_ea62_5408_aa38_0c9600368a62" vbProcedure="false">'Use Phase'!$AG$261</definedName>
    <definedName function="false" hidden="false" name="mleaf_75dc1531_9cbd_5e75_b467_9a7d49ea53da" vbProcedure="false">'Use Phase'!$M$241</definedName>
    <definedName function="false" hidden="false" name="mleaf_75df7a36_4b15_5498_8e45_437b69b95bea" vbProcedure="false">'Use Phase'!$U$234</definedName>
    <definedName function="false" hidden="false" name="mleaf_75e257fc_ae0d_55d5_aaf7_836bf86d2cde" vbProcedure="false">Resume_SensAnal!$AN$70</definedName>
    <definedName function="false" hidden="false" name="mleaf_75e26fbf_2973_5f8b_9e90_32e75d3b932a" vbProcedure="false">Graphs!$G$14</definedName>
    <definedName function="false" hidden="false" name="mleaf_75e3598a_35d8_540b_86f7_daeb85c8b937" vbProcedure="false">'Heat map article'!$AD$99</definedName>
    <definedName function="false" hidden="false" name="mleaf_75e59dc9_e354_56cf_82dd_ae2a2309dd4a" vbProcedure="false">'Use Phase'!$K$167</definedName>
    <definedName function="false" hidden="false" name="mleaf_75e5c089_5d99_5fd2_81cc_494b201923db" vbProcedure="false">'Heat map article'!$P$9</definedName>
    <definedName function="false" hidden="false" name="mleaf_75e91ecf_56e7_56b8_82fc_89383c619921" vbProcedure="false">Resume_SensAnal!$AR$76</definedName>
    <definedName function="false" hidden="false" name="mleaf_75ed2412_e711_57e5_b8fd_47eb800069c3" vbProcedure="false">Production!$BG$7</definedName>
    <definedName function="false" hidden="false" name="mleaf_75eecb59_6e0f_52a5_bcf8_014bb8aea3dd" vbProcedure="false">'Heat map article'!$AD$7</definedName>
    <definedName function="false" hidden="false" name="mleaf_75efab53_67c8_5832_82cc_31d3b19224cd" vbProcedure="false">Resume_SensAnal!$F$167</definedName>
    <definedName function="false" hidden="false" name="mleaf_75f08bdf_41f1_55cb_b397_6ddc1158340f" vbProcedure="false">'Use Phase'!$AF$181</definedName>
    <definedName function="false" hidden="false" name="mleaf_75f0baaa_255d_5a8f_a66e_730ef880839f" vbProcedure="false">'Use Phase'!$AF$302</definedName>
    <definedName function="false" hidden="false" name="mleaf_75f6a50d_749c_5dc2_b06a_fd2f1a62ec7b" vbProcedure="false">Recycling!$BD$151</definedName>
    <definedName function="false" hidden="false" name="mleaf_75fbe502_6d94_5186_8ecf_580bbfef6007" vbProcedure="false">Production!$J$243</definedName>
    <definedName function="false" hidden="false" name="mleaf_75fbf0b9_2081_5807_8b9c_334d235ace8a" vbProcedure="false">Resume_SensAnal!$J$128</definedName>
    <definedName function="false" hidden="false" name="mleaf_7606299a_4da1_599b_baeb_b5fdccf662ef" vbProcedure="false">'Heat map article'!$AI$129</definedName>
    <definedName function="false" hidden="false" name="mleaf_7606b717_74c1_55c6_b698_7f975438d71e" vbProcedure="false">Resume_SensAnal!$T$30</definedName>
    <definedName function="false" hidden="false" name="mleaf_7609117a_a24b_5c09_b718_2655fcd90c6c" vbProcedure="false">Resume_SensAnal!$O$127</definedName>
    <definedName function="false" hidden="false" name="mleaf_760ac8bc_6604_56f6_8010_92036d9dc7a6" vbProcedure="false">Production!$K$102</definedName>
    <definedName function="false" hidden="false" name="mleaf_7610d915_db36_56bb_9b5e_b5ca19927ad9" vbProcedure="false">Graphs!$Q$49</definedName>
    <definedName function="false" hidden="false" name="mleaf_761209f6_aa88_5edd_a9a2_8f9e6abf3b66" vbProcedure="false">'Use Phase'!$S$210</definedName>
    <definedName function="false" hidden="false" name="mleaf_76177d08_a4c5_5b04_9fac_51afd73f3fda" vbProcedure="false">'Heat map article'!$Y$42</definedName>
    <definedName function="false" hidden="false" name="mleaf_761d0d20_6f4b_5639_8fd8_a785713511b3" vbProcedure="false">'Use Phase'!$V$195</definedName>
    <definedName function="false" hidden="false" name="mleaf_761e527f_dec2_586d_a894_7801d793dda3" vbProcedure="false">Resume_SensAnal!$AH$62</definedName>
    <definedName function="false" hidden="false" name="mleaf_761fc0b6_1a08_5086_ac30_50905133dd0e" vbProcedure="false">Resume_SensAnal!$U$220</definedName>
    <definedName function="false" hidden="false" name="mleaf_761fc82c_7c48_5d28_9e48_e0e7b762c61d" vbProcedure="false">Recycling!$S$177</definedName>
    <definedName function="false" hidden="false" name="mleaf_76208cd5_2257_5196_aece_d69c193d3551" vbProcedure="false">Production!$BM$154</definedName>
    <definedName function="false" hidden="false" name="mleaf_76224904_8e00_5345_9828_0f95198f3190" vbProcedure="false">'Heat map article'!$AT$42</definedName>
    <definedName function="false" hidden="false" name="mleaf_7623fffa_e841_5188_b5f2_d6c9bc00fc9f" vbProcedure="false">'Use Phase'!$Q$245</definedName>
    <definedName function="false" hidden="false" name="mleaf_7626b8c1_57ab_5670_ad1d_c0cf1b702251" vbProcedure="false">'Use Phase'!$AD$139</definedName>
    <definedName function="false" hidden="false" name="mleaf_762bb7b3_0727_56a4_9dac_d5a93ae43ea4" vbProcedure="false">Recycling!$AC$171</definedName>
    <definedName function="false" hidden="false" name="mleaf_762cb86c_b7c5_56d4_b460_56fbc16eac7a" vbProcedure="false">Resume_SensAnal!$G$75</definedName>
    <definedName function="false" hidden="false" name="mleaf_762dd2c1_60e6_5623_8d67_946dac8ec545" vbProcedure="false">Recycling!$F$198</definedName>
    <definedName function="false" hidden="false" name="mleaf_762ed4a1_e4ff_553d_87a1_954cd489b663" vbProcedure="false">Recycling!$AL$130</definedName>
    <definedName function="false" hidden="false" name="mleaf_763101e3_0aea_5867_91af_fb64be41d699" vbProcedure="false">'Use Phase'!$M$145</definedName>
    <definedName function="false" hidden="false" name="mleaf_76334a75_ad46_5c6b_a113_939629a2955e" vbProcedure="false">'Use Phase'!$P$262</definedName>
    <definedName function="false" hidden="false" name="mleaf_76349d37_26d4_52a7_bd5c_cd3c9b0f8d1f" vbProcedure="false">Resume_SensAnal!$AB$90</definedName>
    <definedName function="false" hidden="false" name="mleaf_7636453b_bf33_5593_b3db_126507bb9dc4" vbProcedure="false">Recycling!$AI$151</definedName>
    <definedName function="false" hidden="false" name="mleaf_76390968_fe8a_5ae9_8470_f57f682a7316" vbProcedure="false">'Heat map article'!$AB$132</definedName>
    <definedName function="false" hidden="false" name="mleaf_76393e72_40ef_596b_a0eb_e35ab32b95ab" vbProcedure="false">Whisker_Sens!$C$41</definedName>
    <definedName function="false" hidden="false" name="mleaf_763c55cd_cb60_5c2f_91dd_70a05b4acf30" vbProcedure="false">'Use Phase'!$AH$315</definedName>
    <definedName function="false" hidden="false" name="mleaf_763cee2e_5fba_51bd_92d8_0249c9959ce1" vbProcedure="false">'Heat map article'!$AE$87</definedName>
    <definedName function="false" hidden="false" name="mleaf_763fc3c2_d3aa_5c8f_8a15_0e8a536611bc" vbProcedure="false">'Use Phase_Grid'!$L$210</definedName>
    <definedName function="false" hidden="false" name="mleaf_7641ee6a_9c6b_56ca_8061_9883be742f41" vbProcedure="false">'Heat map article'!$AF$10</definedName>
    <definedName function="false" hidden="false" name="mleaf_764975ed_e04f_5b49_9246_75cb77af18db" vbProcedure="false">'Heat map article'!$AV$11</definedName>
    <definedName function="false" hidden="false" name="mleaf_76518b63_56ab_56a7_8c82_707804736013" vbProcedure="false">'Use Phase'!$AL$139</definedName>
    <definedName function="false" hidden="false" name="mleaf_76547d32_4e2d_5f42_9215_ba1308cd9e9e" vbProcedure="false">'Use Phase'!$M$42</definedName>
    <definedName function="false" hidden="false" name="mleaf_7655ab4f_aa30_5b69_a161_a3729d22e625" vbProcedure="false">'Use Phase'!$U$297</definedName>
    <definedName function="false" hidden="false" name="mleaf_7655db64_3493_541a_ac0c_f16f8e3ac8e8" vbProcedure="false">'Use Phase_Grid'!$K$267</definedName>
    <definedName function="false" hidden="false" name="mleaf_765cc47c_0aed_56d0_8afe_7474d52c3f18" vbProcedure="false">'Heat map article'!$AL$36</definedName>
    <definedName function="false" hidden="false" name="mleaf_765e63dc_2bc7_57a4_82f9_a43f2269fd92" vbProcedure="false">'Heat map article'!$X$123</definedName>
    <definedName function="false" hidden="false" name="mleaf_765e9ed9_ea7e_5cda_9679_ddab88bc08d3" vbProcedure="false">Resume_SensAnal!$F$88</definedName>
    <definedName function="false" hidden="false" name="mleaf_765f3959_d0e2_5c53_be8a_83d12eee5548" vbProcedure="false">'Heat map article'!$H$42</definedName>
    <definedName function="false" hidden="false" name="mleaf_76631096_5575_57b7_a099_b791d41dd1ea" vbProcedure="false">Production!$M$238</definedName>
    <definedName function="false" hidden="false" name="mleaf_766477f9_e3a8_527b_b3b6_e427cd750df7" vbProcedure="false">Recycling!$BK$317</definedName>
    <definedName function="false" hidden="false" name="mleaf_7665673a_93a7_5b15_8354_380bd9e45f6b" vbProcedure="false">'Heat map article'!$AG$20</definedName>
    <definedName function="false" hidden="false" name="mleaf_76690358_5852_5980_bd7b_ccb06154198a" vbProcedure="false">'Use Phase'!$P$254</definedName>
    <definedName function="false" hidden="false" name="mleaf_766ba243_9416_5144_b047_43624c3bd3a4" vbProcedure="false">'Use Phase_Grid'!$V$143</definedName>
    <definedName function="false" hidden="false" name="mleaf_7673a850_0c4b_5e5a_a354_14d4cfd87e90" vbProcedure="false">'Use Phase'!$P$304</definedName>
    <definedName function="false" hidden="false" name="mleaf_7674954f_08da_5489_a59d_b4f787abc67c" vbProcedure="false">Resume_SensAnal!$S$106</definedName>
    <definedName function="false" hidden="false" name="mleaf_7675d481_6a94_5bb2_bd90_5bc19a39cc35" vbProcedure="false">Resume_SensAnal!$L$212</definedName>
    <definedName function="false" hidden="false" name="mleaf_7679b37a_ac78_55cc_a6cf_5ee2738e92a5" vbProcedure="false">'Heat map article'!$J$156</definedName>
    <definedName function="false" hidden="false" name="mleaf_767c5d62_5066_5099_81e9_526a305819f0" vbProcedure="false">'Use Phase'!$M$77</definedName>
    <definedName function="false" hidden="false" name="mleaf_767deb42_160e_5e35_a4e4_81113ba5ca6c" vbProcedure="false">'Heat map article'!$L$54</definedName>
    <definedName function="false" hidden="false" name="mleaf_767ede2e_d41c_52b2_9a01_6ec2187ab579" vbProcedure="false">Production!$AA$157</definedName>
    <definedName function="false" hidden="false" name="mleaf_7684ddab_7f95_561f_809c_7b80f1d98cb6" vbProcedure="false">'Heat map article'!$R$123</definedName>
    <definedName function="false" hidden="false" name="mleaf_7687fcf3_c996_51c6_889e_9fac1aefdee7" vbProcedure="false">Production!$BP$17</definedName>
    <definedName function="false" hidden="false" name="mleaf_7689b326_8c57_54a1_8efb_c149e758c7c9" vbProcedure="false">Recycling!$AD$170</definedName>
    <definedName function="false" hidden="false" name="mleaf_768b33f8_9895_5737_9b04_0cf3bca966cd" vbProcedure="false">Recycling!$BP$317</definedName>
    <definedName function="false" hidden="false" name="mleaf_768ebaec_bb93_50f4_9ab0_fa32ef733bce" vbProcedure="false">'Heat map article'!$Q$15</definedName>
    <definedName function="false" hidden="false" name="mleaf_769494da_0aed_5bec_a998_bca0be8427bb" vbProcedure="false">Resume_SensAnal!$AO$123</definedName>
    <definedName function="false" hidden="false" name="mleaf_769f27b7_7334_5af3_b053_467c52c20cde" vbProcedure="false">'Use Phase_Grid'!$L$14</definedName>
    <definedName function="false" hidden="false" name="mleaf_76a62179_908d_5184_be55_fced9e38b3a1" vbProcedure="false">'Use Phase'!$T$294</definedName>
    <definedName function="false" hidden="false" name="mleaf_76a804c2_e1cb_5508_acbd_3a3ac053bdcc" vbProcedure="false">'Use Phase'!$O$327</definedName>
    <definedName function="false" hidden="false" name="mleaf_76a8b1e6_ba82_588e_a5b9_2b901d8fb49d" vbProcedure="false">'Use Phase'!$P$63</definedName>
    <definedName function="false" hidden="false" name="mleaf_76ab923f_aff3_57d5_bbd0_0cb4a290cfea" vbProcedure="false">'Heat map article'!$AE$88</definedName>
    <definedName function="false" hidden="false" name="mleaf_76ac0b26_d78b_5655_a6bc_b58ab1e4942d" vbProcedure="false">Graphs!$N$48</definedName>
    <definedName function="false" hidden="false" name="mleaf_76aff4d2_75d5_54ee_9a83_dc8cbec2d459" vbProcedure="false">Recycling!$J$146</definedName>
    <definedName function="false" hidden="false" name="mleaf_76b00231_2151_5f05_8dc8_2757a58a4df2" vbProcedure="false">Production!$I$135</definedName>
    <definedName function="false" hidden="false" name="mleaf_76b054e0_fa9d_5e62_8c53_59252716546b" vbProcedure="false">'Heat map article'!$Z$87</definedName>
    <definedName function="false" hidden="false" name="mleaf_76b203b7_9259_5c5f_8c97_f1d2581aecd1" vbProcedure="false">Recycling!$AW$93</definedName>
    <definedName function="false" hidden="false" name="mleaf_76b629d4_aca1_5466_932b_cbea20609719" vbProcedure="false">Recycling!$K$191</definedName>
    <definedName function="false" hidden="false" name="mleaf_76ba0a28_2de2_53ed_a4dc_ddf572276d8e" vbProcedure="false">Whisker_Sens!$C$9</definedName>
    <definedName function="false" hidden="false" name="mleaf_76bac2ed_607a_5b5f_9388_f62381a1354e" vbProcedure="false">Recycling!$AP$7</definedName>
    <definedName function="false" hidden="false" name="mleaf_76bcf633_d26f_57f3_9268_9ebab2513c93" vbProcedure="false">Recycling!$I$114</definedName>
    <definedName function="false" hidden="false" name="mleaf_76c0dd17_2ff1_5ac8_888e_494cbca41a55" vbProcedure="false">Recycling!$R$167</definedName>
    <definedName function="false" hidden="false" name="mleaf_76c2e485_3a4f_5218_ade8_fb4d787fb5ce" vbProcedure="false">'Heat map article'!$AA$29</definedName>
    <definedName function="false" hidden="false" name="mleaf_76c60404_eafc_5451_9175_bed8bc924c4d" vbProcedure="false">'Use Phase_Grid'!$J$234</definedName>
    <definedName function="false" hidden="false" name="mleaf_76c644b5_e42e_5a3a_93a4_a025e01b6191" vbProcedure="false">Resume_SensAnal!$O$64</definedName>
    <definedName function="false" hidden="false" name="mleaf_76c6894a_d594_5d20_b0ae_c144d9ac164c" vbProcedure="false">Production!$AZ$9</definedName>
    <definedName function="false" hidden="false" name="mleaf_76c7c203_f4da_5223_92fb_339f4688f984" vbProcedure="false">'Heat map article'!$AD$124</definedName>
    <definedName function="false" hidden="false" name="mleaf_76c919e7_5312_5e21_b2f0_599e5a876992" vbProcedure="false">'Use Phase_Grid'!$L$83</definedName>
    <definedName function="false" hidden="false" name="mleaf_76cc8720_6596_5f2d_9797_e9b7e0a21b2d" vbProcedure="false">Production!$G$151</definedName>
    <definedName function="false" hidden="false" name="mleaf_76ce62a1_df69_5330_99b5_266708e2606a" vbProcedure="false">Resume_SensAnal!$P$18</definedName>
    <definedName function="false" hidden="false" name="mleaf_76ceb5be_ef44_50aa_a782_2a9bc2aa3046" vbProcedure="false">'Heat map article'!$AY$35</definedName>
    <definedName function="false" hidden="false" name="mleaf_76d3665f_ad4c_59fa_adf2_0446fd09b6f1" vbProcedure="false">Resume_SensAnal!$B$217</definedName>
    <definedName function="false" hidden="false" name="mleaf_76dd35de_4b50_5d37_9028_3a81e5be6069" vbProcedure="false">'Heat map article'!$R$54</definedName>
    <definedName function="false" hidden="false" name="mleaf_76ddee72_cf87_5ee8_8f4c_1e7b6af77302" vbProcedure="false">'Use Phase'!$P$383</definedName>
    <definedName function="false" hidden="false" name="mleaf_76ded36d_ef7e_54f2_be7e_fe2716320095" vbProcedure="false">Resume_SensAnal!$W$220</definedName>
    <definedName function="false" hidden="false" name="mleaf_76df2350_4173_53c3_a2fc_1bdf64de95e4" vbProcedure="false">Production!$BN$85</definedName>
    <definedName function="false" hidden="false" name="mleaf_76dfee50_e5a2_57c4_9b8a_28e3f973fb41" vbProcedure="false">'Use Phase_Grid'!$L$156</definedName>
    <definedName function="false" hidden="false" name="mleaf_76e861cc_52b9_5b68_a157_519dbda5e0a3" vbProcedure="false">Production!$M$174</definedName>
    <definedName function="false" hidden="false" name="mleaf_76e8c698_a2ed_5e8c_ad4d_7b4f859426f9" vbProcedure="false">'Use Phase'!$Q$10</definedName>
    <definedName function="false" hidden="false" name="mleaf_76e99803_0d81_50d3_a28a_e7e67e4cc554" vbProcedure="false">'Heat map article'!$V$152</definedName>
    <definedName function="false" hidden="false" name="mleaf_76ead28f_739c_514a_9613_d3fc0606a8f1" vbProcedure="false">Recycling!$Y$82</definedName>
    <definedName function="false" hidden="false" name="mleaf_76ec8b27_de53_5339_9702_11ef3090e8b7" vbProcedure="false">Resume_SensAnal!$D$20</definedName>
    <definedName function="false" hidden="false" name="mleaf_76f14813_be59_5123_abf9_1ca7065e535c" vbProcedure="false">'Use Phase'!$AG$203</definedName>
    <definedName function="false" hidden="false" name="mleaf_76f1c867_2b20_5d57_954d_6f9727cf30bf" vbProcedure="false">'Heat map article'!$Q$150</definedName>
    <definedName function="false" hidden="false" name="mleaf_76f2f950_5668_5a31_8b35_7d1334f07ff9" vbProcedure="false">'Use Phase'!$AH$146</definedName>
    <definedName function="false" hidden="false" name="mleaf_76fc4dc7_6aa3_5587_a8ed_34f6b25b3969" vbProcedure="false">'Heat map article'!$N$14</definedName>
    <definedName function="false" hidden="false" name="mleaf_76fd52cf_4ab8_50b3_b2bf_c88fe43a61cc" vbProcedure="false">Production!$BO$190</definedName>
    <definedName function="false" hidden="false" name="mleaf_7702f2c9_d864_5ea5_b0b8_8cce70344de2" vbProcedure="false">'Use Phase_Grid'!$M$184</definedName>
    <definedName function="false" hidden="false" name="mleaf_77031a43_98bd_5d2c_b974_48e66b74422f" vbProcedure="false">'Heat map article'!$AG$8</definedName>
    <definedName function="false" hidden="false" name="mleaf_770913cb_c57d_5ca0_bc18_5c87a5d72053" vbProcedure="false">'Use Phase'!$AF$169</definedName>
    <definedName function="false" hidden="false" name="mleaf_770abee8_b18c_5871_8b5c_096333253910" vbProcedure="false">Resume_SensAnal!$AG$30</definedName>
    <definedName function="false" hidden="false" name="mleaf_770b8aa2_239c_5c14_8118_d0662f9879bf" vbProcedure="false">Production!$BC$4</definedName>
    <definedName function="false" hidden="false" name="mleaf_770c1be5_f8fd_5d0e_ad25_5b6e3872ec23" vbProcedure="false">'Use Phase'!$J$221</definedName>
    <definedName function="false" hidden="false" name="mleaf_770ec196_a100_54bf_8113_f225bdf3a7b9" vbProcedure="false">'Heat map article'!$AE$128</definedName>
    <definedName function="false" hidden="false" name="mleaf_77120b69_4da6_5af8_af85_d7d3b2d8f102" vbProcedure="false">Production!$BO$91</definedName>
    <definedName function="false" hidden="false" name="mleaf_7714c847_57e1_5508_97df_43b3f3d836f2" vbProcedure="false">Resume_SensAnal!$D$201</definedName>
    <definedName function="false" hidden="false" name="mleaf_77177443_266e_5daf_b4bd_29d3d5677748" vbProcedure="false">Resume_SensAnal!$I$215</definedName>
    <definedName function="false" hidden="false" name="mleaf_7717a091_3910_5fc1_8818_9aacf17b5bbc" vbProcedure="false">'Use Phase'!$R$218</definedName>
    <definedName function="false" hidden="false" name="mleaf_771e479c_3b29_5a19_93f6_60f51c33dc1b" vbProcedure="false">'Use Phase_Grid'!$O$54</definedName>
    <definedName function="false" hidden="false" name="mleaf_771f4c2d_35e5_55e6_bf94_3de1411f7818" vbProcedure="false">Recycling!$S$106</definedName>
    <definedName function="false" hidden="false" name="mleaf_771fe98f_60a6_5cac_bf1b_621efa1c7f43" vbProcedure="false">Recycling!$AD$195</definedName>
    <definedName function="false" hidden="false" name="mleaf_77224136_89a2_5ea8_9614_027f54631c72" vbProcedure="false">Production!$O$94</definedName>
    <definedName function="false" hidden="false" name="mleaf_7724eae6_5608_531f_95ac_0db0d15dc3f0" vbProcedure="false">'Use Phase'!$P$252</definedName>
    <definedName function="false" hidden="false" name="mleaf_77255126_2c7b_5fb3_9683_13121d339a14" vbProcedure="false">'Heat map article'!$Y$119</definedName>
    <definedName function="false" hidden="false" name="mleaf_7728d0d0_f8da_5b6e_b068_e0caf1407452" vbProcedure="false">Resume_SensAnal!$AL$33</definedName>
    <definedName function="false" hidden="false" name="mleaf_772edd3b_1923_5fb0_ab68_8521754c0052" vbProcedure="false">'Heat map article'!$E$98</definedName>
    <definedName function="false" hidden="false" name="mleaf_772fcaa0_f871_556d_8c4e_882bfce4f3b3" vbProcedure="false">'Heat map article'!$AS$43</definedName>
    <definedName function="false" hidden="false" name="mleaf_773527ce_8a63_5f17_ab30_c7230d13440c" vbProcedure="false">Resume_SensAnal!$P$12</definedName>
    <definedName function="false" hidden="false" name="mleaf_77392799_8b1e_5189_a947_a9dbfd7c0e40" vbProcedure="false">'Use Phase'!$O$66</definedName>
    <definedName function="false" hidden="false" name="mleaf_773b1671_574f_59c5_b168_690217b3c7a2" vbProcedure="false">Recycling!$AR$316</definedName>
    <definedName function="false" hidden="false" name="mleaf_773b39e6_a6f1_5406_abb9_eebbd010b41b" vbProcedure="false">'Use Phase'!$P$175</definedName>
    <definedName function="false" hidden="false" name="mleaf_773d5561_4117_50ab_bb92_1b29f56354c6" vbProcedure="false">'Use Phase'!$AG$213</definedName>
    <definedName function="false" hidden="false" name="mleaf_7740c470_b655_52c3_a445_e25915c7f20d" vbProcedure="false">Resume_SensAnal!$V$211</definedName>
    <definedName function="false" hidden="false" name="mleaf_7744bd37_4772_5477_b60f_7002b94397cb" vbProcedure="false">Recycling!$AC$114</definedName>
    <definedName function="false" hidden="false" name="mleaf_7747cbbb_3e3c_5908_aa5e_0ff287908d53" vbProcedure="false">Production!$AL$96</definedName>
    <definedName function="false" hidden="false" name="mleaf_7748e783_41d8_55c1_ac6f_4d9544faed22" vbProcedure="false">Recycling!$BL$318</definedName>
    <definedName function="false" hidden="false" name="mleaf_774a0c4e_46ce_5437_b41a_d716a46ab4c9" vbProcedure="false">Graphs!$K$41</definedName>
    <definedName function="false" hidden="false" name="mleaf_774d2443_80ca_56c3_a93e_0beca82c0960" vbProcedure="false">Recycling!$K$109</definedName>
    <definedName function="false" hidden="false" name="mleaf_774f27f2_cca5_5f9d_a49b_5510e2e02851" vbProcedure="false">'Use Phase_Grid'!$M$244</definedName>
    <definedName function="false" hidden="false" name="mleaf_77509a22_ffac_50b8_b264_be8139fa047f" vbProcedure="false">Production!$S$72</definedName>
    <definedName function="false" hidden="false" name="mleaf_77525bdc_153f_539c_a894_fb6b8c67ff06" vbProcedure="false">Resume_SensAnal!$AQ$35</definedName>
    <definedName function="false" hidden="false" name="mleaf_7753a788_dbc0_504e_8855_708569c04669" vbProcedure="false">'Heat map article'!$AD$96</definedName>
    <definedName function="false" hidden="false" name="mleaf_77547892_7efe_5786_967d_00baf8c393a3" vbProcedure="false">Recycling!$AK$146</definedName>
    <definedName function="false" hidden="false" name="mleaf_7754bbe4_6344_55f2_a048_40a6e86a38dc" vbProcedure="false">'Use Phase'!$Q$3</definedName>
    <definedName function="false" hidden="false" name="mleaf_7757813f_f306_5c91_88c8_bfa2db2126d3" vbProcedure="false">Resume_SensAnal!$J$133</definedName>
    <definedName function="false" hidden="false" name="mleaf_7759365e_0037_5ed2_9f13_0929e66e81c3" vbProcedure="false">'Use Phase_Grid'!$L$191</definedName>
    <definedName function="false" hidden="false" name="mleaf_775a6b37_0452_54f7_91ff_b1e934829589" vbProcedure="false">'Use Phase'!$AD$165</definedName>
    <definedName function="false" hidden="false" name="mleaf_775aa1f1_8caf_51f5_9df6_57acaa71353b" vbProcedure="false">'Use Phase'!$U$196</definedName>
    <definedName function="false" hidden="false" name="mleaf_775c4473_17e5_5b2a_b6e1_a6b6faa9e690" vbProcedure="false">Production!$BM$188</definedName>
    <definedName function="false" hidden="false" name="mleaf_775c9ac9_4168_5707_b77f_e7761c73cfac" vbProcedure="false">Whisker_Sens!$D$49</definedName>
    <definedName function="false" hidden="false" name="mleaf_77627876_b70d_5bc0_b178_adaed2ebcb50" vbProcedure="false">Production!$BQ$8</definedName>
    <definedName function="false" hidden="false" name="mleaf_776a334a_2ba6_58c9_a5cb_3fe62bd97b69" vbProcedure="false">'Use Phase'!$K$22</definedName>
    <definedName function="false" hidden="false" name="mleaf_776b1000_8b0c_56e7_9900_12281a82c07c" vbProcedure="false">Resume_SensAnal!$O$123</definedName>
    <definedName function="false" hidden="false" name="mleaf_776db222_bc96_57da_ae6b_b16a3068cb35" vbProcedure="false">'Use Phase_Grid'!$R$137</definedName>
    <definedName function="false" hidden="false" name="mleaf_776e84d1_90c1_5409_a39d_151c8dd455d6" vbProcedure="false">'Heat map article'!$AH$89</definedName>
    <definedName function="false" hidden="false" name="mleaf_776ec598_6850_5326_8882_4cbe72d6d09f" vbProcedure="false">Whisker_Sens!$E$34</definedName>
    <definedName function="false" hidden="false" name="mleaf_776f6c43_9d54_536b_8b10_f52c349b93a5" vbProcedure="false">Recycling!$I$110</definedName>
    <definedName function="false" hidden="false" name="mleaf_77701013_ab8d_5f20_ac95_fecc1fb30c60" vbProcedure="false">'Use Phase'!$AE$185</definedName>
    <definedName function="false" hidden="false" name="mleaf_77720071_8da7_53e5_9a21_97b8c14f4e41" vbProcedure="false">'Use Phase_Grid'!$Q$90</definedName>
    <definedName function="false" hidden="false" name="mleaf_77795abc_e169_5017_83e9_fd509de6c978" vbProcedure="false">'Use Phase_Grid'!$N$87</definedName>
    <definedName function="false" hidden="false" name="mleaf_777b58ad_4e36_5cc7_bd6c_966b463d5a78" vbProcedure="false">Production!$O$91</definedName>
    <definedName function="false" hidden="false" name="mleaf_777c642e_649d_5aee_abb2_d5243a03f523" vbProcedure="false">Recycling!$AE$103</definedName>
    <definedName function="false" hidden="false" name="mleaf_777f9a4f_c3d8_5828_8c82_b4e8c41c1d09" vbProcedure="false">Recycling!$BI$165</definedName>
    <definedName function="false" hidden="false" name="mleaf_7782d4e4_6a8b_5d92_8e1d_d30c0f141efc" vbProcedure="false">'Heat map article'!$E$90</definedName>
    <definedName function="false" hidden="false" name="mleaf_7786c4f3_9cd2_55be_99a7_14101f5ac41d" vbProcedure="false">'Use Phase'!$F$52</definedName>
    <definedName function="false" hidden="false" name="mleaf_7789d3c4_4549_5fa4_b97b_669fe851c341" vbProcedure="false">Recycling!$AA$101</definedName>
    <definedName function="false" hidden="false" name="mleaf_778c4f77_630b_5968_a88b_b2e3f093aff4" vbProcedure="false">'Use Phase'!$V$317</definedName>
    <definedName function="false" hidden="false" name="mleaf_778cca76_8064_5481_a365_08482dbc3299" vbProcedure="false">Resume_SensAnal!$AD$64</definedName>
    <definedName function="false" hidden="false" name="mleaf_778ffc69_9c25_5742_9f3b_3fda42d47245" vbProcedure="false">Production!$R$23</definedName>
    <definedName function="false" hidden="false" name="mleaf_77939cec_602a_52b7_9905_ba64be42fea1" vbProcedure="false">'Use Phase_Grid'!$R$128</definedName>
    <definedName function="false" hidden="false" name="mleaf_7793c0ae_a133_5e8b_8116_7b4887e26312" vbProcedure="false">Resume_SensAnal!$P$20</definedName>
    <definedName function="false" hidden="false" name="mleaf_77941fc6_f62a_5a79_9761_f4099d3bd77e" vbProcedure="false">Resume_SensAnal!$AB$105</definedName>
    <definedName function="false" hidden="false" name="mleaf_7794e960_25de_5a0f_b0eb_2386fb7e8170" vbProcedure="false">'Use Phase_Grid'!$K$87</definedName>
    <definedName function="false" hidden="false" name="mleaf_77959d32_9a0f_5a2a_a5e3_b50bb24bd3dc" vbProcedure="false">'Heat map article'!$X$61</definedName>
    <definedName function="false" hidden="false" name="mleaf_7796d8f6_e7d3_587e_9877_be9ba6e66d72" vbProcedure="false">Recycling!$L$108</definedName>
    <definedName function="false" hidden="false" name="mleaf_779731c7_69dd_5bd2_86ce_861629d53ecf" vbProcedure="false">'Use Phase'!$W$218</definedName>
    <definedName function="false" hidden="false" name="mleaf_7797373b_a0d9_594b_9398_92e25adbdfc2" vbProcedure="false">'Use Phase_Grid'!$K$104</definedName>
    <definedName function="false" hidden="false" name="mleaf_77997f10_baa2_5c43_847d_07bea8cd0218" vbProcedure="false">Production!$AS$41</definedName>
    <definedName function="false" hidden="false" name="mleaf_779c3a5f_9c15_53a2_a1bc_044db776c118" vbProcedure="false">'Use Phase'!$M$328</definedName>
    <definedName function="false" hidden="false" name="mleaf_779ee16f_b779_5dc6_87a5_2129ee724392" vbProcedure="false">Recycling!$BT$164</definedName>
    <definedName function="false" hidden="false" name="mleaf_77a20df0_325b_5c81_93ae_6ab029741abb" vbProcedure="false">Recycling!$X$181</definedName>
    <definedName function="false" hidden="false" name="mleaf_77a2d680_a05b_5531_a733_a2265835a190" vbProcedure="false">Resume_SensAnal!$F$62</definedName>
    <definedName function="false" hidden="false" name="mleaf_77a45884_35aa_5610_9280_8f0a0a3dc179" vbProcedure="false">Graphs!$K$42</definedName>
    <definedName function="false" hidden="false" name="mleaf_77a6aeab_e4fc_56e4_b6d7_cc97dfcc4943" vbProcedure="false">'Use Phase'!$V$183</definedName>
    <definedName function="false" hidden="false" name="mleaf_77acf4a5_2ae5_5772_a12a_bc63a3049ef9" vbProcedure="false">'Use Phase'!$P$106</definedName>
    <definedName function="false" hidden="false" name="mleaf_77b58152_28be_5a55_9602_87c8772f5d79" vbProcedure="false">'Use Phase'!$V$297</definedName>
    <definedName function="false" hidden="false" name="mleaf_77b86e3f_01c1_560a_91c5_4049a34b2330" vbProcedure="false">'Use Phase'!$K$176</definedName>
    <definedName function="false" hidden="false" name="mleaf_77b902c6_ea10_524f_8cca_955cdbffac67" vbProcedure="false">Whisker_Sens!$D$6</definedName>
    <definedName function="false" hidden="false" name="mleaf_77be4683_37e2_5793_90cd_76b31b8a9cc0" vbProcedure="false">Recycling!$AY$149</definedName>
    <definedName function="false" hidden="false" name="mleaf_77c0cf03_7472_5e39_be61_b643a67f72ff" vbProcedure="false">Recycling!$BN$298</definedName>
    <definedName function="false" hidden="false" name="mleaf_77c55a72_60a9_5769_a767_0dd0c3828af0" vbProcedure="false">Resume_SensAnal!$AI$97</definedName>
    <definedName function="false" hidden="false" name="mleaf_77c6e048_1010_5c98_a5b6_5902bcb156ef" vbProcedure="false">'Use Phase'!$O$65</definedName>
    <definedName function="false" hidden="false" name="mleaf_77c809f7_b844_5885_8570_d6f9a7c819ee" vbProcedure="false">'Use Phase_Grid'!$O$59</definedName>
    <definedName function="false" hidden="false" name="mleaf_77c82ed1_6481_5379_9bc3_1b40106a8095" vbProcedure="false">'Use Phase'!$J$388</definedName>
    <definedName function="false" hidden="false" name="mleaf_77c99617_e0d5_59ae_b65d_eb3c50f36322" vbProcedure="false">'Use Phase'!$AH$306</definedName>
    <definedName function="false" hidden="false" name="mleaf_77caa904_1d45_56f0_b46c_3b9ad0e1e529" vbProcedure="false">'Heat map article'!$AQ$25</definedName>
    <definedName function="false" hidden="false" name="mleaf_77cb1075_8ac9_598b_91b3_f4e9a66bced6" vbProcedure="false">Recycling!$AC$162</definedName>
    <definedName function="false" hidden="false" name="mleaf_77ce320f_798b_54fe_84dd_c97921be9a0d" vbProcedure="false">Production!$Y$57</definedName>
    <definedName function="false" hidden="false" name="mleaf_77cf41eb_3453_58f0_b170_0406546fc713" vbProcedure="false">'Heat map article'!$BB$15</definedName>
    <definedName function="false" hidden="false" name="mleaf_77cfa102_606a_5a65_b2a4_666c0cd3d343" vbProcedure="false">'Use Phase_Grid'!$L$86</definedName>
    <definedName function="false" hidden="false" name="mleaf_77d09525_82c1_5842_8f22_54fc9b377e72" vbProcedure="false">'Use Phase'!$T$327</definedName>
    <definedName function="false" hidden="false" name="mleaf_77e27b90_c0f4_55f9_840c_993dbc4913d4" vbProcedure="false">Resume_SensAnal!$N$97</definedName>
    <definedName function="false" hidden="false" name="mleaf_77e37545_8b5c_541b_bcd0_fe5b76b72fa2" vbProcedure="false">Recycling!$AB$124</definedName>
    <definedName function="false" hidden="false" name="mleaf_77e4683f_e4bc_5080_8f6a_b18c327000b9" vbProcedure="false">Recycling!$AX$315</definedName>
    <definedName function="false" hidden="false" name="mleaf_77e4f188_5dae_5f9e_86b3_b5782425b56f" vbProcedure="false">Production!$M$175</definedName>
    <definedName function="false" hidden="false" name="mleaf_77ef508e_28b0_5224_8618_2ef04739d166" vbProcedure="false">'Use Phase_Grid'!$J$262</definedName>
    <definedName function="false" hidden="false" name="mleaf_77f259e5_be28_55be_98d1_62a334f5d2a1" vbProcedure="false">Recycling!$J$195</definedName>
    <definedName function="false" hidden="false" name="mleaf_77f544b6_42e6_596e_a54d_6f24b3391450" vbProcedure="false">Production!$N$106</definedName>
    <definedName function="false" hidden="false" name="mleaf_77f6e619_2fcb_5a89_9dc8_813b83059667" vbProcedure="false">Graphs!$K$66</definedName>
    <definedName function="false" hidden="false" name="mleaf_77f76692_d83c_5e95_8de8_7a05e7277400" vbProcedure="false">Resume_SensAnal!$O$44</definedName>
    <definedName function="false" hidden="false" name="mleaf_77f9f3cd_fee7_5b15_8963_5e9d9c87ad8f" vbProcedure="false">Resume_SensAnal!$AL$69</definedName>
    <definedName function="false" hidden="false" name="mleaf_77fa0135_7ac7_51ad_bd16_120ea722d081" vbProcedure="false">'Heat map article'!$W$64</definedName>
    <definedName function="false" hidden="false" name="mleaf_77fd878d_f289_5c7e_acc3_7dd500a4958a" vbProcedure="false">'Heat map article'!$P$127</definedName>
    <definedName function="false" hidden="false" name="mleaf_7800bc9b_70ce_53af_82ca_d95c5eb585ba" vbProcedure="false">'Use Phase'!$U$220</definedName>
    <definedName function="false" hidden="false" name="mleaf_7802c7c8_39b8_539e_b390_168203fd55ff" vbProcedure="false">'Heat map article'!$I$144</definedName>
    <definedName function="false" hidden="false" name="mleaf_7804e619_ea6d_58e3_9ea7_ae4a07baa653" vbProcedure="false">Recycling!$AW$322</definedName>
    <definedName function="false" hidden="false" name="mleaf_780670c9_dbc2_5a36_b714_58d6565e0be2" vbProcedure="false">Production!$F$192</definedName>
    <definedName function="false" hidden="false" name="mleaf_7808b166_3801_5b0e_961c_0d8a781b7dce" vbProcedure="false">'Heat map article'!$AN$15</definedName>
    <definedName function="false" hidden="false" name="mleaf_780d696c_0908_5147_82a1_e9e596b24586" vbProcedure="false">Recycling!$AP$16</definedName>
    <definedName function="false" hidden="false" name="mleaf_780fbd29_577a_57c7_a249_98cabfbe7aa4" vbProcedure="false">'Use Phase_Grid'!$M$191</definedName>
    <definedName function="false" hidden="false" name="mleaf_780fc5fd_e622_5d36_9e8d_e554ea49c3ac" vbProcedure="false">'Use Phase'!$AJ$203</definedName>
    <definedName function="false" hidden="false" name="mleaf_7816d7f4_07ef_5998_86eb_abd08c8612fd" vbProcedure="false">'Use Phase'!$AE$209</definedName>
    <definedName function="false" hidden="false" name="mleaf_781a8af2_55d5_5a6d_845d_69dd92b26076" vbProcedure="false">Recycling!$AO$90</definedName>
    <definedName function="false" hidden="false" name="mleaf_781d9955_0afd_5dd3_a9be_1028d505f986" vbProcedure="false">'Use Phase_Grid'!$P$233</definedName>
    <definedName function="false" hidden="false" name="mleaf_781e8b92_7ae7_54bf_818a_f6fe6205aa89" vbProcedure="false">'Heat map article'!$G$88</definedName>
    <definedName function="false" hidden="false" name="mleaf_7820f1bd_5206_5718_9ffd_eb924f297849" vbProcedure="false">'Use Phase_Grid'!$Q$262</definedName>
    <definedName function="false" hidden="false" name="mleaf_78226003_1de0_53d7_b320_110e3a215688" vbProcedure="false">'Use Phase'!$M$352</definedName>
    <definedName function="false" hidden="false" name="mleaf_782352e3_2cb8_585f_b3c2_76fa26b8175e" vbProcedure="false">'Use Phase'!$N$71</definedName>
    <definedName function="false" hidden="false" name="mleaf_78235924_46df_5486_8584_887d4745fbd1" vbProcedure="false">'Use Phase'!$AK$218</definedName>
    <definedName function="false" hidden="false" name="mleaf_78241058_9d66_50d8_a0e7_0ee56f20cc13" vbProcedure="false">Resume_SensAnal!$AF$33</definedName>
    <definedName function="false" hidden="false" name="mleaf_78247b48_2587_584e_848f_f01a14578b08" vbProcedure="false">'Use Phase'!$L$121</definedName>
    <definedName function="false" hidden="false" name="mleaf_78294ec4_078d_5613_8a89_d9e67444ae9a" vbProcedure="false">'Use Phase'!$K$373</definedName>
    <definedName function="false" hidden="false" name="mleaf_782a5a9f_4e40_5a90_8372_53c697fb70a0" vbProcedure="false">'Use Phase'!$O$63</definedName>
    <definedName function="false" hidden="false" name="mleaf_782c4136_4e42_56c1_874a_bd38606d3cc9" vbProcedure="false">Recycling!$BB$88</definedName>
    <definedName function="false" hidden="false" name="mleaf_782e0c62_7c91_59e1_bb4e_90a98ad35eb4" vbProcedure="false">Recycling!$AW$303</definedName>
    <definedName function="false" hidden="false" name="mleaf_783214d7_820a_582d_8095_c4698469fbd8" vbProcedure="false">Production!$P$89</definedName>
    <definedName function="false" hidden="false" name="mleaf_78398eed_1f5c_5eb2_926a_f9d1b6fefcaa" vbProcedure="false">'Use Phase'!$T$335</definedName>
    <definedName function="false" hidden="false" name="mleaf_783ab4f7_ff24_54df_893a_057c6d05a59b" vbProcedure="false">'Use Phase'!$J$134</definedName>
    <definedName function="false" hidden="false" name="mleaf_783acdbc_6cab_5995_a3d8_845441df3324" vbProcedure="false">Recycling!$AY$116</definedName>
    <definedName function="false" hidden="false" name="mleaf_783c5895_7945_5dd5_9504_a17f1aebe0bb" vbProcedure="false">Recycling!$BB$154</definedName>
    <definedName function="false" hidden="false" name="mleaf_783c8d7c_6152_51e0_bed5_2abab493d246" vbProcedure="false">Resume_SensAnal!$I$99</definedName>
    <definedName function="false" hidden="false" name="mleaf_783e3982_9a49_5df7_a607_e51e0316de77" vbProcedure="false">'Heat map article'!$AA$58</definedName>
    <definedName function="false" hidden="false" name="mleaf_783ec35e_e028_56fa_a194_60d7167f299b" vbProcedure="false">Resume_SensAnal!$X$198</definedName>
    <definedName function="false" hidden="false" name="mleaf_7840c2e6_2a3d_512e_b1bd_207ed72b25d2" vbProcedure="false">'Heat map article'!$D$33</definedName>
    <definedName function="false" hidden="false" name="mleaf_78417cf9_ff6d_5026_b4af_97211a4b37c4" vbProcedure="false">'Use Phase_Grid'!$O$180</definedName>
    <definedName function="false" hidden="false" name="mleaf_7848da07_9fd2_54f0_8deb_6afa10ed0a9b" vbProcedure="false">'Heat map article'!$AA$111</definedName>
    <definedName function="false" hidden="false" name="mleaf_784af59e_bbe7_5f3a_b4af_c12e77c22a82" vbProcedure="false">'Use Phase'!$O$381</definedName>
    <definedName function="false" hidden="false" name="mleaf_784c023a_f5d8_5487_a14b_bf735b4f2412" vbProcedure="false">Recycling!$BN$325</definedName>
    <definedName function="false" hidden="false" name="mleaf_785054fc_62ec_5be2_aac5_f8e11850e424" vbProcedure="false">'Use Phase'!$AI$254</definedName>
    <definedName function="false" hidden="false" name="mleaf_7851b305_9689_5f9f_a4d8_6cd165da2d50" vbProcedure="false">'Use Phase_Grid'!$T$193</definedName>
    <definedName function="false" hidden="false" name="mleaf_78521618_3b70_516d_b093_4e35565a8024" vbProcedure="false">'Use Phase'!$L$191</definedName>
    <definedName function="false" hidden="false" name="mleaf_78556898_b699_569c_ab83_bb384e584fd1" vbProcedure="false">'Use Phase'!$AD$313</definedName>
    <definedName function="false" hidden="false" name="mleaf_78556aef_e7b6_57ac_a799_5d449e0b9385" vbProcedure="false">Graphs!$D$10</definedName>
    <definedName function="false" hidden="false" name="mleaf_785623e2_f49a_5e19_a354_75d1bca86400" vbProcedure="false">Recycling!$BK$330</definedName>
    <definedName function="false" hidden="false" name="mleaf_7856594c_c5c1_579b_822c_e1115e7b2d1c" vbProcedure="false">Recycling!$J$113</definedName>
    <definedName function="false" hidden="false" name="mleaf_78575b6e_31ad_5b0e_bc84_d6a5c602ee94" vbProcedure="false">'Use Phase_Grid'!$K$109</definedName>
    <definedName function="false" hidden="false" name="mleaf_785a73ea_0942_5757_8b7a_2b9182a98bfc" vbProcedure="false">'Use Phase'!$N$274</definedName>
    <definedName function="false" hidden="false" name="mleaf_785b6486_4550_56f6_bf20_8d31730ea1e7" vbProcedure="false">'Heat map article'!$AD$6</definedName>
    <definedName function="false" hidden="false" name="mleaf_785b76c3_ea45_59a1_b95b_0215edbe4f38" vbProcedure="false">'Use Phase_Grid'!$N$45</definedName>
    <definedName function="false" hidden="false" name="mleaf_785e21a0_0257_51aa_80fd_86b5054eb432" vbProcedure="false">Recycling!$AU$78</definedName>
    <definedName function="false" hidden="false" name="mleaf_785e49b6_4b9a_5bb3_897c_8406efce5054" vbProcedure="false">Graphs!$L$38</definedName>
    <definedName function="false" hidden="false" name="mleaf_78635df8_abad_5dae_a042_3dda1a96afc8" vbProcedure="false">Graphs!$F$57</definedName>
    <definedName function="false" hidden="false" name="mleaf_7865daca_a33b_545e_8c76_5888ecdc263c" vbProcedure="false">Resume_SensAnal!$N$13</definedName>
    <definedName function="false" hidden="false" name="mleaf_786ac86b_d291_5436_aa02_3af58a4ef3f9" vbProcedure="false">Resume_SensAnal!$Q$191</definedName>
    <definedName function="false" hidden="false" name="mleaf_786b6703_27ac_51ca_9588_7f83d3be4cd8" vbProcedure="false">'Use Phase_Grid'!$O$137</definedName>
    <definedName function="false" hidden="false" name="mleaf_786e2cc3_7ada_5d42_975a_c5c80af7ccfc" vbProcedure="false">Recycling!$AQ$331</definedName>
    <definedName function="false" hidden="false" name="mleaf_78707c56_693c_5794_99be_188269ec3099" vbProcedure="false">'Use Phase'!$Q$264</definedName>
    <definedName function="false" hidden="false" name="mleaf_78727155_4d95_5c0f_84b1_c8bf6582d411" vbProcedure="false">'Use Phase_Grid'!$P$151</definedName>
    <definedName function="false" hidden="false" name="mleaf_78728798_0599_55f2_b52e_23712df0dce2" vbProcedure="false">'Heat map article'!$U$91</definedName>
    <definedName function="false" hidden="false" name="mleaf_78748330_2985_5dad_bbd5_58734cf86299" vbProcedure="false">Production!$Q$182</definedName>
    <definedName function="false" hidden="false" name="mleaf_78750a45_da68_55a7_ba22_d9096efa865c" vbProcedure="false">Recycling!$P$122</definedName>
    <definedName function="false" hidden="false" name="mleaf_78759960_9400_550f_99b8_f99682f21316" vbProcedure="false">Production!$P$75</definedName>
    <definedName function="false" hidden="false" name="mleaf_7875c1da_b052_598e_8fe1_a58c6d6396b9" vbProcedure="false">Recycling!$AC$93</definedName>
    <definedName function="false" hidden="false" name="mleaf_7876ef0d_e971_58ac_88f6_8ac951477a77" vbProcedure="false">Recycling!$AW$323</definedName>
    <definedName function="false" hidden="false" name="mleaf_787b8aa1_ba78_5a3d_be75_ec1de3cb2d08" vbProcedure="false">'Use Phase'!$J$270</definedName>
    <definedName function="false" hidden="false" name="mleaf_787d9212_0b86_5ecb_996a_a30e46b199f6" vbProcedure="false">Whisker_Sens!$I$24</definedName>
    <definedName function="false" hidden="false" name="mleaf_7880ba78_0fc5_50f7_8cc0_8a3521cb822f" vbProcedure="false">'Heat map article'!$Q$56</definedName>
    <definedName function="false" hidden="false" name="mleaf_78829976_846f_55f8_8e66_6246dfe73971" vbProcedure="false">'Use Phase'!$AK$212</definedName>
    <definedName function="false" hidden="false" name="mleaf_7889df1c_6577_5136_9bc8_953489d9da95" vbProcedure="false">Recycling!$AG$189</definedName>
    <definedName function="false" hidden="false" name="mleaf_788c65d5_3c8c_5226_9d7b_ad3abbd936a7" vbProcedure="false">'Heat map article'!$AN$25</definedName>
    <definedName function="false" hidden="false" name="mleaf_788ce97d_1a25_57be_825c_10870520f8e7" vbProcedure="false">'Use Phase_Grid'!$T$197</definedName>
    <definedName function="false" hidden="false" name="mleaf_788d2ffd_fcfc_594c_9656_022a41cfd7e9" vbProcedure="false">'Use Phase'!$U$149</definedName>
    <definedName function="false" hidden="false" name="mleaf_788f988b_e381_53d0_9e26_e654297b6d7c" vbProcedure="false">Production!$AU$50</definedName>
    <definedName function="false" hidden="false" name="mleaf_7892ece7_7d8e_574f_b197_4c58b8daffde" vbProcedure="false">'Use Phase'!$L$118</definedName>
    <definedName function="false" hidden="false" name="mleaf_7894e080_91ce_5649_932e_f37ed923d805" vbProcedure="false">'Heat map article'!$AE$37</definedName>
    <definedName function="false" hidden="false" name="mleaf_789ae3bc_a98f_5648_8657_ed01f64a5be2" vbProcedure="false">'Use Phase'!$L$117</definedName>
    <definedName function="false" hidden="false" name="mleaf_789b39d2_499b_5021_98ce_18bbf5c54e60" vbProcedure="false">Production!$N$168</definedName>
    <definedName function="false" hidden="false" name="mleaf_789c0929_176f_5875_a2da_5f479991b413" vbProcedure="false">'Heat map article'!$V$82</definedName>
    <definedName function="false" hidden="false" name="mleaf_789dcbe8_05bc_57bf_b78e_fbaef381941e" vbProcedure="false">Graphs!$O$21</definedName>
    <definedName function="false" hidden="false" name="mleaf_78a30486_01f2_5c60_b019_ee864b932dce" vbProcedure="false">'Use Phase'!$AK$345</definedName>
    <definedName function="false" hidden="false" name="mleaf_78a505cf_9fee_522a_82c1_069e62a56abf" vbProcedure="false">'Heat map article'!$F$152</definedName>
    <definedName function="false" hidden="false" name="mleaf_78a75b84_32c5_560d_8a31_7823141fd5c1" vbProcedure="false">Resume_SensAnal!$Q$17</definedName>
    <definedName function="false" hidden="false" name="mleaf_78a7a884_ca49_5072_bda1_613e9453cfc5" vbProcedure="false">Resume_SensAnal!$AG$69</definedName>
    <definedName function="false" hidden="false" name="mleaf_78ab367b_087f_58a0_a0b4_0cab278dd5d5" vbProcedure="false">'Use Phase'!$AG$231</definedName>
    <definedName function="false" hidden="false" name="mleaf_78b568a4_75df_5a09_8db4_64756911ac35" vbProcedure="false">Recycling!$AF$162</definedName>
    <definedName function="false" hidden="false" name="mleaf_78b79128_61fe_5548_b405_04a6b2ec79a5" vbProcedure="false">'Use Phase'!$Q$259</definedName>
    <definedName function="false" hidden="false" name="mleaf_78bedbd6_0fd3_5b74_8102_ca796aadb059" vbProcedure="false">Recycling!$BM$312</definedName>
    <definedName function="false" hidden="false" name="mleaf_78bf19d5_88a0_5547_b3b5_442d991d326a" vbProcedure="false">'Use Phase_Grid'!$Q$176</definedName>
    <definedName function="false" hidden="false" name="mleaf_78c1b7e4_12c2_54bc_a744_280c5ae8ff28" vbProcedure="false">'Use Phase_Grid'!$R$15</definedName>
    <definedName function="false" hidden="false" name="mleaf_78c37a83_1f10_5463_958d_d5d58fa6c71a" vbProcedure="false">'Use Phase'!$W$323</definedName>
    <definedName function="false" hidden="false" name="mleaf_78c5dd6e_5a74_5bb5_8938_7d81cf37c44d" vbProcedure="false">Recycling!$D$82</definedName>
    <definedName function="false" hidden="false" name="mleaf_78c5eb71_ed27_5bc5_88fe_eb2a78ebaec9" vbProcedure="false">Resume_SensAnal!$AM$57</definedName>
    <definedName function="false" hidden="false" name="mleaf_78c9e8bf_df7e_5c7e_abc8_25aa4ab72573" vbProcedure="false">'Use Phase'!$AK$230</definedName>
    <definedName function="false" hidden="false" name="mleaf_78cdd5a5_511d_5893_bc4c_3a955959d4a7" vbProcedure="false">'Use Phase'!$N$331</definedName>
    <definedName function="false" hidden="false" name="mleaf_78da724c_59fd_55cb_9088_2b72aa206824" vbProcedure="false">'Use Phase'!$J$382</definedName>
    <definedName function="false" hidden="false" name="mleaf_78dbcff7_4b61_52e7_8424_dbe8bf775f6b" vbProcedure="false">'Heat map article'!$D$87</definedName>
    <definedName function="false" hidden="false" name="mleaf_78e300e4_5bc2_5a3e_908b_c4ba184c0dda" vbProcedure="false">Production!$AA$151</definedName>
    <definedName function="false" hidden="false" name="mleaf_78e7c3be_aad0_555b_94c5_e9beac345d9d" vbProcedure="false">Resume_SensAnal!$F$12</definedName>
    <definedName function="false" hidden="false" name="mleaf_78e8ea4e_4c77_513d_abfe_d35b0a1aea7e" vbProcedure="false">'Use Phase'!$K$170</definedName>
    <definedName function="false" hidden="false" name="mleaf_78ed034b_ee1c_5295_b9e2_850e7011e945" vbProcedure="false">'Use Phase'!$P$4</definedName>
    <definedName function="false" hidden="false" name="mleaf_78f10a21_ff87_56e0_9479_a9605e9e1fe0" vbProcedure="false">'Use Phase'!$AE$157</definedName>
    <definedName function="false" hidden="false" name="mleaf_78f36cc6_224c_5a39_98e4_f01d312ef6f7" vbProcedure="false">'Use Phase_Grid'!$K$54</definedName>
    <definedName function="false" hidden="false" name="mleaf_78f5ec59_88b5_57cf_8e4b_e69e60ac4426" vbProcedure="false">Production!$BN$186</definedName>
    <definedName function="false" hidden="false" name="mleaf_78f861fd_236e_5ac8_a2cd_e717b5ecbac5" vbProcedure="false">'Use Phase'!$AH$188</definedName>
    <definedName function="false" hidden="false" name="mleaf_78fa445f_7b5b_5745_8aa5_39bef0bebab1" vbProcedure="false">Production!$M$68</definedName>
    <definedName function="false" hidden="false" name="mleaf_78fe710a_1155_53f2_bc06_e05a1d28f352" vbProcedure="false">'Use Phase'!$AH$271</definedName>
    <definedName function="false" hidden="false" name="mleaf_78fee3bc_dba6_5c05_9223_98af29abf9dc" vbProcedure="false">'Use Phase'!$O$301</definedName>
    <definedName function="false" hidden="false" name="mleaf_78fef69b_aa89_5f1b_b0e1_8e62c03007e8" vbProcedure="false">Graphs!$O$4</definedName>
    <definedName function="false" hidden="false" name="mleaf_7900e7fd_5987_5eec_89bf_8678bc87d034" vbProcedure="false">Resume_SensAnal!$F$122</definedName>
    <definedName function="false" hidden="false" name="mleaf_79017b9e_000b_5c67_92d1_7ee527de56f3" vbProcedure="false">'Heat map article'!$W$63</definedName>
    <definedName function="false" hidden="false" name="mleaf_7906b1f2_ece9_55cd_b50c_7858bb046b5b" vbProcedure="false">'Use Phase'!$AJ$170</definedName>
    <definedName function="false" hidden="false" name="mleaf_7911c863_70b5_52a4_be16_9ddb2450cf9c" vbProcedure="false">'Heat map article'!$AO$11</definedName>
    <definedName function="false" hidden="false" name="mleaf_79167599_6630_5844_bc62_b6260e3d4a47" vbProcedure="false">'Use Phase_Grid'!$R$163</definedName>
    <definedName function="false" hidden="false" name="mleaf_79173ad8_e1e7_538e_8134_c0aedc7090f0" vbProcedure="false">Recycling!$AP$166</definedName>
    <definedName function="false" hidden="false" name="mleaf_791a2882_6b54_5a58_8e01_03bc009a6d57" vbProcedure="false">'Heat map article'!$Q$81</definedName>
    <definedName function="false" hidden="false" name="mleaf_791a9548_a254_58ae_bf8c_a29cbc7c54a1" vbProcedure="false">'Use Phase'!$AE$241</definedName>
    <definedName function="false" hidden="false" name="mleaf_791b017a_259b_5f1c_a55a_b08cff6f5545" vbProcedure="false">'Use Phase'!$U$319</definedName>
    <definedName function="false" hidden="false" name="mleaf_7920fea8_0fea_544f_a3b4_0215f0c99953" vbProcedure="false">Resume_SensAnal!$G$199</definedName>
    <definedName function="false" hidden="false" name="mleaf_79269ecf_d637_5f66_98f4_d123841e5a44" vbProcedure="false">Production!$J$28</definedName>
    <definedName function="false" hidden="false" name="mleaf_79288361_6282_5c2f_9a87_afe53da2ced1" vbProcedure="false">'Use Phase'!$AG$287</definedName>
    <definedName function="false" hidden="false" name="mleaf_7929d188_20d6_5f40_9aa9_24c686b7f5fa" vbProcedure="false">Recycling!$CD$109</definedName>
    <definedName function="false" hidden="false" name="mleaf_792b3a92_89ad_58c5_ad57_dab282aab1e3" vbProcedure="false">Recycling!$I$81</definedName>
    <definedName function="false" hidden="false" name="mleaf_792b646c_cebd_5d29_b549_988bae94287d" vbProcedure="false">Production!$Q$29</definedName>
    <definedName function="false" hidden="false" name="mleaf_792dba23_7499_526f_b11c_6e6990bd67c2" vbProcedure="false">Resume_SensAnal!$D$132</definedName>
    <definedName function="false" hidden="false" name="mleaf_7936dff2_69c8_571b_b550_3bac601b0588" vbProcedure="false">'Use Phase'!$M$167</definedName>
    <definedName function="false" hidden="false" name="mleaf_79397f0a_c2fe_5a0d_a427_1080fd9b0251" vbProcedure="false">'Use Phase'!$AE$220</definedName>
    <definedName function="false" hidden="false" name="mleaf_793a37c7_78ba_5849_a9d6_a7aa18282778" vbProcedure="false">'Heat map article'!$Z$46</definedName>
    <definedName function="false" hidden="false" name="mleaf_793b060c_ceb5_55f8_8807_c7deabafdfa3" vbProcedure="false">Recycling!$G$122</definedName>
    <definedName function="false" hidden="false" name="mleaf_793e63e5_c6b9_5aa3_9199_570aa8d683ed" vbProcedure="false">Production!$AA$55</definedName>
    <definedName function="false" hidden="false" name="mleaf_7940884e_6bc5_5342_aeda_4abfa5084e69" vbProcedure="false">'Use Phase_Grid'!$N$190</definedName>
    <definedName function="false" hidden="false" name="mleaf_79430699_4b05_5192_8a88_d5b4b05b526c" vbProcedure="false">'Use Phase_Grid'!$M$162</definedName>
    <definedName function="false" hidden="false" name="mleaf_794c6d56_8f06_5c24_b8a1_de9fc6ffb4b2" vbProcedure="false">'Use Phase'!$N$59</definedName>
    <definedName function="false" hidden="false" name="mleaf_794d9a68_a12f_5681_bab7_d35455f9eb60" vbProcedure="false">'Heat map article'!$AF$150</definedName>
    <definedName function="false" hidden="false" name="mleaf_794f15ce_0c42_55d4_a28d_422bab501256" vbProcedure="false">'Use Phase'!$AJ$304</definedName>
    <definedName function="false" hidden="false" name="mleaf_7950615e_2331_5736_8983_325618d9fed8" vbProcedure="false">'Heat map article'!$AD$28</definedName>
    <definedName function="false" hidden="false" name="mleaf_7951de26_6c39_5bc3_a95e_a9aeb45fbb13" vbProcedure="false">Resume_SensAnal!$I$10</definedName>
    <definedName function="false" hidden="false" name="mleaf_7957f5fc_fb9e_5e7b_8b42_746aeab0524f" vbProcedure="false">Recycling!$AY$88</definedName>
    <definedName function="false" hidden="false" name="mleaf_795d3338_ea58_5253_b6b6_68e57238ad0b" vbProcedure="false">Resume_SensAnal!$AN$95</definedName>
    <definedName function="false" hidden="false" name="mleaf_79625517_9d54_54dd_8c5f_041cea179a11" vbProcedure="false">Resume_SensAnal!$M$42</definedName>
    <definedName function="false" hidden="false" name="mleaf_7963ffc6_f963_57e0_9039_2679d7497e09" vbProcedure="false">Recycling!$AV$306</definedName>
    <definedName function="false" hidden="false" name="mleaf_796523f6_5fff_58c8_8870_5fad3ce4cbec" vbProcedure="false">Recycling!$I$105</definedName>
    <definedName function="false" hidden="false" name="mleaf_7966301a_b9d6_5402_bab8_1d4bb06ce238" vbProcedure="false">Recycling!$AV$328</definedName>
    <definedName function="false" hidden="false" name="mleaf_796c135b_130a_5382_b1ff_d998a0c971f4" vbProcedure="false">'Heat map article'!$AU$17</definedName>
    <definedName function="false" hidden="false" name="mleaf_796fc3d4_4705_51c6_b464_7628b8bac1d8" vbProcedure="false">'Use Phase'!$N$385</definedName>
    <definedName function="false" hidden="false" name="mleaf_796fc474_ab3c_5713_9860_756c4ca57a68" vbProcedure="false">'Use Phase'!$AH$152</definedName>
    <definedName function="false" hidden="false" name="mleaf_797337ad_af0a_5ebb_94b5_3a01eb4abd76" vbProcedure="false">Resume_SensAnal!$AO$125</definedName>
    <definedName function="false" hidden="false" name="mleaf_797483b9_464e_5ea4_9e6b_57061f5045cd" vbProcedure="false">'Use Phase'!$O$359</definedName>
    <definedName function="false" hidden="false" name="mleaf_7974bc5b_ff68_5d8b_9c91_3e7edd9c9764" vbProcedure="false">Resume_SensAnal!$T$74</definedName>
    <definedName function="false" hidden="false" name="mleaf_7975d9d3_d5b3_5ac8_a195_a95cabd10f89" vbProcedure="false">Resume_SensAnal!$AI$38</definedName>
    <definedName function="false" hidden="false" name="mleaf_797aba10_af9a_52be_858a_56c13eebe8d3" vbProcedure="false">'Use Phase_Grid'!$W$210</definedName>
    <definedName function="false" hidden="false" name="mleaf_797e64e2_fe41_5ee3_aa1d_26b1f5d891df" vbProcedure="false">'Heat map article'!$L$118</definedName>
    <definedName function="false" hidden="false" name="mleaf_7982ee17_d76a_5987_9855_46a357accfc4" vbProcedure="false">'Use Phase_Grid'!$O$79</definedName>
    <definedName function="false" hidden="false" name="mleaf_79831e66_c514_58a2_bd36_13485801eee0" vbProcedure="false">'Heat map article'!$H$83</definedName>
    <definedName function="false" hidden="false" name="mleaf_79837172_1ed6_5c58_8b02_19c05a80bcaf" vbProcedure="false">'Use Phase'!$AI$323</definedName>
    <definedName function="false" hidden="false" name="mleaf_79837b53_04bb_5e19_b5c7_4261714d1a13" vbProcedure="false">'Heat map article'!$G$92</definedName>
    <definedName function="false" hidden="false" name="mleaf_79849a98_4059_511d_8e2e_2db5fce54a94" vbProcedure="false">'Heat map article'!$AP$22</definedName>
    <definedName function="false" hidden="false" name="mleaf_798af2f8_a485_547e_9542_0e4a79138982" vbProcedure="false">Resume_SensAnal!$AI$45</definedName>
    <definedName function="false" hidden="false" name="mleaf_79995aa7_109a_5347_b079_f4105c4f5387" vbProcedure="false">'Use Phase'!$AD$291</definedName>
    <definedName function="false" hidden="false" name="mleaf_7999deac_b50b_5cd8_a912_7f45a42a1506" vbProcedure="false">Production!$BC$80</definedName>
    <definedName function="false" hidden="false" name="mleaf_799a6aec_a81c_5caf_9604_6051c2dc6ac6" vbProcedure="false">Resume_SensAnal!$N$116</definedName>
    <definedName function="false" hidden="false" name="mleaf_799d76ee_0807_5d69_ae39_69ee279ed11b" vbProcedure="false">Whisker_Sens!$F$10</definedName>
    <definedName function="false" hidden="false" name="mleaf_799e334b_c056_523e_89b0_6a6d5caea43d" vbProcedure="false">'Use Phase_Grid'!$J$264</definedName>
    <definedName function="false" hidden="false" name="mleaf_79a11d7f_68f9_5133_a681_2bd55d20ad22" vbProcedure="false">Recycling!$J$83</definedName>
    <definedName function="false" hidden="false" name="mleaf_79a15674_d7c9_5152_b2dd_67193ccb9689" vbProcedure="false">Graphs!$I$26</definedName>
    <definedName function="false" hidden="false" name="mleaf_79a27705_32d1_5546_9757_898fdb07b69f" vbProcedure="false">Resume_SensAnal!$N$99</definedName>
    <definedName function="false" hidden="false" name="mleaf_79a45935_25d2_5cde_a028_9f614a512502" vbProcedure="false">Recycling!$BP$108</definedName>
    <definedName function="false" hidden="false" name="mleaf_79a71d04_0da7_5ae6_9788_a6874e7a0498" vbProcedure="false">'Use Phase_Grid'!$W$220</definedName>
    <definedName function="false" hidden="false" name="mleaf_79a7aa38_30a1_53aa_ab2a_1145c128e2f3" vbProcedure="false">Recycling!$AZ$100</definedName>
    <definedName function="false" hidden="false" name="mleaf_79af00d1_6f42_5532_8103_077840a0f290" vbProcedure="false">'Heat map article'!$H$122</definedName>
    <definedName function="false" hidden="false" name="mleaf_79b39471_2218_5216_93c7_85af9fdf7a5e" vbProcedure="false">Resume_SensAnal!$AP$37</definedName>
    <definedName function="false" hidden="false" name="mleaf_79b405ed_5e60_5749_b011_0a18a8c24992" vbProcedure="false">'Heat map article'!$AM$35</definedName>
    <definedName function="false" hidden="false" name="mleaf_79b4ae6d_40f5_5207_a483_6bced2f396a4" vbProcedure="false">'Use Phase_Grid'!$Q$146</definedName>
    <definedName function="false" hidden="false" name="mleaf_79b576c6_18c3_5e87_9ba4_e2a9b8820982" vbProcedure="false">Resume_SensAnal!$W$188</definedName>
    <definedName function="false" hidden="false" name="mleaf_79b7fc29_2489_563d_932d_7d0c7fda61d9" vbProcedure="false">Recycling!$R$136</definedName>
    <definedName function="false" hidden="false" name="mleaf_79b84f5a_81d5_5c9a_bc43_86825dc610a0" vbProcedure="false">Production!$Z$148</definedName>
    <definedName function="false" hidden="false" name="mleaf_79ba4ac6_6134_5feb_9f4a_5fedfb916926" vbProcedure="false">'Heat map article'!$AV$34</definedName>
    <definedName function="false" hidden="false" name="mleaf_79bbe128_4b20_5a04_bae4_b7bce3ac237d" vbProcedure="false">Resume_SensAnal!$AE$42</definedName>
    <definedName function="false" hidden="false" name="mleaf_79bd9455_2d5b_5f6d_ba63_f14127c5b6bd" vbProcedure="false">Whisker_Sens!$B$2</definedName>
    <definedName function="false" hidden="false" name="mleaf_79c18540_943f_5778_8ea6_ecd4c201d0c6" vbProcedure="false">'Heat map article'!$W$138</definedName>
    <definedName function="false" hidden="false" name="mleaf_79c1e647_aee2_5c69_9681_05eabe46e902" vbProcedure="false">Resume_SensAnal!$Q$183</definedName>
    <definedName function="false" hidden="false" name="mleaf_79c66ce8_632b_543e_b8b0_bdf445d7874c" vbProcedure="false">'Use Phase_Grid'!$N$9</definedName>
    <definedName function="false" hidden="false" name="mleaf_79c9cd56_256e_59cb_a56a_aad4d5414bd9" vbProcedure="false">'Use Phase'!$R$324</definedName>
    <definedName function="false" hidden="false" name="mleaf_79cb0c80_34c3_5646_ae94_67fdf0c66d74" vbProcedure="false">'Use Phase_Grid'!$N$46</definedName>
    <definedName function="false" hidden="false" name="mleaf_79cb3605_964f_5c76_9427_ffc6f78e1af4" vbProcedure="false">Resume_SensAnal!$AN$96</definedName>
    <definedName function="false" hidden="false" name="mleaf_79cfc0d3_f684_56f9_b02d_df2fc256ff31" vbProcedure="false">'Heat map article'!$K$90</definedName>
    <definedName function="false" hidden="false" name="mleaf_79cfc4a8_e96b_5c13_a527_1ce610ddf52c" vbProcedure="false">'Heat map article'!$AO$37</definedName>
    <definedName function="false" hidden="false" name="mleaf_79d60b0b_f57b_53fc_9249_86e37b11400e" vbProcedure="false">'Use Phase'!$AJ$349</definedName>
    <definedName function="false" hidden="false" name="mleaf_79d803fb_e5d2_5daf_bdfa_e6a8b819e54a" vbProcedure="false">'Use Phase_Grid'!$K$230</definedName>
    <definedName function="false" hidden="false" name="mleaf_79d9159c_567a_5c29_86a7_469c611cacee" vbProcedure="false">'Heat map article'!$AF$54</definedName>
    <definedName function="false" hidden="false" name="mleaf_79de7859_4e13_541b_8668_4662198bdeac" vbProcedure="false">Recycling!$AC$111</definedName>
    <definedName function="false" hidden="false" name="mleaf_79deb55b_c082_5d6e_8811_08592c3ea6b2" vbProcedure="false">'Use Phase'!$W$230</definedName>
    <definedName function="false" hidden="false" name="mleaf_79df559f_e9fc_5ffb_8cc8_4be0ebfa9a0f" vbProcedure="false">'Use Phase'!$N$371</definedName>
    <definedName function="false" hidden="false" name="mleaf_79dfb629_e7aa_5d94_beed_16595464ec2a" vbProcedure="false">'Use Phase'!$S$296</definedName>
    <definedName function="false" hidden="false" name="mleaf_79dfcf79_0776_59d6_9708_424f0c6bb242" vbProcedure="false">Recycling!$F$103</definedName>
    <definedName function="false" hidden="false" name="mleaf_79e44d91_f439_5af9_8b57_6f286b766555" vbProcedure="false">'Use Phase'!$AD$350</definedName>
    <definedName function="false" hidden="false" name="mleaf_79e61091_8d7e_55e1_9acd_adc34a8d6fd8" vbProcedure="false">'Use Phase'!$R$51</definedName>
    <definedName function="false" hidden="false" name="mleaf_79e6bb5d_1f77_58b4_b21a_173fbe728826" vbProcedure="false">'Heat map article'!$AH$86</definedName>
    <definedName function="false" hidden="false" name="mleaf_79ea97d1_46ff_5a98_8f55_1b379cead755" vbProcedure="false">'Use Phase_Grid'!$K$202</definedName>
    <definedName function="false" hidden="false" name="mleaf_79eaa1c7_5367_5a70_8e59_710e42900fed" vbProcedure="false">Recycling!$AU$303</definedName>
    <definedName function="false" hidden="false" name="mleaf_79ec5a3e_db8c_516c_8f22_9a48b5e3c63d" vbProcedure="false">Production!$O$55</definedName>
    <definedName function="false" hidden="false" name="mleaf_79ec618c_da80_5d32_90cf_379203747a85" vbProcedure="false">'Heat map article'!$AM$17</definedName>
    <definedName function="false" hidden="false" name="mleaf_79eedef1_005a_5066_ae6f_5826e167eda6" vbProcedure="false">'Use Phase'!$J$376</definedName>
    <definedName function="false" hidden="false" name="mleaf_79f70469_9559_53bd_ab09_edcf3ea795e9" vbProcedure="false">'Heat map article'!$AB$28</definedName>
    <definedName function="false" hidden="false" name="mleaf_79f7f0ec_28f5_5826_b2a0_e436406ad88a" vbProcedure="false">Resume_SensAnal!$S$70</definedName>
    <definedName function="false" hidden="false" name="mleaf_79f90bf9_fe98_5726_8956_b402181bc897" vbProcedure="false">'Use Phase'!$W$137</definedName>
    <definedName function="false" hidden="false" name="mleaf_79fd50c1_03b2_54f5_90cc_cea88b0669ea" vbProcedure="false">'Use Phase'!$AJ$214</definedName>
    <definedName function="false" hidden="false" name="mleaf_79fe748d_dc89_5e33_a402_3509a23c33ac" vbProcedure="false">Resume_SensAnal!$P$89</definedName>
    <definedName function="false" hidden="false" name="mleaf_7a005175_021b_59f1_a3ca_a449042711a1" vbProcedure="false">'Use Phase_Grid'!$V$161</definedName>
    <definedName function="false" hidden="false" name="mleaf_7a00efc1_c15b_516d_8102_4ee814927661" vbProcedure="false">'Heat map article'!$AG$11</definedName>
    <definedName function="false" hidden="false" name="mleaf_7a0228ca_4a4c_5843_bbf5_65a58e23b6bc" vbProcedure="false">Resume_SensAnal!$D$159</definedName>
    <definedName function="false" hidden="false" name="mleaf_7a033807_a8f5_5af3_abf5_6349a4eaa978" vbProcedure="false">Whisker_Sens!$C$33</definedName>
    <definedName function="false" hidden="false" name="mleaf_7a042fef_f13c_5f6a_899d_5e5d5b88a707" vbProcedure="false">'Heat map article'!$X$34</definedName>
    <definedName function="false" hidden="false" name="mleaf_7a048673_1a14_5ced_9c10_85e4fe202db2" vbProcedure="false">'Use Phase'!$T$249</definedName>
    <definedName function="false" hidden="false" name="mleaf_7a082cf6_c399_5c0a_85ff_8e96e439d06a" vbProcedure="false">Resume_SensAnal!$D$84</definedName>
    <definedName function="false" hidden="false" name="mleaf_7a0c84b0_0ca3_55d7_8bd2_9c893a3f6807" vbProcedure="false">'Use Phase'!$P$292</definedName>
    <definedName function="false" hidden="false" name="mleaf_7a10d8f3_5f9b_5c5f_9503_6ae1a2acc5f7" vbProcedure="false">'Use Phase'!$AG$259</definedName>
    <definedName function="false" hidden="false" name="mleaf_7a14d336_fefc_5f1b_868d_ba58fb766e84" vbProcedure="false">Resume_SensAnal!$AR$120</definedName>
    <definedName function="false" hidden="false" name="mleaf_7a1593a9_0bc3_5252_97be_0fa3ead4d6b9" vbProcedure="false">'Use Phase_Grid'!$N$257</definedName>
    <definedName function="false" hidden="false" name="mleaf_7a15983e_e9db_5868_8bf6_12d4d15a42eb" vbProcedure="false">'Use Phase_Grid'!$K$192</definedName>
    <definedName function="false" hidden="false" name="mleaf_7a1e4c11_84db_570d_9aeb_d76a5d08e67f" vbProcedure="false">Production!$M$112</definedName>
    <definedName function="false" hidden="false" name="mleaf_7a1f114a_336b_5179_8572_de39fbb74a7e" vbProcedure="false">'Use Phase_Grid'!$W$149</definedName>
    <definedName function="false" hidden="false" name="mleaf_7a241619_aaf4_547f_8ab9_78552f7e2e76" vbProcedure="false">'Heat map article'!$G$79</definedName>
    <definedName function="false" hidden="false" name="mleaf_7a2e260b_ec6c_5d5e_b91a_5b9a80c97eb6" vbProcedure="false">'Heat map article'!$BA$16</definedName>
    <definedName function="false" hidden="false" name="mleaf_7a2f6da0_c053_5eae_820f_11958bc6bec3" vbProcedure="false">'Use Phase'!$O$395</definedName>
    <definedName function="false" hidden="false" name="mleaf_7a2f7d95_96e9_596d_86fa_648e8e81b766" vbProcedure="false">'Use Phase_Grid'!$C$21</definedName>
    <definedName function="false" hidden="false" name="mleaf_7a30f98c_7242_5403_ac1f_6ba7f19d67a1" vbProcedure="false">Resume_SensAnal!$M$65</definedName>
    <definedName function="false" hidden="false" name="mleaf_7a31bd9c_9860_56cb_a640_a4ea6f837b3f" vbProcedure="false">Recycling!$BF$138</definedName>
    <definedName function="false" hidden="false" name="mleaf_7a32617d_ca09_569b_9e44_1f0b1ea85f0b" vbProcedure="false">Production!$AF$176</definedName>
    <definedName function="false" hidden="false" name="mleaf_7a3588ba_ccb6_527a_8504_0360248ef3b3" vbProcedure="false">Production!$F$119</definedName>
    <definedName function="false" hidden="false" name="mleaf_7a386673_e639_514a_b9df_8d93d9181362" vbProcedure="false">Resume_SensAnal!$O$133</definedName>
    <definedName function="false" hidden="false" name="mleaf_7a3a7b3a_2518_5c90_8c89_a20855d1d5ab" vbProcedure="false">Production!$J$36</definedName>
    <definedName function="false" hidden="false" name="mleaf_7a3ac074_0c05_5d8e_94fb_a0bd29cc8ec6" vbProcedure="false">'Heat map article'!$V$81</definedName>
    <definedName function="false" hidden="false" name="mleaf_7a3b9d09_9458_5019_b21d_1356c433f847" vbProcedure="false">'Heat map article'!$Q$136</definedName>
    <definedName function="false" hidden="false" name="mleaf_7a3bf857_fd13_559f_8d76_85634a21481e" vbProcedure="false">'Use Phase'!$P$250</definedName>
    <definedName function="false" hidden="false" name="mleaf_7a3cb9a2_98d3_5266_932c_485e7cdb91eb" vbProcedure="false">Production!$AL$46</definedName>
    <definedName function="false" hidden="false" name="mleaf_7a40d3e7_1641_5e73_b880_67a2b4c4b8de" vbProcedure="false">'Heat map article'!$J$106</definedName>
    <definedName function="false" hidden="false" name="mleaf_7a40fd03_f446_59cf_97fb_3b2fcc0d0334" vbProcedure="false">'Use Phase'!$O$52</definedName>
    <definedName function="false" hidden="false" name="mleaf_7a422da9_4d39_547c_b755_a24d8a6bbeae" vbProcedure="false">'Use Phase'!$M$26</definedName>
    <definedName function="false" hidden="false" name="mleaf_7a436188_4380_5570_aa79_7160112671a1" vbProcedure="false">Production!$AK$90</definedName>
    <definedName function="false" hidden="false" name="mleaf_7a43d93e_b40f_5b37_a6fa_633d103b9161" vbProcedure="false">Recycling!$AB$180</definedName>
    <definedName function="false" hidden="false" name="mleaf_7a451127_b712_51b4_9762_7a2b66b10afa" vbProcedure="false">'Use Phase_Grid'!$P$168</definedName>
    <definedName function="false" hidden="false" name="mleaf_7a454ef3_67c2_5429_be5d_454233a78a9e" vbProcedure="false">'Use Phase_Grid'!$M$109</definedName>
    <definedName function="false" hidden="false" name="mleaf_7a45665b_2ed0_5e9b_81c0_db569371ce2e" vbProcedure="false">'Heat map article'!$F$45</definedName>
    <definedName function="false" hidden="false" name="mleaf_7a4894b0_871b_54c6_bd3a_0c810b2889bd" vbProcedure="false">'Use Phase_Grid'!$L$188</definedName>
    <definedName function="false" hidden="false" name="mleaf_7a4991b8_0023_5947_b60d_8d2158024ed4" vbProcedure="false">Graphs!$K$7</definedName>
    <definedName function="false" hidden="false" name="mleaf_7a4a9ac5_f2e9_5ea9_adab_24b71ba5e44b" vbProcedure="false">'Use Phase'!$K$76</definedName>
    <definedName function="false" hidden="false" name="mleaf_7a4b9c00_22c6_531e_987a_a81754b88d86" vbProcedure="false">Recycling!$BI$116</definedName>
    <definedName function="false" hidden="false" name="mleaf_7a5233b2_fbfa_59c1_b17a_35de0af805cf" vbProcedure="false">Recycling!$AT$305</definedName>
    <definedName function="false" hidden="false" name="mleaf_7a5311da_9dae_5c13_bbb1_f647e9007c33" vbProcedure="false">Graphs!$L$65</definedName>
    <definedName function="false" hidden="false" name="mleaf_7a58abe0_a6f3_553b_bc24_abc9f9dfac75" vbProcedure="false">Resume_SensAnal!$D$220</definedName>
    <definedName function="false" hidden="false" name="mleaf_7a5d92ab_3e0b_5c97_9fd3_3c4898ec4176" vbProcedure="false">'Heat map article'!$L$156</definedName>
    <definedName function="false" hidden="false" name="mleaf_7a628133_5f8e_5e2a_8d3d_37882e77788e" vbProcedure="false">Graphs!$B$58</definedName>
    <definedName function="false" hidden="false" name="mleaf_7a632939_a799_53ef_8211_6c23e8bd7fcd" vbProcedure="false">'Heat map article'!$AE$75</definedName>
    <definedName function="false" hidden="false" name="mleaf_7a636709_6746_532d_9051_1d3663915d5c" vbProcedure="false">Production!$AZ$20</definedName>
    <definedName function="false" hidden="false" name="mleaf_7a6449b5_7bc3_56e2_9325_bfd85646f453" vbProcedure="false">'Use Phase'!$Q$97</definedName>
    <definedName function="false" hidden="false" name="mleaf_7a649f20_e9dd_5321_a8b7_7da0384a1e2e" vbProcedure="false">Recycling!$I$148</definedName>
    <definedName function="false" hidden="false" name="mleaf_7a6698ba_8baa_5b3c_a3d5_1a69d10c924d" vbProcedure="false">Resume_SensAnal!$G$133</definedName>
    <definedName function="false" hidden="false" name="mleaf_7a6bdf0d_a212_5a0f_82c2_890515967afd" vbProcedure="false">'Heat map article'!$Z$13</definedName>
    <definedName function="false" hidden="false" name="mleaf_7a6dfb12_684b_53a5_ba14_69456f30f616" vbProcedure="false">'Heat map article'!$AR$7</definedName>
    <definedName function="false" hidden="false" name="mleaf_7a6f0f1f_ace1_546f_ba4e_613ea7e2879d" vbProcedure="false">'Use Phase_Grid'!$P$114</definedName>
    <definedName function="false" hidden="false" name="mleaf_7a7233f1_f5f7_594f_a847_aeed15ec636c" vbProcedure="false">Production!$AA$4</definedName>
    <definedName function="false" hidden="false" name="mleaf_7a724ad0_92f1_5759_96d6_bdf18ec51d4f" vbProcedure="false">'Use Phase'!$O$15</definedName>
    <definedName function="false" hidden="false" name="mleaf_7a72ed11_2fb5_5288_aba9_60af9ddb8688" vbProcedure="false">Graphs!$M$62</definedName>
    <definedName function="false" hidden="false" name="mleaf_7a74a5fe_73d2_54c2_b813_bc9ad56a3ca2" vbProcedure="false">'Heat map article'!$D$67</definedName>
    <definedName function="false" hidden="false" name="mleaf_7a7779de_2957_57c4_be19_88cb7dd633d8" vbProcedure="false">Recycling!$BR$108</definedName>
    <definedName function="false" hidden="false" name="mleaf_7a78c4f5_341d_530d_b7de_b1324dd71330" vbProcedure="false">Recycling!$AS$156</definedName>
    <definedName function="false" hidden="false" name="mleaf_7a800c10_9bf6_5250_9e4e_da0154810941" vbProcedure="false">'Use Phase'!$O$291</definedName>
    <definedName function="false" hidden="false" name="mleaf_7a82835a_1e96_5297_834c_c2fb57d93c2e" vbProcedure="false">'Use Phase_Grid'!$T$190</definedName>
    <definedName function="false" hidden="false" name="mleaf_7a847c3f_68fa_51cc_a612_f6fc9941f732" vbProcedure="false">'Use Phase'!$P$316</definedName>
    <definedName function="false" hidden="false" name="mleaf_7a858e69_f722_5ae2_8000_688293af618f" vbProcedure="false">Production!$AW$8</definedName>
    <definedName function="false" hidden="false" name="mleaf_7a875fde_d21d_5594_8870_5fe0529d5b43" vbProcedure="false">'Use Phase_Grid'!$M$193</definedName>
    <definedName function="false" hidden="false" name="mleaf_7a8a1c90_a80a_5d7f_9a75_6532e8f642b3" vbProcedure="false">'Use Phase_Grid'!$P$98</definedName>
    <definedName function="false" hidden="false" name="mleaf_7a8a58ed_02e2_5617_8afd_a49f49aace08" vbProcedure="false">Recycling!$O$93</definedName>
    <definedName function="false" hidden="false" name="mleaf_7a8ac8c9_ad4a_5374_adde_b7298b23d689" vbProcedure="false">Resume_SensAnal!$R$48</definedName>
    <definedName function="false" hidden="false" name="mleaf_7a8b2d17_699d_5970_a739_26c6df9969ee" vbProcedure="false">'Use Phase_Grid'!$W$172</definedName>
    <definedName function="false" hidden="false" name="mleaf_7a8bc316_2e50_5e6b_95aa_92f8e85da69f" vbProcedure="false">'Use Phase_Grid'!$P$178</definedName>
    <definedName function="false" hidden="false" name="mleaf_7a8cfe6b_7e1e_5f38_a078_41dabc444188" vbProcedure="false">'Use Phase'!$T$293</definedName>
    <definedName function="false" hidden="false" name="mleaf_7a8fb9b0_9855_5969_b3be_932569530685" vbProcedure="false">Production!$K$25</definedName>
    <definedName function="false" hidden="false" name="mleaf_7a926fbc_455b_5b7f_bfd0_4ec2e3f8373b" vbProcedure="false">'Use Phase'!$U$179</definedName>
    <definedName function="false" hidden="false" name="mleaf_7a92e8fa_3769_559a_864d_067d2183961d" vbProcedure="false">'Use Phase'!$R$318</definedName>
    <definedName function="false" hidden="false" name="mleaf_7a9757e7_3f4d_551e_8240_ad3623ff3141" vbProcedure="false">Recycling!$R$154</definedName>
    <definedName function="false" hidden="false" name="mleaf_7a9b038b_2c03_54fb_b320_d5dd3947fed6" vbProcedure="false">Resume_SensAnal!$J$36</definedName>
    <definedName function="false" hidden="false" name="mleaf_7a9e621b_ed98_58ca_8713_6a4e48acbf1c" vbProcedure="false">Resume_SensAnal!$AI$44</definedName>
    <definedName function="false" hidden="false" name="mleaf_7aa47a66_8668_59de_bca1_e5befed74a9a" vbProcedure="false">Resume_SensAnal!$D$200</definedName>
    <definedName function="false" hidden="false" name="mleaf_7aaf0a73_739c_54d4_8238_c9bef86092d5" vbProcedure="false">'Use Phase'!$AJ$181</definedName>
    <definedName function="false" hidden="false" name="mleaf_7ab017d6_73f8_578d_9c26_be0c0a552705" vbProcedure="false">'Heat map article'!$AN$34</definedName>
    <definedName function="false" hidden="false" name="mleaf_7ab6e171_3215_5561_8aa5_568f858c9e0e" vbProcedure="false">Recycling!$V$173</definedName>
    <definedName function="false" hidden="false" name="mleaf_7abb7218_47e3_5143_a622_0d669d0d6228" vbProcedure="false">Production!$Y$149</definedName>
    <definedName function="false" hidden="false" name="mleaf_7abc8215_22bd_52fc_bf24_ea7e5b07cd18" vbProcedure="false">Recycling!$AH$175</definedName>
    <definedName function="false" hidden="false" name="mleaf_7abcbb5a_ed05_5cbf_82b4_efbe7f2935d6" vbProcedure="false">Resume_SensAnal!$P$47</definedName>
    <definedName function="false" hidden="false" name="mleaf_7abe1d09_39e0_5504_992d_3aa494189f47" vbProcedure="false">'Heat map article'!$W$151</definedName>
    <definedName function="false" hidden="false" name="mleaf_7ac0543d_3d79_5fd5_ac96_3a9865f058a4" vbProcedure="false">'Heat map article'!$AE$61</definedName>
    <definedName function="false" hidden="false" name="mleaf_7ac20dbb_c5fa_521c_b194_c5bd31bafcbb" vbProcedure="false">'Use Phase'!$AJ$247</definedName>
    <definedName function="false" hidden="false" name="mleaf_7ad032a1_f961_5361_99c3_e148093f4fdf" vbProcedure="false">'Use Phase'!$AH$205</definedName>
    <definedName function="false" hidden="false" name="mleaf_7ad1299b_3e44_5f24_a77d_a6f617fc8236" vbProcedure="false">Production!$O$30</definedName>
    <definedName function="false" hidden="false" name="mleaf_7ad2091e_61b0_5744_bd0a_cf18090ea175" vbProcedure="false">'Use Phase'!$E$42</definedName>
    <definedName function="false" hidden="false" name="mleaf_7ad491a4_c496_5f7f_b4da_d47c7056fc13" vbProcedure="false">Recycling!$AZ$99</definedName>
    <definedName function="false" hidden="false" name="mleaf_7ad58fe8_4f0f_5f7d_b0ad_1aaf75ca99ec" vbProcedure="false">Production!$BO$95</definedName>
    <definedName function="false" hidden="false" name="mleaf_7ad7205e_444b_5b40_956b_084e589af40e" vbProcedure="false">Recycling!$AV$320</definedName>
    <definedName function="false" hidden="false" name="mleaf_7adb2ee5_485a_512d_922c_ed2ebd169b87" vbProcedure="false">Resume_SensAnal!$K$168</definedName>
    <definedName function="false" hidden="false" name="mleaf_7ae45847_b07c_50e8_be5a_4449f9a453f5" vbProcedure="false">'Heat map article'!$C$123</definedName>
    <definedName function="false" hidden="false" name="mleaf_7ae637f3_269b_5857_820a_b015a8936b11" vbProcedure="false">Production!$Z$180</definedName>
    <definedName function="false" hidden="false" name="mleaf_7aebfcbf_5e29_584c_8f47_124eeafc0a34" vbProcedure="false">Recycling!$AE$83</definedName>
    <definedName function="false" hidden="false" name="mleaf_7aee0a67_b719_5971_9a09_644d9bd763a5" vbProcedure="false">Resume_SensAnal!$T$11</definedName>
    <definedName function="false" hidden="false" name="mleaf_7af07d0d_ec18_5ca2_845b_014a38d21519" vbProcedure="false">'Heat map article'!$AD$8</definedName>
    <definedName function="false" hidden="false" name="mleaf_7af115fa_e614_556b_846f_7d4871851a25" vbProcedure="false">Production!$K$230</definedName>
    <definedName function="false" hidden="false" name="mleaf_7af1e9c3_27e4_5402_9037_7a863e6615e6" vbProcedure="false">Resume_SensAnal!$G$127</definedName>
    <definedName function="false" hidden="false" name="mleaf_7af23ae9_a704_523e_9865_b9986de4960a" vbProcedure="false">Production!$BF$220</definedName>
    <definedName function="false" hidden="false" name="mleaf_7af5a4c0_2126_5ce9_9ea3_7c9037677d80" vbProcedure="false">'Heat map article'!$AJ$58</definedName>
    <definedName function="false" hidden="false" name="mleaf_7af5bf3c_e05a_589c_8811_d412109bee24" vbProcedure="false">'Heat map article'!$AU$8</definedName>
    <definedName function="false" hidden="false" name="mleaf_7af6f6b8_87d1_5d47_82af_22b2916323ac" vbProcedure="false">'Use Phase_Grid'!$J$148</definedName>
    <definedName function="false" hidden="false" name="mleaf_7af7b26e_fa51_591e_af80_50a0104fcf41" vbProcedure="false">'Use Phase_Grid'!$P$111</definedName>
    <definedName function="false" hidden="false" name="mleaf_7aff3a35_73cf_5add_b10e_ae3bda8a5162" vbProcedure="false">'Use Phase'!$O$193</definedName>
    <definedName function="false" hidden="false" name="mleaf_7affd207_fc4b_555c_adad_e74966535e8d" vbProcedure="false">'Use Phase'!$AK$222</definedName>
    <definedName function="false" hidden="false" name="mleaf_7b0176d5_f31c_5138_b9bd_832b90a8adb9" vbProcedure="false">'Use Phase'!$P$199</definedName>
    <definedName function="false" hidden="false" name="mleaf_7b0951fc_505c_5ec8_a6ff_582013018603" vbProcedure="false">'Use Phase'!$AG$232</definedName>
    <definedName function="false" hidden="false" name="mleaf_7b0b0378_c505_54e0_bff5_c2e2f72bdb46" vbProcedure="false">Resume_SensAnal!$F$221</definedName>
    <definedName function="false" hidden="false" name="mleaf_7b0b428f_e714_5838_8768_c38c21250a25" vbProcedure="false">Production!$BN$89</definedName>
    <definedName function="false" hidden="false" name="mleaf_7b0cb756_8bce_5289_93c7_f0b3092e9849" vbProcedure="false">'Use Phase_Grid'!$S$155</definedName>
    <definedName function="false" hidden="false" name="mleaf_7b0cfbf8_966f_52ed_9a33_4b1d41b0733e" vbProcedure="false">Production!$O$198</definedName>
    <definedName function="false" hidden="false" name="mleaf_7b0ecd97_c5b8_5fae_97e8_089b29ad4543" vbProcedure="false">'Use Phase'!$AJ$287</definedName>
    <definedName function="false" hidden="false" name="mleaf_7b10e25c_2dcb_5707_9fb6_a31e3b358aa5" vbProcedure="false">Graphs!$C$4</definedName>
    <definedName function="false" hidden="false" name="mleaf_7b1221e1_adb9_5e4c_b1b6_07cce8c66a49" vbProcedure="false">Production!$E$176</definedName>
    <definedName function="false" hidden="false" name="mleaf_7b13520b_3ee8_5dd6_a7e4_4fe8efd53e72" vbProcedure="false">Production!$AL$192</definedName>
    <definedName function="false" hidden="false" name="mleaf_7b1421df_7a3c_51f8_bd9b_1a33726e3e7b" vbProcedure="false">Recycling!$E$88</definedName>
    <definedName function="false" hidden="false" name="mleaf_7b1c13f9_edfa_592c_ae67_ae6fe7355bd1" vbProcedure="false">'Use Phase'!$AF$346</definedName>
    <definedName function="false" hidden="false" name="mleaf_7b1c75ac_f8d5_5bf4_94f4_d00df9f5318c" vbProcedure="false">Resume_SensAnal!$T$38</definedName>
    <definedName function="false" hidden="false" name="mleaf_7b1ef6aa_c55a_5247_b4fb_386a9b267899" vbProcedure="false">Resume_SensAnal!$N$77</definedName>
    <definedName function="false" hidden="false" name="mleaf_7b1f5f43_477f_5b35_aac9_119d45a5d711" vbProcedure="false">Graphs!$M$6</definedName>
    <definedName function="false" hidden="false" name="mleaf_7b20ae6f_b323_5aef_9394_41866251f251" vbProcedure="false">Resume_SensAnal!$J$197</definedName>
    <definedName function="false" hidden="false" name="mleaf_7b2a9a63_10ab_566a_b5fe_23056ac91fe2" vbProcedure="false">Recycling!$G$91</definedName>
    <definedName function="false" hidden="false" name="mleaf_7b397b29_f914_507d_8db6_59c898dce0fd" vbProcedure="false">'Use Phase'!$K$151</definedName>
    <definedName function="false" hidden="false" name="mleaf_7b3a57f1_5fe5_5b9a_9a6d_2b0c1674df47" vbProcedure="false">'Use Phase'!$N$105</definedName>
    <definedName function="false" hidden="false" name="mleaf_7b3cf29f_e884_511c_aade_5e4cc0f443ec" vbProcedure="false">'Use Phase_Grid'!$Q$147</definedName>
    <definedName function="false" hidden="false" name="mleaf_7b3d7f20_90cd_5202_9577_447b55d8b054" vbProcedure="false">'Use Phase'!$S$254</definedName>
    <definedName function="false" hidden="false" name="mleaf_7b407146_24d2_5ff9_b4c4_cb22538b73f8" vbProcedure="false">Production!$AU$200</definedName>
    <definedName function="false" hidden="false" name="mleaf_7b419ec0_e546_5544_9a6c_105646be0122" vbProcedure="false">'Use Phase'!$M$329</definedName>
    <definedName function="false" hidden="false" name="mleaf_7b487a50_0b79_5f5d_a5ec_da7fcd354783" vbProcedure="false">'Use Phase'!$K$348</definedName>
    <definedName function="false" hidden="false" name="mleaf_7b498c74_fc66_5263_ac9a_b93643b55699" vbProcedure="false">'Use Phase_Grid'!$D$9</definedName>
    <definedName function="false" hidden="false" name="mleaf_7b4b74b1_804e_51fe_9b54_b4203fd3e599" vbProcedure="false">Whisker_Sens!$F$51</definedName>
    <definedName function="false" hidden="false" name="mleaf_7b4c18c1_44be_5ad7_a18c_cf34f2daf143" vbProcedure="false">Resume_SensAnal!$F$94</definedName>
    <definedName function="false" hidden="false" name="mleaf_7b4fafca_ebdc_5797_bb5d_725b07a50e1d" vbProcedure="false">'Heat map article'!$Q$129</definedName>
    <definedName function="false" hidden="false" name="mleaf_7b53885e_1462_56a5_a1b3_6f4303e98c0e" vbProcedure="false">Recycling!$F$153</definedName>
    <definedName function="false" hidden="false" name="mleaf_7b54d16c_12e1_5ef9_9cec_a590f374f0d2" vbProcedure="false">'Use Phase_Grid'!$O$152</definedName>
    <definedName function="false" hidden="false" name="mleaf_7b57bbfe_8a59_5c8d_90c6_6d7afc3b2336" vbProcedure="false">Resume_SensAnal!$C$190</definedName>
    <definedName function="false" hidden="false" name="mleaf_7b59281d_6630_55dc_9f43_50c205e2e1c8" vbProcedure="false">Recycling!$AR$154</definedName>
    <definedName function="false" hidden="false" name="mleaf_7b6784fd_3eb6_56c8_aa81_4f8df977c4d1" vbProcedure="false">'Heat map article'!$AP$35</definedName>
    <definedName function="false" hidden="false" name="mleaf_7b6c8046_e289_5152_9df1_693a773adbea" vbProcedure="false">Recycling!$G$95</definedName>
    <definedName function="false" hidden="false" name="mleaf_7b72f5e3_5694_5786_9d56_cdad2a496804" vbProcedure="false">Recycling!$AP$344</definedName>
    <definedName function="false" hidden="false" name="mleaf_7b7551fa_43d4_5095_857b_5e5291878f79" vbProcedure="false">'Heat map article'!$P$8</definedName>
    <definedName function="false" hidden="false" name="mleaf_7b78e9c8_46d8_56fe_9577_3536e036db5a" vbProcedure="false">Recycling!$BJ$304</definedName>
    <definedName function="false" hidden="false" name="mleaf_7b794710_d5a7_598c_9fa6_0aa443bf2611" vbProcedure="false">Recycling!$AV$146</definedName>
    <definedName function="false" hidden="false" name="mleaf_7b79f093_2a47_5557_b5fd_9724e7c844e8" vbProcedure="false">'Use Phase_Grid'!$O$97</definedName>
    <definedName function="false" hidden="false" name="mleaf_7b79f287_354e_53f1_9b89_07f5e43d2395" vbProcedure="false">Recycling!$AC$172</definedName>
    <definedName function="false" hidden="false" name="mleaf_7b7cfb69_6635_5043_9957_7f4010f5c488" vbProcedure="false">Resume_SensAnal!$E$206</definedName>
    <definedName function="false" hidden="false" name="mleaf_7b7f8f07_ca37_50d3_bb4f_e6a8df972998" vbProcedure="false">Recycling!$AS$88</definedName>
    <definedName function="false" hidden="false" name="mleaf_7b8ce727_6595_5541_9bf8_3c2d7daf350b" vbProcedure="false">'Use Phase_Grid'!$Q$96</definedName>
    <definedName function="false" hidden="false" name="mleaf_7b8da224_a7ea_50c7_ad36_aa8a908ec025" vbProcedure="false">'Use Phase'!$M$226</definedName>
    <definedName function="false" hidden="false" name="mleaf_7b8de9eb_7e76_5171_80aa_bb1e7cbc0826" vbProcedure="false">Production!$AF$18</definedName>
    <definedName function="false" hidden="false" name="mleaf_7b9005b9_d9d4_5a78_8d01_0f3a0443c16c" vbProcedure="false">'Use Phase'!$AK$281</definedName>
    <definedName function="false" hidden="false" name="mleaf_7b90fe53_a560_5d84_b171_371d6fdcc2fe" vbProcedure="false">'Use Phase'!$U$151</definedName>
    <definedName function="false" hidden="false" name="mleaf_7b9289d8_9796_584e_bdba_7cb939d52a9a" vbProcedure="false">'Heat map article'!$E$16</definedName>
    <definedName function="false" hidden="false" name="mleaf_7b949ac6_dc4e_54e7_8e16_1c0a8220169a" vbProcedure="false">Production!$K$122</definedName>
    <definedName function="false" hidden="false" name="mleaf_7b95c29d_f10d_527a_8b34_e5a2e10d43f7" vbProcedure="false">'Heat map article'!$Y$97</definedName>
    <definedName function="false" hidden="false" name="mleaf_7b9ccccc_7c2f_5d25_b325_5083b4810516" vbProcedure="false">Recycling!$V$183</definedName>
    <definedName function="false" hidden="false" name="mleaf_7b9ecb88_c853_5ca2_b90d_7d72c6fb1610" vbProcedure="false">Graphs!$E$15</definedName>
    <definedName function="false" hidden="false" name="mleaf_7ba2a7df_8a81_586e_b8b6_98dff7cfbefb" vbProcedure="false">'Heat map article'!$AH$154</definedName>
    <definedName function="false" hidden="false" name="mleaf_7ba96bb2_2f7c_5b66_8495_8909c546b251" vbProcedure="false">Recycling!$BS$109</definedName>
    <definedName function="false" hidden="false" name="mleaf_7ba96c60_da7f_53d5_a03d_c70552f1196e" vbProcedure="false">Graphs!$C$15</definedName>
    <definedName function="false" hidden="false" name="mleaf_7ba9aa41_9d40_55e4_90e2_83b7a02e9175" vbProcedure="false">Recycling!$BN$315</definedName>
    <definedName function="false" hidden="false" name="mleaf_7ba9bdde_e49e_5d44_96fc_6db0f4645480" vbProcedure="false">'Heat map article'!$F$127</definedName>
    <definedName function="false" hidden="false" name="mleaf_7bac3744_1338_5f7f_bb84_87aedae7d1f4" vbProcedure="false">'Use Phase_Grid'!$M$14</definedName>
    <definedName function="false" hidden="false" name="mleaf_7bae2ebf_27ff_511f_a1ee_de95ca0e3bd9" vbProcedure="false">'Heat map article'!$M$95</definedName>
    <definedName function="false" hidden="false" name="mleaf_7bae7284_85c1_5436_af33_c3ca3148cf34" vbProcedure="false">Resume_SensAnal!$AQ$75</definedName>
    <definedName function="false" hidden="false" name="mleaf_7bb1e9a6_879d_536e_9d10_f10b3055a256" vbProcedure="false">Production!$AS$176</definedName>
    <definedName function="false" hidden="false" name="mleaf_7bb2dcc7_502a_56a5_b553_31e982f70481" vbProcedure="false">Resume_SensAnal!$AR$37</definedName>
    <definedName function="false" hidden="false" name="mleaf_7bb33a09_d037_5187_a1e9_327076c4a949" vbProcedure="false">Recycling!$AP$95</definedName>
    <definedName function="false" hidden="false" name="mleaf_7bb3522e_349e_55ed_b80d_51ed773b2116" vbProcedure="false">Resume_SensAnal!$G$168</definedName>
    <definedName function="false" hidden="false" name="mleaf_7bb563d1_3a77_5162_aa8c_d063fcd21940" vbProcedure="false">Resume_SensAnal!$R$42</definedName>
    <definedName function="false" hidden="false" name="mleaf_7bb88649_ed82_5726_81fb_ba95fe4a4b19" vbProcedure="false">'Use Phase'!$AH$142</definedName>
    <definedName function="false" hidden="false" name="mleaf_7bb9200a_aefd_5dbf_a26a_49135e21a3f8" vbProcedure="false">'Use Phase'!$P$59</definedName>
    <definedName function="false" hidden="false" name="mleaf_7bbf05ed_26e7_5ac1_a855_881bb33f4806" vbProcedure="false">Graphs!$G$47</definedName>
    <definedName function="false" hidden="false" name="mleaf_7bbfb759_067e_5148_8f7a_a352c1d84418" vbProcedure="false">Recycling!$O$193</definedName>
    <definedName function="false" hidden="false" name="mleaf_7bc11f61_b36b_50fc_81ba_4b35c6c99bb9" vbProcedure="false">'Heat map article'!$AE$105</definedName>
    <definedName function="false" hidden="false" name="mleaf_7bc1515e_c510_5895_a142_4a8aaf103e5f" vbProcedure="false">'Use Phase'!$U$212</definedName>
    <definedName function="false" hidden="false" name="mleaf_7bc4cc4c_13f9_574b_915a_008d51928a6b" vbProcedure="false">Recycling!$AP$40</definedName>
    <definedName function="false" hidden="false" name="mleaf_7bc578e3_ea33_524f_950f_6f3df9103d1b" vbProcedure="false">Resume_SensAnal!$AH$37</definedName>
    <definedName function="false" hidden="false" name="mleaf_7bcb0e29_319d_5d69_b34d_a7151ee75213" vbProcedure="false">Resume_SensAnal!$R$159</definedName>
    <definedName function="false" hidden="false" name="mleaf_7bcbcc62_b4f4_5146_afd2_ada4a99909a8" vbProcedure="false">'Use Phase_Grid'!$R$44</definedName>
    <definedName function="false" hidden="false" name="mleaf_7bcbec9b_3cbd_5f2b_9aec_947d2128ab75" vbProcedure="false">'Heat map article'!$AP$18</definedName>
    <definedName function="false" hidden="false" name="mleaf_7bcd6d1b_2193_5a19_b8fd_842bfa1fab4e" vbProcedure="false">'Heat map article'!$AP$20</definedName>
    <definedName function="false" hidden="false" name="mleaf_7bd37494_822e_5167_a36d_495d6770648e" vbProcedure="false">Production!$BO$217</definedName>
    <definedName function="false" hidden="false" name="mleaf_7bd3d60e_2a6c_5521_8236_a76cf72c8bc6" vbProcedure="false">'Heat map article'!$AL$25</definedName>
    <definedName function="false" hidden="false" name="mleaf_7bd834d5_4f09_56df_a65c_630e4528fe39" vbProcedure="false">'Use Phase'!$K$274</definedName>
    <definedName function="false" hidden="false" name="mleaf_7bd933f1_b150_568b_a038_93aac4410ebd" vbProcedure="false">'Heat map article'!$Q$39</definedName>
    <definedName function="false" hidden="false" name="mleaf_7bd9a090_bc1f_5f24_9481_d4aa4d574481" vbProcedure="false">Recycling!$BT$162</definedName>
    <definedName function="false" hidden="false" name="mleaf_7bdbc509_9b9e_5ecb_b8be_c2708f6adf81" vbProcedure="false">'Heat map article'!$AD$127</definedName>
    <definedName function="false" hidden="false" name="mleaf_7bdc2e39_f9d4_54f2_84cd_6d0b70f7938d" vbProcedure="false">Production!$Q$26</definedName>
    <definedName function="false" hidden="false" name="mleaf_7bde5781_8728_530e_98d8_2beb3ccf87f3" vbProcedure="false">'Heat map article'!$H$9</definedName>
    <definedName function="false" hidden="false" name="mleaf_7bdf71ed_ef41_530d_8488_03eb6ab96145" vbProcedure="false">Resume_SensAnal!$AC$59</definedName>
    <definedName function="false" hidden="false" name="mleaf_7bdfeec6_bb8c_5146_a237_dee5379e662a" vbProcedure="false">Resume_SensAnal!$AR$124</definedName>
    <definedName function="false" hidden="false" name="mleaf_7be02706_1c4c_5a2c_8a71_21825c351ea5" vbProcedure="false">'Heat map article'!$L$88</definedName>
    <definedName function="false" hidden="false" name="mleaf_7be18060_0b23_54be_b450_22e2111b696a" vbProcedure="false">'Use Phase'!$AE$278</definedName>
    <definedName function="false" hidden="false" name="mleaf_7be27c92_7c2f_55f0_b8f9_d9103976b198" vbProcedure="false">Recycling!$AD$109</definedName>
    <definedName function="false" hidden="false" name="mleaf_7be727c3_8ff1_56a3_90f4_a1f2f1188085" vbProcedure="false">Production!$R$9</definedName>
    <definedName function="false" hidden="false" name="mleaf_7bedafba_717f_59b9_ad81_f524b8b2cc55" vbProcedure="false">'Heat map article'!$AO$31</definedName>
    <definedName function="false" hidden="false" name="mleaf_7bf486b2_7133_5987_9c9d_669d07a71785" vbProcedure="false">Production!$I$119</definedName>
    <definedName function="false" hidden="false" name="mleaf_7bf73e41_7fc9_546c_9da7_76d7dd1c583c" vbProcedure="false">Recycling!$BK$325</definedName>
    <definedName function="false" hidden="false" name="mleaf_7bfa9582_a323_5be7_a2ee_a530a2bf50ff" vbProcedure="false">Recycling!$V$202</definedName>
    <definedName function="false" hidden="false" name="mleaf_7bfe1f4b_feff_5485_a438_0403b68c22c8" vbProcedure="false">Production!$H$215</definedName>
    <definedName function="false" hidden="false" name="mleaf_7c03f34d_850e_5f00_acea_df68cd7579d1" vbProcedure="false">'Use Phase'!$AD$237</definedName>
    <definedName function="false" hidden="false" name="mleaf_7c096427_1d98_58aa_b80a_f05b11dd792b" vbProcedure="false">'Use Phase'!$S$318</definedName>
    <definedName function="false" hidden="false" name="mleaf_7c0cc51c_7e4d_59e3_99ad_ea7ae27d953a" vbProcedure="false">Recycling!$AB$137</definedName>
    <definedName function="false" hidden="false" name="mleaf_7c124f1f_b63c_547c_bc0f_44a9bfd74708" vbProcedure="false">'Use Phase'!$D$41</definedName>
    <definedName function="false" hidden="false" name="mleaf_7c186213_da32_5d49_a2e3_53aa81791048" vbProcedure="false">Resume_SensAnal!$H$125</definedName>
    <definedName function="false" hidden="false" name="mleaf_7c20b1a0_82c9_544f_ba9c_40c0c5620035" vbProcedure="false">Resume_SensAnal!$M$114</definedName>
    <definedName function="false" hidden="false" name="mleaf_7c21e2d3_5d67_5327_af87_c04b7e52c918" vbProcedure="false">Resume_SensAnal!$D$202</definedName>
    <definedName function="false" hidden="false" name="mleaf_7c2552ec_57b3_5000_a705_c90dc0905b78" vbProcedure="false">Resume_SensAnal!$P$153</definedName>
    <definedName function="false" hidden="false" name="mleaf_7c25e556_e4bb_5352_aaea_98e4be22dae8" vbProcedure="false">'Heat map article'!$Z$60</definedName>
    <definedName function="false" hidden="false" name="mleaf_7c294f88_dcfd_54cb_b79a_5b10ac95de5a" vbProcedure="false">'Heat map article'!$C$78</definedName>
    <definedName function="false" hidden="false" name="mleaf_7c2adaf8_dd07_5ed0_ae43_41a5e8de855d" vbProcedure="false">Recycling!$AQ$90</definedName>
    <definedName function="false" hidden="false" name="mleaf_7c2d0246_1820_567a_a645_d909125898d8" vbProcedure="false">'Heat map article'!$E$56</definedName>
    <definedName function="false" hidden="false" name="mleaf_7c2d0d1c_9451_5eb1_b540_d8f76529f32f" vbProcedure="false">Production!$AL$217</definedName>
    <definedName function="false" hidden="false" name="mleaf_7c30f1cd_1501_5049_b37e_06f8998dce26" vbProcedure="false">Resume_SensAnal!$R$68</definedName>
    <definedName function="false" hidden="false" name="mleaf_7c31cc3a_76e6_5ae7_a961_868f1b5e1bda" vbProcedure="false">'Use Phase'!$AG$200</definedName>
    <definedName function="false" hidden="false" name="mleaf_7c33beca_c651_59a3_b573_6a7198b7f6c4" vbProcedure="false">Production!$Q$69</definedName>
    <definedName function="false" hidden="false" name="mleaf_7c34ad93_2c34_5486_a355_968ad4b0b18e" vbProcedure="false">Production!$BO$181</definedName>
    <definedName function="false" hidden="false" name="mleaf_7c3bc1c4_bb08_5716_8f49_7e342d3dc137" vbProcedure="false">'Heat map article'!$AR$28</definedName>
    <definedName function="false" hidden="false" name="mleaf_7c3da923_d695_5a97_8125_06dd87442121" vbProcedure="false">'Heat map article'!$AB$60</definedName>
    <definedName function="false" hidden="false" name="mleaf_7c45733b_6da7_5061_b1c6_905d6fb275cd" vbProcedure="false">Production!$L$12</definedName>
    <definedName function="false" hidden="false" name="mleaf_7c49ccc6_70c7_5ad1_9935_ce60dd1f3431" vbProcedure="false">Recycling!$CC$105</definedName>
    <definedName function="false" hidden="false" name="mleaf_7c4a6d17_1646_5363_937e_c9d246201147" vbProcedure="false">'Use Phase'!$AG$307</definedName>
    <definedName function="false" hidden="false" name="mleaf_7c529a4e_ca06_5a9d_9218_b8dc19f02de7" vbProcedure="false">Recycling!$BQ$328</definedName>
    <definedName function="false" hidden="false" name="mleaf_7c52a5c4_6bc0_5ca6_b89c_65b9acfecf30" vbProcedure="false">Resume_SensAnal!$T$128</definedName>
    <definedName function="false" hidden="false" name="mleaf_7c53938d_5a43_5b9c_b1a9_089a08898f6d" vbProcedure="false">Graphs!$D$36</definedName>
    <definedName function="false" hidden="false" name="mleaf_7c543e41_d897_53ad_a91b_ef687224e350" vbProcedure="false">'Use Phase'!$W$308</definedName>
    <definedName function="false" hidden="false" name="mleaf_7c55824d_5080_5cd3_bdcf_0bee109ebc44" vbProcedure="false">'Heat map article'!$AD$77</definedName>
    <definedName function="false" hidden="false" name="mleaf_7c55c09b_a161_5fc0_9361_9936f18d10da" vbProcedure="false">Production!$J$89</definedName>
    <definedName function="false" hidden="false" name="mleaf_7c55f5cc_e886_5fad_9ac5_9b544e3e7ce2" vbProcedure="false">Production!$L$142</definedName>
    <definedName function="false" hidden="false" name="mleaf_7c599865_afc9_566d_aba0_e1fbc8e0882d" vbProcedure="false">Resume_SensAnal!$G$41</definedName>
    <definedName function="false" hidden="false" name="mleaf_7c59c33d_568b_538d_ae94_49afc67fc8cd" vbProcedure="false">'Heat map article'!$AG$100</definedName>
    <definedName function="false" hidden="false" name="mleaf_7c5abf05_9a3d_5cd2_8a01_696f2050c8e4" vbProcedure="false">'Heat map article'!$J$108</definedName>
    <definedName function="false" hidden="false" name="mleaf_7c5b72d1_fc61_5031_a8fe_67872ff910ec" vbProcedure="false">'Use Phase'!$Q$310</definedName>
    <definedName function="false" hidden="false" name="mleaf_7c5c5b37_1f07_5fca_b07a_2a0b6f817b10" vbProcedure="false">'Heat map article'!$O$11</definedName>
    <definedName function="false" hidden="false" name="mleaf_7c60ea6b_789f_5f9d_acec_2ceb199e3e29" vbProcedure="false">'Heat map article'!$AJ$133</definedName>
    <definedName function="false" hidden="false" name="mleaf_7c6146d3_dac5_57be_bb3a_6c7c10f63454" vbProcedure="false">'Use Phase'!$M$323</definedName>
    <definedName function="false" hidden="false" name="mleaf_7c64379c_3a4a_5518_a912_bc6f9d01cd1a" vbProcedure="false">Resume_SensAnal!$C$191</definedName>
    <definedName function="false" hidden="false" name="mleaf_7c6b003e_a9aa_5308_97da_e2c8b151567b" vbProcedure="false">Recycling!$AG$174</definedName>
    <definedName function="false" hidden="false" name="mleaf_7c6c2746_fb7c_57d6_91df_b00a4d49702f" vbProcedure="false">Recycling!$BE$101</definedName>
    <definedName function="false" hidden="false" name="mleaf_7c707bfa_2e5c_5713_825e_4d37a3d61aaa" vbProcedure="false">'Use Phase'!$R$128</definedName>
    <definedName function="false" hidden="false" name="mleaf_7c74a676_324b_5665_96a4_1a94274c3b15" vbProcedure="false">'Heat map article'!$P$39</definedName>
    <definedName function="false" hidden="false" name="mleaf_7c75544d_9072_55bd_876d_1767af52f857" vbProcedure="false">Production!$F$92</definedName>
    <definedName function="false" hidden="false" name="mleaf_7c793237_bd5a_56b8_8294_aadbbf6f961b" vbProcedure="false">'Heat map article'!$AJ$77</definedName>
    <definedName function="false" hidden="false" name="mleaf_7c79ed1c_37a2_5766_814e_b7c398b3aa69" vbProcedure="false">'Use Phase'!$R$149</definedName>
    <definedName function="false" hidden="false" name="mleaf_7c7a9b98_e998_5908_bb56_93f3a992bd7e" vbProcedure="false">Resume_SensAnal!$O$36</definedName>
    <definedName function="false" hidden="false" name="mleaf_7c7e13eb_9fad_5d3b_a9b5_a3fa2bafa111" vbProcedure="false">'Use Phase_Grid'!$U$188</definedName>
    <definedName function="false" hidden="false" name="mleaf_7c7e3afb_1444_56d7_bc11_6a89796012c3" vbProcedure="false">'Use Phase_Grid'!$P$84</definedName>
    <definedName function="false" hidden="false" name="mleaf_7c7eae7c_900b_52dc_b047_d0a8bff8aeba" vbProcedure="false">Resume_SensAnal!$AL$119</definedName>
    <definedName function="false" hidden="false" name="mleaf_7c803822_2add_5678_a1ad_6061227a1403" vbProcedure="false">Production!$M$230</definedName>
    <definedName function="false" hidden="false" name="mleaf_7c82488c_ace4_59d4_8274_a0ba41fdc2c2" vbProcedure="false">'Heat map article'!$BA$28</definedName>
    <definedName function="false" hidden="false" name="mleaf_7c834071_5cce_51e4_8a15_11c47be1f603" vbProcedure="false">Recycling!$CD$119</definedName>
    <definedName function="false" hidden="false" name="mleaf_7c83d9b7_bf45_5c7a_9cb2_7578072ab6c4" vbProcedure="false">'Heat map article'!$V$153</definedName>
    <definedName function="false" hidden="false" name="mleaf_7c8ce1d7_866d_50ef_a83f_3af91bd99078" vbProcedure="false">Resume_SensAnal!$AQ$79</definedName>
    <definedName function="false" hidden="false" name="mleaf_7c8d7602_dc26_5a07_803c_7383a6e55820" vbProcedure="false">Resume_SensAnal!$AI$51</definedName>
    <definedName function="false" hidden="false" name="mleaf_7c931efe_5115_56fe_be92_433d706605e9" vbProcedure="false">'Use Phase_Grid'!$K$102</definedName>
    <definedName function="false" hidden="false" name="mleaf_7c9699b1_513d_5e56_b2f8_007671987bf4" vbProcedure="false">'Heat map article'!$AP$30</definedName>
    <definedName function="false" hidden="false" name="mleaf_7c978d4f_a7da_5588_b801_b83c7ecbf068" vbProcedure="false">Resume_SensAnal!$E$19</definedName>
    <definedName function="false" hidden="false" name="mleaf_7c9798b1_c280_5b3e_8241_bb5dae836bbf" vbProcedure="false">Recycling!$BU$166</definedName>
    <definedName function="false" hidden="false" name="mleaf_7c98e44d_bf13_597c_8a12_75fb95ab29c9" vbProcedure="false">Production!$BG$11</definedName>
    <definedName function="false" hidden="false" name="mleaf_7c98e93e_0bef_5e70_a3a7_28a0afa7dea7" vbProcedure="false">'Use Phase_Grid'!$Q$163</definedName>
    <definedName function="false" hidden="false" name="mleaf_7c996cc8_42db_5488_b366_288e6de34ffb" vbProcedure="false">'Heat map article'!$M$116</definedName>
    <definedName function="false" hidden="false" name="mleaf_7c9ce4fa_96a3_5030_a954_864f9c4ce2d1" vbProcedure="false">'Use Phase'!$M$59</definedName>
    <definedName function="false" hidden="false" name="mleaf_7c9fe01f_b140_5988_ab6f_f868889571a4" vbProcedure="false">'Heat map article'!$L$123</definedName>
    <definedName function="false" hidden="false" name="mleaf_7ca28b50_0dcd_52ce_bac8_46b27d5076f7" vbProcedure="false">Production!$Z$204</definedName>
    <definedName function="false" hidden="false" name="mleaf_7ca7a22f_d7d2_52cc_bc44_f458f6482f94" vbProcedure="false">Graphs!$G$8</definedName>
    <definedName function="false" hidden="false" name="mleaf_7caf3dc9_422a_5a73_9d25_4dfe7f69c817" vbProcedure="false">'Use Phase'!$J$369</definedName>
    <definedName function="false" hidden="false" name="mleaf_7cb09bdd_2c46_5eae_a8ec_b0226a459232" vbProcedure="false">Recycling!$AV$125</definedName>
    <definedName function="false" hidden="false" name="mleaf_7cb0bcc1_f901_504c_b515_040cc842e324" vbProcedure="false">Recycling!$BU$164</definedName>
    <definedName function="false" hidden="false" name="mleaf_7cb0fead_57fe_5cd9_84be_1da1377268eb" vbProcedure="false">'Use Phase'!$R$264</definedName>
    <definedName function="false" hidden="false" name="mleaf_7cb63160_d09e_55b4_a6bd_1aebcf7eebdf" vbProcedure="false">Resume_SensAnal!$W$215</definedName>
    <definedName function="false" hidden="false" name="mleaf_7cb78b62_fe6f_543b_b889_efc16b56f423" vbProcedure="false">'Use Phase'!$T$176</definedName>
    <definedName function="false" hidden="false" name="mleaf_7cba23d1_951e_5494_bade_89e6191cf2ff" vbProcedure="false">'Heat map article'!$H$12</definedName>
    <definedName function="false" hidden="false" name="mleaf_7cbb1934_bc63_59e5_b5c9_c8b6185c2e55" vbProcedure="false">'Use Phase'!$M$162</definedName>
    <definedName function="false" hidden="false" name="mleaf_7cbcf8e4_e286_5c08_82c8_c07fe49965f7" vbProcedure="false">'Heat map article'!$N$42</definedName>
    <definedName function="false" hidden="false" name="mleaf_7cbe6941_6786_5831_9380_91943fda2256" vbProcedure="false">'Use Phase'!$S$223</definedName>
    <definedName function="false" hidden="false" name="mleaf_7cbf3c99_a8c5_5030_9093_08b581edeb1b" vbProcedure="false">Resume_SensAnal!$Q$114</definedName>
    <definedName function="false" hidden="false" name="mleaf_7cc04d79_e067_50b0_b638_63fc32dead47" vbProcedure="false">Recycling!$AP$124</definedName>
    <definedName function="false" hidden="false" name="mleaf_7cc23f7e_6b7a_536b_bddf_bb4018fc21f6" vbProcedure="false">Resume_SensAnal!$AF$97</definedName>
    <definedName function="false" hidden="false" name="mleaf_7cc3b7ab_163d_50a5_81fa_0fe5261dd7d8" vbProcedure="false">Recycling!$Z$83</definedName>
    <definedName function="false" hidden="false" name="mleaf_7cc90e7c_31c9_5245_98d4_088b0ac46922" vbProcedure="false">Whisker_Sens!$D$13</definedName>
    <definedName function="false" hidden="false" name="mleaf_7cc9c417_243f_5665_a485_6019ff55a2bf" vbProcedure="false">'Heat map article'!$Z$112</definedName>
    <definedName function="false" hidden="false" name="mleaf_7cca10be_7c9d_557b_bb8f_a6cc82b05a3a" vbProcedure="false">'Use Phase_Grid'!$P$257</definedName>
    <definedName function="false" hidden="false" name="mleaf_7ccac7a7_1d2f_5e8d_9ff7_da20c5db38a9" vbProcedure="false">Recycling!$K$162</definedName>
    <definedName function="false" hidden="false" name="mleaf_7ccf53b1_8c87_525a_b63a_b845a5c9e2aa" vbProcedure="false">'Heat map article'!$I$79</definedName>
    <definedName function="false" hidden="false" name="mleaf_7cd1ef61_549b_5b00_ba64_c08d12c2401c" vbProcedure="false">'Use Phase_Grid'!$L$78</definedName>
    <definedName function="false" hidden="false" name="mleaf_7cd42a82_525c_5a75_aad9_89534f8770cb" vbProcedure="false">Production!$AL$223</definedName>
    <definedName function="false" hidden="false" name="mleaf_7cd6e2b4_a332_52aa_a330_c1f84f0c35ea" vbProcedure="false">'Heat map article'!$AZ$26</definedName>
    <definedName function="false" hidden="false" name="mleaf_7cd7000a_11bb_5fee_a2fc_e65a4fa9beeb" vbProcedure="false">'Use Phase'!$O$96</definedName>
    <definedName function="false" hidden="false" name="mleaf_7cd76ab0_1974_598f_b10b_39b24affd323" vbProcedure="false">Recycling!$AG$176</definedName>
    <definedName function="false" hidden="false" name="mleaf_7cd81700_7b91_532c_b8a4_456f1a95afac" vbProcedure="false">Recycling!$BM$327</definedName>
    <definedName function="false" hidden="false" name="mleaf_7cd9e278_c99b_515b_9bce_5f680b5fe11d" vbProcedure="false">'Heat map article'!$W$61</definedName>
    <definedName function="false" hidden="false" name="mleaf_7cdaeb6c_7aae_5c2d_bb13_9533788ebf4c" vbProcedure="false">'Use Phase'!$N$370</definedName>
    <definedName function="false" hidden="false" name="mleaf_7cdbc099_ac29_5c85_8713_2182fb1b2753" vbProcedure="false">Resume_SensAnal!$Q$173</definedName>
    <definedName function="false" hidden="false" name="mleaf_7cdc0fdc_f091_5cf5_b175_dc0aa6e9ebc2" vbProcedure="false">Production!$R$10</definedName>
    <definedName function="false" hidden="false" name="mleaf_7cdcc408_bdb8_53ab_a75a_b3cd1663bdf9" vbProcedure="false">'Use Phase'!$R$20</definedName>
    <definedName function="false" hidden="false" name="mleaf_7cdd4712_a42f_5381_b389_3cd5ae7eaea5" vbProcedure="false">'Use Phase'!$AI$232</definedName>
    <definedName function="false" hidden="false" name="mleaf_7cde9e77_38b1_5f52_a780_203ece8f1341" vbProcedure="false">Recycling!$BM$317</definedName>
    <definedName function="false" hidden="false" name="mleaf_7ce25eec_09b2_5c18_a35c_154feb193e91" vbProcedure="false">'Heat map article'!$R$58</definedName>
    <definedName function="false" hidden="false" name="mleaf_7cea2687_4a28_54ff_8b76_2a4f8861bd4a" vbProcedure="false">Resume_SensAnal!$AN$31</definedName>
    <definedName function="false" hidden="false" name="mleaf_7cf0cc23_b87f_5949_9261_541958a6d5d1" vbProcedure="false">Graphs!$C$44</definedName>
    <definedName function="false" hidden="false" name="mleaf_7cf1b8ba_a712_5cfd_9b21_3c4b51c18422" vbProcedure="false">'Use Phase_Grid'!$M$209</definedName>
    <definedName function="false" hidden="false" name="mleaf_7cf1d37a_ef62_5800_a9c8_e1e4c338f708" vbProcedure="false">Recycling!$AE$108</definedName>
    <definedName function="false" hidden="false" name="mleaf_7cf2eb43_c096_59d3_b583_f0fa83df6850" vbProcedure="false">Recycling!$P$170</definedName>
    <definedName function="false" hidden="false" name="mleaf_7cf75487_1ed1_5942_9ced_b7daf57a8f96" vbProcedure="false">'Use Phase'!$N$182</definedName>
    <definedName function="false" hidden="false" name="mleaf_7cf8e757_c74b_5b65_ab66_8f046e61fa65" vbProcedure="false">Production!$V$72</definedName>
    <definedName function="false" hidden="false" name="mleaf_7cfa1d3a_099a_5f88_891d_a3e7bfc6c2ac" vbProcedure="false">Resume_SensAnal!$G$122</definedName>
    <definedName function="false" hidden="false" name="mleaf_7cffeb74_9ec5_594a_acc5_58de922c2d60" vbProcedure="false">'Use Phase'!$L$194</definedName>
    <definedName function="false" hidden="false" name="mleaf_7d0ddc59_7638_5171_84fa_89b10b4ab641" vbProcedure="false">'Use Phase'!$AK$167</definedName>
    <definedName function="false" hidden="false" name="mleaf_7d0fce1e_c9e8_574f_a10a_2616894f9b86" vbProcedure="false">Graphs!$I$46</definedName>
    <definedName function="false" hidden="false" name="mleaf_7d12c352_eac0_5b97_81c5_dc2bc9363659" vbProcedure="false">Production!$Q$93</definedName>
    <definedName function="false" hidden="false" name="mleaf_7d12ecf1_017e_5cff_a58b_780490fdf10e" vbProcedure="false">Resume_SensAnal!$AH$105</definedName>
    <definedName function="false" hidden="false" name="mleaf_7d156dd5_9eb9_56ae_bc46_5b6ab9e55db5" vbProcedure="false">'Use Phase'!$AF$207</definedName>
    <definedName function="false" hidden="false" name="mleaf_7d1a18e3_9e19_53ac_b9a0_32e7e8c417a2" vbProcedure="false">'Heat map article'!$AD$126</definedName>
    <definedName function="false" hidden="false" name="mleaf_7d1d9b7c_7539_582b_9b30_da045603bcfa" vbProcedure="false">'Heat map article'!$AD$83</definedName>
    <definedName function="false" hidden="false" name="mleaf_7d1dad23_ab5e_5410_b920_83e90d56bb9e" vbProcedure="false">'Heat map article'!$AW$32</definedName>
    <definedName function="false" hidden="false" name="mleaf_7d1f3345_4199_5c3c_b40e_b8bff1f2653b" vbProcedure="false">'Use Phase'!$T$255</definedName>
    <definedName function="false" hidden="false" name="mleaf_7d1f9a27_56b3_5947_a354_98895a39575f" vbProcedure="false">Recycling!$AX$333</definedName>
    <definedName function="false" hidden="false" name="mleaf_7d203ba9_2a92_575d_8233_3bb397cf98ae" vbProcedure="false">'Use Phase_Grid'!$N$149</definedName>
    <definedName function="false" hidden="false" name="mleaf_7d235a35_9eca_59a2_ab5e_d132a2d287aa" vbProcedure="false">'Use Phase'!$AG$154</definedName>
    <definedName function="false" hidden="false" name="mleaf_7d250983_dadd_57f2_b083_70a44dee8aa5" vbProcedure="false">'Use Phase_Grid'!$N$208</definedName>
    <definedName function="false" hidden="false" name="mleaf_7d2ae66d_f786_5c81_8221_86506e7e23d5" vbProcedure="false">Resume_SensAnal!$O$91</definedName>
    <definedName function="false" hidden="false" name="mleaf_7d32393a_07f2_5bc6_984a_d6cdfb6e51c9" vbProcedure="false">'Heat map article'!$N$127</definedName>
    <definedName function="false" hidden="false" name="mleaf_7d32b2ff_2711_5b45_ad48_fa71f06eb587" vbProcedure="false">Recycling!$I$174</definedName>
    <definedName function="false" hidden="false" name="mleaf_7d331f46_3529_5538_bc90_51f4d3b7f7e6" vbProcedure="false">Resume_SensAnal!$AD$96</definedName>
    <definedName function="false" hidden="false" name="mleaf_7d3584d3_e593_52de_9bbc_13093c7f4bd9" vbProcedure="false">Production!$BF$218</definedName>
    <definedName function="false" hidden="false" name="mleaf_7d3d8e93_c287_5426_9c57_1b22457fda8c" vbProcedure="false">'Use Phase'!$Q$227</definedName>
    <definedName function="false" hidden="false" name="mleaf_7d3fe92d_3a19_5a32_aad0_fc6d9a736ce6" vbProcedure="false">Recycling!$V$135</definedName>
    <definedName function="false" hidden="false" name="mleaf_7d3ff56c_d4a7_5612_b3d0_0ec91f9cb408" vbProcedure="false">Recycling!$R$137</definedName>
    <definedName function="false" hidden="false" name="mleaf_7d4102fc_8827_5c10_8e7d_b078d394620c" vbProcedure="false">Resume_SensAnal!$C$199</definedName>
    <definedName function="false" hidden="false" name="mleaf_7d43a529_5ec6_5b5b_9904_24d0461672d7" vbProcedure="false">Production!$BJ$19</definedName>
    <definedName function="false" hidden="false" name="mleaf_7d4ef2fd_0baa_57f2_a203_2e6d8d714ad5" vbProcedure="false">'Heat map article'!$N$130</definedName>
    <definedName function="false" hidden="false" name="mleaf_7d5163f6_a337_5cc8_9a93_c7bcf743a479" vbProcedure="false">Resume_SensAnal!$L$194</definedName>
    <definedName function="false" hidden="false" name="mleaf_7d549db8_506f_53a1_a2ac_a33c1e159cc1" vbProcedure="false">'Heat map article'!$Y$10</definedName>
    <definedName function="false" hidden="false" name="mleaf_7d56714b_0660_5d82_b2cd_bcaa923daae0" vbProcedure="false">Production!$O$212</definedName>
    <definedName function="false" hidden="false" name="mleaf_7d58eaf4_4c6f_5414_ae0e_d6687bf8a3e7" vbProcedure="false">'Use Phase'!$K$377</definedName>
    <definedName function="false" hidden="false" name="mleaf_7d5abf83_3fb6_55ac_a26b_668cedfacb27" vbProcedure="false">'Heat map article'!$G$65</definedName>
    <definedName function="false" hidden="false" name="mleaf_7d5b9683_fd6a_5620_92dc_b8402f854877" vbProcedure="false">Resume_SensAnal!$AN$71</definedName>
    <definedName function="false" hidden="false" name="mleaf_7d5c9c5a_d3f6_593e_9b0e_f6f16839f1a4" vbProcedure="false">'Use Phase'!$M$206</definedName>
    <definedName function="false" hidden="false" name="mleaf_7d5d1004_b883_57a2_9cb2_52d693940ff1" vbProcedure="false">'Use Phase'!$W$281</definedName>
    <definedName function="false" hidden="false" name="mleaf_7d6101d4_629e_5dc5_8b1e_feacfc7e9b1b" vbProcedure="false">'Use Phase'!$M$152</definedName>
    <definedName function="false" hidden="false" name="mleaf_7d6448e4_7f6a_56db_85d5_8e4b011ddcf1" vbProcedure="false">Graphs!$F$23</definedName>
    <definedName function="false" hidden="false" name="mleaf_7d646792_e72e_5641_8ca1_b8673d753190" vbProcedure="false">'Use Phase'!$R$259</definedName>
    <definedName function="false" hidden="false" name="mleaf_7d6a0555_93ec_54c7_b55d_e85c457d565c" vbProcedure="false">'Heat map article'!$AO$34</definedName>
    <definedName function="false" hidden="false" name="mleaf_7d717afc_c567_5515_a5f3_1cc25d41410b" vbProcedure="false">'Use Phase'!$M$307</definedName>
    <definedName function="false" hidden="false" name="mleaf_7d74e11c_f492_57b0_be94_54fcd4d5d3b3" vbProcedure="false">Recycling!$AB$199</definedName>
    <definedName function="false" hidden="false" name="mleaf_7d7664cb_71d1_56bb_91ca_25a012ce4687" vbProcedure="false">'Use Phase'!$Q$361</definedName>
    <definedName function="false" hidden="false" name="mleaf_7d76e34a_db86_5318_a1c8_f79f2cd5f7fb" vbProcedure="false">Recycling!$AM$116</definedName>
    <definedName function="false" hidden="false" name="mleaf_7d7ae870_4f1a_5fe2_84f2_209fc6433185" vbProcedure="false">Recycling!$M$165</definedName>
    <definedName function="false" hidden="false" name="mleaf_7d7b01d7_390b_52f3_880b_a7d4bd424eb3" vbProcedure="false">'Use Phase_Grid'!$N$167</definedName>
    <definedName function="false" hidden="false" name="mleaf_7d7d0d42_57f2_5d5b_8ea3_e4185e9b29cf" vbProcedure="false">'Heat map article'!$AV$26</definedName>
    <definedName function="false" hidden="false" name="mleaf_7d86e411_13b4_5210_9a18_d12bbff38d15" vbProcedure="false">Resume_SensAnal!$A$206</definedName>
    <definedName function="false" hidden="false" name="mleaf_7d8adcad_86d7_5466_b3cc_8f1917521392" vbProcedure="false">'Use Phase_Grid'!$D$37</definedName>
    <definedName function="false" hidden="false" name="mleaf_7d8dd2a0_1abc_52ab_b79e_89f95e950169" vbProcedure="false">'Heat map article'!$U$14</definedName>
    <definedName function="false" hidden="false" name="mleaf_7d8ecc6e_f4b5_5f58_8b2c_d96bff88bcf4" vbProcedure="false">Recycling!$AW$318</definedName>
    <definedName function="false" hidden="false" name="mleaf_7d95c3c9_75b6_58fe_9716_1ec72d2d1786" vbProcedure="false">Recycling!$BI$167</definedName>
    <definedName function="false" hidden="false" name="mleaf_7d9e56a5_fef9_583e_b063_9bea6f3ba846" vbProcedure="false">'Heat map article'!$AG$143</definedName>
    <definedName function="false" hidden="false" name="mleaf_7d9fd805_3278_54b1_8975_cdec5db35e64" vbProcedure="false">'Use Phase'!$M$142</definedName>
    <definedName function="false" hidden="false" name="mleaf_7d9ff79b_32e3_5304_9012_7672b1e5a1cb" vbProcedure="false">Recycling!$AS$5</definedName>
    <definedName function="false" hidden="false" name="mleaf_7da10da5_ed34_52b7_a7a1_ecfa0afbf098" vbProcedure="false">Production!$AP$42</definedName>
    <definedName function="false" hidden="false" name="mleaf_7da25ddd_1937_5325_8ed2_71830753e6f9" vbProcedure="false">'Heat map article'!$AJ$151</definedName>
    <definedName function="false" hidden="false" name="mleaf_7da3238d_7767_5654_b786_95d37ad76aca" vbProcedure="false">Production!$F$71</definedName>
    <definedName function="false" hidden="false" name="mleaf_7da3f35d_d4fb_5478_b999_f584ab86ee8c" vbProcedure="false">Production!$AC$13</definedName>
    <definedName function="false" hidden="false" name="mleaf_7da5c5b7_67c9_5306_a584_cb6f7d4e5252" vbProcedure="false">'Heat map article'!$X$32</definedName>
    <definedName function="false" hidden="false" name="mleaf_7da7378b_e85c_594c_8132_f64dfeab7d1f" vbProcedure="false">'Use Phase'!$S$204</definedName>
    <definedName function="false" hidden="false" name="mleaf_7da9fe64_d01f_501c_b99a_d9d4ed0a4fcb" vbProcedure="false">'Heat map article'!$X$110</definedName>
    <definedName function="false" hidden="false" name="mleaf_7daa339a_b3ef_51fe_9d13_589800c33e8e" vbProcedure="false">'Use Phase'!$AK$309</definedName>
    <definedName function="false" hidden="false" name="mleaf_7daabbb4_081f_58bd_99fc_e43b2bf5324e" vbProcedure="false">Recycling!$AZ$165</definedName>
    <definedName function="false" hidden="false" name="mleaf_7dac34c5_1a8d_53d2_930a_2bef05d4cf6b" vbProcedure="false">Recycling!$J$87</definedName>
    <definedName function="false" hidden="false" name="mleaf_7dae624a_e6b4_5f2a_bbca_dc3d25d13bc0" vbProcedure="false">Whisker_Sens!$I$47</definedName>
    <definedName function="false" hidden="false" name="mleaf_7db3a7b0_84e4_57c5_8ecc_6b6cbf6905ed" vbProcedure="false">'Heat map article'!$Q$120</definedName>
    <definedName function="false" hidden="false" name="mleaf_7db774a9_8db0_57b4_b25c_f0cbe176ff05" vbProcedure="false">'Heat map article'!$H$80</definedName>
    <definedName function="false" hidden="false" name="mleaf_7dbb38cd_e30d_55bd_8625_762d7d4e47a7" vbProcedure="false">'Heat map article'!$AZ$11</definedName>
    <definedName function="false" hidden="false" name="mleaf_7dbfdbd4_b996_5a69_ae99_2b59834d16e2" vbProcedure="false">'Heat map article'!$AB$6</definedName>
    <definedName function="false" hidden="false" name="mleaf_7dcb543e_bcf6_594a_8284_d5a52172d4a6" vbProcedure="false">Recycling!$BO$324</definedName>
    <definedName function="false" hidden="false" name="mleaf_7dd0950e_29f8_54e8_bbc4_24739585239c" vbProcedure="false">Production!$Z$87</definedName>
    <definedName function="false" hidden="false" name="mleaf_7dd0a424_999e_5d64_a4c4_4719b411a420" vbProcedure="false">'Use Phase_Grid'!$J$247</definedName>
    <definedName function="false" hidden="false" name="mleaf_7dd14ae5_a6b3_5c1a_81be_f12318b53a3b" vbProcedure="false">'Heat map article'!$Q$112</definedName>
    <definedName function="false" hidden="false" name="mleaf_7dd8458f_4e7e_5e7e_94ff_c9faee5bb8ca" vbProcedure="false">Resume_SensAnal!$AR$95</definedName>
    <definedName function="false" hidden="false" name="mleaf_7ddc47d7_fad5_5e15_a4a9_7fd13d8ed3ab" vbProcedure="false">'Heat map article'!$N$125</definedName>
    <definedName function="false" hidden="false" name="mleaf_7ddc818f_5230_58f9_899c_11a888820b53" vbProcedure="false">'Heat map article'!$AI$52</definedName>
    <definedName function="false" hidden="false" name="mleaf_7de22075_15dd_55d6_a3d8_ed9007f525d7" vbProcedure="false">Recycling!$BN$297</definedName>
    <definedName function="false" hidden="false" name="mleaf_7de3db68_312e_51ec_974c_49721f99377d" vbProcedure="false">Recycling!$AU$101</definedName>
    <definedName function="false" hidden="false" name="mleaf_7de40c0c_7659_5422_85c7_f22a355e1d94" vbProcedure="false">Graphs!$O$12</definedName>
    <definedName function="false" hidden="false" name="mleaf_7de7d8b6_18ca_5530_ae72_a8eb0991d811" vbProcedure="false">'Use Phase'!$O$82</definedName>
    <definedName function="false" hidden="false" name="mleaf_7de97be6_dd0d_5008_bbb7_3194191d1aca" vbProcedure="false">'Heat map article'!$AD$152</definedName>
    <definedName function="false" hidden="false" name="mleaf_7dea79f7_fefc_59f0_ab17_2108037203b5" vbProcedure="false">'Use Phase'!$AF$319</definedName>
    <definedName function="false" hidden="false" name="mleaf_7dee3089_02d6_5711_8fba_74aa12624bba" vbProcedure="false">Recycling!$BA$96</definedName>
    <definedName function="false" hidden="false" name="mleaf_7def9878_0599_5098_9bc5_6dde73ac92cb" vbProcedure="false">Production!$P$199</definedName>
    <definedName function="false" hidden="false" name="mleaf_7defc859_260f_51f6_a17b_bc3fc95b1249" vbProcedure="false">Resume_SensAnal!$AF$103</definedName>
    <definedName function="false" hidden="false" name="mleaf_7deff3b9_af21_5cce_b527_cb8efbd1d3d9" vbProcedure="false">'Use Phase'!$P$259</definedName>
    <definedName function="false" hidden="false" name="mleaf_7df2b9f3_86ca_51c5_8410_0fa2837e364e" vbProcedure="false">'Heat map article'!$E$46</definedName>
    <definedName function="false" hidden="false" name="mleaf_7df4307a_66f0_597c_8896_80d1600d96dd" vbProcedure="false">'Use Phase'!$N$310</definedName>
    <definedName function="false" hidden="false" name="mleaf_7df4552d_e24a_5723_adc5_ba27542caafa" vbProcedure="false">Resume_SensAnal!$G$217</definedName>
    <definedName function="false" hidden="false" name="mleaf_7df5cba3_23e3_5ff9_a76b_b25fc2f9b4c7" vbProcedure="false">Recycling!$BK$163</definedName>
    <definedName function="false" hidden="false" name="mleaf_7df93d9b_78c1_5014_a346_27a971083b39" vbProcedure="false">Resume_SensAnal!$G$38</definedName>
    <definedName function="false" hidden="false" name="mleaf_7dfd8e46_2cdf_53cc_9336_551327f49617" vbProcedure="false">Production!$P$34</definedName>
    <definedName function="false" hidden="false" name="mleaf_7e0a0c50_a2b7_5796_b700_ddcc974c3eb6" vbProcedure="false">Resume_SensAnal!$Q$165</definedName>
    <definedName function="false" hidden="false" name="mleaf_7e0b203e_a825_5171_9542_3dcda1d8fd72" vbProcedure="false">Resume_SensAnal!$F$198</definedName>
    <definedName function="false" hidden="false" name="mleaf_7e0ba2cc_4dd5_57b2_b19d_48f90e9a0a37" vbProcedure="false">Resume_SensAnal!$A$212</definedName>
    <definedName function="false" hidden="false" name="mleaf_7e0ca460_d372_5ade_8a83_2272d495dc25" vbProcedure="false">Recycling!$K$87</definedName>
    <definedName function="false" hidden="false" name="mleaf_7e158a17_2c6c_5280_9d4d_25236a4cd316" vbProcedure="false">Recycling!$AY$110</definedName>
    <definedName function="false" hidden="false" name="mleaf_7e15a6b4_ad79_59c1_9c0f_d581edfb6272" vbProcedure="false">'Heat map article'!$P$122</definedName>
    <definedName function="false" hidden="false" name="mleaf_7e1c2447_675d_51f3_a568_8038565f7247" vbProcedure="false">'Heat map article'!$J$92</definedName>
    <definedName function="false" hidden="false" name="mleaf_7e1efc7c_5386_578a_ac4d_3c812c2d0646" vbProcedure="false">Recycling!$BD$93</definedName>
    <definedName function="false" hidden="false" name="mleaf_7e1f4ea3_2f6d_5e2c_911b_37c16547a71b" vbProcedure="false">Resume_SensAnal!$AQ$120</definedName>
    <definedName function="false" hidden="false" name="mleaf_7e20035e_7e31_525c_a218_7db8487e245c" vbProcedure="false">Production!$P$218</definedName>
    <definedName function="false" hidden="false" name="mleaf_7e21938e_c6be_5723_b4d1_58ca3babbf2e" vbProcedure="false">'Heat map article'!$O$90</definedName>
    <definedName function="false" hidden="false" name="mleaf_7e2d62ce_1d0d_5d3b_af7a_24537e6b8c74" vbProcedure="false">'Heat map article'!$AW$20</definedName>
    <definedName function="false" hidden="false" name="mleaf_7e2d80cc_f191_5c2f_92dd_2ecb3360ee43" vbProcedure="false">Resume_SensAnal!$Q$124</definedName>
    <definedName function="false" hidden="false" name="mleaf_7e30bc44_3b24_58a5_9cb6_73d767d5f6f6" vbProcedure="false">'Use Phase_Grid'!$N$135</definedName>
    <definedName function="false" hidden="false" name="mleaf_7e32c64a_ed53_5d23_a916_961d9e31f6ea" vbProcedure="false">'Use Phase_Grid'!$M$161</definedName>
    <definedName function="false" hidden="false" name="mleaf_7e33a9f0_6022_5753_b06d_8b0034f77dfb" vbProcedure="false">'Use Phase_Grid'!$S$203</definedName>
    <definedName function="false" hidden="false" name="mleaf_7e3a7574_4dc9_58f1_a68b_2276640eec09" vbProcedure="false">Production!$G$237</definedName>
    <definedName function="false" hidden="false" name="mleaf_7e3b2d8b_ab5e_55b3_a706_4bf19f3ce673" vbProcedure="false">Production!$I$101</definedName>
    <definedName function="false" hidden="false" name="mleaf_7e45e68f_cdf8_522a_9fa5_fc46a9b930ac" vbProcedure="false">'Heat map article'!$M$142</definedName>
    <definedName function="false" hidden="false" name="mleaf_7e46e009_7671_5ee9_9eb6_1d6b16afd716" vbProcedure="false">Recycling!$AS$93</definedName>
    <definedName function="false" hidden="false" name="mleaf_7e47161a_70e6_50e5_8dd7_abad2cb4e67c" vbProcedure="false">'Use Phase'!$N$149</definedName>
    <definedName function="false" hidden="false" name="mleaf_7e498f46_81d5_5901_9b20_4bc2fcbf0a36" vbProcedure="false">Recycling!$CC$114</definedName>
    <definedName function="false" hidden="false" name="mleaf_7e49bcd9_632b_5146_9476_e144f8af2925" vbProcedure="false">'Heat map article'!$I$131</definedName>
    <definedName function="false" hidden="false" name="mleaf_7e4a14c2_2e51_5e66_8537_062640324595" vbProcedure="false">'Use Phase'!$K$99</definedName>
    <definedName function="false" hidden="false" name="mleaf_7e4dbba3_6727_5a3a_a62d_0669c7055fb1" vbProcedure="false">Production!$L$15</definedName>
    <definedName function="false" hidden="false" name="mleaf_7e50c034_7f08_55d4_ab4e_50e65f67f024" vbProcedure="false">Recycling!$AJ$147</definedName>
    <definedName function="false" hidden="false" name="mleaf_7e51ae90_6060_57d7_adab_d3072e2107f0" vbProcedure="false">'Heat map article'!$AY$26</definedName>
    <definedName function="false" hidden="false" name="mleaf_7e51e198_ef69_5836_976a_d0ae61e36d4a" vbProcedure="false">Production!$H$28</definedName>
    <definedName function="false" hidden="false" name="mleaf_7e54da2f_c2a3_54b3_8ef0_4f323b66676f" vbProcedure="false">'Use Phase'!$O$165</definedName>
    <definedName function="false" hidden="false" name="mleaf_7e578e60_650a_5819_b240_e145b3e69dc0" vbProcedure="false">'Use Phase'!$K$204</definedName>
    <definedName function="false" hidden="false" name="mleaf_7e5a0d3b_d1b5_5d70_a6ea_cbd5196a4722" vbProcedure="false">Resume_SensAnal!$B$215</definedName>
    <definedName function="false" hidden="false" name="mleaf_7e5b90d6_9566_5187_86cd_56c9071d4edf" vbProcedure="false">Production!$P$201</definedName>
    <definedName function="false" hidden="false" name="mleaf_7e5f435b_e767_5f3d_846a_2b5ffc9f4ab2" vbProcedure="false">Graphs!$Q$30</definedName>
    <definedName function="false" hidden="false" name="mleaf_7e5fd9f9_1fdf_5639_8653_aab42532782d" vbProcedure="false">'Use Phase_Grid'!$O$265</definedName>
    <definedName function="false" hidden="false" name="mleaf_7e610a66_a800_5627_8023_56bdd13bf668" vbProcedure="false">Recycling!$BG$161</definedName>
    <definedName function="false" hidden="false" name="mleaf_7e65de84_26e1_51bc_8f82_67cdf93f4ac1" vbProcedure="false">Recycling!$BJ$300</definedName>
    <definedName function="false" hidden="false" name="mleaf_7e67c922_b4c7_5360_abc5_883d7da3eaba" vbProcedure="false">Resume_SensAnal!$D$89</definedName>
    <definedName function="false" hidden="false" name="mleaf_7e6d6871_6838_57c4_9403_bfb97440d40d" vbProcedure="false">Resume_SensAnal!$O$93</definedName>
    <definedName function="false" hidden="false" name="mleaf_7e72666c_0e5f_5bff_a02c_220292b93c3a" vbProcedure="false">Recycling!$BO$318</definedName>
    <definedName function="false" hidden="false" name="mleaf_7e76c38d_d4be_5238_ad5b_0290221214de" vbProcedure="false">'Use Phase_Grid'!$K$65</definedName>
    <definedName function="false" hidden="false" name="mleaf_7e77691b_a164_5806_a6a1_87873761c095" vbProcedure="false">'Use Phase'!$AH$292</definedName>
    <definedName function="false" hidden="false" name="mleaf_7e77881e_7674_5898_971f_7f688f6e9984" vbProcedure="false">'Use Phase_Grid'!$S$217</definedName>
    <definedName function="false" hidden="false" name="mleaf_7e7a8da3_c982_5c26_8828_2a164de272b3" vbProcedure="false">Resume_SensAnal!$Q$218</definedName>
    <definedName function="false" hidden="false" name="mleaf_7e7d863c_94b9_5ad4_ac8d_9893850b7532" vbProcedure="false">'Heat map article'!$AS$25</definedName>
    <definedName function="false" hidden="false" name="mleaf_7e7fda89_0ca5_5ddb_914c_e1791cfa49c3" vbProcedure="false">'Use Phase_Grid'!$P$137</definedName>
    <definedName function="false" hidden="false" name="mleaf_7e82249b_379f_5ea9_bfc7_4fdf2976c002" vbProcedure="false">'Use Phase_Grid'!$P$87</definedName>
    <definedName function="false" hidden="false" name="mleaf_7e83d49d_f151_5080_a99a_189ce27f471e" vbProcedure="false">Recycling!$AE$107</definedName>
    <definedName function="false" hidden="false" name="mleaf_7e848f53_f2fe_5953_a15c_a1fb62bd6dc4" vbProcedure="false">Graphs!$H$39</definedName>
    <definedName function="false" hidden="false" name="mleaf_7e888cc4_02b4_57d4_bf2d_99a3842428a1" vbProcedure="false">'Use Phase'!$AD$298</definedName>
    <definedName function="false" hidden="false" name="mleaf_7e89c201_cd8c_5ffa_9db6_152f3e6128f1" vbProcedure="false">Recycling!$BK$310</definedName>
    <definedName function="false" hidden="false" name="mleaf_7e903fc1_fcec_56a5_9f93_da4cd2510153" vbProcedure="false">Graphs!$M$29</definedName>
    <definedName function="false" hidden="false" name="mleaf_7e914539_890e_56d8_9acf_61992f31e57d" vbProcedure="false">'Heat map article'!$AU$38</definedName>
    <definedName function="false" hidden="false" name="mleaf_7e94dcec_90d7_5599_9267_99354a031fa8" vbProcedure="false">'Use Phase_Grid'!$O$148</definedName>
    <definedName function="false" hidden="false" name="mleaf_7e94e737_b789_5740_a84b_4219397a1f63" vbProcedure="false">Recycling!$L$88</definedName>
    <definedName function="false" hidden="false" name="mleaf_7e9671e3_c40c_5919_b6d8_c054b4a27385" vbProcedure="false">Production!$I$113</definedName>
    <definedName function="false" hidden="false" name="mleaf_7e9b8398_dec5_527a_9393_83f7f60bdb6a" vbProcedure="false">'Heat map article'!$AJ$81</definedName>
    <definedName function="false" hidden="false" name="mleaf_7e9d244f_8d42_54c8_a7a0_f396473ea1a5" vbProcedure="false">'Use Phase_Grid'!$T$148</definedName>
    <definedName function="false" hidden="false" name="mleaf_7ea24d0e_b52b_5978_af89_44441e7aad1c" vbProcedure="false">Recycling!$AS$150</definedName>
    <definedName function="false" hidden="false" name="mleaf_7ea47ff5_a615_5522_b922_97c39a18edb6" vbProcedure="false">Recycling!$CC$109</definedName>
    <definedName function="false" hidden="false" name="mleaf_7ea535b6_b4da_595f_aff6_3de5b86b749f" vbProcedure="false">Resume_SensAnal!$D$171</definedName>
    <definedName function="false" hidden="false" name="mleaf_7ea675eb_9a22_5dab_b60e_7becbcb2bd35" vbProcedure="false">Resume_SensAnal!$S$34</definedName>
    <definedName function="false" hidden="false" name="mleaf_7ea6ed21_62b9_5f58_9c23_eb9e3ee9c2cf" vbProcedure="false">'Use Phase_Grid'!$K$112</definedName>
    <definedName function="false" hidden="false" name="mleaf_7eae2b72_f932_5e52_9b25_c0365eb93499" vbProcedure="false">'Use Phase'!$AG$251</definedName>
    <definedName function="false" hidden="false" name="mleaf_7eae712a_5695_50a1_989d_c2fd4284b288" vbProcedure="false">Resume_SensAnal!$M$74</definedName>
    <definedName function="false" hidden="false" name="mleaf_7eb08843_1e28_56ee_8225_1634a611c1c8" vbProcedure="false">Graphs!$N$42</definedName>
    <definedName function="false" hidden="false" name="mleaf_7eb32ec2_ae41_5ebc_8928_7bf5b1dad07a" vbProcedure="false">Recycling!$AO$96</definedName>
    <definedName function="false" hidden="false" name="mleaf_7eb4dbe9_06dc_519f_babc_020170c38f4e" vbProcedure="false">Recycling!$J$117</definedName>
    <definedName function="false" hidden="false" name="mleaf_7eb5ba56_9a3a_50d8_8b93_aca5f96eb5e7" vbProcedure="false">'Heat map article'!$I$36</definedName>
    <definedName function="false" hidden="false" name="mleaf_7eb5ee18_0c4c_5e3a_b7b6_46951cb678cb" vbProcedure="false">'Use Phase'!$O$30</definedName>
    <definedName function="false" hidden="false" name="mleaf_7eb86fec_b088_53ab_810f_a5b7fa3c8d8c" vbProcedure="false">'Use Phase_Grid'!$L$131</definedName>
    <definedName function="false" hidden="false" name="mleaf_7ebba8c5_3b05_55be_a0a8_d9da539ae3e7" vbProcedure="false">'Use Phase_Grid'!$R$68</definedName>
    <definedName function="false" hidden="false" name="mleaf_7ebeb3b3_b1d5_5fa9_88c7_2089cb3857f9" vbProcedure="false">Graphs!$D$65</definedName>
    <definedName function="false" hidden="false" name="mleaf_7ec545d2_0959_53f0_b4c8_9b9ac3c9e1e3" vbProcedure="false">Graphs!$N$38</definedName>
    <definedName function="false" hidden="false" name="mleaf_7ec8317f_9f49_5817_a121_d65bf429426c" vbProcedure="false">'Use Phase'!$AH$307</definedName>
    <definedName function="false" hidden="false" name="mleaf_7ec984e2_a30b_59de_adcc_9efb282314f8" vbProcedure="false">Resume_SensAnal!$H$37</definedName>
    <definedName function="false" hidden="false" name="mleaf_7ec9e8f5_0042_550e_a10b_c2cccdcd6fcc" vbProcedure="false">'Heat map article'!$AX$22</definedName>
    <definedName function="false" hidden="false" name="mleaf_7eca1ead_65eb_5f54_839f_b0d03245f158" vbProcedure="false">Recycling!$G$152</definedName>
    <definedName function="false" hidden="false" name="mleaf_7ecc702b_c29d_5250_9451_d6ceda4ec5ed" vbProcedure="false">'Heat map article'!$AN$11</definedName>
    <definedName function="false" hidden="false" name="mleaf_7eccab27_ca30_5bb3_a4f0_35751420344c" vbProcedure="false">Whisker_Sens!$C$29</definedName>
    <definedName function="false" hidden="false" name="mleaf_7ed24683_ec9a_5ad4_a48b_146ca71b16ad" vbProcedure="false">Recycling!$BJ$319</definedName>
    <definedName function="false" hidden="false" name="mleaf_7ed44241_647b_5c28_a48d_383a877a4c12" vbProcedure="false">Resume_SensAnal!$AF$50</definedName>
    <definedName function="false" hidden="false" name="mleaf_7ed6d98b_05b8_58c5_8b66_a6c67baa9620" vbProcedure="false">'Use Phase'!$AG$216</definedName>
    <definedName function="false" hidden="false" name="mleaf_7ed723ce_7812_50ba_befa_c9ecc314cfa8" vbProcedure="false">Production!$BO$219</definedName>
    <definedName function="false" hidden="false" name="mleaf_7ed885ec_e5ae_551b_a181_892564a21fd6" vbProcedure="false">'Use Phase_Grid'!$L$97</definedName>
    <definedName function="false" hidden="false" name="mleaf_7edfe45f_d3a8_51eb_8846_d1cf7582fc64" vbProcedure="false">Recycling!$O$153</definedName>
    <definedName function="false" hidden="false" name="mleaf_7ee260b6_ae5a_50b1_98cb_8d6263a1aa8e" vbProcedure="false">'Use Phase_Grid'!$O$34</definedName>
    <definedName function="false" hidden="false" name="mleaf_7ee90cdc_d213_5f3c_bcdd_52f0b599d5af" vbProcedure="false">Production!$AZ$17</definedName>
    <definedName function="false" hidden="false" name="mleaf_7eeaa777_558d_565e_94ec_b32bef953953" vbProcedure="false">Resume_SensAnal!$V$13</definedName>
    <definedName function="false" hidden="false" name="mleaf_7eee4d92_3b0c_5fca_84b5_d1c3ccbf9c48" vbProcedure="false">Resume_SensAnal!$U$199</definedName>
    <definedName function="false" hidden="false" name="mleaf_7eeed324_6bbe_500c_a66e_c68857f121ad" vbProcedure="false">'Use Phase'!$M$214</definedName>
    <definedName function="false" hidden="false" name="mleaf_7eef8815_8326_54c2_8f39_b24ab63419d6" vbProcedure="false">Resume_SensAnal!$T$8</definedName>
    <definedName function="false" hidden="false" name="mleaf_7ef0533e_f6f6_5762_9e95_79e9ddb9a509" vbProcedure="false">'Heat map article'!$F$149</definedName>
    <definedName function="false" hidden="false" name="mleaf_7ef25b22_acbd_59ea_aaa2_3e8c7af8614d" vbProcedure="false">'Use Phase'!$L$317</definedName>
    <definedName function="false" hidden="false" name="mleaf_7ef558f8_a0c3_5c04_82d8_5917ff3ee2b9" vbProcedure="false">Graphs!$Q$42</definedName>
    <definedName function="false" hidden="false" name="mleaf_7ef71a03_02b5_5eac_b11e_a51302f1d43b" vbProcedure="false">'Heat map article'!$D$16</definedName>
    <definedName function="false" hidden="false" name="mleaf_7ef90e2a_f892_5ff8_9c52_8624647c6bb8" vbProcedure="false">'Use Phase_Grid'!$K$247</definedName>
    <definedName function="false" hidden="false" name="mleaf_7efac663_98ab_5713_b8d7_21693cc6ef38" vbProcedure="false">Recycling!$BH$164</definedName>
    <definedName function="false" hidden="false" name="mleaf_7efc03d5_0e08_5cbb_95e1_1e720ab25b8b" vbProcedure="false">'Heat map article'!$O$75</definedName>
    <definedName function="false" hidden="false" name="mleaf_7efdcf4e_02e8_5e7c_937b_1bef0f699900" vbProcedure="false">'Heat map article'!$O$113</definedName>
    <definedName function="false" hidden="false" name="mleaf_7f014d35_2032_5242_8daf_e8f0dd5880f8" vbProcedure="false">Resume_SensAnal!$AK$135</definedName>
    <definedName function="false" hidden="false" name="mleaf_7f0341f6_2f8f_57b0_9a3e_65e7c03c1048" vbProcedure="false">Resume_SensAnal!$AF$48</definedName>
    <definedName function="false" hidden="false" name="mleaf_7f045fe2_c696_584b_8652_96725d0e7d35" vbProcedure="false">Production!$BD$223</definedName>
    <definedName function="false" hidden="false" name="mleaf_7f0601fb_a136_5f4a_a4d3_89459c96cba5" vbProcedure="false">'Use Phase'!$W$182</definedName>
    <definedName function="false" hidden="false" name="mleaf_7f06bfaf_e1d1_5ecf_902b_589aa9173f26" vbProcedure="false">Resume_SensAnal!$AQ$46</definedName>
    <definedName function="false" hidden="false" name="mleaf_7f07a3e0_490c_5097_92c1_2a173209523c" vbProcedure="false">'Use Phase_Grid'!$N$74</definedName>
    <definedName function="false" hidden="false" name="mleaf_7f0aed45_ebbc_53c9_89da_b28729a54030" vbProcedure="false">Recycling!$AM$91</definedName>
    <definedName function="false" hidden="false" name="mleaf_7f0b553c_c853_59e6_b20a_44f5af7bb2de" vbProcedure="false">'Heat map article'!$AO$8</definedName>
    <definedName function="false" hidden="false" name="mleaf_7f0da17a_06c8_5a4a_8af8_cbf053812d08" vbProcedure="false">'Use Phase'!$M$22</definedName>
    <definedName function="false" hidden="false" name="mleaf_7f0f951d_3d1c_5428_94e6_d21730690b79" vbProcedure="false">Production!$S$68</definedName>
    <definedName function="false" hidden="false" name="mleaf_7f13b274_c9d7_5341_87bc_1e9aee847ccf" vbProcedure="false">Resume_SensAnal!$U$191</definedName>
    <definedName function="false" hidden="false" name="mleaf_7f143c7b_32a2_50d1_87bf_85b4f4913c20" vbProcedure="false">'Heat map article'!$AP$12</definedName>
    <definedName function="false" hidden="false" name="mleaf_7f1524b0_a3e1_5323_96e1_827730cb3f70" vbProcedure="false">'Heat map article'!$Z$125</definedName>
    <definedName function="false" hidden="false" name="mleaf_7f170cf3_d120_5ac3_a698_895920b6bda3" vbProcedure="false">Production!$G$206</definedName>
    <definedName function="false" hidden="false" name="mleaf_7f187def_cf09_54b9_9e89_fd4969eda503" vbProcedure="false">Recycling!$E$84</definedName>
    <definedName function="false" hidden="false" name="mleaf_7f19ae46_ba22_59b6_ba3e_3b3058e5480f" vbProcedure="false">Production!$O$176</definedName>
    <definedName function="false" hidden="false" name="mleaf_7f1f3ec0_7162_5e10_bcf3_0035346d895a" vbProcedure="false">Production!$F$172</definedName>
    <definedName function="false" hidden="false" name="mleaf_7f2354d6_7f85_5673_8d60_bea9645d1e2c" vbProcedure="false">Resume_SensAnal!$X$19</definedName>
    <definedName function="false" hidden="false" name="mleaf_7f23de17_880d_57cd_baf2_fef7a5c7741e" vbProcedure="false">Recycling!$AW$300</definedName>
    <definedName function="false" hidden="false" name="mleaf_7f273845_90ba_58df_8c5c_7dc87d27edd5" vbProcedure="false">'Use Phase'!$P$85</definedName>
    <definedName function="false" hidden="false" name="mleaf_7f283afa_7a88_5ec3_9b1f_eafaeac69ebc" vbProcedure="false">Resume_SensAnal!$W$15</definedName>
    <definedName function="false" hidden="false" name="mleaf_7f2ade92_bbbe_509a_9b00_d2fa788a1173" vbProcedure="false">Recycling!$AZ$145</definedName>
    <definedName function="false" hidden="false" name="mleaf_7f2f097a_7185_5888_b5d6_5412252555c6" vbProcedure="false">Resume_SensAnal!$AL$49</definedName>
    <definedName function="false" hidden="false" name="mleaf_7f2fc290_b8db_58f8_9ad6_fe329d184671" vbProcedure="false">Production!$BE$203</definedName>
    <definedName function="false" hidden="false" name="mleaf_7f34fbd2_8c57_5b67_a9c0_8e121c807a41" vbProcedure="false">Graphs!$M$32</definedName>
    <definedName function="false" hidden="false" name="mleaf_7f35371e_9a26_5a2c_9499_ff3efb881c16" vbProcedure="false">'Use Phase_Grid'!$Q$42</definedName>
    <definedName function="false" hidden="false" name="mleaf_7f38a2d0_3728_506f_9457_814129b9b39f" vbProcedure="false">'Use Phase'!$N$127</definedName>
    <definedName function="false" hidden="false" name="mleaf_7f3941d9_f625_5e0a_bec0_35b2ed649a63" vbProcedure="false">'Heat map article'!$P$148</definedName>
    <definedName function="false" hidden="false" name="mleaf_7f418617_31f1_5ab6_b278_2664fb2af0eb" vbProcedure="false">Recycling!$AL$104</definedName>
    <definedName function="false" hidden="false" name="mleaf_7f4423d6_e14e_5e1c_a200_0e1469b2be86" vbProcedure="false">Recycling!$AP$113</definedName>
    <definedName function="false" hidden="false" name="mleaf_7f453d1d_50fe_509a_b117_ebbb14844739" vbProcedure="false">Resume_SensAnal!$AG$62</definedName>
    <definedName function="false" hidden="false" name="mleaf_7f461935_688b_5112_9a71_998f3ce527df" vbProcedure="false">Production!$J$35</definedName>
    <definedName function="false" hidden="false" name="mleaf_7f4be3eb_42c6_5f73_88f6_62c48c4dca8f" vbProcedure="false">'Use Phase'!$L$107</definedName>
    <definedName function="false" hidden="false" name="mleaf_7f4cdca4_2e02_5c6a_a97f_98d9546c93dd" vbProcedure="false">Production!$BF$206</definedName>
    <definedName function="false" hidden="false" name="mleaf_7f4e6e6d_a36e_5a2b_8a09_60444d0600dc" vbProcedure="false">'Use Phase_Grid'!$P$240</definedName>
    <definedName function="false" hidden="false" name="mleaf_7f4ebf76_2324_5cdd_ba51_c9b0329cf250" vbProcedure="false">Recycling!$AW$297</definedName>
    <definedName function="false" hidden="false" name="mleaf_7f53d2c8_e926_5f8e_80be_77c695cf1543" vbProcedure="false">'Use Phase'!$B$41</definedName>
    <definedName function="false" hidden="false" name="mleaf_7f5ab308_03b2_5f77_9b85_5ddebd84b282" vbProcedure="false">'Use Phase'!$AK$308</definedName>
    <definedName function="false" hidden="false" name="mleaf_7f5af214_8458_50cc_8c7c_d470f6815293" vbProcedure="false">'Use Phase'!$T$231</definedName>
    <definedName function="false" hidden="false" name="mleaf_7f6180b0_ad95_58fc_87b9_1bd303933ef9" vbProcedure="false">'Use Phase'!$M$177</definedName>
    <definedName function="false" hidden="false" name="mleaf_7f674019_ba42_5873_9532_00f9ce1cb302" vbProcedure="false">Recycling!$BO$331</definedName>
    <definedName function="false" hidden="false" name="mleaf_7f6dc5e5_901c_545b_804e_aae5cc0d6103" vbProcedure="false">'Use Phase_Grid'!$P$69</definedName>
    <definedName function="false" hidden="false" name="mleaf_7f6e8e07_5531_5132_8c69_8205a04d1c26" vbProcedure="false">Resume_SensAnal!$S$9</definedName>
    <definedName function="false" hidden="false" name="mleaf_7f6f2d41_4e8a_512d_8114_1e20566e0534" vbProcedure="false">Resume_SensAnal!$Y$16</definedName>
    <definedName function="false" hidden="false" name="mleaf_7f75ca0c_5369_5e15_8d1b_0c388eac7d86" vbProcedure="false">'Heat map article'!$AU$22</definedName>
    <definedName function="false" hidden="false" name="mleaf_7f797f73_442f_5372_a3f5_3f188d6055a8" vbProcedure="false">'Use Phase_Grid'!$P$265</definedName>
    <definedName function="false" hidden="false" name="mleaf_7f7d8d47_d208_5d51_954f_f2d5b58018f6" vbProcedure="false">Resume_SensAnal!$I$204</definedName>
    <definedName function="false" hidden="false" name="mleaf_7f7dbbf2_dfe9_5995_ba1a_e51b71f00354" vbProcedure="false">'Heat map article'!$G$133</definedName>
    <definedName function="false" hidden="false" name="mleaf_7f7e64e7_d96c_57e4_8efe_ee17a8041e05" vbProcedure="false">Resume_SensAnal!$J$48</definedName>
    <definedName function="false" hidden="false" name="mleaf_7f851326_0475_55be_a7d9_4edb89757610" vbProcedure="false">Recycling!$AK$148</definedName>
    <definedName function="false" hidden="false" name="mleaf_7f85caee_2929_5c87_8e47_48a7969f0468" vbProcedure="false">'Use Phase'!$AI$344</definedName>
    <definedName function="false" hidden="false" name="mleaf_7f88e687_41ca_5f76_8b6c_4729b81b0f2b" vbProcedure="false">'Use Phase'!$W$273</definedName>
    <definedName function="false" hidden="false" name="mleaf_7f8a4f2a_65d8_542d_8d3c_8d31fda7dcfe" vbProcedure="false">'Use Phase'!$AF$270</definedName>
    <definedName function="false" hidden="false" name="mleaf_7f8c7a9d_0dd8_5e52_9044_08f85fc62bb6" vbProcedure="false">'Use Phase_Grid'!$R$18</definedName>
    <definedName function="false" hidden="false" name="mleaf_7f8f6544_6673_53e7_a2be_e2e865e96575" vbProcedure="false">Recycling!$AL$117</definedName>
    <definedName function="false" hidden="false" name="mleaf_7f906359_402c_5b3b_9ddc_19313329cb31" vbProcedure="false">Production!$O$210</definedName>
    <definedName function="false" hidden="false" name="mleaf_7f929018_b59b_5fa4_9b24_37b54d562040" vbProcedure="false">Resume_SensAnal!$S$21</definedName>
    <definedName function="false" hidden="false" name="mleaf_7f92d893_cbd5_5005_94c6_095db7f036c3" vbProcedure="false">'Use Phase'!$AD$324</definedName>
    <definedName function="false" hidden="false" name="mleaf_7f93f441_6d2f_50d9_ad53_cd1056230573" vbProcedure="false">Recycling!$AQ$326</definedName>
    <definedName function="false" hidden="false" name="mleaf_7f971f03_4852_5106_8ad5_ec26f33464cb" vbProcedure="false">'Use Phase_Grid'!$L$216</definedName>
    <definedName function="false" hidden="false" name="mleaf_7f988d7c_434b_5dac_ac0c_353644dc7b8d" vbProcedure="false">Resume_SensAnal!$AN$33</definedName>
    <definedName function="false" hidden="false" name="mleaf_7f9af39f_5adf_5e3e_b144_d5b64113bff4" vbProcedure="false">'Use Phase'!$AL$191</definedName>
    <definedName function="false" hidden="false" name="mleaf_7f9bf7cd_92e7_56d4_962d_d1f49d4bcffb" vbProcedure="false">Recycling!$K$148</definedName>
    <definedName function="false" hidden="false" name="mleaf_7f9d61c4_9eca_532a_9eed_8b66be3a4fc1" vbProcedure="false">Resume_SensAnal!$K$200</definedName>
    <definedName function="false" hidden="false" name="mleaf_7fa163cd_9898_5ed0_a95c_5c78d3257f0a" vbProcedure="false">Recycling!$AU$155</definedName>
    <definedName function="false" hidden="false" name="mleaf_7fa370ff_9ab2_5523_b0fd_1e450c2410aa" vbProcedure="false">Recycling!$BR$301</definedName>
    <definedName function="false" hidden="false" name="mleaf_7fa688e4_c9da_50de_899e_ef4c669950fb" vbProcedure="false">Recycling!$AP$89</definedName>
    <definedName function="false" hidden="false" name="mleaf_7fa7c0a5_2bd5_5847_a8b3_14d8c0277190" vbProcedure="false">'Heat map article'!$R$76</definedName>
    <definedName function="false" hidden="false" name="mleaf_7fadf751_2088_53ac_8531_8a470ee29aed" vbProcedure="false">'Use Phase'!$W$293</definedName>
    <definedName function="false" hidden="false" name="mleaf_7fae83b3_3f3f_5d4f_b711_c320bac206d2" vbProcedure="false">'Use Phase'!$K$207</definedName>
    <definedName function="false" hidden="false" name="mleaf_7fb5842e_3325_5bb7_a723_b01b3cb63cd6" vbProcedure="false">Production!$F$156</definedName>
    <definedName function="false" hidden="false" name="mleaf_7fb7bb68_b411_5621_89f4_10c691af4425" vbProcedure="false">Resume_SensAnal!$A$186</definedName>
    <definedName function="false" hidden="false" name="mleaf_7fbac658_b140_5596_b451_28598ead9fc4" vbProcedure="false">'Use Phase'!$O$227</definedName>
    <definedName function="false" hidden="false" name="mleaf_7fbc956b_284d_5c9d_ba16_6f26a944340d" vbProcedure="false">Recycling!$E$86</definedName>
    <definedName function="false" hidden="false" name="mleaf_7fc28871_8bbc_54ca_8c33_84896773a193" vbProcedure="false">'Heat map article'!$G$107</definedName>
    <definedName function="false" hidden="false" name="mleaf_7fc5a39b_4a4c_57ce_b51d_71720070adec" vbProcedure="false">Production!$AA$207</definedName>
    <definedName function="false" hidden="false" name="mleaf_7fc80953_a89e_5d8d_aace_b1d585a4ebd1" vbProcedure="false">Resume_SensAnal!$AR$58</definedName>
    <definedName function="false" hidden="false" name="mleaf_7fcba5d5_28c9_57f8_951f_0742051ccc86" vbProcedure="false">'Heat map article'!$AI$35</definedName>
    <definedName function="false" hidden="false" name="mleaf_7fcc8005_a3fc_53e0_9cf8_bbff7be0f894" vbProcedure="false">'Heat map article'!$AN$19</definedName>
    <definedName function="false" hidden="false" name="mleaf_7fcd7b46_98eb_5660_b13c_82772e0dcc1f" vbProcedure="false">'Use Phase_Grid'!$V$201</definedName>
    <definedName function="false" hidden="false" name="mleaf_7fcf703b_7032_52dc_9e80_0470987db553" vbProcedure="false">'Heat map article'!$N$135</definedName>
    <definedName function="false" hidden="false" name="mleaf_7fd1b38f_20ba_5580_9021_7d26763e50ff" vbProcedure="false">Recycling!$AJ$84</definedName>
    <definedName function="false" hidden="false" name="mleaf_7fd363b0_e9fc_5cae_95eb_9c496a6c3013" vbProcedure="false">'Use Phase'!$L$305</definedName>
    <definedName function="false" hidden="false" name="mleaf_7fd87175_1b62_5d61_a68f_f831a7facdb8" vbProcedure="false">Recycling!$AU$70</definedName>
    <definedName function="false" hidden="false" name="mleaf_7fda2c24_8939_543a_860b_22a04a503093" vbProcedure="false">'Use Phase'!$K$85</definedName>
    <definedName function="false" hidden="false" name="mleaf_7fdd57da_aff8_570b_8af9_ca81876b380a" vbProcedure="false">'Use Phase'!$N$174</definedName>
    <definedName function="false" hidden="false" name="mleaf_7fdd66db_b660_5ce3_916d_a46478ef2cb4" vbProcedure="false">Recycling!$AQ$161</definedName>
    <definedName function="false" hidden="false" name="mleaf_7fdd8f05_74b6_5504_b5c5_e810fac143a1" vbProcedure="false">Production!$I$164</definedName>
    <definedName function="false" hidden="false" name="mleaf_7fde4ead_742f_5734_a9bd_b0c1adda2c41" vbProcedure="false">'Use Phase'!$L$15</definedName>
    <definedName function="false" hidden="false" name="mleaf_7fe13713_1d4f_535f_8120_ffa96d976710" vbProcedure="false">Production!$P$62</definedName>
    <definedName function="false" hidden="false" name="mleaf_7fe2928c_1ae7_5894_acad_88c28d8782b1" vbProcedure="false">'Heat map article'!$AW$10</definedName>
    <definedName function="false" hidden="false" name="mleaf_7fe3c421_14f1_5001_ba7c_12fa80f7103f" vbProcedure="false">Resume_SensAnal!$R$67</definedName>
    <definedName function="false" hidden="false" name="mleaf_7fe43f20_f7b0_53b3_8560_9422d45d996b" vbProcedure="false">'Heat map article'!$V$33</definedName>
    <definedName function="false" hidden="false" name="mleaf_7fe4af28_2960_5fdf_8a88_ffeed011ce28" vbProcedure="false">'Use Phase'!$P$30</definedName>
    <definedName function="false" hidden="false" name="mleaf_7fe5485a_b50a_5e06_a7c0_39d0dadee3cb" vbProcedure="false">'Heat map article'!$AQ$46</definedName>
    <definedName function="false" hidden="false" name="mleaf_7fe5ad03_6cff_5008_a351_47465cfc8d81" vbProcedure="false">'Use Phase'!$T$157</definedName>
    <definedName function="false" hidden="false" name="mleaf_7fe5cfdc_7185_5a06_9c0d_65711ce408ef" vbProcedure="false">Recycling!$BP$164</definedName>
    <definedName function="false" hidden="false" name="mleaf_7fe7dc7b_f5b8_5a21_bf45_738d1ef4a38e" vbProcedure="false">'Heat map article'!$J$132</definedName>
    <definedName function="false" hidden="false" name="mleaf_7fe812e4_1193_5cf2_9c43_800cdcf9df0e" vbProcedure="false">Recycling!$R$105</definedName>
    <definedName function="false" hidden="false" name="mleaf_7fe93da5_7aaa_5887_a045_99d690bed2f3" vbProcedure="false">'Use Phase_Grid'!$O$240</definedName>
    <definedName function="false" hidden="false" name="mleaf_7fec18dc_22ef_54fd_a9d0_2a57820d9e85" vbProcedure="false">Recycling!$H$82</definedName>
    <definedName function="false" hidden="false" name="mleaf_7fec18fc_00b5_578f_b06b_d8cdc4833921" vbProcedure="false">Production!$Q$189</definedName>
    <definedName function="false" hidden="false" name="mleaf_7fee1ce8_1209_5da9_802c_2a3dad50a88e" vbProcedure="false">'Use Phase_Grid'!$R$171</definedName>
    <definedName function="false" hidden="false" name="mleaf_7ff021d7_179b_55fc_acde_05a5a7e8deb0" vbProcedure="false">'Use Phase_Grid'!$J$205</definedName>
    <definedName function="false" hidden="false" name="mleaf_7ff04736_4825_5197_b34c_15621a5ad62c" vbProcedure="false">Resume_SensAnal!$AE$64</definedName>
    <definedName function="false" hidden="false" name="mleaf_7ff13261_f323_5688_b48a_2a5a89a3caed" vbProcedure="false">'Heat map article'!$R$130</definedName>
    <definedName function="false" hidden="false" name="mleaf_7ff45526_f20d_511c_a40e_c7d9f11f11ab" vbProcedure="false">Production!$I$241</definedName>
    <definedName function="false" hidden="false" name="mleaf_7ff48b8b_e0c1_5e73_8eca_d9296d9cdc6c" vbProcedure="false">Production!$T$64</definedName>
    <definedName function="false" hidden="false" name="mleaf_7ff66aa5_4327_524c_9c3a_ec8dd84d7dca" vbProcedure="false">Whisker_Sens!$F$9</definedName>
    <definedName function="false" hidden="false" name="mleaf_7ff6c733_fecb_5b86_945b_88c6214123ab" vbProcedure="false">Production!$AJ$95</definedName>
    <definedName function="false" hidden="false" name="mleaf_7ffebfa5_7380_5374_9f7a_e2a818ea1389" vbProcedure="false">'Heat map article'!$AT$25</definedName>
    <definedName function="false" hidden="false" name="mleaf_80035f80_b2e5_54bf_aed2_fd1a98a6f707" vbProcedure="false">Resume_SensAnal!$I$101</definedName>
    <definedName function="false" hidden="false" name="mleaf_8007c018_34cd_59b0_aa5f_19d321cc6ac6" vbProcedure="false">'Heat map article'!$P$88</definedName>
    <definedName function="false" hidden="false" name="mleaf_80088b2e_a5ad_5cb9_8e1e_494e3d681139" vbProcedure="false">Production!$BD$191</definedName>
    <definedName function="false" hidden="false" name="mleaf_800a63d7_2e1f_5fd9_b203_41fad11d07c8" vbProcedure="false">Resume_SensAnal!$J$169</definedName>
    <definedName function="false" hidden="false" name="mleaf_8015b82a_8033_5904_8edb_588a06a19f03" vbProcedure="false">Recycling!$AD$82</definedName>
    <definedName function="false" hidden="false" name="mleaf_80197d71_2056_58e0_a3e1_9e9a38589e5a" vbProcedure="false">Recycling!$AT$70</definedName>
    <definedName function="false" hidden="false" name="mleaf_801b4732_729e_5161_b9a0_1e0ea37e56ee" vbProcedure="false">Recycling!$S$142</definedName>
    <definedName function="false" hidden="false" name="mleaf_802192e6_85c9_5205_b082_335137a1e36d" vbProcedure="false">Graphs!$L$62</definedName>
    <definedName function="false" hidden="false" name="mleaf_802746b6_ba53_5fa3_ab54_517f21d9fa5f" vbProcedure="false">Production!$AA$209</definedName>
    <definedName function="false" hidden="false" name="mleaf_80286350_60c5_563c_86b9_48b12ae93786" vbProcedure="false">'Use Phase'!$AE$264</definedName>
    <definedName function="false" hidden="false" name="mleaf_8028ce13_fe9d_5b4e_a3d2_26436d3dbabc" vbProcedure="false">'Use Phase'!$P$27</definedName>
    <definedName function="false" hidden="false" name="mleaf_802a3b6a_1905_5d68_ba2d_a5f3143264ea" vbProcedure="false">'Use Phase'!$AK$343</definedName>
    <definedName function="false" hidden="false" name="mleaf_802aec6f_6242_59c4_bd0c_e83744507270" vbProcedure="false">Whisker_Sens!$C$51</definedName>
    <definedName function="false" hidden="false" name="mleaf_802d379c_a39f_5cdc_8923_a450313cd1fb" vbProcedure="false">'Use Phase'!$T$321</definedName>
    <definedName function="false" hidden="false" name="mleaf_802e18ef_6a1f_5240_8d7d_31d0ef6d5d76" vbProcedure="false">'Heat map article'!$AA$126</definedName>
    <definedName function="false" hidden="false" name="mleaf_802eb2be_ee5c_52b1_be38_2b88286a8fd3" vbProcedure="false">Recycling!$AD$193</definedName>
    <definedName function="false" hidden="false" name="mleaf_80319d2b_a301_5768_bea7_4094e14a28d6" vbProcedure="false">'Use Phase_Grid'!$R$208</definedName>
    <definedName function="false" hidden="false" name="mleaf_8032c1f3_2cec_5e2e_b43b_3173dd74d487" vbProcedure="false">'Use Phase'!$D$4</definedName>
    <definedName function="false" hidden="false" name="mleaf_8035b528_38c4_5481_96f7_1814000f5734" vbProcedure="false">'Use Phase'!$T$141</definedName>
    <definedName function="false" hidden="false" name="mleaf_8038df2a_fdcc_594b_8833_620e9d3e6c9e" vbProcedure="false">'Heat map article'!$AJ$64</definedName>
    <definedName function="false" hidden="false" name="mleaf_8039f3a2_8479_54bd_aee4_cec10e9d2bfa" vbProcedure="false">'Heat map article'!$R$146</definedName>
    <definedName function="false" hidden="false" name="mleaf_803c180d_daf6_5d0f_9a18_3fe44fb64c00" vbProcedure="false">Production!$BM$215</definedName>
    <definedName function="false" hidden="false" name="mleaf_803cf5c3_e83b_5bdd_b4b8_00953f4eeaa3" vbProcedure="false">Resume_SensAnal!$G$214</definedName>
    <definedName function="false" hidden="false" name="mleaf_8041da7a_0c30_543b_bcfd_4eedd268afa0" vbProcedure="false">'Use Phase'!$AG$349</definedName>
    <definedName function="false" hidden="false" name="mleaf_8044f632_3219_5054_ac63_97d79c607449" vbProcedure="false">'Use Phase'!$AH$308</definedName>
    <definedName function="false" hidden="false" name="mleaf_804ce41b_65ed_54b1_be9e_34d508529fb8" vbProcedure="false">Resume_SensAnal!$AL$45</definedName>
    <definedName function="false" hidden="false" name="mleaf_804fd363_d9a8_5184_b520_dc882c3605c7" vbProcedure="false">Recycling!$AR$69</definedName>
    <definedName function="false" hidden="false" name="mleaf_8052fe0b_cfb6_54a5_acf6_6de1cb30c60f" vbProcedure="false">Production!$H$99</definedName>
    <definedName function="false" hidden="false" name="mleaf_805539db_07db_5659_887c_2c0e64e70bf1" vbProcedure="false">'Heat map article'!$P$136</definedName>
    <definedName function="false" hidden="false" name="mleaf_8056d96a_993a_56ba_8bf9_127af2a9f09e" vbProcedure="false">Resume_SensAnal!$Q$151</definedName>
    <definedName function="false" hidden="false" name="mleaf_8058af98_a12a_5e83_83fe_cea8c6c67403" vbProcedure="false">'Use Phase_Grid'!$M$134</definedName>
    <definedName function="false" hidden="false" name="mleaf_80590f72_e687_5e6e_a659_e9467e08e789" vbProcedure="false">'Use Phase'!$T$235</definedName>
    <definedName function="false" hidden="false" name="mleaf_805a59ad_912e_5a81_bcb8_9d864939ff18" vbProcedure="false">'Heat map article'!$AE$64</definedName>
    <definedName function="false" hidden="false" name="mleaf_805ba688_2da7_575d_8108_ea17620273a2" vbProcedure="false">Recycling!$BJ$338</definedName>
    <definedName function="false" hidden="false" name="mleaf_805c635a_08f6_5545_9bee_060bd09dee9d" vbProcedure="false">'Use Phase'!$K$206</definedName>
    <definedName function="false" hidden="false" name="mleaf_805d513d_dd75_5b6a_88e5_407c369738e3" vbProcedure="false">Resume_SensAnal!$AP$131</definedName>
    <definedName function="false" hidden="false" name="mleaf_805db4a2_68bf_5398_84d5_d491a2b3d0ec" vbProcedure="false">'Use Phase'!$Q$7</definedName>
    <definedName function="false" hidden="false" name="mleaf_8061b8b7_0b88_58d3_8fea_3b10ff399858" vbProcedure="false">Production!$I$108</definedName>
    <definedName function="false" hidden="false" name="mleaf_8063340d_d11d_5475_9a87_ee9c8c02216e" vbProcedure="false">'Use Phase'!$AG$179</definedName>
    <definedName function="false" hidden="false" name="mleaf_80633d44_8f86_54a6_8a14_0fa37a8d39e9" vbProcedure="false">'Use Phase_Grid'!$N$148</definedName>
    <definedName function="false" hidden="false" name="mleaf_80653be2_1204_52af_b94b_803101869cdb" vbProcedure="false">Resume_SensAnal!$O$10</definedName>
    <definedName function="false" hidden="false" name="mleaf_80674e05_ff1b_5e34_b76f_938a176344f5" vbProcedure="false">Resume_SensAnal!$AI$102</definedName>
    <definedName function="false" hidden="false" name="mleaf_8071bd31_a983_5f7b_a410_145434c3592e" vbProcedure="false">'Use Phase'!$AE$229</definedName>
    <definedName function="false" hidden="false" name="mleaf_8072942d_6388_526f_ac1a_02f389eca3de" vbProcedure="false">'Heat map article'!$C$91</definedName>
    <definedName function="false" hidden="false" name="mleaf_80729b54_f712_51ed_9ab5_387033d47ea3" vbProcedure="false">'Use Phase'!$AE$223</definedName>
    <definedName function="false" hidden="false" name="mleaf_807728ca_75d7_5ab1_91c7_22acde11d8cd" vbProcedure="false">'Use Phase'!$K$352</definedName>
    <definedName function="false" hidden="false" name="mleaf_8078edd7_1dba_5630_b429_2e8a61323bb3" vbProcedure="false">Recycling!$AF$107</definedName>
    <definedName function="false" hidden="false" name="mleaf_8079fa94_356e_5d49_83ea_2b9d0f41c5be" vbProcedure="false">'Heat map article'!$N$35</definedName>
    <definedName function="false" hidden="false" name="mleaf_807a286f_e7aa_5910_b8b5_a90a6b1eae87" vbProcedure="false">'Use Phase_Grid'!$O$135</definedName>
    <definedName function="false" hidden="false" name="mleaf_807de0c9_8583_5f94_a59e_ec11a77b9095" vbProcedure="false">'Use Phase'!$M$213</definedName>
    <definedName function="false" hidden="false" name="mleaf_8080ab9e_fce9_505e_b6ca_bbe5d3be06af" vbProcedure="false">Recycling!$BD$86</definedName>
    <definedName function="false" hidden="false" name="mleaf_80884578_fd9a_5a3d_9ac3_86ff20031101" vbProcedure="false">'Heat map article'!$AH$102</definedName>
    <definedName function="false" hidden="false" name="mleaf_808ce1d2_f67e_56c7_bbcb_c7e9080d52fa" vbProcedure="false">Resume_SensAnal!$E$208</definedName>
    <definedName function="false" hidden="false" name="mleaf_809346dd_5d1c_573e_b6e9_137b2a574b90" vbProcedure="false">Recycling!$AX$146</definedName>
    <definedName function="false" hidden="false" name="mleaf_809aaf20_2900_5607_9e5d_0864eac46fbd" vbProcedure="false">Production!$N$68</definedName>
    <definedName function="false" hidden="false" name="mleaf_809cbe88_78e3_54e5_958d_fec2528268f7" vbProcedure="false">Resume_SensAnal!$AQ$86</definedName>
    <definedName function="false" hidden="false" name="mleaf_80ad123c_e196_5ebe_8d37_a569a640999f" vbProcedure="false">Resume_SensAnal!$F$153</definedName>
    <definedName function="false" hidden="false" name="mleaf_80b3f7b8_9589_529d_a264_238aa1f7dcb8" vbProcedure="false">Production!$I$69</definedName>
    <definedName function="false" hidden="false" name="mleaf_80bfa232_bc0d_5e60_be1e_636ec54a46e3" vbProcedure="false">'Heat map article'!$R$82</definedName>
    <definedName function="false" hidden="false" name="mleaf_80c2b1b1_12eb_56b7_8053_c6f07a92245f" vbProcedure="false">Production!$BN$220</definedName>
    <definedName function="false" hidden="false" name="mleaf_80c457c9_b185_5ce0_b16d_1e7e1fdf9e46" vbProcedure="false">'Heat map article'!$AG$49</definedName>
    <definedName function="false" hidden="false" name="mleaf_80cfa301_6430_5c3d_9fe9_603590095407" vbProcedure="false">Production!$F$208</definedName>
    <definedName function="false" hidden="false" name="mleaf_80d40552_5444_5d11_a703_08f7e62b4212" vbProcedure="false">'Use Phase'!$S$271</definedName>
    <definedName function="false" hidden="false" name="mleaf_80dc2b2f_7ba8_5a5f_9357_591765cc9b48" vbProcedure="false">Resume_SensAnal!$AQ$92</definedName>
    <definedName function="false" hidden="false" name="mleaf_80e321d7_5cc9_5b39_976c_4cff095303e5" vbProcedure="false">'Use Phase'!$O$141</definedName>
    <definedName function="false" hidden="false" name="mleaf_80e5868f_ff82_520b_94cd_a54d8fc42443" vbProcedure="false">Recycling!$F$192</definedName>
    <definedName function="false" hidden="false" name="mleaf_80e8d07d_43e2_56dd_a8dd_5aa87acebff9" vbProcedure="false">Production!$AJ$92</definedName>
    <definedName function="false" hidden="false" name="mleaf_80ea1461_4888_55e3_9836_54135ba6fc76" vbProcedure="false">'Use Phase'!$AF$141</definedName>
    <definedName function="false" hidden="false" name="mleaf_80ec633f_7d46_53f1_81b9_390ebb6b5bb5" vbProcedure="false">Recycling!$BA$164</definedName>
    <definedName function="false" hidden="false" name="mleaf_80eef68f_7dc1_53a7_ab2d_d83d292b48fd" vbProcedure="false">Recycling!$BF$163</definedName>
    <definedName function="false" hidden="false" name="mleaf_80efedee_569c_5a81_92b0_73737562ab59" vbProcedure="false">Production!$BG$10</definedName>
    <definedName function="false" hidden="false" name="mleaf_80f006ea_1d53_5ffa_8fb9_3dc15e4bae52" vbProcedure="false">'Use Phase'!$AH$240</definedName>
    <definedName function="false" hidden="false" name="mleaf_80f0f7b0_da2d_5430_91d0_71952ca12346" vbProcedure="false">Production!$M$32</definedName>
    <definedName function="false" hidden="false" name="mleaf_80f1d708_1b08_5f8c_8757_0e74c7d18819" vbProcedure="false">'Heat map article'!$D$155</definedName>
    <definedName function="false" hidden="false" name="mleaf_80f350b2_4065_5a07_8535_fcdeecc907e3" vbProcedure="false">'Heat map article'!$Y$113</definedName>
    <definedName function="false" hidden="false" name="mleaf_80f3661d_dbe2_5b4c_a0c4_99d1db49fef7" vbProcedure="false">Recycling!$Y$195</definedName>
    <definedName function="false" hidden="false" name="mleaf_80f5ebce_90f7_5f7f_a699_613e5a587b5d" vbProcedure="false">Recycling!$J$162</definedName>
    <definedName function="false" hidden="false" name="mleaf_80f71722_fb88_564c_b900_ec8a84bcf397" vbProcedure="false">'Use Phase'!$P$244</definedName>
    <definedName function="false" hidden="false" name="mleaf_80f7c529_2f09_5def_a52c_7b4eff811a5f" vbProcedure="false">Recycling!$AZ$105</definedName>
    <definedName function="false" hidden="false" name="mleaf_80fb0c69_9d41_5c5f_bb94_c606ce70fab9" vbProcedure="false">'Use Phase'!$E$58</definedName>
    <definedName function="false" hidden="false" name="mleaf_8100ce60_540d_5faf_a0f9_836020303360" vbProcedure="false">'Use Phase_Grid'!$Q$76</definedName>
    <definedName function="false" hidden="false" name="mleaf_81011593_761b_519d_b788_6f993fc5773f" vbProcedure="false">'Use Phase'!$AG$275</definedName>
    <definedName function="false" hidden="false" name="mleaf_810132e4_cdda_598e_82f1_986625f2558c" vbProcedure="false">'Heat map article'!$D$75</definedName>
    <definedName function="false" hidden="false" name="mleaf_8101b9cd_7695_549b_a2a9_e70b7d188636" vbProcedure="false">'Heat map article'!$Q$90</definedName>
    <definedName function="false" hidden="false" name="mleaf_8103431b_8ed7_5023_888d_a5086777e416" vbProcedure="false">Recycling!$Q$148</definedName>
    <definedName function="false" hidden="false" name="mleaf_81041986_47e6_53e7_97ea_d02185d1d876" vbProcedure="false">'Heat map article'!$R$62</definedName>
    <definedName function="false" hidden="false" name="mleaf_810592ab_ef97_5200_b0b6_8d3f8305e515" vbProcedure="false">'Heat map article'!$G$84</definedName>
    <definedName function="false" hidden="false" name="mleaf_81176b95_4302_54c1_8bdf_eb20689d14b7" vbProcedure="false">'Heat map article'!$D$121</definedName>
    <definedName function="false" hidden="false" name="mleaf_81191a9c_e9f3_5400_908e_c579972077ef" vbProcedure="false">Resume_SensAnal!$M$200</definedName>
    <definedName function="false" hidden="false" name="mleaf_811e8fc6_390b_579c_8d1f_b9b3f640a7b7" vbProcedure="false">Recycling!$V$82</definedName>
    <definedName function="false" hidden="false" name="mleaf_812052c9_bb6c_51b7_aa7b_126423e327eb" vbProcedure="false">Resume_SensAnal!$AB$94</definedName>
    <definedName function="false" hidden="false" name="mleaf_8120cfad_e4dc_5c0e_a6a0_dcc5aae483ba" vbProcedure="false">Resume_SensAnal!$U$18</definedName>
    <definedName function="false" hidden="false" name="mleaf_81244977_ceef_5fcf_ba9f_4b32d364c399" vbProcedure="false">'Use Phase'!$K$55</definedName>
    <definedName function="false" hidden="false" name="mleaf_812ce4e7_6fb9_51c2_b06c_6f8b305fd5a6" vbProcedure="false">Recycling!$H$123</definedName>
    <definedName function="false" hidden="false" name="mleaf_81329d30_aeec_53d2_9ba4_87ea927fda1a" vbProcedure="false">'Use Phase_Grid'!$U$185</definedName>
    <definedName function="false" hidden="false" name="mleaf_8133aa05_5a87_5d38_90ee_e8587f3eaf0a" vbProcedure="false">Recycling!$BR$300</definedName>
    <definedName function="false" hidden="false" name="mleaf_8134acc9_6070_5b65_9edd_aa427bd12d1c" vbProcedure="false">'Use Phase'!$K$19</definedName>
    <definedName function="false" hidden="false" name="mleaf_81353512_cd1a_53bc_bdb4_c9de4b3ff010" vbProcedure="false">Resume_SensAnal!$T$186</definedName>
    <definedName function="false" hidden="false" name="mleaf_813a5119_bee9_54c5_af94_36d732362180" vbProcedure="false">'Heat map article'!$AF$154</definedName>
    <definedName function="false" hidden="false" name="mleaf_813b7802_1413_58ad_8a15_ab655371cbb7" vbProcedure="false">Resume_SensAnal!$W$212</definedName>
    <definedName function="false" hidden="false" name="mleaf_813c2244_23f4_5863_a170_6161acc90845" vbProcedure="false">Recycling!$R$131</definedName>
    <definedName function="false" hidden="false" name="mleaf_8140c065_fbab_5f9b_8678_49191ee091e8" vbProcedure="false">Recycling!$D$95</definedName>
    <definedName function="false" hidden="false" name="mleaf_81411af0_56e4_51a5_b75d_d08bc6b0603d" vbProcedure="false">'Use Phase_Grid'!$O$27</definedName>
    <definedName function="false" hidden="false" name="mleaf_81450135_4880_5a80_9f92_f9cd1234f01b" vbProcedure="false">'Heat map article'!$BB$42</definedName>
    <definedName function="false" hidden="false" name="mleaf_814549d2_c07a_5b6b_9625_220e9a6d027c" vbProcedure="false">Recycling!$Z$87</definedName>
    <definedName function="false" hidden="false" name="mleaf_81475391_9a7b_5b49_8230_aa9eb52af6cb" vbProcedure="false">Resume_SensAnal!$B$200</definedName>
    <definedName function="false" hidden="false" name="mleaf_814aa00d_bc76_5f9d_a171_1e64aa06c2ce" vbProcedure="false">Resume_SensAnal!$AE$36</definedName>
    <definedName function="false" hidden="false" name="mleaf_81508856_bef0_5b53_bc85_4a927d8c5eb0" vbProcedure="false">'Use Phase_Grid'!$J$163</definedName>
    <definedName function="false" hidden="false" name="mleaf_81521e9f_6a63_54cc_9ba0_5a66611f1f61" vbProcedure="false">'Heat map article'!$AD$26</definedName>
    <definedName function="false" hidden="false" name="mleaf_8152736e_97da_5a59_ade6_1dedbef993cc" vbProcedure="false">Production!$AT$223</definedName>
    <definedName function="false" hidden="false" name="mleaf_815584e2_7572_521b_8f3e_e7ed0ff26e43" vbProcedure="false">'Use Phase'!$S$319</definedName>
    <definedName function="false" hidden="false" name="mleaf_8155bd1c_74d6_5f93_bf0f_e41e3926e69d" vbProcedure="false">'Use Phase'!$AJ$211</definedName>
    <definedName function="false" hidden="false" name="mleaf_8159a3bd_2969_561b_8d28_ade1d1fd7c33" vbProcedure="false">Recycling!$AW$94</definedName>
    <definedName function="false" hidden="false" name="mleaf_815a52e0_7db7_5844_b788_3f3325d3ad5d" vbProcedure="false">'Use Phase'!$K$37</definedName>
    <definedName function="false" hidden="false" name="mleaf_815a7b87_90da_57ee_bcd7_bc4ef151475e" vbProcedure="false">Recycling!$K$154</definedName>
    <definedName function="false" hidden="false" name="mleaf_815aa894_8d2a_5d8a_ba07_2ad332c53fcf" vbProcedure="false">'Heat map article'!$N$87</definedName>
    <definedName function="false" hidden="false" name="mleaf_815af364_3c11_53f4_b288_97f515dcde8f" vbProcedure="false">'Use Phase'!$W$150</definedName>
    <definedName function="false" hidden="false" name="mleaf_815d39bb_abca_5b53_ba83_cf5a54732347" vbProcedure="false">'Use Phase'!$O$249</definedName>
    <definedName function="false" hidden="false" name="mleaf_815da2e9_5307_57f0_a926_729e4f236ed1" vbProcedure="false">'Use Phase'!$P$394</definedName>
    <definedName function="false" hidden="false" name="mleaf_815f989d_7dfb_5532_9a74_d8b203340a03" vbProcedure="false">'Use Phase'!$R$107</definedName>
    <definedName function="false" hidden="false" name="mleaf_8161c1a7_0f0b_5624_98b7_62e5a8c1b0cd" vbProcedure="false">'Use Phase'!$R$241</definedName>
    <definedName function="false" hidden="false" name="mleaf_8162402b_c4d4_52b1_a6a5_51ae1a78eaf2" vbProcedure="false">'Heat map article'!$G$80</definedName>
    <definedName function="false" hidden="false" name="mleaf_81664f55_501a_51d8_b06c_9a2b5cd5290d" vbProcedure="false">'Use Phase'!$AI$273</definedName>
    <definedName function="false" hidden="false" name="mleaf_8166aaf6_596f_599f_bde7_c401440866f5" vbProcedure="false">'Heat map article'!$AF$118</definedName>
    <definedName function="false" hidden="false" name="mleaf_8167845c_1adf_55c1_a1cf_95f289a418e5" vbProcedure="false">Resume_SensAnal!$F$196</definedName>
    <definedName function="false" hidden="false" name="mleaf_816bc02a_84a5_5b61_9cb1_305dc72d59d2" vbProcedure="false">'Heat map article'!$AI$135</definedName>
    <definedName function="false" hidden="false" name="mleaf_816c4c9a_d0e7_53d4_ba7a_a800e05a08c1" vbProcedure="false">'Use Phase_Grid'!$N$165</definedName>
    <definedName function="false" hidden="false" name="mleaf_816e63b9_0314_54c9_8a9a_080d011551e1" vbProcedure="false">'Use Phase_Grid'!$P$192</definedName>
    <definedName function="false" hidden="false" name="mleaf_816e83f5_af64_5b5d_8343_f578cd0f501d" vbProcedure="false">'Use Phase'!$J$99</definedName>
    <definedName function="false" hidden="false" name="mleaf_81703f3d_1c78_57af_bf71_19183282b61e" vbProcedure="false">'Heat map article'!$AR$29</definedName>
    <definedName function="false" hidden="false" name="mleaf_8170b279_d314_5ed9_8efc_16d344e31bcb" vbProcedure="false">Resume_SensAnal!$V$194</definedName>
    <definedName function="false" hidden="false" name="mleaf_8171421c_4740_5079_9f33_12de8d216f9c" vbProcedure="false">'Use Phase_Grid'!$U$197</definedName>
    <definedName function="false" hidden="false" name="mleaf_8172e3a3_8eb0_5173_84fb_ff20f8349f6c" vbProcedure="false">'Use Phase'!$K$301</definedName>
    <definedName function="false" hidden="false" name="mleaf_8174acbe_3619_5737_aba3_631a23f58ee7" vbProcedure="false">Resume_SensAnal!$AQ$64</definedName>
    <definedName function="false" hidden="false" name="mleaf_817962c2_35bf_59e5_adc2_3669ea313d1c" vbProcedure="false">'Heat map article'!$Z$33</definedName>
    <definedName function="false" hidden="false" name="mleaf_817978a9_e92b_5780_9b95_db533bcab647" vbProcedure="false">Recycling!$J$202</definedName>
    <definedName function="false" hidden="false" name="mleaf_817bae83_71eb_587f_9543_5eab13e4b0b1" vbProcedure="false">Production!$G$44</definedName>
    <definedName function="false" hidden="false" name="mleaf_817de41c_64c3_505e_b637_a2c719478ae0" vbProcedure="false">'Heat map article'!$I$88</definedName>
    <definedName function="false" hidden="false" name="mleaf_817e9d6e_7f40_5d77_b607_af614c264cd8" vbProcedure="false">Recycling!$U$165</definedName>
    <definedName function="false" hidden="false" name="mleaf_817f375b_b67a_53a9_9fc7_010da532583d" vbProcedure="false">Recycling!$AO$119</definedName>
    <definedName function="false" hidden="false" name="mleaf_819312c9_5c1d_51a3_b6fb_fce0b8006568" vbProcedure="false">'Use Phase_Grid'!$L$195</definedName>
    <definedName function="false" hidden="false" name="mleaf_81936fba_d195_5026_8d14_419bb8e0fc35" vbProcedure="false">Production!$AK$218</definedName>
    <definedName function="false" hidden="false" name="mleaf_8199b2b0_66b6_5d8d_a596_d829c5d1207d" vbProcedure="false">'Use Phase'!$P$332</definedName>
    <definedName function="false" hidden="false" name="mleaf_819ebf38_de14_5d83_b1c5_2b1db6b7eff6" vbProcedure="false">'Heat map article'!$O$79</definedName>
    <definedName function="false" hidden="false" name="mleaf_819ed965_bf47_5939_857e_098a0ea9e78e" vbProcedure="false">Production!$AV$180</definedName>
    <definedName function="false" hidden="false" name="mleaf_81a65da1_1339_5d69_bda7_501c30dce875" vbProcedure="false">Recycling!$U$108</definedName>
    <definedName function="false" hidden="false" name="mleaf_81a6cd7b_e25f_5fe2_9c3e_72da0134ec87" vbProcedure="false">'Heat map article'!$N$25</definedName>
    <definedName function="false" hidden="false" name="mleaf_81a7a646_c79f_591f_a279_1b8f9c51d289" vbProcedure="false">Production!$AL$219</definedName>
    <definedName function="false" hidden="false" name="mleaf_81ad53c4_ff20_5fb8_8645_8779c209ccde" vbProcedure="false">Recycling!$V$145</definedName>
    <definedName function="false" hidden="false" name="mleaf_81aee51e_c376_574b_b303_28ed39a5886c" vbProcedure="false">Resume_SensAnal!$G$116</definedName>
    <definedName function="false" hidden="false" name="mleaf_81b35080_7fe3_5985_8080_68e1eaca9adb" vbProcedure="false">Recycling!$AB$110</definedName>
    <definedName function="false" hidden="false" name="mleaf_81b35c98_16f3_59d2_81d7_95613866917c" vbProcedure="false">'Heat map article'!$L$154</definedName>
    <definedName function="false" hidden="false" name="mleaf_81b36a78_99a4_5f87_9ff9_17d14c79530b" vbProcedure="false">Resume_SensAnal!$AQ$98</definedName>
    <definedName function="false" hidden="false" name="mleaf_81b73f0c_ac93_52bb_b845_0e23d50cf148" vbProcedure="false">Production!$L$170</definedName>
    <definedName function="false" hidden="false" name="mleaf_81b841e3_5f28_5c7f_9f80_020e4667132d" vbProcedure="false">'Use Phase'!$AJ$261</definedName>
    <definedName function="false" hidden="false" name="mleaf_81b8b656_83dd_576f_bbe9_fa51e2319a01" vbProcedure="false">'Use Phase'!$Q$50</definedName>
    <definedName function="false" hidden="false" name="mleaf_81bbd598_c4c8_5c3c_9b91_e7b1f613a939" vbProcedure="false">Resume_SensAnal!$T$48</definedName>
    <definedName function="false" hidden="false" name="mleaf_81bce5ce_9276_54a3_974f_f00beb8e0303" vbProcedure="false">'Use Phase'!$J$232</definedName>
    <definedName function="false" hidden="false" name="mleaf_81bdc5f4_01d6_5a05_bbcd_5173d84e6022" vbProcedure="false">'Heat map article'!$AJ$148</definedName>
    <definedName function="false" hidden="false" name="mleaf_81be3975_2747_5d7f_9023_904419296ef1" vbProcedure="false">Resume_SensAnal!$K$171</definedName>
    <definedName function="false" hidden="false" name="mleaf_81c37b4a_34ae_57dc_9116_95a71ba3426c" vbProcedure="false">'Use Phase'!$Q$4</definedName>
    <definedName function="false" hidden="false" name="mleaf_81c469f8_6971_59ad_a805_e8be3a61ac13" vbProcedure="false">Recycling!$AV$19</definedName>
    <definedName function="false" hidden="false" name="mleaf_81c63fe9_893c_5f3e_9dc4_6cab3499e7fc" vbProcedure="false">Resume_SensAnal!$AR$67</definedName>
    <definedName function="false" hidden="false" name="mleaf_81c9c979_e92b_50a3_9306_342717a24559" vbProcedure="false">Production!$AA$215</definedName>
    <definedName function="false" hidden="false" name="mleaf_81cabdf0_fde1_5ed3_9492_a5a6b4614c5c" vbProcedure="false">'Heat map article'!$AE$26</definedName>
    <definedName function="false" hidden="false" name="mleaf_81caf16e_9098_5dd3_94d1_5bb3873fc80e" vbProcedure="false">'Heat map article'!$V$45</definedName>
    <definedName function="false" hidden="false" name="mleaf_81cbb27d_e591_5ffd_92ff_057cc7b0e5f5" vbProcedure="false">Recycling!$L$192</definedName>
    <definedName function="false" hidden="false" name="mleaf_81d0d4ce_f054_54d1_85f3_00affdf99aa8" vbProcedure="false">'Heat map article'!$I$89</definedName>
    <definedName function="false" hidden="false" name="mleaf_81d433f5_4fca_5c0c_8b41_83eed84f1ea2" vbProcedure="false">'Use Phase'!$R$76</definedName>
    <definedName function="false" hidden="false" name="mleaf_81d5932a_0668_579f_bc1e_4413c9538b7c" vbProcedure="false">'Heat map article'!$AJ$36</definedName>
    <definedName function="false" hidden="false" name="mleaf_81dab123_bf7c_51a2_b929_73a1121a1ac7" vbProcedure="false">'Heat map article'!$AB$44</definedName>
    <definedName function="false" hidden="false" name="mleaf_81dc049b_f038_50c9_aa84_ab79cc758299" vbProcedure="false">Resume_SensAnal!$D$34</definedName>
    <definedName function="false" hidden="false" name="mleaf_81dd2327_0af2_543e_8774_2b8598b50b0e" vbProcedure="false">Resume_SensAnal!$AC$100</definedName>
    <definedName function="false" hidden="false" name="mleaf_81de81d8_374d_5c1f_b2c5_6b7ee99a0ea5" vbProcedure="false">Resume_SensAnal!$F$215</definedName>
    <definedName function="false" hidden="false" name="mleaf_81dfb8a0_4bb5_5416_915e_d83937eff007" vbProcedure="false">Graphs!$M$55</definedName>
    <definedName function="false" hidden="false" name="mleaf_81e076f5_acaf_5a9c_ae3e_7092ecc89ac6" vbProcedure="false">Production!$Z$185</definedName>
    <definedName function="false" hidden="false" name="mleaf_81e18e61_268e_55d3_b06f_24b4eb76a80a" vbProcedure="false">Recycling!$AP$14</definedName>
    <definedName function="false" hidden="false" name="mleaf_81e24c24_cbd8_5a48_8d75_59024ef02238" vbProcedure="false">Resume_SensAnal!$B$207</definedName>
    <definedName function="false" hidden="false" name="mleaf_81e332e7_3f01_522f_958b_66a4eba9e654" vbProcedure="false">Production!$B$28</definedName>
    <definedName function="false" hidden="false" name="mleaf_81e59ea5_a969_5f8a_97f9_934b7c34871d" vbProcedure="false">'Use Phase_Grid'!$S$166</definedName>
    <definedName function="false" hidden="false" name="mleaf_81e694a8_2077_5cfe_b09c_1db3b0307324" vbProcedure="false">Recycling!$BF$161</definedName>
    <definedName function="false" hidden="false" name="mleaf_81eeeb00_7aa3_5502_b80f_a949ba1867c8" vbProcedure="false">Production!$AV$51</definedName>
    <definedName function="false" hidden="false" name="mleaf_81ef5b7e_6334_53e5_9caf_4c7517e39751" vbProcedure="false">Recycling!$BA$85</definedName>
    <definedName function="false" hidden="false" name="mleaf_81f3bbd9_14b2_545a_a90b_c79d2de70cb2" vbProcedure="false">'Use Phase'!$AK$223</definedName>
    <definedName function="false" hidden="false" name="mleaf_81f6d8d0_d768_509a_b1f5_d962de7583d4" vbProcedure="false">'Heat map article'!$R$43</definedName>
    <definedName function="false" hidden="false" name="mleaf_81f80426_1f55_5e4d_8c71_c9fee1667c5b" vbProcedure="false">'Use Phase'!$L$68</definedName>
    <definedName function="false" hidden="false" name="mleaf_81f94074_5888_5cc3_bc5c_a80479c19eb8" vbProcedure="false">Resume_SensAnal!$P$186</definedName>
    <definedName function="false" hidden="false" name="mleaf_81fde6ae_aef9_51ab_bbba_b067723aa264" vbProcedure="false">'Use Phase'!$R$325</definedName>
    <definedName function="false" hidden="false" name="mleaf_8200cf38_6629_52e4_923b_38bd669f3e0e" vbProcedure="false">Resume_SensAnal!$J$193</definedName>
    <definedName function="false" hidden="false" name="mleaf_8206b328_17c4_5db2_bc13_de8d0d7d6383" vbProcedure="false">Resume_SensAnal!$O$204</definedName>
    <definedName function="false" hidden="false" name="mleaf_82075487_d699_5bcf_9e1e_b284a2a951e0" vbProcedure="false">Resume_SensAnal!$H$194</definedName>
    <definedName function="false" hidden="false" name="mleaf_8208a69f_26d8_5e97_af7e_7f7f6aa989d0" vbProcedure="false">Recycling!$AF$92</definedName>
    <definedName function="false" hidden="false" name="mleaf_820954f1_cdf6_505e_92fd_d7bbda3f9386" vbProcedure="false">Resume_SensAnal!$AL$134</definedName>
    <definedName function="false" hidden="false" name="mleaf_8209bd43_a10d_5ca0_ab86_2e4e0c93a7d6" vbProcedure="false">'Heat map article'!$Y$15</definedName>
    <definedName function="false" hidden="false" name="mleaf_820a397d_14c1_5829_a66b_56aaee64e94d" vbProcedure="false">Production!$L$23</definedName>
    <definedName function="false" hidden="false" name="mleaf_820fcd76_09ea_5256_836e_a0871ea1ed86" vbProcedure="false">Production!$BN$199</definedName>
    <definedName function="false" hidden="false" name="mleaf_8210ed87_176c_5106_a0ce_95f9408228ad" vbProcedure="false">Production!$BP$4</definedName>
    <definedName function="false" hidden="false" name="mleaf_82146c01_d31f_5c40_b0a2_4f2e696d334d" vbProcedure="false">'Use Phase'!$P$294</definedName>
    <definedName function="false" hidden="false" name="mleaf_821520cf_e4a2_540b_a556_ecba8d98b9d8" vbProcedure="false">'Use Phase'!$K$231</definedName>
    <definedName function="false" hidden="false" name="mleaf_821969c2_b7aa_5806_8f22_8c6633da765b" vbProcedure="false">Recycling!$AV$137</definedName>
    <definedName function="false" hidden="false" name="mleaf_8219afd6_0961_5b2a_9830_5f791c70ea8b" vbProcedure="false">'Heat map article'!$X$42</definedName>
    <definedName function="false" hidden="false" name="mleaf_821e5da7_fd54_59bc_b483_f59aaad0795b" vbProcedure="false">'Heat map article'!$V$121</definedName>
    <definedName function="false" hidden="false" name="mleaf_82227099_9d86_5ea9_9fff_1b6dee912a6c" vbProcedure="false">'Use Phase'!$V$283</definedName>
    <definedName function="false" hidden="false" name="mleaf_822481d4_a1de_5057_b1ab_e11f38073441" vbProcedure="false">'Use Phase'!$L$161</definedName>
    <definedName function="false" hidden="false" name="mleaf_8229cb95_30d9_541a_bc55_38235b9d1f49" vbProcedure="false">'Heat map article'!$O$154</definedName>
    <definedName function="false" hidden="false" name="mleaf_822de4c4_b44b_5ec9_81ee_7919d3f42d02" vbProcedure="false">Production!$I$71</definedName>
    <definedName function="false" hidden="false" name="mleaf_8232fb3a_1f72_5953_b7db_cab357e7bed9" vbProcedure="false">'Heat map article'!$AS$38</definedName>
    <definedName function="false" hidden="false" name="mleaf_823358c7_f01e_5724_a437_2f79ee033bdf" vbProcedure="false">Resume_SensAnal!$D$108</definedName>
    <definedName function="false" hidden="false" name="mleaf_82359996_67e2_5b57_a4da_0879a1f295fb" vbProcedure="false">Graphs!$O$62</definedName>
    <definedName function="false" hidden="false" name="mleaf_82384835_6f46_5b0d_84c4_3ab16401a76a" vbProcedure="false">'Heat map article'!$AF$139</definedName>
    <definedName function="false" hidden="false" name="mleaf_823848d3_c9c9_5228_9a9c_113110160bc9" vbProcedure="false">'Heat map article'!$Y$91</definedName>
    <definedName function="false" hidden="false" name="mleaf_823a0637_12e8_5df3_a945_3068fe6898fe" vbProcedure="false">'Use Phase'!$AD$249</definedName>
    <definedName function="false" hidden="false" name="mleaf_823c254f_77cb_5355_bd36_dcde8e32064e" vbProcedure="false">Production!$AL$200</definedName>
    <definedName function="false" hidden="false" name="mleaf_823de9ae_7eae_5e72_ab0c_33f2e2b60d2a" vbProcedure="false">Resume_SensAnal!$AI$106</definedName>
    <definedName function="false" hidden="false" name="mleaf_823ee8b3_b985_5571_95d7_1f69b51aa3f6" vbProcedure="false">Production!$AJ$214</definedName>
    <definedName function="false" hidden="false" name="mleaf_82428ec5_b2c5_5cd9_8e4a_b2063d446908" vbProcedure="false">Recycling!$BL$322</definedName>
    <definedName function="false" hidden="false" name="mleaf_82460316_881c_5ac5_ad4b_bf6cc566f4e9" vbProcedure="false">Recycling!$V$161</definedName>
    <definedName function="false" hidden="false" name="mleaf_82499b07_f6b5_532b_b5bd_3a1f00301dfe" vbProcedure="false">Resume_SensAnal!$I$216</definedName>
    <definedName function="false" hidden="false" name="mleaf_824deb9b_2ed5_58c1_bb56_be4bb2038593" vbProcedure="false">Recycling!$AR$92</definedName>
    <definedName function="false" hidden="false" name="mleaf_824e32db_af33_5a80_9bb9_0563a11c970e" vbProcedure="false">Resume_SensAnal!$AG$36</definedName>
    <definedName function="false" hidden="false" name="mleaf_82551369_b5b0_5d9d_a739_a7220c3c78a8" vbProcedure="false">Graphs!$D$43</definedName>
    <definedName function="false" hidden="false" name="mleaf_825fad20_0f6f_5204_9f2d_3ab3faebee6a" vbProcedure="false">'Heat map article'!$AI$110</definedName>
    <definedName function="false" hidden="false" name="mleaf_82663846_8122_5f0e_a723_871f9452c87f" vbProcedure="false">'Heat map article'!$V$148</definedName>
    <definedName function="false" hidden="false" name="mleaf_82664ceb_ce2c_5b04_91fd_1ef031b9891d" vbProcedure="false">'Use Phase'!$V$281</definedName>
    <definedName function="false" hidden="false" name="mleaf_8266752d_b1d6_5a07_9316_d84a0b5e806a" vbProcedure="false">Production!$M$241</definedName>
    <definedName function="false" hidden="false" name="mleaf_82682693_021a_553f_8f8e_a55e05671689" vbProcedure="false">'Use Phase'!$T$162</definedName>
    <definedName function="false" hidden="false" name="mleaf_826a8362_e7c5_5e28_8ef9_657c1ab6927f" vbProcedure="false">Recycling!$J$180</definedName>
    <definedName function="false" hidden="false" name="mleaf_8270604c_8a75_5aa9_92b0_a9622091a643" vbProcedure="false">'Heat map article'!$AI$30</definedName>
    <definedName function="false" hidden="false" name="mleaf_8272ed10_b360_5386_9dcc_5f5dafddb9f8" vbProcedure="false">'Heat map article'!$I$33</definedName>
    <definedName function="false" hidden="false" name="mleaf_8272f620_3323_57d0_9eb7_b733690430d0" vbProcedure="false">Recycling!$BN$305</definedName>
    <definedName function="false" hidden="false" name="mleaf_827af440_eb38_5205_a555_0c881f4f1335" vbProcedure="false">Resume_SensAnal!$AO$67</definedName>
    <definedName function="false" hidden="false" name="mleaf_827bca91_8cf9_575e_aa2a_d5de3630c51b" vbProcedure="false">'Use Phase'!$O$204</definedName>
    <definedName function="false" hidden="false" name="mleaf_8281ac1a_61ee_54ef_85fb_140d8f29a5c5" vbProcedure="false">'Use Phase'!$R$34</definedName>
    <definedName function="false" hidden="false" name="mleaf_8282ba9e_fd78_5da2_a6a9_b67f843f415d" vbProcedure="false">'Heat map article'!$BA$7</definedName>
    <definedName function="false" hidden="false" name="mleaf_82847380_9688_51ac_ae04_2214c936ea59" vbProcedure="false">'Use Phase'!$J$261</definedName>
    <definedName function="false" hidden="false" name="mleaf_8284b6ec_8a79_56a4_9709_52c1c5a90a67" vbProcedure="false">'Use Phase_Grid'!$N$252</definedName>
    <definedName function="false" hidden="false" name="mleaf_82869635_2543_5eec_baeb_f0a9b307f402" vbProcedure="false">Recycling!$E$142</definedName>
    <definedName function="false" hidden="false" name="mleaf_8286c8ce_e74b_537d_bf11_7116761730da" vbProcedure="false">'Use Phase'!$L$211</definedName>
    <definedName function="false" hidden="false" name="mleaf_8287bc4e_6d0e_5f3f_8a53_680490c08a42" vbProcedure="false">'Use Phase'!$W$342</definedName>
    <definedName function="false" hidden="false" name="mleaf_8289bf53_2df6_5f7c_bb36_14c2ccf566f8" vbProcedure="false">'Heat map article'!$Z$105</definedName>
    <definedName function="false" hidden="false" name="mleaf_8289ca67_b63d_5ae6_9b52_26e17fcf5fee" vbProcedure="false">'Heat map article'!$R$154</definedName>
    <definedName function="false" hidden="false" name="mleaf_828b4d9f_aba0_5490_9e07_1ae6410ba809" vbProcedure="false">'Use Phase'!$P$104</definedName>
    <definedName function="false" hidden="false" name="mleaf_828c0681_00e0_5835_b6de_946c45f1b6f5" vbProcedure="false">'Use Phase_Grid'!$M$220</definedName>
    <definedName function="false" hidden="false" name="mleaf_828d3f96_1fbf_51a9_9521_649ad30f6f80" vbProcedure="false">Resume_SensAnal!$J$209</definedName>
    <definedName function="false" hidden="false" name="mleaf_828dc33e_83ce_5d95_867f_9456af6bf92f" vbProcedure="false">'Use Phase'!$S$188</definedName>
    <definedName function="false" hidden="false" name="mleaf_82913381_9231_5e5a_8fc4_42ded658f42f" vbProcedure="false">Production!$AK$151</definedName>
    <definedName function="false" hidden="false" name="mleaf_82989d8c_18f6_5ed5_8af2_0ed98c5f7141" vbProcedure="false">Resume_SensAnal!$AL$32</definedName>
    <definedName function="false" hidden="false" name="mleaf_82a2ead7_6e43_5afb_ad3c_b2da77915e28" vbProcedure="false">'Use Phase_Grid'!$N$266</definedName>
    <definedName function="false" hidden="false" name="mleaf_82a42bec_2760_5dcd_998a_9ea1b20e39ed" vbProcedure="false">'Heat map article'!$I$67</definedName>
    <definedName function="false" hidden="false" name="mleaf_82aa067c_efdb_537a_9cff_7c5653b2900c" vbProcedure="false">Production!$AL$55</definedName>
    <definedName function="false" hidden="false" name="mleaf_82aeac65_5447_5ef1_8552_bc7107b9d195" vbProcedure="false">'Use Phase_Grid'!$S$163</definedName>
    <definedName function="false" hidden="false" name="mleaf_82b16242_4640_53ca_a77a_401759ca4949" vbProcedure="false">Resume_SensAnal!$W$221</definedName>
    <definedName function="false" hidden="false" name="mleaf_82b18975_220a_51ac_a738_46de191e6953" vbProcedure="false">'Heat map article'!$Y$89</definedName>
    <definedName function="false" hidden="false" name="mleaf_82b75592_df63_50b7_896f_8ba5a4960095" vbProcedure="false">'Use Phase'!$W$210</definedName>
    <definedName function="false" hidden="false" name="mleaf_82badbe4_fbd7_5779_aa27_10f9b93fb81b" vbProcedure="false">Graphs!$B$13</definedName>
    <definedName function="false" hidden="false" name="mleaf_82bb69a3_f490_52bf_91ed_7729167853df" vbProcedure="false">'Use Phase'!$J$274</definedName>
    <definedName function="false" hidden="false" name="mleaf_82bc96d1_ab82_5c08_a67b_92a22a9cbbee" vbProcedure="false">'Use Phase_Grid'!$Q$245</definedName>
    <definedName function="false" hidden="false" name="mleaf_82c1aa41_7386_5036_bb2a_66515f414075" vbProcedure="false">Whisker_Sens!$C$49</definedName>
    <definedName function="false" hidden="false" name="mleaf_82cd0a3a_9fbd_5c8b_bbf5_5f62d04f04f6" vbProcedure="false">'Use Phase'!$M$171</definedName>
    <definedName function="false" hidden="false" name="mleaf_82d0bf1b_7f76_5c36_ba46_3f7e58eb327a" vbProcedure="false">Production!$AA$53</definedName>
    <definedName function="false" hidden="false" name="mleaf_82d2f79e_9b8a_51fc_a621_a70a1619a03d" vbProcedure="false">'Heat map article'!$AH$111</definedName>
    <definedName function="false" hidden="false" name="mleaf_82d32885_d166_5a9f_a4f3_268e251d6f06" vbProcedure="false">'Use Phase_Grid'!$W$177</definedName>
    <definedName function="false" hidden="false" name="mleaf_82d52966_c60f_5c29_ac4f_a0c9a54f03af" vbProcedure="false">'Heat map article'!$E$77</definedName>
    <definedName function="false" hidden="false" name="mleaf_82d5f232_6309_5de4_8cfa_74d4ca959eaa" vbProcedure="false">'Use Phase'!$AK$325</definedName>
    <definedName function="false" hidden="false" name="mleaf_82d7d3d5_c864_554b_8cbb_415b68d5b61d" vbProcedure="false">'Use Phase_Grid'!$L$187</definedName>
    <definedName function="false" hidden="false" name="mleaf_82d88ce3_d6f2_5295_927f_a8a273998ddc" vbProcedure="false">Resume_SensAnal!$M$50</definedName>
    <definedName function="false" hidden="false" name="mleaf_82d89589_eedf_502b_b7ae_7b5167a1f6e0" vbProcedure="false">'Heat map article'!$AH$135</definedName>
    <definedName function="false" hidden="false" name="mleaf_82dc50bb_0e9b_50ed_a125_af1a101ac7d5" vbProcedure="false">'Use Phase_Grid'!$Q$53</definedName>
    <definedName function="false" hidden="false" name="mleaf_82dc77b2_906e_5759_a61c_0b43303c93de" vbProcedure="false">'Use Phase'!$P$380</definedName>
    <definedName function="false" hidden="false" name="mleaf_82deaf39_9380_5dc8_9d72_cae09d6a0770" vbProcedure="false">Recycling!$AN$108</definedName>
    <definedName function="false" hidden="false" name="mleaf_82e19dce_83b3_5a1a_a1c5_479585e7388f" vbProcedure="false">'Heat map article'!$BB$19</definedName>
    <definedName function="false" hidden="false" name="mleaf_82e5265f_bee7_5f16_8b28_1cdf1d58eea0" vbProcedure="false">Resume_SensAnal!$AH$94</definedName>
    <definedName function="false" hidden="false" name="mleaf_82e58455_8c40_568e_b4a8_5611b6d42377" vbProcedure="false">'Use Phase_Grid'!$O$55</definedName>
    <definedName function="false" hidden="false" name="mleaf_82e61153_5779_5be1_a173_be7b7e1baf8d" vbProcedure="false">Resume_SensAnal!$AR$97</definedName>
    <definedName function="false" hidden="false" name="mleaf_82e683b8_2823_52c8_8c39_473d4c766d19" vbProcedure="false">'Heat map article'!$AD$117</definedName>
    <definedName function="false" hidden="false" name="mleaf_82e68cee_39b2_5ff1_8540_90b7bb6e18ae" vbProcedure="false">'Use Phase'!$AE$139</definedName>
    <definedName function="false" hidden="false" name="mleaf_82eee3d8_dd93_54b2_abcf_7b74c467bfd8" vbProcedure="false">Resume_SensAnal!$D$162</definedName>
    <definedName function="false" hidden="false" name="mleaf_82ef272f_ff36_5c9c_9111_3a232622f703" vbProcedure="false">'Heat map article'!$Q$61</definedName>
    <definedName function="false" hidden="false" name="mleaf_82efd655_5b39_5815_8b09_5589a2f7fe42" vbProcedure="false">Recycling!$R$152</definedName>
    <definedName function="false" hidden="false" name="mleaf_82f69f46_63a7_597f_9c07_d0ee1b0cabb4" vbProcedure="false">'Use Phase'!$AJ$297</definedName>
    <definedName function="false" hidden="false" name="mleaf_82fc35f8_5072_581d_b92f_fa7ccfaa6a85" vbProcedure="false">Production!$Y$227</definedName>
    <definedName function="false" hidden="false" name="mleaf_82fcd2c1_5230_5db0_8ba9_d57aec0f726d" vbProcedure="false">Production!$K$84</definedName>
    <definedName function="false" hidden="false" name="mleaf_82fe6e30_d5ee_5cde_95a4_001e6150ac75" vbProcedure="false">'Heat map article'!$AR$35</definedName>
    <definedName function="false" hidden="false" name="mleaf_8300295f_77fc_5241_8358_a37e6cfeeabd" vbProcedure="false">Recycling!$AT$331</definedName>
    <definedName function="false" hidden="false" name="mleaf_830070f7_fa70_56d3_87a4_a5896a465a3e" vbProcedure="false">Resume_SensAnal!$S$130</definedName>
    <definedName function="false" hidden="false" name="mleaf_8300a614_0cfe_5b88_9b25_27e06c3e1684" vbProcedure="false">'Use Phase_Grid'!$K$186</definedName>
    <definedName function="false" hidden="false" name="mleaf_8301071c_2d92_54eb_9463_b88737b615ce" vbProcedure="false">Graphs!$G$65</definedName>
    <definedName function="false" hidden="false" name="mleaf_830242a2_9442_5afc_89e9_cb0e4d7c6503" vbProcedure="false">'Use Phase_Grid'!$N$64</definedName>
    <definedName function="false" hidden="false" name="mleaf_83034173_9b07_56cf_8ef4_88e7861ff81c" vbProcedure="false">Recycling!$BP$116</definedName>
    <definedName function="false" hidden="false" name="mleaf_83061e4f_be28_5a4c_9985_c25499059d1b" vbProcedure="false">Resume_SensAnal!$AQ$96</definedName>
    <definedName function="false" hidden="false" name="mleaf_83073625_53fc_544b_8cbd_3633e4f2c489" vbProcedure="false">Resume_SensAnal!$J$50</definedName>
    <definedName function="false" hidden="false" name="mleaf_830cf451_44ea_5e66_baac_30d0a8b289f0" vbProcedure="false">'Use Phase'!$K$120</definedName>
    <definedName function="false" hidden="false" name="mleaf_830d29a9_ba66_5eaa_8222_ebf42ad62d99" vbProcedure="false">'Use Phase_Grid'!$N$175</definedName>
    <definedName function="false" hidden="false" name="mleaf_830fecd3_4037_5cc7_a8ee_1e3afc7312e9" vbProcedure="false">Recycling!$AK$157</definedName>
    <definedName function="false" hidden="false" name="mleaf_831228e3_68fd_596e_a2eb_874231833fc6" vbProcedure="false">'Use Phase'!$AJ$210</definedName>
    <definedName function="false" hidden="false" name="mleaf_83137a0a_30f0_51d8_80dc_2c82dcb7e6ea" vbProcedure="false">Resume_SensAnal!$I$131</definedName>
    <definedName function="false" hidden="false" name="mleaf_83147e0b_2aef_562d_be2f_9a17bf1ed81d" vbProcedure="false">'Heat map article'!$D$147</definedName>
    <definedName function="false" hidden="false" name="mleaf_8316d455_413b_57ee_aaa6_4d772a3a3f3f" vbProcedure="false">'Heat map article'!$X$14</definedName>
    <definedName function="false" hidden="false" name="mleaf_831980aa_3aa8_571d_837d_d2f80b44a063" vbProcedure="false">'Heat map article'!$C$118</definedName>
    <definedName function="false" hidden="false" name="mleaf_8319bd91_7237_5901_9758_79520c991171" vbProcedure="false">'Use Phase_Grid'!$K$151</definedName>
    <definedName function="false" hidden="false" name="mleaf_831aef2f_92d9_5337_a345_bb7fdf993a4e" vbProcedure="false">Production!$AV$216</definedName>
    <definedName function="false" hidden="false" name="mleaf_831ddac5_6c08_576d_ba37_900974640671" vbProcedure="false">Recycling!$V$154</definedName>
    <definedName function="false" hidden="false" name="mleaf_831ee02b_c73a_5852_b3a9_e19ffe37753a" vbProcedure="false">'Heat map article'!$J$146</definedName>
    <definedName function="false" hidden="false" name="mleaf_83209dbe_2fdb_56d6_82df_802747beb413" vbProcedure="false">'Use Phase'!$S$346</definedName>
    <definedName function="false" hidden="false" name="mleaf_83232365_d0e7_5c54_86a5_ee3e37d05543" vbProcedure="false">Resume_SensAnal!$AM$78</definedName>
    <definedName function="false" hidden="false" name="mleaf_83233950_6752_5523_8c46_b7aeecf6998b" vbProcedure="false">'Heat map article'!$F$83</definedName>
    <definedName function="false" hidden="false" name="mleaf_83241753_c2bb_5b05_a4ee_3e2ac7737986" vbProcedure="false">'Heat map article'!$Z$145</definedName>
    <definedName function="false" hidden="false" name="mleaf_83256faf_d545_5f9d_abde_9de93f1ce412" vbProcedure="false">Resume_SensAnal!$AF$92</definedName>
    <definedName function="false" hidden="false" name="mleaf_83260567_1669_5e6d_bfdc_3b1ea5008369" vbProcedure="false">'Heat map article'!$Q$135</definedName>
    <definedName function="false" hidden="false" name="mleaf_83270983_77c1_5264_b02a_e3bf4c91ed9b" vbProcedure="false">'Heat map article'!$AB$142</definedName>
    <definedName function="false" hidden="false" name="mleaf_832f7d09_fb80_5866_a951_8f408a8735e8" vbProcedure="false">Resume_SensAnal!$AF$38</definedName>
    <definedName function="false" hidden="false" name="mleaf_83386514_ab28_5608_a905_8f8df0b99d72" vbProcedure="false">'Heat map article'!$R$38</definedName>
    <definedName function="false" hidden="false" name="mleaf_8338d674_72aa_52f2_8fcf_9569c2b8d083" vbProcedure="false">Resume_SensAnal!$R$78</definedName>
    <definedName function="false" hidden="false" name="mleaf_833d19f3_40f9_5f25_9377_78bb238b2b15" vbProcedure="false">Production!$BO$200</definedName>
    <definedName function="false" hidden="false" name="mleaf_833f666f_5399_598f_8d18_78fc869c96d2" vbProcedure="false">'Use Phase'!$Q$185</definedName>
    <definedName function="false" hidden="false" name="mleaf_8341fe58_b71b_55ca_97e5_3529bee257bf" vbProcedure="false">Recycling!$AQ$336</definedName>
    <definedName function="false" hidden="false" name="mleaf_8349731e_0a38_582f_926b_befcb5f5759e" vbProcedure="false">'Use Phase'!$AK$275</definedName>
    <definedName function="false" hidden="false" name="mleaf_83550f80_e2b5_59a8_8a6f_13a63475d7bd" vbProcedure="false">'Use Phase_Grid'!$P$76</definedName>
    <definedName function="false" hidden="false" name="mleaf_83576152_f237_5a54_9c6e_de668f3d09e7" vbProcedure="false">Resume_SensAnal!$AP$32</definedName>
    <definedName function="false" hidden="false" name="mleaf_83584ef5_7464_5872_a902_31fa8f3229ba" vbProcedure="false">Production!$K$232</definedName>
    <definedName function="false" hidden="false" name="mleaf_835dde67_e2f8_5db8_b5ad_7eebba86a97a" vbProcedure="false">'Use Phase_Grid'!$V$218</definedName>
    <definedName function="false" hidden="false" name="mleaf_835f041b_5c98_507f_9eda_bdce9d19713c" vbProcedure="false">Resume_SensAnal!$W$11</definedName>
    <definedName function="false" hidden="false" name="mleaf_835fc6f8_dc53_54ff_94ea_f0f6517ef608" vbProcedure="false">'Use Phase'!$AJ$291</definedName>
    <definedName function="false" hidden="false" name="mleaf_83616367_acf4_531d_b560_9eb9f408ddca" vbProcedure="false">'Heat map article'!$H$147</definedName>
    <definedName function="false" hidden="false" name="mleaf_83622dba_1d01_529e_97d9_99f0d163cbf4" vbProcedure="false">'Use Phase'!$M$197</definedName>
    <definedName function="false" hidden="false" name="mleaf_836568cd_c5f8_50ac_827b_644a6ac5c6cf" vbProcedure="false">'Use Phase'!$J$253</definedName>
    <definedName function="false" hidden="false" name="mleaf_836c92db_e41d_5ef4_8072_ea056c4d33b2" vbProcedure="false">'Use Phase'!$M$385</definedName>
    <definedName function="false" hidden="false" name="mleaf_836e103f_b860_5ddf_bcf3_13bfde8dac2c" vbProcedure="false">'Use Phase_Grid'!$K$246</definedName>
    <definedName function="false" hidden="false" name="mleaf_8370c7ec_bbab_52a5_b335_df56dbb58a30" vbProcedure="false">Resume_SensAnal!$D$28</definedName>
    <definedName function="false" hidden="false" name="mleaf_83719cd0_1ccc_50c7_9ad1_2514c67dbbd6" vbProcedure="false">Graphs!$H$66</definedName>
    <definedName function="false" hidden="false" name="mleaf_8373d23d_fa2f_5c7d_85c8_714c14244779" vbProcedure="false">'Use Phase_Grid'!$K$215</definedName>
    <definedName function="false" hidden="false" name="mleaf_8377f47e_4f01_59e9_a7a4_43d6a91d7ccb" vbProcedure="false">Resume_SensAnal!$G$95</definedName>
    <definedName function="false" hidden="false" name="mleaf_83818ecd_4e7f_5169_ad26_71c88bf9aebe" vbProcedure="false">Recycling!$M$199</definedName>
    <definedName function="false" hidden="false" name="mleaf_8386946a_c51d_5ac5_ba65_7b1c23543793" vbProcedure="false">Recycling!$BO$321</definedName>
    <definedName function="false" hidden="false" name="mleaf_83876ac4_c0aa_5980_9058_1aab08a1387e" vbProcedure="false">'Use Phase'!$AE$300</definedName>
    <definedName function="false" hidden="false" name="mleaf_83891301_9a9c_5832_aa59_72b09b43eb1a" vbProcedure="false">'Use Phase_Grid'!$O$149</definedName>
    <definedName function="false" hidden="false" name="mleaf_838aa284_652a_5061_a03d_b21e384494c8" vbProcedure="false">'Use Phase'!$O$302</definedName>
    <definedName function="false" hidden="false" name="mleaf_838e95f1_83ce_5de9_89fb_2442ed441074" vbProcedure="false">Recycling!$AP$151</definedName>
    <definedName function="false" hidden="false" name="mleaf_83956ed6_d67d_5976_8ccf_da15d4cce958" vbProcedure="false">'Use Phase_Grid'!$K$5</definedName>
    <definedName function="false" hidden="false" name="mleaf_83986bf0_79f7_517b_ab79_a66ed40e46a6" vbProcedure="false">'Heat map article'!$P$112</definedName>
    <definedName function="false" hidden="false" name="mleaf_8398f89a_dc62_5cfa_be0b_2ee0a6f7d169" vbProcedure="false">'Heat map article'!$R$143</definedName>
    <definedName function="false" hidden="false" name="mleaf_839d0911_5286_5d46_a534_6393ba01003a" vbProcedure="false">Resume_SensAnal!$T$173</definedName>
    <definedName function="false" hidden="false" name="mleaf_83a7a246_da94_5092_8a9c_4a7418d146f8" vbProcedure="false">'Use Phase'!$AI$181</definedName>
    <definedName function="false" hidden="false" name="mleaf_83ad0b7c_ebbb_5b0d_9733_832749707675" vbProcedure="false">'Heat map article'!$I$43</definedName>
    <definedName function="false" hidden="false" name="mleaf_83ad104c_0dbc_59b9_b3e2_d88fd261fef7" vbProcedure="false">Recycling!$AT$147</definedName>
    <definedName function="false" hidden="false" name="mleaf_83b17ea0_6532_5cac_9978_6ac1efccffff" vbProcedure="false">'Use Phase_Grid'!$J$190</definedName>
    <definedName function="false" hidden="false" name="mleaf_83b52219_4ca0_56d0_8c7b_9266c32c4476" vbProcedure="false">Resume_SensAnal!$AP$65</definedName>
    <definedName function="false" hidden="false" name="mleaf_83ba4a12_fcfb_5045_872b_b138a51cc1ff" vbProcedure="false">'Use Phase_Grid'!$P$267</definedName>
    <definedName function="false" hidden="false" name="mleaf_83bac7dd_01e2_55b6_9121_47ce86a88a18" vbProcedure="false">'Use Phase'!$AG$309</definedName>
    <definedName function="false" hidden="false" name="mleaf_83bac991_53bd_5f7e_b5ae_390663488a41" vbProcedure="false">'Use Phase'!$S$213</definedName>
    <definedName function="false" hidden="false" name="mleaf_83c399d7_d25a_5ad2_ba89_04ae47cc75e2" vbProcedure="false">'Use Phase_Grid'!$N$83</definedName>
    <definedName function="false" hidden="false" name="mleaf_83c5052f_e93a_5fde_9e12_c4cc84a1d1ec" vbProcedure="false">'Use Phase'!$T$196</definedName>
    <definedName function="false" hidden="false" name="mleaf_83caddb4_5b28_552e_818e_debbd0349a55" vbProcedure="false">'Heat map article'!$AM$37</definedName>
    <definedName function="false" hidden="false" name="mleaf_83cf04b2_4f9c_5929_b3df_09d33354eb7f" vbProcedure="false">Resume_SensAnal!$E$153</definedName>
    <definedName function="false" hidden="false" name="mleaf_83d07dd3_f94b_5bae_9e5f_8276ea63ba67" vbProcedure="false">'Use Phase_Grid'!$P$189</definedName>
    <definedName function="false" hidden="false" name="mleaf_83d37042_7901_5444_8e95_23c3b4a0efa4" vbProcedure="false">Recycling!$AP$137</definedName>
    <definedName function="false" hidden="false" name="mleaf_83d7a785_1fd7_5400_af94_6be7c7fdb5dd" vbProcedure="false">Resume_SensAnal!$AK$112</definedName>
    <definedName function="false" hidden="false" name="mleaf_83da6109_cd4a_5ba6_b437_354d8b21c3c6" vbProcedure="false">'Use Phase'!$V$170</definedName>
    <definedName function="false" hidden="false" name="mleaf_83da6210_f120_5ea0_a390_e1c99344ca1d" vbProcedure="false">Recycling!$T$103</definedName>
    <definedName function="false" hidden="false" name="mleaf_83db9a9c_bc0c_533c_b05e_24c5ff104bde" vbProcedure="false">'Heat map article'!$X$96</definedName>
    <definedName function="false" hidden="false" name="mleaf_83e7eb64_a69e_5f5e_97cd_c98bf0e23fcb" vbProcedure="false">Production!$BE$147</definedName>
    <definedName function="false" hidden="false" name="mleaf_83eac7a2_0b09_5976_9765_3619c56904d5" vbProcedure="false">Resume_SensAnal!$G$128</definedName>
    <definedName function="false" hidden="false" name="mleaf_83f16f6c_f31f_56cc_bf94_74c3580ea611" vbProcedure="false">Resume_SensAnal!$AI$49</definedName>
    <definedName function="false" hidden="false" name="mleaf_83f57042_fc0d_598a_8486_7cbfeb1c3781" vbProcedure="false">Recycling!$AZ$84</definedName>
    <definedName function="false" hidden="false" name="mleaf_83f818a7_2cb5_50f4_a9cb_d42796e569e3" vbProcedure="false">'Use Phase'!$J$228</definedName>
    <definedName function="false" hidden="false" name="mleaf_83f8dc08_da0a_504a_8193_4e7d1f33f90f" vbProcedure="false">'Heat map article'!$BB$16</definedName>
    <definedName function="false" hidden="false" name="mleaf_83f94212_fdb2_5328_a720_d027610e7ac2" vbProcedure="false">'Use Phase'!$R$3</definedName>
    <definedName function="false" hidden="false" name="mleaf_83ff04c7_e5df_5375_9d44_d4fe30d8dd9b" vbProcedure="false">'Heat map article'!$K$89</definedName>
    <definedName function="false" hidden="false" name="mleaf_840763c1_3baa_5ef0_97ef_a4227583425d" vbProcedure="false">Recycling!$R$128</definedName>
    <definedName function="false" hidden="false" name="mleaf_840a53fd_8583_52c0_8603_bd316268ce05" vbProcedure="false">'Heat map article'!$C$53</definedName>
    <definedName function="false" hidden="false" name="mleaf_840b8f12_0602_5e2a_8dd8_eedeec512f3b" vbProcedure="false">'Use Phase'!$N$326</definedName>
    <definedName function="false" hidden="false" name="mleaf_840df823_047b_5e28_a688_70923d4f8cbc" vbProcedure="false">'Heat map article'!$AY$40</definedName>
    <definedName function="false" hidden="false" name="mleaf_84141302_171d_569c_bf3c_bb1cb2af42be" vbProcedure="false">Recycling!$CD$110</definedName>
    <definedName function="false" hidden="false" name="mleaf_841b0e4d_9366_5b09_b693_9ff0346bb8ff" vbProcedure="false">'Use Phase'!$AI$281</definedName>
    <definedName function="false" hidden="false" name="mleaf_841be7e3_8fcc_5ca2_821d_ae90201415cf" vbProcedure="false">'Use Phase'!$K$241</definedName>
    <definedName function="false" hidden="false" name="mleaf_841f0210_5868_5009_8113_a294434e67d2" vbProcedure="false">Production!$N$123</definedName>
    <definedName function="false" hidden="false" name="mleaf_841f8902_ae5f_5bd6_b12b_e1297487ebcf" vbProcedure="false">Graphs!$C$66</definedName>
    <definedName function="false" hidden="false" name="mleaf_841ff511_604a_5daf_b859_39dd617a37e2" vbProcedure="false">'Heat map article'!$E$133</definedName>
    <definedName function="false" hidden="false" name="mleaf_842000f3_dfec_54e2_8f79_7aeec7fa5609" vbProcedure="false">'Heat map article'!$C$132</definedName>
    <definedName function="false" hidden="false" name="mleaf_8420b977_419e_5691_8ac5_e125f1645652" vbProcedure="false">Recycling!$AQ$311</definedName>
    <definedName function="false" hidden="false" name="mleaf_842294e3_3174_5faa_b815_74c4a0e891e4" vbProcedure="false">Recycling!$K$91</definedName>
    <definedName function="false" hidden="false" name="mleaf_84257f1e_9c44_5273_b6ac_95e507a91519" vbProcedure="false">Production!$F$190</definedName>
    <definedName function="false" hidden="false" name="mleaf_8428aebb_ff7f_5ab0_b186_754c38dab458" vbProcedure="false">'Use Phase'!$M$8</definedName>
    <definedName function="false" hidden="false" name="mleaf_84297cbc_542f_5379_a53e_33452b9c8b61" vbProcedure="false">'Use Phase_Grid'!$N$84</definedName>
    <definedName function="false" hidden="false" name="mleaf_84326040_9f32_5505_919b_5a1f5137a6da" vbProcedure="false">Recycling!$H$114</definedName>
    <definedName function="false" hidden="false" name="mleaf_8434560f_b285_55d4_aba2_d3580a28d7fb" vbProcedure="false">Recycling!$AM$105</definedName>
    <definedName function="false" hidden="false" name="mleaf_8438d866_5f02_5f06_8882_0161a3d58911" vbProcedure="false">Recycling!$Y$93</definedName>
    <definedName function="false" hidden="false" name="mleaf_843a8fc2_d15b_53a1_9e61_80656ccf24e7" vbProcedure="false">Recycling!$AP$88</definedName>
    <definedName function="false" hidden="false" name="mleaf_843cb6b5_d598_5529_b016_aa69973b1dd2" vbProcedure="false">'Use Phase'!$P$188</definedName>
    <definedName function="false" hidden="false" name="mleaf_843cce8b_1fc8_5faf_9a7f_b6cb279ef769" vbProcedure="false">'Heat map article'!$L$111</definedName>
    <definedName function="false" hidden="false" name="mleaf_843e46b4_d090_526d_b89d_7bb4696b7d19" vbProcedure="false">Resume_SensAnal!$P$165</definedName>
    <definedName function="false" hidden="false" name="mleaf_844102d2_e8d6_53c1_8010_197d21732d68" vbProcedure="false">Production!$G$186</definedName>
    <definedName function="false" hidden="false" name="mleaf_84415807_4b2f_531d_ad63_b5181920c662" vbProcedure="false">'Use Phase'!$M$12</definedName>
    <definedName function="false" hidden="false" name="mleaf_8441e79e_021b_5563_8933_c897f80228e4" vbProcedure="false">'Use Phase'!$AG$166</definedName>
    <definedName function="false" hidden="false" name="mleaf_8444dfee_7790_5975_a632_ef8ae4ebe28d" vbProcedure="false">Recycling!$BQ$329</definedName>
    <definedName function="false" hidden="false" name="mleaf_84464ad2_bb6c_5b0d_8d86_af1a7ece6042" vbProcedure="false">'Heat map article'!$N$88</definedName>
    <definedName function="false" hidden="false" name="mleaf_844be143_450c_553c_9f54_5f66c82d6e12" vbProcedure="false">Resume_SensAnal!$N$89</definedName>
    <definedName function="false" hidden="false" name="mleaf_84503a85_6ddc_54b1_830e_234b0fd61bbf" vbProcedure="false">'Use Phase'!$L$157</definedName>
    <definedName function="false" hidden="false" name="mleaf_84510db4_b9d5_588f_b387_8478cf3f7e14" vbProcedure="false">Recycling!$N$201</definedName>
    <definedName function="false" hidden="false" name="mleaf_84522770_89fb_5b7c_8b49_e0207b7858d2" vbProcedure="false">'Heat map article'!$F$105</definedName>
    <definedName function="false" hidden="false" name="mleaf_84535637_15f9_5d46_b416_521d93592c8c" vbProcedure="false">Recycling!$AZ$161</definedName>
    <definedName function="false" hidden="false" name="mleaf_8453ff31_0939_5f22_8a0f_11f8ceedf858" vbProcedure="false">Recycling!$AM$148</definedName>
    <definedName function="false" hidden="false" name="mleaf_8455b345_b3e7_5b32_9219_ed2e6426b986" vbProcedure="false">Resume_SensAnal!$S$201</definedName>
    <definedName function="false" hidden="false" name="mleaf_8456fa3a_8412_58d9_ab91_fe761abddacc" vbProcedure="false">'Use Phase_Grid'!$M$202</definedName>
    <definedName function="false" hidden="false" name="mleaf_8459a92e_fee8_5973_88b8_25d937d459be" vbProcedure="false">'Heat map article'!$AI$141</definedName>
    <definedName function="false" hidden="false" name="mleaf_845cac34_871e_5aa2_9619_575b9d18a9a9" vbProcedure="false">Resume_SensAnal!$D$157</definedName>
    <definedName function="false" hidden="false" name="mleaf_845d0728_fb0c_5f4b_8d74_ed01c661b41c" vbProcedure="false">'Use Phase_Grid'!$O$77</definedName>
    <definedName function="false" hidden="false" name="mleaf_845f7713_7591_5994_a48c_a8a4ed0f6aa4" vbProcedure="false">'Use Phase'!$T$339</definedName>
    <definedName function="false" hidden="false" name="mleaf_845fbc19_3c15_5b38_afef_978109c1cc98" vbProcedure="false">'Use Phase_Grid'!$M$168</definedName>
    <definedName function="false" hidden="false" name="mleaf_84634017_f1e0_56f8_b121_a5abeb054c83" vbProcedure="false">'Use Phase_Grid'!$K$217</definedName>
    <definedName function="false" hidden="false" name="mleaf_84651265_ddfb_5442_af83_71b6d339e6b7" vbProcedure="false">Resume_SensAnal!$T$197</definedName>
    <definedName function="false" hidden="false" name="mleaf_84695315_32cf_5e12_99f7_92a952fa1dca" vbProcedure="false">Resume_SensAnal!$G$97</definedName>
    <definedName function="false" hidden="false" name="mleaf_846cc056_ce96_58d6_a46d_80fe534e465b" vbProcedure="false">'Use Phase'!$T$349</definedName>
    <definedName function="false" hidden="false" name="mleaf_846d0d42_d68d_5ab9_9069_688b22eb1aa8" vbProcedure="false">Resume_SensAnal!$D$16</definedName>
    <definedName function="false" hidden="false" name="mleaf_846ddaaa_3920_5f92_afc6_6bd9b3c70e3f" vbProcedure="false">Recycling!$BF$128</definedName>
    <definedName function="false" hidden="false" name="mleaf_846ecd16_411b_50b7_8da3_a5935f70b088" vbProcedure="false">'Use Phase'!$M$105</definedName>
    <definedName function="false" hidden="false" name="mleaf_8474206a_b411_52c2_bc7a_90a4287a3802" vbProcedure="false">'Use Phase'!$M$148</definedName>
    <definedName function="false" hidden="false" name="mleaf_847c8a3f_2155_5724_a250_83aca2869ec0" vbProcedure="false">Production!$BM$142</definedName>
    <definedName function="false" hidden="false" name="mleaf_847e370b_f753_5471_903e_387e099e6a8c" vbProcedure="false">'Use Phase_Grid'!$K$10</definedName>
    <definedName function="false" hidden="false" name="mleaf_847e7d52_07c6_50dc_99e6_9cbc82ae58b5" vbProcedure="false">Resume_SensAnal!$Q$49</definedName>
    <definedName function="false" hidden="false" name="mleaf_84824bc0_b69b_5e68_9d90_dcccf79a2aef" vbProcedure="false">Whisker_Sens!$J$37</definedName>
    <definedName function="false" hidden="false" name="mleaf_84843ffb_2d91_5a10_98a7_c1dc12e76a49" vbProcedure="false">'Use Phase'!$AG$319</definedName>
    <definedName function="false" hidden="false" name="mleaf_84857622_d385_50f4_b958_63ba6f9a90e5" vbProcedure="false">'Use Phase'!$K$310</definedName>
    <definedName function="false" hidden="false" name="mleaf_8486e5c6_358b_54d3_9822_405cfd99b241" vbProcedure="false">'Heat map article'!$Z$124</definedName>
    <definedName function="false" hidden="false" name="mleaf_84897ba8_2dd6_5314_a416_e89bb1a142e9" vbProcedure="false">Production!$AV$88</definedName>
    <definedName function="false" hidden="false" name="mleaf_848a538a_3c98_51e6_b919_b51b43186326" vbProcedure="false">Resume_SensAnal!$W$191</definedName>
    <definedName function="false" hidden="false" name="mleaf_848a8e22_2399_55f7_820e_0535f16ca462" vbProcedure="false">Recycling!$I$154</definedName>
    <definedName function="false" hidden="false" name="mleaf_848bedeb_f705_5f5b_b0dd_bfe7cdddbf33" vbProcedure="false">Production!$BP$16</definedName>
    <definedName function="false" hidden="false" name="mleaf_848d7e42_013e_5a74_ba77_2c24dff041c7" vbProcedure="false">Production!$L$24</definedName>
    <definedName function="false" hidden="false" name="mleaf_848e5590_886d_56b9_9af8_0998085c2376" vbProcedure="false">'Use Phase'!$T$329</definedName>
    <definedName function="false" hidden="false" name="mleaf_848fa4c2_e73c_589a_84dc_75b62992f74c" vbProcedure="false">Recycling!$AU$75</definedName>
    <definedName function="false" hidden="false" name="mleaf_84921435_d124_5157_93ba_9b44bd6cf08a" vbProcedure="false">'Use Phase_Grid'!$V$190</definedName>
    <definedName function="false" hidden="false" name="mleaf_8494bb67_9730_54e1_a6fd_e4304aa64b69" vbProcedure="false">Recycling!$AU$64</definedName>
    <definedName function="false" hidden="false" name="mleaf_8494deea_97dc_5e21_863d_58b6b9c0e95f" vbProcedure="false">'Heat map article'!$P$87</definedName>
    <definedName function="false" hidden="false" name="mleaf_84955985_09da_5b49_b0b1_5307055d9b8a" vbProcedure="false">'Use Phase'!$AF$318</definedName>
    <definedName function="false" hidden="false" name="mleaf_849c49d1_5a31_5942_866a_758a42d08f67" vbProcedure="false">'Use Phase_Grid'!$Q$149</definedName>
    <definedName function="false" hidden="false" name="mleaf_849ea944_dd5b_5b24_8752_103f8d918f6a" vbProcedure="false">'Use Phase_Grid'!$U$218</definedName>
    <definedName function="false" hidden="false" name="mleaf_849f1b16_a9fd_5b6a_b41f_10aa4297d057" vbProcedure="false">'Use Phase'!$V$251</definedName>
    <definedName function="false" hidden="false" name="mleaf_84a18d23_35d2_554b_a63d_b41e74e366d2" vbProcedure="false">Recycling!$T$84</definedName>
    <definedName function="false" hidden="false" name="mleaf_84a54d72_e37c_52b9_a59f_8d51c5ea3701" vbProcedure="false">'Heat map article'!$AD$154</definedName>
    <definedName function="false" hidden="false" name="mleaf_84a65f12_9664_5b29_8f63_d6f60c6bc579" vbProcedure="false">'Use Phase_Grid'!$M$166</definedName>
    <definedName function="false" hidden="false" name="mleaf_84aa15e5_1206_5dca_a002_441c22e4ee2f" vbProcedure="false">Production!$I$130</definedName>
    <definedName function="false" hidden="false" name="mleaf_84aad380_b9b6_5bd8_9c52_67138be540a4" vbProcedure="false">'Heat map article'!$J$60</definedName>
    <definedName function="false" hidden="false" name="mleaf_84aae447_8f42_530f_8677_9b9feb933b5c" vbProcedure="false">Recycling!$AS$146</definedName>
    <definedName function="false" hidden="false" name="mleaf_84ad2b08_7536_510c_a2c9_c1b3e59d2b86" vbProcedure="false">Recycling!$AP$161</definedName>
    <definedName function="false" hidden="false" name="mleaf_84adafe3_8590_5a21_bc08_21ffdab4b0c1" vbProcedure="false">'Use Phase'!$AI$262</definedName>
    <definedName function="false" hidden="false" name="mleaf_84adc280_f08b_5b0c_bc07_07d9410e0ac6" vbProcedure="false">'Heat map article'!$J$18</definedName>
    <definedName function="false" hidden="false" name="mleaf_84b00431_0b46_5163_a7e9_f2f5e215a669" vbProcedure="false">'Heat map article'!$C$140</definedName>
    <definedName function="false" hidden="false" name="mleaf_84b12df7_e2d4_5dbe_b89d_ff0795abb3c2" vbProcedure="false">Production!$Y$56</definedName>
    <definedName function="false" hidden="false" name="mleaf_84b16321_d4f5_54f9_9754_1e61b4c49460" vbProcedure="false">'Use Phase_Grid'!$J$226</definedName>
    <definedName function="false" hidden="false" name="mleaf_84b1af9c_b61a_51d3_b6d0_a91cec802a34" vbProcedure="false">Recycling!$AF$199</definedName>
    <definedName function="false" hidden="false" name="mleaf_84b51ab4_6b5c_583d_89ac_9f3d5d80886d" vbProcedure="false">'Use Phase_Grid'!$C$61</definedName>
    <definedName function="false" hidden="false" name="mleaf_84b588ad_332c_53bb_b71c_aad8979f4d76" vbProcedure="false">'Heat map article'!$AH$100</definedName>
    <definedName function="false" hidden="false" name="mleaf_84b68708_d179_50bf_a400_2eb487723d9c" vbProcedure="false">Resume_SensAnal!$C$140</definedName>
    <definedName function="false" hidden="false" name="mleaf_84b70dd5_01a7_5670_9319_d4a38ecfd6c8" vbProcedure="false">'Heat map article'!$AX$30</definedName>
    <definedName function="false" hidden="false" name="mleaf_84bf4d43_a45d_55d1_bbf5_5a611c44294e" vbProcedure="false">'Heat map article'!$J$34</definedName>
    <definedName function="false" hidden="false" name="mleaf_84c4c594_b6ee_5fef_902f_5d344350886c" vbProcedure="false">'Use Phase'!$W$208</definedName>
    <definedName function="false" hidden="false" name="mleaf_84c7050e_c666_5437_90a3_25ea6edeec28" vbProcedure="false">'Heat map article'!$V$97</definedName>
    <definedName function="false" hidden="false" name="mleaf_84ca0aef_8b1d_5df4_85a6_3d9fa3053ef8" vbProcedure="false">'Use Phase_Grid'!$M$153</definedName>
    <definedName function="false" hidden="false" name="mleaf_84cd4cc6_9536_5bd4_9c00_73ff3763f732" vbProcedure="false">Production!$J$133</definedName>
    <definedName function="false" hidden="false" name="mleaf_84cea011_3231_5b62_a2b9_92d531749991" vbProcedure="false">Recycling!$AL$111</definedName>
    <definedName function="false" hidden="false" name="mleaf_84d08c05_64c4_5242_80c7_2862dd89369c" vbProcedure="false">'Heat map article'!$M$127</definedName>
    <definedName function="false" hidden="false" name="mleaf_84d0b4a5_931b_5db6_8eda_b6954e84a49f" vbProcedure="false">Resume_SensAnal!$E$114</definedName>
    <definedName function="false" hidden="false" name="mleaf_84d83c2a_2962_52ad_91f4_17cb8381aa41" vbProcedure="false">'Use Phase'!$S$214</definedName>
    <definedName function="false" hidden="false" name="mleaf_84d85f6a_260d_5011_a7eb_8e3ac0f6b2e3" vbProcedure="false">'Use Phase'!$K$313</definedName>
    <definedName function="false" hidden="false" name="mleaf_84ddacd5_8ea6_51b5_b85b_e98ab0648e0f" vbProcedure="false">Resume_SensAnal!$G$34</definedName>
    <definedName function="false" hidden="false" name="mleaf_84df1b9d_8650_5b29_adf7_7f73c789ae86" vbProcedure="false">Resume_SensAnal!$O$130</definedName>
    <definedName function="false" hidden="false" name="mleaf_84e3c7c4_2b43_5c81_8c07_d3ddaceac7ca" vbProcedure="false">Production!$J$238</definedName>
    <definedName function="false" hidden="false" name="mleaf_84e65ea3_087b_5c05_bb27_e91fec2976f5" vbProcedure="false">Production!$AK$47</definedName>
    <definedName function="false" hidden="false" name="mleaf_84e6818a_3f23_53a4_813b_bbad2f376a42" vbProcedure="false">'Heat map article'!$AS$44</definedName>
    <definedName function="false" hidden="false" name="mleaf_84e74267_a4be_5cfd_aa41_9b23d3c42443" vbProcedure="false">'Use Phase'!$K$105</definedName>
    <definedName function="false" hidden="false" name="mleaf_84ec2cf7_d8eb_5aa1_94b2_d36ddb367332" vbProcedure="false">Resume_SensAnal!$L$193</definedName>
    <definedName function="false" hidden="false" name="mleaf_84f51006_dd3f_5a22_834a_56ab67ec8704" vbProcedure="false">Resume_SensAnal!$I$219</definedName>
    <definedName function="false" hidden="false" name="mleaf_84f619a6_84a4_5299_b079_5cade46a62c4" vbProcedure="false">'Heat map article'!$E$138</definedName>
    <definedName function="false" hidden="false" name="mleaf_84f73e46_8baa_57aa_9ebf_cfa8649a50ae" vbProcedure="false">Recycling!$AZ$82</definedName>
    <definedName function="false" hidden="false" name="mleaf_84f9ba9b_205a_5718_a44d_c1cbc5714797" vbProcedure="false">Graphs!$M$31</definedName>
    <definedName function="false" hidden="false" name="mleaf_8502af08_c1db_5535_b8ca_c07a30277db0" vbProcedure="false">Recycling!$AN$156</definedName>
    <definedName function="false" hidden="false" name="mleaf_850af364_d5fe_50c0_9855_79c8de2b7229" vbProcedure="false">'Heat map article'!$AU$33</definedName>
    <definedName function="false" hidden="false" name="mleaf_850e4458_d2da_514c_bbb6_769f9163e68e" vbProcedure="false">'Heat map article'!$C$142</definedName>
    <definedName function="false" hidden="false" name="mleaf_85109707_e3f7_57a8_a25d_db87d42787ef" vbProcedure="false">Resume_SensAnal!$AQ$33</definedName>
    <definedName function="false" hidden="false" name="mleaf_8511972c_9655_5938_86e2_373f36f34044" vbProcedure="false">Recycling!$AS$87</definedName>
    <definedName function="false" hidden="false" name="mleaf_85148d95_ca07_5013_86e4_078c02b84920" vbProcedure="false">Graphs!$C$29</definedName>
    <definedName function="false" hidden="false" name="mleaf_8514d9eb_faa1_5793_960f_102828cc34ed" vbProcedure="false">'Heat map article'!$G$54</definedName>
    <definedName function="false" hidden="false" name="mleaf_85175fbe_c7ae_50f1_bfe2_7a192dcd293f" vbProcedure="false">'Use Phase'!$AG$219</definedName>
    <definedName function="false" hidden="false" name="mleaf_851c322b_611f_5438_8320_865e5977ee08" vbProcedure="false">Resume_SensAnal!$I$214</definedName>
    <definedName function="false" hidden="false" name="mleaf_851c4da8_c165_5128_9ae6_1cb6183e2a33" vbProcedure="false">'Use Phase'!$AG$234</definedName>
    <definedName function="false" hidden="false" name="mleaf_851e5783_d47a_50cd_87f1_82973002b839" vbProcedure="false">'Heat map article'!$AD$50</definedName>
    <definedName function="false" hidden="false" name="mleaf_852002e2_2cd4_5a50_b95c_9bab6ea43531" vbProcedure="false">Resume_SensAnal!$I$15</definedName>
    <definedName function="false" hidden="false" name="mleaf_8521bd9e_8efc_5b78_9798_7ead9be00bde" vbProcedure="false">'Heat map article'!$E$141</definedName>
    <definedName function="false" hidden="false" name="mleaf_8522d914_dedf_570e_b7df_76b8516f73bf" vbProcedure="false">Recycling!$AS$68</definedName>
    <definedName function="false" hidden="false" name="mleaf_85234b47_9387_5f01_9d67_27681c186f2a" vbProcedure="false">'Heat map article'!$F$106</definedName>
    <definedName function="false" hidden="false" name="mleaf_8523c629_2070_5b17_aa78_fbd644ba5a47" vbProcedure="false">Recycling!$AW$10</definedName>
    <definedName function="false" hidden="false" name="mleaf_85243e98_4159_56d5_9ec1_b80f3aed9762" vbProcedure="false">Resume_SensAnal!$V$21</definedName>
    <definedName function="false" hidden="false" name="mleaf_8524835d_9e86_5f59_aa9b_53e7d00d5ae2" vbProcedure="false">Production!$J$88</definedName>
    <definedName function="false" hidden="false" name="mleaf_852e1769_ee90_54bc_8318_7d539c6328b8" vbProcedure="false">Production!$AL$56</definedName>
    <definedName function="false" hidden="false" name="mleaf_85304c44_8dbb_5ffe_aec0_44976679929b" vbProcedure="false">Recycling!$E$90</definedName>
    <definedName function="false" hidden="false" name="mleaf_8532589b_31d0_5f0b_aa07_091ddf53be1c" vbProcedure="false">Production!$AU$86</definedName>
    <definedName function="false" hidden="false" name="mleaf_853380bb_934e_5a3c_9727_41f8477ab650" vbProcedure="false">'Use Phase'!$W$184</definedName>
    <definedName function="false" hidden="false" name="mleaf_8538a2c8_ec6a_5f7e_9dae_13d9b9d2589d" vbProcedure="false">'Use Phase_Grid'!$P$167</definedName>
    <definedName function="false" hidden="false" name="mleaf_853a8554_f594_5124_aac4_6b3e24c96989" vbProcedure="false">Resume_SensAnal!$D$114</definedName>
    <definedName function="false" hidden="false" name="mleaf_853dd93e_3032_5e3a_be03_2cbb0299a925" vbProcedure="false">Recycling!$BJ$311</definedName>
    <definedName function="false" hidden="false" name="mleaf_8543537d_0a46_52fc_8b89_63d4d768fd36" vbProcedure="false">'Use Phase'!$J$307</definedName>
    <definedName function="false" hidden="false" name="mleaf_85463f5b_8735_5eee_a21b_e76f6d83e737" vbProcedure="false">Recycling!$K$167</definedName>
    <definedName function="false" hidden="false" name="mleaf_85494c98_996b_5fc5_a0e9_4c473bc50f87" vbProcedure="false">'Heat map article'!$E$45</definedName>
    <definedName function="false" hidden="false" name="mleaf_854b66ca_1503_583e_aab5_75fc14d8e913" vbProcedure="false">'Use Phase'!$J$237</definedName>
    <definedName function="false" hidden="false" name="mleaf_854cac43_ac10_569c_8b7d_404379f057e6" vbProcedure="false">'Use Phase_Grid'!$Q$77</definedName>
    <definedName function="false" hidden="false" name="mleaf_854e26de_1e3a_56b0_a5c1_8622a15bd8a4" vbProcedure="false">'Heat map article'!$Y$144</definedName>
    <definedName function="false" hidden="false" name="mleaf_85500aaa_11af_50cd_9409_75dba6bfde79" vbProcedure="false">'Use Phase'!$N$151</definedName>
    <definedName function="false" hidden="false" name="mleaf_85507cc1_1588_528d_b5f4_3874b07a8fde" vbProcedure="false">'Use Phase_Grid'!$P$187</definedName>
    <definedName function="false" hidden="false" name="mleaf_85552a14_a55d_5590_8491_96c63c3c21ac" vbProcedure="false">Recycling!$BK$336</definedName>
    <definedName function="false" hidden="false" name="mleaf_8556d9ba_04fe_5aa1_9166_c48f6fb45012" vbProcedure="false">'Heat map article'!$N$100</definedName>
    <definedName function="false" hidden="false" name="mleaf_8557d477_0607_5bee_8fa9_ff78c866e1bc" vbProcedure="false">Recycling!$Q$95</definedName>
    <definedName function="false" hidden="false" name="mleaf_8558e261_8307_55de_8b59_5953337e12c3" vbProcedure="false">'Heat map article'!$W$122</definedName>
    <definedName function="false" hidden="false" name="mleaf_855b472e_68a5_5d05_9fd0_489a6b7cf22b" vbProcedure="false">'Use Phase'!$AF$316</definedName>
    <definedName function="false" hidden="false" name="mleaf_855c7bc7_fa9d_5765_9880_d80f4ce70f38" vbProcedure="false">Production!$Y$154</definedName>
    <definedName function="false" hidden="false" name="mleaf_855e5a2c_216d_5769_81a5_66ae066bc775" vbProcedure="false">Production!$P$71</definedName>
    <definedName function="false" hidden="false" name="mleaf_856437f2_fe70_552a_aa77_30e3567bc3a5" vbProcedure="false">'Heat map article'!$AO$17</definedName>
    <definedName function="false" hidden="false" name="mleaf_8564f50a_1b0e_52a7_878f_f6c616cf9ff7" vbProcedure="false">Resume_SensAnal!$U$211</definedName>
    <definedName function="false" hidden="false" name="mleaf_85671a71_c265_5711_87be_a30b5a8f4ac2" vbProcedure="false">Production!$I$117</definedName>
    <definedName function="false" hidden="false" name="mleaf_856b7853_19ac_5da7_845f_44548473c082" vbProcedure="false">Resume_SensAnal!$E$8</definedName>
    <definedName function="false" hidden="false" name="mleaf_856c527e_ac29_5c9f_ac21_5c80a9e6f4ca" vbProcedure="false">'Use Phase'!$W$344</definedName>
    <definedName function="false" hidden="false" name="mleaf_85735558_0d24_5152_8e45_c708f52b3b5b" vbProcedure="false">'Use Phase'!$R$37</definedName>
    <definedName function="false" hidden="false" name="mleaf_8578578b_14f2_5681_87b5_6e20bb372aff" vbProcedure="false">Recycling!$AS$157</definedName>
    <definedName function="false" hidden="false" name="mleaf_857c76f0_b75e_52b8_a96e_1e1d3e24bdca" vbProcedure="false">'Use Phase'!$AG$242</definedName>
    <definedName function="false" hidden="false" name="mleaf_857f8a8c_832f_5e10_918c_03a9a761bea1" vbProcedure="false">'Use Phase'!$O$259</definedName>
    <definedName function="false" hidden="false" name="mleaf_85819432_15ef_5137_9e72_419ddd5e2340" vbProcedure="false">'Use Phase_Grid'!$O$234</definedName>
    <definedName function="false" hidden="false" name="mleaf_858200bd_1599_5e79_b4e5_62aceb895772" vbProcedure="false">'Use Phase'!$S$145</definedName>
    <definedName function="false" hidden="false" name="mleaf_8583c883_8011_52e5_912f_52fcc39d14ce" vbProcedure="false">'Heat map article'!$AG$132</definedName>
    <definedName function="false" hidden="false" name="mleaf_8588ed75_ce55_5f82_bea4_3447bb2aeba9" vbProcedure="false">Resume_SensAnal!$S$199</definedName>
    <definedName function="false" hidden="false" name="mleaf_858ed47f_0157_5967_a805_ba4d567f037b" vbProcedure="false">'Use Phase'!$K$15</definedName>
    <definedName function="false" hidden="false" name="mleaf_8592bcaf_8d9a_5461_9fa1_e400e3f4e8b9" vbProcedure="false">Recycling!$P$82</definedName>
    <definedName function="false" hidden="false" name="mleaf_85959e48_99e2_5c30_84d1_129d8cf51868" vbProcedure="false">Recycling!$BJ$320</definedName>
    <definedName function="false" hidden="false" name="mleaf_859b22ae_96e2_5f30_a615_08b591ac3dfe" vbProcedure="false">Production!$AL$224</definedName>
    <definedName function="false" hidden="false" name="mleaf_859c27eb_23c9_5a6d_a19b_da5b06abeddf" vbProcedure="false">Recycling!$AD$175</definedName>
    <definedName function="false" hidden="false" name="mleaf_859e247b_58b1_5b27_9a2f_b1cb35fa4641" vbProcedure="false">Recycling!$AE$109</definedName>
    <definedName function="false" hidden="false" name="mleaf_859e987a_45d7_5105_8b54_c0eb1137714d" vbProcedure="false">Recycling!$BA$144</definedName>
    <definedName function="false" hidden="false" name="mleaf_85a08cf0_d65e_551d_b40a_af0065872479" vbProcedure="false">Resume_SensAnal!$V$10</definedName>
    <definedName function="false" hidden="false" name="mleaf_85a114e6_4bba_5067_aae3_03e8bf6b6253" vbProcedure="false">'Heat map article'!$V$51</definedName>
    <definedName function="false" hidden="false" name="mleaf_85a58bb5_23f9_5c1d_9d13_83dff719d887" vbProcedure="false">'Heat map article'!$U$135</definedName>
    <definedName function="false" hidden="false" name="mleaf_85a6b9ac_cf79_58bb_aa6c_da584b70a16b" vbProcedure="false">'Use Phase'!$R$79</definedName>
    <definedName function="false" hidden="false" name="mleaf_85a786f5_cce1_5e36_b1c1_2a1309ca7964" vbProcedure="false">Whisker_Sens!$C$43</definedName>
    <definedName function="false" hidden="false" name="mleaf_85b63c80_aea5_594c_be7c_5c41151c4db7" vbProcedure="false">Recycling!$AP$94</definedName>
    <definedName function="false" hidden="false" name="mleaf_85b68cb6_3bae_58f1_b091_7926013692b3" vbProcedure="false">'Heat map article'!$G$140</definedName>
    <definedName function="false" hidden="false" name="mleaf_85b6ad00_4841_5e55_8094_6f7437a59fe7" vbProcedure="false">'Use Phase'!$K$98</definedName>
    <definedName function="false" hidden="false" name="mleaf_85b70238_7442_50a1_9636_a70848e76941" vbProcedure="false">'Use Phase'!$L$370</definedName>
    <definedName function="false" hidden="false" name="mleaf_85b72493_e52f_58ec_b135_dff60c464b82" vbProcedure="false">'Use Phase'!$J$149</definedName>
    <definedName function="false" hidden="false" name="mleaf_85b7f23d_5803_5aa3_bbb8_0975d9da60e7" vbProcedure="false">'Heat map article'!$X$112</definedName>
    <definedName function="false" hidden="false" name="mleaf_85b96c01_ce27_5aa6_b810_595efa6f3562" vbProcedure="false">'Use Phase'!$AG$303</definedName>
    <definedName function="false" hidden="false" name="mleaf_85c0940b_f5d8_53fe_8afd_f2879efea6b1" vbProcedure="false">Resume_SensAnal!$N$69</definedName>
    <definedName function="false" hidden="false" name="mleaf_85c3bfe1_4e6e_5677_89a3_6bd57f4f4012" vbProcedure="false">Production!$AF$41</definedName>
    <definedName function="false" hidden="false" name="mleaf_85c3c5f5_0945_55e9_9fa5_e4a705961783" vbProcedure="false">Recycling!$I$82</definedName>
    <definedName function="false" hidden="false" name="mleaf_85c3eac3_39cf_577e_b768_b5866e5da565" vbProcedure="false">'Use Phase_Grid'!$O$190</definedName>
    <definedName function="false" hidden="false" name="mleaf_85c6052f_2d75_5737_b969_ee4e3325596c" vbProcedure="false">'Use Phase_Grid'!$L$152</definedName>
    <definedName function="false" hidden="false" name="mleaf_85c70078_f52c_546f_8001_cb25a6c0163f" vbProcedure="false">Production!$T$11</definedName>
    <definedName function="false" hidden="false" name="mleaf_85c83657_ce9e_5f02_80ee_50a9e15503d1" vbProcedure="false">Recycling!$AW$118</definedName>
    <definedName function="false" hidden="false" name="mleaf_85cd4d5a_2378_58c1_8036_16afa3c31219" vbProcedure="false">Resume_SensAnal!$K$162</definedName>
    <definedName function="false" hidden="false" name="mleaf_85d1da89_7064_5734_bfa7_428b0e35e5d7" vbProcedure="false">'Heat map article'!$G$13</definedName>
    <definedName function="false" hidden="false" name="mleaf_85d22a71_e099_5da8_b58d_09856bab7dd6" vbProcedure="false">'Use Phase'!$AJ$298</definedName>
    <definedName function="false" hidden="false" name="mleaf_85d3b407_dc17_5a01_812d_5a4cd7786b53" vbProcedure="false">Production!$H$121</definedName>
    <definedName function="false" hidden="false" name="mleaf_85d4a2db_52ef_585e_9625_946477360006" vbProcedure="false">Recycling!$BR$164</definedName>
    <definedName function="false" hidden="false" name="mleaf_85d7d85c_eaf7_597c_9f70_f882d2b0c241" vbProcedure="false">'Use Phase'!$O$365</definedName>
    <definedName function="false" hidden="false" name="mleaf_85d811ea_3693_5673_8e09_adadca811583" vbProcedure="false">Production!$BO$186</definedName>
    <definedName function="false" hidden="false" name="mleaf_85d93428_b781_50a7_8e8e_92355b8da647" vbProcedure="false">Recycling!$BI$115</definedName>
    <definedName function="false" hidden="false" name="mleaf_85d982fe_6b95_5376_a9f4_8bf8d4506ed5" vbProcedure="false">'Heat map article'!$L$65</definedName>
    <definedName function="false" hidden="false" name="mleaf_85e14fb4_11c8_5b24_917e_28094c381402" vbProcedure="false">'Use Phase'!$J$327</definedName>
    <definedName function="false" hidden="false" name="mleaf_85e528f0_e6f5_5b09_bcc6_c17617341fcf" vbProcedure="false">Production!$AB$5</definedName>
    <definedName function="false" hidden="false" name="mleaf_85e582d4_46af_5059_82ec_7f15a54a51d2" vbProcedure="false">Recycling!$AM$157</definedName>
    <definedName function="false" hidden="false" name="mleaf_85ed5414_b741_51bf_8e83_f310016a0223" vbProcedure="false">Resume_SensAnal!$K$10</definedName>
    <definedName function="false" hidden="false" name="mleaf_85f0a1a9_6fa8_53ad_9e7d_b98a50fb9e39" vbProcedure="false">Recycling!$AH$202</definedName>
    <definedName function="false" hidden="false" name="mleaf_85f58fd4_951d_5def_b1cc_03c75b0fd316" vbProcedure="false">'Heat map article'!$AQ$16</definedName>
    <definedName function="false" hidden="false" name="mleaf_85fe2383_8233_5c96_beb2_25a0a10f9a81" vbProcedure="false">'Use Phase_Grid'!$B$50</definedName>
    <definedName function="false" hidden="false" name="mleaf_8604c08a_b85b_5f51_911a_1cc8c577fd7c" vbProcedure="false">'Heat map article'!$J$79</definedName>
    <definedName function="false" hidden="false" name="mleaf_8608eb73_04d7_5f34_9090_0543eb14e2d6" vbProcedure="false">Resume_SensAnal!$AL$61</definedName>
    <definedName function="false" hidden="false" name="mleaf_860f4cc8_6f7f_5abe_9b82_e93c11c9a719" vbProcedure="false">'Use Phase'!$B$39</definedName>
    <definedName function="false" hidden="false" name="mleaf_8610c56c_5d95_5f97_8b8b_67ab9c965fc5" vbProcedure="false">'Heat map article'!$AD$148</definedName>
    <definedName function="false" hidden="false" name="mleaf_8611f829_1dfd_54b4_a2ac_03247f9c3032" vbProcedure="false">Production!$AL$220</definedName>
    <definedName function="false" hidden="false" name="mleaf_8615f1ad_5f1e_5fef_9b9e_7fdbf60f65c7" vbProcedure="false">Resume_SensAnal!$K$59</definedName>
    <definedName function="false" hidden="false" name="mleaf_86164270_fc2b_531e_ae35_6613fa8e9bbc" vbProcedure="false">Recycling!$M$180</definedName>
    <definedName function="false" hidden="false" name="mleaf_86175415_ce6b_5958_9e76_0079018a205e" vbProcedure="false">Production!$S$29</definedName>
    <definedName function="false" hidden="false" name="mleaf_861a3907_d044_5ab1_a261_2f5e937dd57d" vbProcedure="false">Resume_SensAnal!$M$102</definedName>
    <definedName function="false" hidden="false" name="mleaf_862063f2_c0d2_5a71_a5f8_064421e3d25b" vbProcedure="false">'Heat map article'!$P$104</definedName>
    <definedName function="false" hidden="false" name="mleaf_8623cc0a_18ac_5e9c_9392_49f0a7905e36" vbProcedure="false">Production!$H$109</definedName>
    <definedName function="false" hidden="false" name="mleaf_86262d70_44a0_540b_a415_3e8ae2ac38ca" vbProcedure="false">Resume_SensAnal!$H$40</definedName>
    <definedName function="false" hidden="false" name="mleaf_862a049b_4c49_5075_a85a_96712125c22f" vbProcedure="false">'Use Phase'!$M$191</definedName>
    <definedName function="false" hidden="false" name="mleaf_862a8ac9_955e_5d0e_836f_5e3d9311c779" vbProcedure="false">Resume_SensAnal!$T$39</definedName>
    <definedName function="false" hidden="false" name="mleaf_862ca69b_4a4a_5571_a078_fbdd43c70e34" vbProcedure="false">'Use Phase_Grid'!$P$73</definedName>
    <definedName function="false" hidden="false" name="mleaf_862d48cf_04b8_5bac_8c65_254e48b1463e" vbProcedure="false">Recycling!$G$156</definedName>
    <definedName function="false" hidden="false" name="mleaf_8630687e_0838_57de_8fbd_3c8935586bb3" vbProcedure="false">Recycling!$AY$114</definedName>
    <definedName function="false" hidden="false" name="mleaf_86331c01_cc81_5a9b_80ab_e66cb996eb91" vbProcedure="false">'Heat map article'!$V$40</definedName>
    <definedName function="false" hidden="false" name="mleaf_86338a99_a9ce_586b_a807_dcb3db9b1a6d" vbProcedure="false">Recycling!$AT$42</definedName>
    <definedName function="false" hidden="false" name="mleaf_8633cbc7_bc5d_5c87_8862_c2917b6e3e83" vbProcedure="false">'Heat map article'!$X$152</definedName>
    <definedName function="false" hidden="false" name="mleaf_86367a0a_70f1_5ea0_a632_64aa42e494b1" vbProcedure="false">Recycling!$J$115</definedName>
    <definedName function="false" hidden="false" name="mleaf_863700d1_703f_5fb2_a57d_74e6d14412b9" vbProcedure="false">'Use Phase'!$Q$351</definedName>
    <definedName function="false" hidden="false" name="mleaf_863884ea_e83d_5018_85fa_62ba3e6f1025" vbProcedure="false">'Use Phase'!$AH$169</definedName>
    <definedName function="false" hidden="false" name="mleaf_8639c890_9f00_5bb0_b8ea_7851f15eb522" vbProcedure="false">'Use Phase'!$AF$278</definedName>
    <definedName function="false" hidden="false" name="mleaf_863aec94_7a2e_59d2_8ac9_cb69cfdad6d6" vbProcedure="false">'Use Phase'!$O$121</definedName>
    <definedName function="false" hidden="false" name="mleaf_863dd1a0_f56d_5bfd_a34f_fb0566eaaba6" vbProcedure="false">'Use Phase'!$AI$339</definedName>
    <definedName function="false" hidden="false" name="mleaf_8641be97_6b40_5e18_b99a_2764b9af0d8c" vbProcedure="false">'Heat map article'!$V$141</definedName>
    <definedName function="false" hidden="false" name="mleaf_8645659e_a913_5cda_a6d1_829c750fc252" vbProcedure="false">'Heat map article'!$I$73</definedName>
    <definedName function="false" hidden="false" name="mleaf_8647984e_8970_5002_80d8_194eabfe5b5e" vbProcedure="false">Recycling!$AF$170</definedName>
    <definedName function="false" hidden="false" name="mleaf_864878a3_31a6_53d3_a365_485dbf0bb8dc" vbProcedure="false">Whisker_Sens!$E$19</definedName>
    <definedName function="false" hidden="false" name="mleaf_864a9bae_9b69_5c0a_bcd6_aa9f851aa871" vbProcedure="false">Resume_SensAnal!$B$189</definedName>
    <definedName function="false" hidden="false" name="mleaf_864d92f2_82ad_564f_8a55_bd5ab3e158d4" vbProcedure="false">'Use Phase'!$L$174</definedName>
    <definedName function="false" hidden="false" name="mleaf_864f3345_c69b_5125_9d14_d1f35203ea7c" vbProcedure="false">Recycling!$AP$41</definedName>
    <definedName function="false" hidden="false" name="mleaf_8651abd3_cb21_5a63_b409_9b04a250aad6" vbProcedure="false">'Heat map article'!$K$75</definedName>
    <definedName function="false" hidden="false" name="mleaf_86590540_6901_59dc_b6d3_6e09612fcad8" vbProcedure="false">'Heat map article'!$F$144</definedName>
    <definedName function="false" hidden="false" name="mleaf_865d605c_2eb8_599f_aaef_3ece27360d95" vbProcedure="false">'Use Phase'!$P$372</definedName>
    <definedName function="false" hidden="false" name="mleaf_865f29ea_9b75_5ab2_ae59_153222b4091a" vbProcedure="false">'Use Phase_Grid'!$P$232</definedName>
    <definedName function="false" hidden="false" name="mleaf_8662d312_c6e8_559d_a80e_697de280a407" vbProcedure="false">Resume_SensAnal!$N$121</definedName>
    <definedName function="false" hidden="false" name="mleaf_86676cf9_d6ab_5bc6_a823_f1344dc3a915" vbProcedure="false">Resume_SensAnal!$K$44</definedName>
    <definedName function="false" hidden="false" name="mleaf_866fc59d_5287_50f5_86fb_fd3ffa8c23d9" vbProcedure="false">Recycling!$N$190</definedName>
    <definedName function="false" hidden="false" name="mleaf_86706f21_362a_5a96_af5e_4d5ac6f489ed" vbProcedure="false">Resume_SensAnal!$W$8</definedName>
    <definedName function="false" hidden="false" name="mleaf_867371fb_139f_5a14_87d0_9fe09071e134" vbProcedure="false">Recycling!$AL$94</definedName>
    <definedName function="false" hidden="false" name="mleaf_8673c6b7_68df_5c82_b78d_fc1c4c90b555" vbProcedure="false">'Use Phase'!$R$143</definedName>
    <definedName function="false" hidden="false" name="mleaf_8674815f_eb9e_5713_9d7d_761c293ddaa9" vbProcedure="false">Production!$G$69</definedName>
    <definedName function="false" hidden="false" name="mleaf_867655da_2c58_5093_bfef_e6a941fd6af4" vbProcedure="false">'Use Phase'!$AG$328</definedName>
    <definedName function="false" hidden="false" name="mleaf_867a987f_4cea_5f5a_890e_8e4e7b8b9847" vbProcedure="false">'Use Phase_Grid'!$R$95</definedName>
    <definedName function="false" hidden="false" name="mleaf_867b0a40_f5f3_5119_9641_75200409047f" vbProcedure="false">'Use Phase_Grid'!$K$155</definedName>
    <definedName function="false" hidden="false" name="mleaf_867b73ba_e766_595f_9f2d_3e25f7ddea9e" vbProcedure="false">Recycling!$AX$96</definedName>
    <definedName function="false" hidden="false" name="mleaf_867c3141_aab1_57fc_a3bd_4f7ae32e6fcc" vbProcedure="false">'Use Phase_Grid'!$O$211</definedName>
    <definedName function="false" hidden="false" name="mleaf_867e0047_1678_50eb_acac_bf114106c02e" vbProcedure="false">'Use Phase'!$AG$256</definedName>
    <definedName function="false" hidden="false" name="mleaf_86802951_924d_5ec7_86de_8f7db2aff1c2" vbProcedure="false">'Use Phase_Grid'!$O$35</definedName>
    <definedName function="false" hidden="false" name="mleaf_8684a467_4146_5d41_b07b_4a5146b53eff" vbProcedure="false">Recycling!$AP$155</definedName>
    <definedName function="false" hidden="false" name="mleaf_86885978_9dfa_5c0e_bf8f_394991ad6742" vbProcedure="false">Resume_SensAnal!$AO$118</definedName>
    <definedName function="false" hidden="false" name="mleaf_868c00f1_787b_5800_8a4c_8cf0e7ad159e" vbProcedure="false">'Heat map article'!$AD$123</definedName>
    <definedName function="false" hidden="false" name="mleaf_868c48e8_fb9f_54d8_81d9_d4df97cf1b61" vbProcedure="false">'Heat map article'!$AY$34</definedName>
    <definedName function="false" hidden="false" name="mleaf_868c6102_9573_591d_9a42_214bf621609f" vbProcedure="false">'Heat map article'!$AS$23</definedName>
    <definedName function="false" hidden="false" name="mleaf_86909980_0ccb_5161_b158_5bb6550e3474" vbProcedure="false">Recycling!$BK$319</definedName>
    <definedName function="false" hidden="false" name="mleaf_8690f64e_8358_5c3d_ac83_10e2d9615733" vbProcedure="false">'Use Phase'!$P$120</definedName>
    <definedName function="false" hidden="false" name="mleaf_869108c0_6089_5c91_a2f6_2f104f0329ec" vbProcedure="false">'Use Phase_Grid'!$K$206</definedName>
    <definedName function="false" hidden="false" name="mleaf_86939fa7_718d_54c1_aaac_de1fe143760b" vbProcedure="false">'Use Phase'!$AE$353</definedName>
    <definedName function="false" hidden="false" name="mleaf_869710a8_589c_59f6_a048_0a0814ef0759" vbProcedure="false">'Heat map article'!$AG$85</definedName>
    <definedName function="false" hidden="false" name="mleaf_869885eb_150c_59f5_a7e8_aaecb00163cf" vbProcedure="false">Recycling!$BS$167</definedName>
    <definedName function="false" hidden="false" name="mleaf_8699bbca_a23b_5d1a_9e68_3f7a32208ab7" vbProcedure="false">'Heat map article'!$X$90</definedName>
    <definedName function="false" hidden="false" name="mleaf_869b3504_7a75_5712_9120_8f6633ec0bbd" vbProcedure="false">'Use Phase'!$Q$139</definedName>
    <definedName function="false" hidden="false" name="mleaf_869c3150_0293_5883_b612_57bd71ccfbe9" vbProcedure="false">'Use Phase_Grid'!$N$233</definedName>
    <definedName function="false" hidden="false" name="mleaf_869dacb5_9157_5e48_9f0f_77b009f66ff2" vbProcedure="false">'Use Phase'!$AF$172</definedName>
    <definedName function="false" hidden="false" name="mleaf_869e5e35_aa6d_5024_a884_17a4faac04f5" vbProcedure="false">'Use Phase'!$O$127</definedName>
    <definedName function="false" hidden="false" name="mleaf_86a07777_6434_5f73_ab99_3d5577664936" vbProcedure="false">'Use Phase'!$K$144</definedName>
    <definedName function="false" hidden="false" name="mleaf_86a152f4_aac3_52d0_bea4_9cc3ad169362" vbProcedure="false">'Use Phase'!$N$362</definedName>
    <definedName function="false" hidden="false" name="mleaf_86a31bd7_1bee_5be6_8894_63b3fe400236" vbProcedure="false">Graphs!$Q$67</definedName>
    <definedName function="false" hidden="false" name="mleaf_86a39ea9_b1f5_5f43_a2b1_734a1c9fbcd3" vbProcedure="false">'Use Phase_Grid'!$O$217</definedName>
    <definedName function="false" hidden="false" name="mleaf_86a790f9_8e8e_5d83_959b_3b04bb1b1e2f" vbProcedure="false">'Use Phase_Grid'!$P$66</definedName>
    <definedName function="false" hidden="false" name="mleaf_86a79b95_ea4f_52ab_ae17_46fe37bebf39" vbProcedure="false">Resume_SensAnal!$N$205</definedName>
    <definedName function="false" hidden="false" name="mleaf_86a87314_224c_57b5_b008_f6be048d9bab" vbProcedure="false">Production!$H$154</definedName>
    <definedName function="false" hidden="false" name="mleaf_86ab2a39_5e1f_5eb8_a06e_26bec779e7c9" vbProcedure="false">'Use Phase_Grid'!$R$212</definedName>
    <definedName function="false" hidden="false" name="mleaf_86aeb48b_6871_5a9b_9d4b_7634d98e056b" vbProcedure="false">'Use Phase'!$M$56</definedName>
    <definedName function="false" hidden="false" name="mleaf_86bbf2aa_d585_5d71_bbc2_2291daa1afbb" vbProcedure="false">Recycling!$AR$88</definedName>
    <definedName function="false" hidden="false" name="mleaf_86bc2e69_1752_5d0f_afac_fc610a0c5c18" vbProcedure="false">'Heat map article'!$AA$83</definedName>
    <definedName function="false" hidden="false" name="mleaf_86bc5740_368d_590c_be08_c223865baea1" vbProcedure="false">'Heat map article'!$BB$26</definedName>
    <definedName function="false" hidden="false" name="mleaf_86bea891_64d4_5b23_a310_c5de581921ef" vbProcedure="false">Production!$L$42</definedName>
    <definedName function="false" hidden="false" name="mleaf_86c32b19_1df7_5e81_abe2_40c03c1cb1a5" vbProcedure="false">Production!$X$63</definedName>
    <definedName function="false" hidden="false" name="mleaf_86c4a7a1_1a61_5172_bcbe_dea58b785b19" vbProcedure="false">Recycling!$AJ$143</definedName>
    <definedName function="false" hidden="false" name="mleaf_86c4b109_c1b5_5d46_88fd_38bcc3447151" vbProcedure="false">'Use Phase'!$AJ$268</definedName>
    <definedName function="false" hidden="false" name="mleaf_86c5ef21_36f4_572f_9a4b_1ec69dcb2dd4" vbProcedure="false">Resume_SensAnal!$AQ$123</definedName>
    <definedName function="false" hidden="false" name="mleaf_86c70452_7dac_53a8_845b_62c65d11d1b2" vbProcedure="false">Whisker_Sens!$B$31</definedName>
    <definedName function="false" hidden="false" name="mleaf_86c83082_b09d_54ed_b526_83ad1020a6cb" vbProcedure="false">Graphs!$H$38</definedName>
    <definedName function="false" hidden="false" name="mleaf_86c909a3_be19_56c7_97e1_465b67b5a9b1" vbProcedure="false">'Heat map article'!$V$99</definedName>
    <definedName function="false" hidden="false" name="mleaf_86cc99dd_8cf1_56e6_8796_e3b8b08158c8" vbProcedure="false">'Heat map article'!$AP$38</definedName>
    <definedName function="false" hidden="false" name="mleaf_86d27742_d915_5617_bb5d_8d5081b4f35b" vbProcedure="false">'Use Phase_Grid'!$O$65</definedName>
    <definedName function="false" hidden="false" name="mleaf_86d2e0a5_d235_5ebf_b094_0ec4f30defe7" vbProcedure="false">'Use Phase_Grid'!$P$251</definedName>
    <definedName function="false" hidden="false" name="mleaf_86d81155_f749_5d41_996d_d74b476669db" vbProcedure="false">'Heat map article'!$M$120</definedName>
    <definedName function="false" hidden="false" name="mleaf_86d920ab_ed62_528e_96f1_624177e90691" vbProcedure="false">Production!$AL$18</definedName>
    <definedName function="false" hidden="false" name="mleaf_86da7d26_91d6_5e07_a146_4f2a03bb936a" vbProcedure="false">Resume_SensAnal!$T$120</definedName>
    <definedName function="false" hidden="false" name="mleaf_86dfcb9c_f00b_52b1_8c23_c75cacd64de0" vbProcedure="false">'Heat map article'!$AJ$106</definedName>
    <definedName function="false" hidden="false" name="mleaf_86e04307_a954_572f_86b7_afe61647ace2" vbProcedure="false">'Use Phase_Grid'!$P$44</definedName>
    <definedName function="false" hidden="false" name="mleaf_86e187cc_db98_5624_aeea_b83ba3edd428" vbProcedure="false">Recycling!$Q$193</definedName>
    <definedName function="false" hidden="false" name="mleaf_86e3e4da_3c7d_58a9_9bac_c06859da73de" vbProcedure="false">Resume_SensAnal!$Q$171</definedName>
    <definedName function="false" hidden="false" name="mleaf_86e4483f_cfba_5992_b1e7_da26f9bc085e" vbProcedure="false">'Heat map article'!$F$143</definedName>
    <definedName function="false" hidden="false" name="mleaf_86e5f47e_5787_5168_b90f_56802df8b0bc" vbProcedure="false">Production!$AJ$54</definedName>
    <definedName function="false" hidden="false" name="mleaf_86e678ae_3475_5193_9e2c_ac85d03f25d3" vbProcedure="false">'Use Phase'!$T$336</definedName>
    <definedName function="false" hidden="false" name="mleaf_86e982bd_376d_55bf_a0a7_c4cd78f79b5e" vbProcedure="false">Recycling!$AW$82</definedName>
    <definedName function="false" hidden="false" name="mleaf_86f899c3_6a3e_5fd7_bd3b_fab32dae8cca" vbProcedure="false">'Heat map article'!$J$98</definedName>
    <definedName function="false" hidden="false" name="mleaf_86fb3d1a_ac15_5f49_9730_fe7ea4cd886e" vbProcedure="false">Resume_SensAnal!$R$34</definedName>
    <definedName function="false" hidden="false" name="mleaf_86fcefa4_f386_5a09_8b61_b8feb696c0ff" vbProcedure="false">'Use Phase'!$R$48</definedName>
    <definedName function="false" hidden="false" name="mleaf_86fe673f_0585_5da2_979c_14e0985bb3b5" vbProcedure="false">'Use Phase'!$R$100</definedName>
    <definedName function="false" hidden="false" name="mleaf_87026414_e5ae_57f8_bbda_b5b089ec391f" vbProcedure="false">Resume_SensAnal!$AF$86</definedName>
    <definedName function="false" hidden="false" name="mleaf_8703a325_7fd9_575a_b564_ccf2485a1071" vbProcedure="false">'Use Phase_Grid'!$K$4</definedName>
    <definedName function="false" hidden="false" name="mleaf_8706640a_1edb_55dc_be1e_a62d88561941" vbProcedure="false">'Use Phase'!$L$234</definedName>
    <definedName function="false" hidden="false" name="mleaf_870bca4d_713c_571a_acb1_56468ee46cae" vbProcedure="false">Resume_SensAnal!$T$58</definedName>
    <definedName function="false" hidden="false" name="mleaf_871222f1_449d_510e_9930_d6246ac11efc" vbProcedure="false">'Heat map article'!$AG$33</definedName>
    <definedName function="false" hidden="false" name="mleaf_871515b3_ecfb_5ff0_bd3d_d07681e927b5" vbProcedure="false">'Use Phase'!$AK$203</definedName>
    <definedName function="false" hidden="false" name="mleaf_8715221e_039d_5bde_83b3_527344fd2e9d" vbProcedure="false">'Heat map article'!$M$151</definedName>
    <definedName function="false" hidden="false" name="mleaf_8716f464_589c_5bf3_a996_d8ffba827843" vbProcedure="false">'Use Phase_Grid'!$S$211</definedName>
    <definedName function="false" hidden="false" name="mleaf_871a332e_d242_5137_b9b8_abda24520085" vbProcedure="false">Resume_SensAnal!$U$15</definedName>
    <definedName function="false" hidden="false" name="mleaf_871ca992_dbe8_5664_8343_ad8a0c8418e1" vbProcedure="false">'Use Phase'!$P$73</definedName>
    <definedName function="false" hidden="false" name="mleaf_872157f7_8cec_56cd_b075_c51deb60934f" vbProcedure="false">Recycling!$AQ$340</definedName>
    <definedName function="false" hidden="false" name="mleaf_872480bf_2ba4_51de_b908_370c34aef760" vbProcedure="false">'Use Phase'!$AJ$207</definedName>
    <definedName function="false" hidden="false" name="mleaf_872729d3_d800_53cb_881f_b6d5e13f29ac" vbProcedure="false">'Use Phase_Grid'!$C$36</definedName>
    <definedName function="false" hidden="false" name="mleaf_8729e290_bbde_58d5_a925_701601743955" vbProcedure="false">'Use Phase_Grid'!$V$219</definedName>
    <definedName function="false" hidden="false" name="mleaf_872d5040_2a44_568a_abb3_d543a259f8f5" vbProcedure="false">Recycling!$BG$115</definedName>
    <definedName function="false" hidden="false" name="mleaf_872ea8bb_2110_5e85_8cbf_56c022dba01e" vbProcedure="false">Resume_SensAnal!$AB$102</definedName>
    <definedName function="false" hidden="false" name="mleaf_8734083e_4c47_56c2_be93_83452967ab1b" vbProcedure="false">'Use Phase_Grid'!$K$7</definedName>
    <definedName function="false" hidden="false" name="mleaf_8739a85d_6527_530c_92cd_a6249d536e30" vbProcedure="false">Production!$E$80</definedName>
    <definedName function="false" hidden="false" name="mleaf_873af112_423a_5673_869b_adca6b411f73" vbProcedure="false">Resume_SensAnal!$AN$135</definedName>
    <definedName function="false" hidden="false" name="mleaf_873d73e7_aea0_587d_9af3_b287dab1ee36" vbProcedure="false">Resume_SensAnal!$F$43</definedName>
    <definedName function="false" hidden="false" name="mleaf_873dfa4a_1ccf_592d_ad06_ad1950efbf17" vbProcedure="false">'Use Phase'!$R$63</definedName>
    <definedName function="false" hidden="false" name="mleaf_873e9e81_8ba6_57d0_83ba_b411600285d9" vbProcedure="false">Resume_SensAnal!$AP$132</definedName>
    <definedName function="false" hidden="false" name="mleaf_8741379c_3957_5bfa_9379_735a99e77083" vbProcedure="false">'Heat map article'!$BA$25</definedName>
    <definedName function="false" hidden="false" name="mleaf_8742139d_da0b_5176_b729_a39386b59e63" vbProcedure="false">'Heat map article'!$BB$38</definedName>
    <definedName function="false" hidden="false" name="mleaf_8744b702_225a_5f4a_b9b5_182677cc8e7a" vbProcedure="false">Whisker_Sens!$F$36</definedName>
    <definedName function="false" hidden="false" name="mleaf_87472909_b9d0_5f24_a257_e137171e99fe" vbProcedure="false">Resume_SensAnal!$R$115</definedName>
    <definedName function="false" hidden="false" name="mleaf_8747da9b_aaae_5c12_9e74_c4ac0a5f02a1" vbProcedure="false">'Heat map article'!$AP$21</definedName>
    <definedName function="false" hidden="false" name="mleaf_874fa1c7_ca9d_5be2_8df6_23c2a80d1b77" vbProcedure="false">Resume_SensAnal!$AL$93</definedName>
    <definedName function="false" hidden="false" name="mleaf_8750bc0d_9c39_5192_b7cb_9d886f50c0c1" vbProcedure="false">Production!$AV$54</definedName>
    <definedName function="false" hidden="false" name="mleaf_875146d2_45db_538f_ba52_7b0c7c352d68" vbProcedure="false">'Use Phase_Grid'!$E$36</definedName>
    <definedName function="false" hidden="false" name="mleaf_8751470a_f256_5ffa_bf2e_feb247eaf309" vbProcedure="false">Production!$BN$180</definedName>
    <definedName function="false" hidden="false" name="mleaf_8754b74c_a748_53b0_aa9a_cabf13fdd821" vbProcedure="false">Production!$J$111</definedName>
    <definedName function="false" hidden="false" name="mleaf_875a32b2_4758_50c6_b0f3_5f3999fc5174" vbProcedure="false">Recycling!$AD$162</definedName>
    <definedName function="false" hidden="false" name="mleaf_875a99db_3b2a_5ebb_a209_45dd6568f0c0" vbProcedure="false">Graphs!$N$31</definedName>
    <definedName function="false" hidden="false" name="mleaf_875b3991_7487_54d8_b699_bb39d8143ef1" vbProcedure="false">Recycling!$AM$86</definedName>
    <definedName function="false" hidden="false" name="mleaf_875c6190_7e74_5185_91d4_0771aee0b7f8" vbProcedure="false">'Heat map article'!$AL$13</definedName>
    <definedName function="false" hidden="false" name="mleaf_8763da18_d509_5bf9_9193_5a4a7130493a" vbProcedure="false">'Heat map article'!$AB$152</definedName>
    <definedName function="false" hidden="false" name="mleaf_87652afd_b5b5_5b1e_b40e_323a203f71a2" vbProcedure="false">Resume_SensAnal!$R$209</definedName>
    <definedName function="false" hidden="false" name="mleaf_876a21c5_6d76_533c_94b4_df9aa1789ac9" vbProcedure="false">'Heat map article'!$AF$106</definedName>
    <definedName function="false" hidden="false" name="mleaf_876a55d5_4fc2_5259_8765_8d988cab8caf" vbProcedure="false">Recycling!$AU$309</definedName>
    <definedName function="false" hidden="false" name="mleaf_876af1e2_63a0_5462_a0b6_394bbc1f6dab" vbProcedure="false">Recycling!$AP$323</definedName>
    <definedName function="false" hidden="false" name="mleaf_876e1a7a_4a88_5159_8184_4d435b50864a" vbProcedure="false">'Use Phase'!$AJ$300</definedName>
    <definedName function="false" hidden="false" name="mleaf_8771bc05_230b_5a48_bd7e_0cc0f8f68827" vbProcedure="false">Recycling!$Q$157</definedName>
    <definedName function="false" hidden="false" name="mleaf_87751bb9_02c9_5d41_a060_a19f0f371a5d" vbProcedure="false">'Use Phase'!$AH$246</definedName>
    <definedName function="false" hidden="false" name="mleaf_877bdf91_69c3_549b_bc00_1d504d82a9e9" vbProcedure="false">Production!$AC$4</definedName>
    <definedName function="false" hidden="false" name="mleaf_877d596a_7c6a_5773_8eaa_99954bbe8eae" vbProcedure="false">Graphs!$F$13</definedName>
    <definedName function="false" hidden="false" name="mleaf_8780294e_dcf3_544f_a03b_d69f0f71b451" vbProcedure="false">Production!$H$134</definedName>
    <definedName function="false" hidden="false" name="mleaf_8783de2a_ec05_575e_af50_14702402dc09" vbProcedure="false">Recycling!$AQ$325</definedName>
    <definedName function="false" hidden="false" name="mleaf_87852750_8007_5fdf_9c05_f8b41e49bc1c" vbProcedure="false">Recycling!$CD$105</definedName>
    <definedName function="false" hidden="false" name="mleaf_87885a12_d2aa_5d11_86c0_69f5b1e814f3" vbProcedure="false">Resume_SensAnal!$J$118</definedName>
    <definedName function="false" hidden="false" name="mleaf_878bc8e3_b759_5eb2_9944_b5ba329e5cb6" vbProcedure="false">Production!$AA$155</definedName>
    <definedName function="false" hidden="false" name="mleaf_878cf7db_0fac_5b9c_be0c_33ae52c60538" vbProcedure="false">'Use Phase_Grid'!$P$205</definedName>
    <definedName function="false" hidden="false" name="mleaf_878e9060_d3c1_5727_9612_d9170e50c8df" vbProcedure="false">'Use Phase_Grid'!$W$168</definedName>
    <definedName function="false" hidden="false" name="mleaf_8790be4b_e1e2_5fc2_8b2c_52df3661d4e3" vbProcedure="false">'Heat map article'!$AA$44</definedName>
    <definedName function="false" hidden="false" name="mleaf_879173e7_f540_57b1_a08a_1d6ba21463cf" vbProcedure="false">'Heat map article'!$I$87</definedName>
    <definedName function="false" hidden="false" name="mleaf_87917e4e_f262_5782_b058_018536f747bc" vbProcedure="false">Resume_SensAnal!$AM$114</definedName>
    <definedName function="false" hidden="false" name="mleaf_879341be_548f_5b7e_af6a_019487006fd0" vbProcedure="false">'Heat map article'!$Y$25</definedName>
    <definedName function="false" hidden="false" name="mleaf_8795345a_aecf_51ad_9af9_589802ce992e" vbProcedure="false">'Heat map article'!$U$146</definedName>
    <definedName function="false" hidden="false" name="mleaf_87991197_5cfa_5ca9_8563_4625ba9e0569" vbProcedure="false">Recycling!$AP$347</definedName>
    <definedName function="false" hidden="false" name="mleaf_8799b5bf_b355_5d27_94af_2b3a87ba0b16" vbProcedure="false">'Use Phase_Grid'!$P$4</definedName>
    <definedName function="false" hidden="false" name="mleaf_879d8060_8edf_5f9e_b6cf_cefafd3f426d" vbProcedure="false">'Heat map article'!$AG$102</definedName>
    <definedName function="false" hidden="false" name="mleaf_87a28cf5_7c1c_55d1_b240_2275a7b8499c" vbProcedure="false">Production!$F$33</definedName>
    <definedName function="false" hidden="false" name="mleaf_87a42a64_6391_57c8_9ca2_4f6d8c634601" vbProcedure="false">Resume_SensAnal!$K$209</definedName>
    <definedName function="false" hidden="false" name="mleaf_87a9fa61_a700_5d60_ae51_4fc507241d93" vbProcedure="false">Recycling!$V$153</definedName>
    <definedName function="false" hidden="false" name="mleaf_87ab263e_86c9_544a_a90f_ac7deffc00e2" vbProcedure="false">'Use Phase'!$K$125</definedName>
    <definedName function="false" hidden="false" name="mleaf_87ade30f_b14f_5d22_bbd4_6128a7ec7110" vbProcedure="false">'Heat map article'!$M$67</definedName>
    <definedName function="false" hidden="false" name="mleaf_87b58bf4_41a4_570a_b248_5fb563f9ee1d" vbProcedure="false">'Use Phase'!$Q$282</definedName>
    <definedName function="false" hidden="false" name="mleaf_87b64e68_23d1_5bf2_a9de_44d9907c51ba" vbProcedure="false">'Use Phase'!$U$258</definedName>
    <definedName function="false" hidden="false" name="mleaf_87b79e5b_fa77_508b_9ebd_bd5d6d3ca85a" vbProcedure="false">Recycling!$AF$86</definedName>
    <definedName function="false" hidden="false" name="mleaf_87bda8f1_0e75_58ad_a910_3b3834a3004f" vbProcedure="false">Recycling!$AU$49</definedName>
    <definedName function="false" hidden="false" name="mleaf_87bf0ce6_91b1_5a0d_a61f_8339a7e92834" vbProcedure="false">'Use Phase'!$K$191</definedName>
    <definedName function="false" hidden="false" name="mleaf_87c0288d_2c1b_576a_9912_81372b98e823" vbProcedure="false">Resume_SensAnal!$AP$122</definedName>
    <definedName function="false" hidden="false" name="mleaf_87c1d110_25ac_5394_8931_bb773e60f192" vbProcedure="false">'Use Phase'!$R$208</definedName>
    <definedName function="false" hidden="false" name="mleaf_87ca2309_27a0_5079_b787_65714a07991b" vbProcedure="false">Resume_SensAnal!$AQ$126</definedName>
    <definedName function="false" hidden="false" name="mleaf_87cb2dac_adaf_5469_8a8e_9f5341c7349a" vbProcedure="false">'Use Phase'!$P$212</definedName>
    <definedName function="false" hidden="false" name="mleaf_87cf6be6_8e0b_5436_b151_80a37e818db2" vbProcedure="false">Resume_SensAnal!$D$62</definedName>
    <definedName function="false" hidden="false" name="mleaf_87d07d78_4327_5346_b971_7495443018ba" vbProcedure="false">'Use Phase'!$P$195</definedName>
    <definedName function="false" hidden="false" name="mleaf_87d1ee8f_1e06_5bde_8243_414be86678ba" vbProcedure="false">'Heat map article'!$M$64</definedName>
    <definedName function="false" hidden="false" name="mleaf_87d2c859_d06a_5a9e_b7df_164721612a23" vbProcedure="false">Recycling!$AN$147</definedName>
    <definedName function="false" hidden="false" name="mleaf_87d43ae2_8695_5143_8919_e59a44ea0bc1" vbProcedure="false">Recycling!$V$170</definedName>
    <definedName function="false" hidden="false" name="mleaf_87d4cc61_e9d9_5fe1_af47_d217886d0e48" vbProcedure="false">'Heat map article'!$E$103</definedName>
    <definedName function="false" hidden="false" name="mleaf_87d5a3b1_5469_519c_84f8_ddc62aa86eb6" vbProcedure="false">Production!$AV$89</definedName>
    <definedName function="false" hidden="false" name="mleaf_87d731f3_3ae8_51a2_acab_b96e8d614c77" vbProcedure="false">Resume_SensAnal!$AG$44</definedName>
    <definedName function="false" hidden="false" name="mleaf_87d75ee7_647b_50ad_b736_a95e16d50abc" vbProcedure="false">'Heat map article'!$AD$14</definedName>
    <definedName function="false" hidden="false" name="mleaf_87d82dcb_82a9_5d48_924f_7f2d4fea0501" vbProcedure="false">'Use Phase'!$M$128</definedName>
    <definedName function="false" hidden="false" name="mleaf_87d9540c_7759_5115_8322_bc0a8f8449ea" vbProcedure="false">Production!$G$239</definedName>
    <definedName function="false" hidden="false" name="mleaf_87dc9b73_d2df_5c78_8a7b_3ff47386d540" vbProcedure="false">'Heat map article'!$F$135</definedName>
    <definedName function="false" hidden="false" name="mleaf_87dda151_7832_5e13_b9c5_465833ad618f" vbProcedure="false">'Heat map article'!$P$108</definedName>
    <definedName function="false" hidden="false" name="mleaf_87e0091f_20dd_587c_b9c1_0eb839bb0b26" vbProcedure="false">Graphs!$C$56</definedName>
    <definedName function="false" hidden="false" name="mleaf_87e03807_9ade_54e7_905b_1b484a4e1df8" vbProcedure="false">'Use Phase'!$J$192</definedName>
    <definedName function="false" hidden="false" name="mleaf_87e1ebb6_d889_5cb1_acd3_0788bc85c470" vbProcedure="false">'Use Phase'!$V$141</definedName>
    <definedName function="false" hidden="false" name="mleaf_87e32cbe_63d1_5751_bafa_e638b747a646" vbProcedure="false">Production!$AI$41</definedName>
    <definedName function="false" hidden="false" name="mleaf_87ea00cc_49eb_5bb2_b016_eb787a5a73f2" vbProcedure="false">Resume_SensAnal!$AK$127</definedName>
    <definedName function="false" hidden="false" name="mleaf_87eb5bcc_c79a_5aad_82e4_2cdb61566e80" vbProcedure="false">Resume_SensAnal!$N$45</definedName>
    <definedName function="false" hidden="false" name="mleaf_87ec8a77_c381_58f1_8277_e98cd32c19c2" vbProcedure="false">'Heat map article'!$I$62</definedName>
    <definedName function="false" hidden="false" name="mleaf_87eddaca_3a1a_54b2_aa1e_d0b217dd71c9" vbProcedure="false">'Use Phase_Grid'!$T$168</definedName>
    <definedName function="false" hidden="false" name="mleaf_87ef7f72_3f48_5684_a4a8_ee58ff445616" vbProcedure="false">Recycling!$BR$111</definedName>
    <definedName function="false" hidden="false" name="mleaf_87f24a75_0096_51f3_bf4e_e8728cb0c06b" vbProcedure="false">'Use Phase'!$R$197</definedName>
    <definedName function="false" hidden="false" name="mleaf_87f2b63f_65d3_5830_aa53_8be65b086120" vbProcedure="false">'Use Phase'!$AF$312</definedName>
    <definedName function="false" hidden="false" name="mleaf_87f31178_b7d7_532d_a0e4_99e80032899d" vbProcedure="false">Graphs!$P$23</definedName>
    <definedName function="false" hidden="false" name="mleaf_87f3a1c4_9b28_5b22_9d90_f9167500fdee" vbProcedure="false">'Use Phase'!$AJ$198</definedName>
    <definedName function="false" hidden="false" name="mleaf_87fb7669_c7a3_5052_a1d1_f337ae57868b" vbProcedure="false">Production!$AL$88</definedName>
    <definedName function="false" hidden="false" name="mleaf_88004125_2933_5bb6_9651_b628b590be4c" vbProcedure="false">'Use Phase'!$AK$277</definedName>
    <definedName function="false" hidden="false" name="mleaf_880278e5_ee82_548e_ac7a_3085957c6d7d" vbProcedure="false">Recycling!$AN$154</definedName>
    <definedName function="false" hidden="false" name="mleaf_880ca2a5_d1f8_5be9_9507_dfc057fb66a4" vbProcedure="false">'Use Phase'!$A$1</definedName>
    <definedName function="false" hidden="false" name="mleaf_880e449d_4444_56f0_a7c1_78991688266e" vbProcedure="false">'Use Phase'!$R$163</definedName>
    <definedName function="false" hidden="false" name="mleaf_880ffa6b_ff02_5950_9795_41a41d9ec4aa" vbProcedure="false">'Use Phase'!$P$146</definedName>
    <definedName function="false" hidden="false" name="mleaf_8811d0e6_35ca_52d0_b7a8_a787e7c40c18" vbProcedure="false">'Heat map article'!$Y$122</definedName>
    <definedName function="false" hidden="false" name="mleaf_88140c52_3f99_5714_b0c0_d778e57abbf2" vbProcedure="false">'Heat map article'!$D$127</definedName>
    <definedName function="false" hidden="false" name="mleaf_88149e4b_a6f4_5f85_9312_0de65e12d18a" vbProcedure="false">'Use Phase_Grid'!$U$179</definedName>
    <definedName function="false" hidden="false" name="mleaf_88151c09_1b68_59e6_b365_627fb7256503" vbProcedure="false">'Use Phase'!$AF$231</definedName>
    <definedName function="false" hidden="false" name="mleaf_881a1cc9_4b61_5a22_892f_b50125f3152b" vbProcedure="false">'Use Phase_Grid'!$S$141</definedName>
    <definedName function="false" hidden="false" name="mleaf_881bdeb9_7c93_5817_ae8d_73a03c2e5390" vbProcedure="false">'Heat map article'!$AE$25</definedName>
    <definedName function="false" hidden="false" name="mleaf_881d0eac_3b31_5bfa_926a_1a46726b5d9f" vbProcedure="false">Resume_SensAnal!$AN$112</definedName>
    <definedName function="false" hidden="false" name="mleaf_881d78f9_9468_5563_b856_3ce0c616912b" vbProcedure="false">Resume_SensAnal!$AH$100</definedName>
    <definedName function="false" hidden="false" name="mleaf_881ed41d_54ec_5cf8_9fbd_b636c2bc865a" vbProcedure="false">Recycling!$AS$65</definedName>
    <definedName function="false" hidden="false" name="mleaf_881f11ea_e71a_5be5_9c11_73c2690649ca" vbProcedure="false">'Use Phase_Grid'!$N$196</definedName>
    <definedName function="false" hidden="false" name="mleaf_88208c9d_7051_59ec_8c18_2e5025ff21c7" vbProcedure="false">Production!$AU$205</definedName>
    <definedName function="false" hidden="false" name="mleaf_88216187_0257_5c4f_9f62_42408c408e8a" vbProcedure="false">'Use Phase_Grid'!$M$234</definedName>
    <definedName function="false" hidden="false" name="mleaf_88217f14_5e6e_50a4_892d_606ae830b433" vbProcedure="false">'Use Phase_Grid'!$S$137</definedName>
    <definedName function="false" hidden="false" name="mleaf_8824611c_5995_58dd_b764_92e1fe5a8206" vbProcedure="false">Recycling!$CC$119</definedName>
    <definedName function="false" hidden="false" name="mleaf_882627ab_9c3a_5ac2_a228_e9df35faba04" vbProcedure="false">Resume_SensAnal!$M$121</definedName>
    <definedName function="false" hidden="false" name="mleaf_8828aab4_ead8_5fc8_88c4_88c80a1dbae3" vbProcedure="false">'Heat map article'!$AF$9</definedName>
    <definedName function="false" hidden="false" name="mleaf_8829aab5_61f8_5bf7_a25e_3c8a5193dc7a" vbProcedure="false">'Heat map article'!$AJ$131</definedName>
    <definedName function="false" hidden="false" name="mleaf_882b97fe_f6bd_5e00_85ed_6b1249907697" vbProcedure="false">'Use Phase'!$AJ$160</definedName>
    <definedName function="false" hidden="false" name="mleaf_882e3bfa_d265_561d_95c3_77e7405873c4" vbProcedure="false">'Use Phase'!$S$170</definedName>
    <definedName function="false" hidden="false" name="mleaf_8836ac00_a49b_5fdf_9b7b_cd04d8de4c66" vbProcedure="false">'Use Phase'!$N$384</definedName>
    <definedName function="false" hidden="false" name="mleaf_8836ffdc_02f5_524c_8ebd_f65e16fb6f5b" vbProcedure="false">'Heat map article'!$E$152</definedName>
    <definedName function="false" hidden="false" name="mleaf_8839ba94_52ad_5f98_a452_26f2d9b02c59" vbProcedure="false">Recycling!$BY$103</definedName>
    <definedName function="false" hidden="false" name="mleaf_883a72f8_4d00_5db5_a2a0_91f0407748bb" vbProcedure="false">Recycling!$BK$322</definedName>
    <definedName function="false" hidden="false" name="mleaf_883d1269_dfc7_57d3_8fd3_21822bf308d9" vbProcedure="false">'Use Phase'!$O$18</definedName>
    <definedName function="false" hidden="false" name="mleaf_883e3b4c_6be7_5f6f_bd3a_082342aa6986" vbProcedure="false">Graphs!$A$1</definedName>
    <definedName function="false" hidden="false" name="mleaf_88442663_f96f_56e7_9fb8_58af1c0fa7a4" vbProcedure="false">'Heat map article'!$N$52</definedName>
    <definedName function="false" hidden="false" name="mleaf_88492598_2d9e_5d6a_a477_5d5c19220f64" vbProcedure="false">Recycling!$BA$91</definedName>
    <definedName function="false" hidden="false" name="mleaf_8849300d_9e51_581e_b290_3a6f4c483923" vbProcedure="false">Recycling!$AQ$83</definedName>
    <definedName function="false" hidden="false" name="mleaf_88517593_8ea3_5b1e_9033_2e53927c80b0" vbProcedure="false">'Heat map article'!$M$91</definedName>
    <definedName function="false" hidden="false" name="mleaf_8853bce5_26b7_5191_8e00_35c5debe5093" vbProcedure="false">Production!$G$199</definedName>
    <definedName function="false" hidden="false" name="mleaf_8856632c_0c1c_5f72_82ea_263b9c16204f" vbProcedure="false">'Use Phase'!$AI$253</definedName>
    <definedName function="false" hidden="false" name="mleaf_8856a615_dbd5_5776_bbfd_890362a30dc8" vbProcedure="false">Recycling!$AL$146</definedName>
    <definedName function="false" hidden="false" name="mleaf_8857906a_293b_5d7d_a186_0f74d1f12993" vbProcedure="false">Recycling!$J$142</definedName>
    <definedName function="false" hidden="false" name="mleaf_88595d00_c640_5c86_98d1_39cff6e70515" vbProcedure="false">Production!$N$37</definedName>
    <definedName function="false" hidden="false" name="mleaf_885be00f_9e30_55c9_8bdf_024357feb404" vbProcedure="false">'Use Phase'!$M$235</definedName>
    <definedName function="false" hidden="false" name="mleaf_885be2f9_567b_5f54_990d_27e2e47315ed" vbProcedure="false">'Use Phase'!$AD$342</definedName>
    <definedName function="false" hidden="false" name="mleaf_886462cc_2ab6_51bc_8544_14cae5d89b1c" vbProcedure="false">Production!$BO$180</definedName>
    <definedName function="false" hidden="false" name="mleaf_8865f781_00b6_5150_973a_a301face1842" vbProcedure="false">'Use Phase'!$R$182</definedName>
    <definedName function="false" hidden="false" name="mleaf_8866c427_2eb9_59dd_8cf0_dc97328fdc9a" vbProcedure="false">Resume_SensAnal!$AM$87</definedName>
    <definedName function="false" hidden="false" name="mleaf_8866e824_515a_550e_871e_40510a995744" vbProcedure="false">'Heat map article'!$W$9</definedName>
    <definedName function="false" hidden="false" name="mleaf_886a0e16_9403_5865_8430_85f1b31de380" vbProcedure="false">Production!$S$8</definedName>
    <definedName function="false" hidden="false" name="mleaf_886a14f7_a0f8_5850_858a_9b8bb02766d0" vbProcedure="false">'Use Phase'!$AI$324</definedName>
    <definedName function="false" hidden="false" name="mleaf_886b7e56_5929_5332_a61e_bb701c021e1b" vbProcedure="false">Resume_SensAnal!$X$202</definedName>
    <definedName function="false" hidden="false" name="mleaf_886bb3dc_8729_554a_abc2_ef4c270aac4e" vbProcedure="false">Recycling!$AS$47</definedName>
    <definedName function="false" hidden="false" name="mleaf_886db846_e134_5c28_91b3_d4326365bd91" vbProcedure="false">Resume_SensAnal!$E$18</definedName>
    <definedName function="false" hidden="false" name="mleaf_886e1a4b_5458_5795_9fa5_f74ac4870620" vbProcedure="false">'Heat map article'!$AX$14</definedName>
    <definedName function="false" hidden="false" name="mleaf_886f4705_5e65_5d6d_aab0_1705da8aec1e" vbProcedure="false">Recycling!$BH$167</definedName>
    <definedName function="false" hidden="false" name="mleaf_886fc242_1829_50f9_bced_d182288ea108" vbProcedure="false">'Use Phase_Grid'!$D$46</definedName>
    <definedName function="false" hidden="false" name="mleaf_8874677f_3dd3_5944_94d6_b2c52535e325" vbProcedure="false">'Use Phase'!$M$315</definedName>
    <definedName function="false" hidden="false" name="mleaf_8874fade_90c5_5bd0_a8e3_f9cb86a8c8ec" vbProcedure="false">'Heat map article'!$L$99</definedName>
    <definedName function="false" hidden="false" name="mleaf_8875addf_a8ac_59c2_ae4a_b95fb57c44f2" vbProcedure="false">'Heat map article'!$AF$34</definedName>
    <definedName function="false" hidden="false" name="mleaf_88763832_49fe_599a_b783_4e9357c51e0f" vbProcedure="false">'Heat map article'!$D$53</definedName>
    <definedName function="false" hidden="false" name="mleaf_887df9d1_3b51_5feb_b333_4dc495aa00c6" vbProcedure="false">Recycling!$BR$103</definedName>
    <definedName function="false" hidden="false" name="mleaf_887f99d5_b8e1_5164_8f3c_d994d39b4d28" vbProcedure="false">'Heat map article'!$AF$153</definedName>
    <definedName function="false" hidden="false" name="mleaf_888301bb_7fff_59b1_8fa2_9378d672e770" vbProcedure="false">'Use Phase'!$V$250</definedName>
    <definedName function="false" hidden="false" name="mleaf_88844dab_24fb_5ce2_bebe_ef64dc5d8585" vbProcedure="false">'Use Phase'!$AI$218</definedName>
    <definedName function="false" hidden="false" name="mleaf_88858811_3b64_52c7_a412_7628c7c9d481" vbProcedure="false">Resume_SensAnal!$H$32</definedName>
    <definedName function="false" hidden="false" name="mleaf_8885c1c0_995e_5bd0_9be0_62afbce03894" vbProcedure="false">'Use Phase_Grid'!$N$269</definedName>
    <definedName function="false" hidden="false" name="mleaf_8885dd78_7424_5623_94fb_5cbf0d795333" vbProcedure="false">Production!$L$10</definedName>
    <definedName function="false" hidden="false" name="mleaf_8886b3f8_fa53_5a69_9c64_1adac29da194" vbProcedure="false">Resume_SensAnal!$D$211</definedName>
    <definedName function="false" hidden="false" name="mleaf_8887aa11_5db9_5af8_bdf4_acccfc2d9f8d" vbProcedure="false">Resume_SensAnal!$AD$98</definedName>
    <definedName function="false" hidden="false" name="mleaf_888bf265_fe56_5b64_9090_9c99722aadd2" vbProcedure="false">'Use Phase'!$AH$178</definedName>
    <definedName function="false" hidden="false" name="mleaf_888ea1fd_d5b8_516d_a12b_7ecdf44fc8d4" vbProcedure="false">'Use Phase'!$P$223</definedName>
    <definedName function="false" hidden="false" name="mleaf_889486a0_4964_502c_b558_daf794c74f9e" vbProcedure="false">Recycling!$I$137</definedName>
    <definedName function="false" hidden="false" name="mleaf_889557b2_ea3c_525a_9341_94b91c44f7cc" vbProcedure="false">Resume_SensAnal!$H$71</definedName>
    <definedName function="false" hidden="false" name="mleaf_8898c899_a3c3_5699_9e4b_d9c70e0f9772" vbProcedure="false">'Use Phase'!$L$37</definedName>
    <definedName function="false" hidden="false" name="mleaf_8899897b_2cbc_5ed8_89a7_55edf8b5ee26" vbProcedure="false">'Use Phase'!$AF$317</definedName>
    <definedName function="false" hidden="false" name="mleaf_889da295_aebb_5e35_aca2_820998b9af1c" vbProcedure="false">Whisker_Sens!$C$40</definedName>
    <definedName function="false" hidden="false" name="mleaf_889fc60c_4498_56b6_bc8b_af6edd2100be" vbProcedure="false">Recycling!$AU$312</definedName>
    <definedName function="false" hidden="false" name="mleaf_88a2751a_e2a2_535f_b176_0e33a77235ec" vbProcedure="false">'Heat map article'!$I$17</definedName>
    <definedName function="false" hidden="false" name="mleaf_88a49dde_ddea_55c4_9cc0_c1387d32b32b" vbProcedure="false">'Heat map article'!$X$108</definedName>
    <definedName function="false" hidden="false" name="mleaf_88a4ab6b_37fe_5b2b_bbf4_27f03f5e89d5" vbProcedure="false">Recycling!$L$174</definedName>
    <definedName function="false" hidden="false" name="mleaf_88a73c88_9fc2_5cac_898f_b7e7cc3d78bc" vbProcedure="false">'Heat map article'!$G$64</definedName>
    <definedName function="false" hidden="false" name="mleaf_88a982e9_268f_528a_a848_f04693682f9e" vbProcedure="false">'Use Phase'!$AH$230</definedName>
    <definedName function="false" hidden="false" name="mleaf_88aaa7b6_2ab1_576a_ac22_9465d4344faa" vbProcedure="false">Resume_SensAnal!$N$188</definedName>
    <definedName function="false" hidden="false" name="mleaf_88ab9748_13ff_5d54_9824_476a008b2a26" vbProcedure="false">'Use Phase'!$AE$207</definedName>
    <definedName function="false" hidden="false" name="mleaf_88abacdf_134e_5ca0_85f9_7dce82841b0b" vbProcedure="false">'Heat map article'!$M$24</definedName>
    <definedName function="false" hidden="false" name="mleaf_88b089b5_2b6f_56ec_8a56_24c29f7e6189" vbProcedure="false">'Use Phase_Grid'!$W$180</definedName>
    <definedName function="false" hidden="false" name="mleaf_88b0def3_1346_576c_9e53_c7f0082a2b6d" vbProcedure="false">'Heat map article'!$AZ$22</definedName>
    <definedName function="false" hidden="false" name="mleaf_88b1f3e5_7228_5e50_83fa_737098103afc" vbProcedure="false">'Use Phase_Grid'!$S$165</definedName>
    <definedName function="false" hidden="false" name="mleaf_88b926fc_fde0_51f5_8df9_f4f86ddc0d07" vbProcedure="false">'Use Phase_Grid'!$L$190</definedName>
    <definedName function="false" hidden="false" name="mleaf_88bba34c_2e3f_5f1c_a07e_3d27be6bb0bc" vbProcedure="false">Graphs!$B$50</definedName>
    <definedName function="false" hidden="false" name="mleaf_88bc9cee_c32a_552e_b712_f8dae9418d9c" vbProcedure="false">'Use Phase'!$N$279</definedName>
    <definedName function="false" hidden="false" name="mleaf_88bef9a7_b1c2_5aa1_960f_f590a04dd425" vbProcedure="false">Graphs!$Q$47</definedName>
    <definedName function="false" hidden="false" name="mleaf_88c2df0a_5657_5793_ab66_db2dd73d4fd5" vbProcedure="false">'Heat map article'!$G$85</definedName>
    <definedName function="false" hidden="false" name="mleaf_88c4d60b_dca2_50da_953f_200c86b7c6b3" vbProcedure="false">Production!$BO$55</definedName>
    <definedName function="false" hidden="false" name="mleaf_88c6014b_1b1e_5dcd_a286_42c8689f737c" vbProcedure="false">Recycling!$AV$318</definedName>
    <definedName function="false" hidden="false" name="mleaf_88c7399a_0594_5b1e_8f45_4b1c51ea4b51" vbProcedure="false">Resume_SensAnal!$J$187</definedName>
    <definedName function="false" hidden="false" name="mleaf_88d31c94_c714_5b66_bcdb_01ed380bac25" vbProcedure="false">Resume_SensAnal!$M$89</definedName>
    <definedName function="false" hidden="false" name="mleaf_88d59da6_1d95_5e04_beac_2030d4cb06b1" vbProcedure="false">'Use Phase'!$AH$334</definedName>
    <definedName function="false" hidden="false" name="mleaf_88d5ed54_cfa4_5f12_845e_6de4589f4ede" vbProcedure="false">'Heat map article'!$C$134</definedName>
    <definedName function="false" hidden="false" name="mleaf_88d78954_4b10_5e73_a157_3f6431b13bc4" vbProcedure="false">'Heat map article'!$E$91</definedName>
    <definedName function="false" hidden="false" name="mleaf_88db0188_4dea_5420_bfd4_8cdee9b10362" vbProcedure="false">'Use Phase_Grid'!$R$101</definedName>
    <definedName function="false" hidden="false" name="mleaf_88ded58b_a8af_5e0a_afb6_fb4b10de2e0c" vbProcedure="false">Production!$AM$18</definedName>
    <definedName function="false" hidden="false" name="mleaf_88e7e211_9488_56c2_9234_89478af067ab" vbProcedure="false">'Use Phase_Grid'!$K$200</definedName>
    <definedName function="false" hidden="false" name="mleaf_88eaed2c_1577_524e_b5a5_4b08a06b25fb" vbProcedure="false">'Heat map article'!$M$53</definedName>
    <definedName function="false" hidden="false" name="mleaf_88ec18f1_dc59_5a92_b5a5_20408bfd0596" vbProcedure="false">Resume_SensAnal!$I$106</definedName>
    <definedName function="false" hidden="false" name="mleaf_88f124f1_1e10_580b_8f11_38f38a8bbd46" vbProcedure="false">Resume_SensAnal!$AL$73</definedName>
    <definedName function="false" hidden="false" name="mleaf_88f2f386_9572_55e3_8d56_17f077fb4706" vbProcedure="false">Graphs!$G$43</definedName>
    <definedName function="false" hidden="false" name="mleaf_88f59b90_1740_5a5c_8e1f_188a25d10bc1" vbProcedure="false">'Heat map article'!$AV$41</definedName>
    <definedName function="false" hidden="false" name="mleaf_88f69806_5c71_5522_95fb_40793b5e77ef" vbProcedure="false">'Use Phase'!$AK$164</definedName>
    <definedName function="false" hidden="false" name="mleaf_88fa8994_ee67_5b0c_a1e7_43ee3fe89500" vbProcedure="false">'Heat map article'!$AD$120</definedName>
    <definedName function="false" hidden="false" name="mleaf_88fc5dbb_8333_5e4c_885e_54f07ecdd879" vbProcedure="false">Recycling!$S$173</definedName>
    <definedName function="false" hidden="false" name="mleaf_88fdae2a_bdcc_57c1_8168_d8194870291d" vbProcedure="false">'Heat map article'!$AQ$24</definedName>
    <definedName function="false" hidden="false" name="mleaf_8900954c_a14a_5693_b8da_c1dd96c394c5" vbProcedure="false">'Use Phase'!$U$341</definedName>
    <definedName function="false" hidden="false" name="mleaf_89024314_6937_5172_a5e8_c66735c27459" vbProcedure="false">'Use Phase'!$V$338</definedName>
    <definedName function="false" hidden="false" name="mleaf_89033d84_2196_5b8c_9154_7f02490dc888" vbProcedure="false">'Use Phase'!$L$179</definedName>
    <definedName function="false" hidden="false" name="mleaf_8903e7af_3439_5620_b196_a3fa02d8cbcd" vbProcedure="false">Recycling!$AR$82</definedName>
    <definedName function="false" hidden="false" name="mleaf_890571df_02f4_51e2_9e57_43eadb22c755" vbProcedure="false">Resume_SensAnal!$AP$120</definedName>
    <definedName function="false" hidden="false" name="mleaf_8905d805_30a6_54b6_8c95_5ac4ecba7241" vbProcedure="false">Production!$I$32</definedName>
    <definedName function="false" hidden="false" name="mleaf_89080fb8_4018_5194_94e0_d5d68077581c" vbProcedure="false">Whisker_Sens!$I$50</definedName>
    <definedName function="false" hidden="false" name="mleaf_8909973d_0479_54ee_a6e7_125544d45198" vbProcedure="false">'Use Phase'!$L$5</definedName>
    <definedName function="false" hidden="false" name="mleaf_890b139f_8935_5dd0_ae5f_3feb63646901" vbProcedure="false">Resume_SensAnal!$W$207</definedName>
    <definedName function="false" hidden="false" name="mleaf_890b4cb1_3cf6_5f4c_9bcd_fe6155f38263" vbProcedure="false">Production!$AL$90</definedName>
    <definedName function="false" hidden="false" name="mleaf_8914d542_f976_566b_8521_ea2709f4f7d5" vbProcedure="false">Graphs!$N$22</definedName>
    <definedName function="false" hidden="false" name="mleaf_89154293_5027_50e1_bc1c_e6c70ca526d0" vbProcedure="false">Recycling!$AS$327</definedName>
    <definedName function="false" hidden="false" name="mleaf_8915a69c_f6e2_5640_82c6_71141db290a5" vbProcedure="false">'Use Phase_Grid'!$N$161</definedName>
    <definedName function="false" hidden="false" name="mleaf_8917138f_768f_5e82_9f16_90befa425e61" vbProcedure="false">Resume_SensAnal!$R$21</definedName>
    <definedName function="false" hidden="false" name="mleaf_89175645_7fff_5b32_84fb_7846d9d19d0a" vbProcedure="false">'Heat map article'!$AJ$18</definedName>
    <definedName function="false" hidden="false" name="mleaf_8919cd57_14a8_5ded_acc5_c6b7d1aa7a5a" vbProcedure="false">'Use Phase'!$O$363</definedName>
    <definedName function="false" hidden="false" name="mleaf_891a6763_fe68_5e4d_939c_ab38c8cdc6d0" vbProcedure="false">Recycling!$BA$153</definedName>
    <definedName function="false" hidden="false" name="mleaf_8921fe82_c615_5076_9391_22f2ef2445eb" vbProcedure="false">Resume_SensAnal!$AO$60</definedName>
    <definedName function="false" hidden="false" name="mleaf_8922fa84_2a85_5598_b7bf_c70586373b05" vbProcedure="false">'Use Phase'!$AJ$329</definedName>
    <definedName function="false" hidden="false" name="mleaf_89253503_d227_582e_84a4_02fc95951d5c" vbProcedure="false">Resume_SensAnal!$AB$32</definedName>
    <definedName function="false" hidden="false" name="mleaf_8929256c_1e28_51e9_b9d0_491065b8c390" vbProcedure="false">'Use Phase'!$AJ$249</definedName>
    <definedName function="false" hidden="false" name="mleaf_8929c5bc_fa6e_5944_9c4b_b1e14642c15e" vbProcedure="false">'Use Phase'!$AJ$254</definedName>
    <definedName function="false" hidden="false" name="mleaf_892a24f6_b508_5556_830a_31815f2c93ed" vbProcedure="false">Resume_SensAnal!$B$186</definedName>
    <definedName function="false" hidden="false" name="mleaf_892c2dc5_4aaa_5888_ae38_414245bf1901" vbProcedure="false">'Use Phase'!$M$380</definedName>
    <definedName function="false" hidden="false" name="mleaf_892c381c_24ba_50c3_9352_e432654fd4e9" vbProcedure="false">Production!$AL$152</definedName>
    <definedName function="false" hidden="false" name="mleaf_892d2e0c_d0b3_56c8_bf4b_0c1742155b0d" vbProcedure="false">'Use Phase'!$J$84</definedName>
    <definedName function="false" hidden="false" name="mleaf_8931a3db_13f4_5af6_acd4_dbc2c075f7bb" vbProcedure="false">'Use Phase'!$Q$261</definedName>
    <definedName function="false" hidden="false" name="mleaf_89343ac8_93aa_5e26_b06b_f775619c1402" vbProcedure="false">Production!$BE$200</definedName>
    <definedName function="false" hidden="false" name="mleaf_8935f42c_6fa9_51e3_9d51_852577da532b" vbProcedure="false">'Use Phase'!$AK$276</definedName>
    <definedName function="false" hidden="false" name="mleaf_89376b05_6e4e_5656_be09_47c914f285c9" vbProcedure="false">Resume_SensAnal!$N$196</definedName>
    <definedName function="false" hidden="false" name="mleaf_8937ede0_a942_5830_ade1_0d60731b674b" vbProcedure="false">'Use Phase'!$Q$38</definedName>
    <definedName function="false" hidden="false" name="mleaf_893dddd5_470e_5eb8_b8de_7d790b08db1b" vbProcedure="false">Resume_SensAnal!$O$42</definedName>
    <definedName function="false" hidden="false" name="mleaf_893de096_cda1_59b5_9edf_2c527ef4e66a" vbProcedure="false">'Use Phase'!$O$36</definedName>
    <definedName function="false" hidden="false" name="mleaf_893f52b2_834a_5883_ae61_db181b0c6126" vbProcedure="false">Production!$P$32</definedName>
    <definedName function="false" hidden="false" name="mleaf_8940ff5b_1a3c_5b1e_b429_af6ef2e807ae" vbProcedure="false">Production!$M$117</definedName>
    <definedName function="false" hidden="false" name="mleaf_894229e9_6269_51c8_a76c_ce97fa66e60f" vbProcedure="false">'Use Phase_Grid'!$T$139</definedName>
    <definedName function="false" hidden="false" name="mleaf_89442121_46d2_5373_bb5f_f629fc862f84" vbProcedure="false">'Heat map article'!$AI$79</definedName>
    <definedName function="false" hidden="false" name="mleaf_8944403d_24d8_5403_8acc_0b83f6e1a286" vbProcedure="false">'Heat map article'!$X$130</definedName>
    <definedName function="false" hidden="false" name="mleaf_894e1639_f153_5bdb_af3b_64ce68b8a22c" vbProcedure="false">Graphs!$L$68</definedName>
    <definedName function="false" hidden="false" name="mleaf_895256e8_270b_5f1c_89f7_a447d42fea6c" vbProcedure="false">Production!$F$199</definedName>
    <definedName function="false" hidden="false" name="mleaf_8952aef6_cbb2_5b89_8939_8914b0d463c8" vbProcedure="false">'Heat map article'!$BA$8</definedName>
    <definedName function="false" hidden="false" name="mleaf_89539ae5_5dfe_5d15_893f_aa8ba47b0e64" vbProcedure="false">'Use Phase_Grid'!$P$59</definedName>
    <definedName function="false" hidden="false" name="mleaf_8954009d_db04_55a2_b71e_9379e6c4c736" vbProcedure="false">Production!$J$242</definedName>
    <definedName function="false" hidden="false" name="mleaf_89587f0d_a3dc_54d1_b76f_aaf343f81d94" vbProcedure="false">'Use Phase_Grid'!$G$35</definedName>
    <definedName function="false" hidden="false" name="mleaf_8959b98d_48ef_55d2_885a_bd0cff4678d3" vbProcedure="false">'Use Phase_Grid'!$J$258</definedName>
    <definedName function="false" hidden="false" name="mleaf_895c470a_eaec_5679_9614_b431b951c418" vbProcedure="false">Production!$N$165</definedName>
    <definedName function="false" hidden="false" name="mleaf_895ee08a_2664_5c9f_a889_b3a9037cd248" vbProcedure="false">Production!$AM$4</definedName>
    <definedName function="false" hidden="false" name="mleaf_895fa06c_e549_5b88_9a2a_a9c4a4f6cfe0" vbProcedure="false">'Heat map article'!$AH$56</definedName>
    <definedName function="false" hidden="false" name="mleaf_89603ed9_ad12_5d1a_a85c_32314277ea56" vbProcedure="false">Resume_SensAnal!$W$189</definedName>
    <definedName function="false" hidden="false" name="mleaf_8962dbb3_f57b_5a60_a3a4_1339ba291fc8" vbProcedure="false">Recycling!$AL$132</definedName>
    <definedName function="false" hidden="false" name="mleaf_8965a3e3_4556_54be_a678_d9586b63ee9f" vbProcedure="false">Production!$AV$87</definedName>
    <definedName function="false" hidden="false" name="mleaf_89672283_f584_585c_b1cf_2dd926062be9" vbProcedure="false">Production!$I$230</definedName>
    <definedName function="false" hidden="false" name="mleaf_896c1fbc_2935_508a_8b6a_af1be680f3a9" vbProcedure="false">'Heat map article'!$E$122</definedName>
    <definedName function="false" hidden="false" name="mleaf_89702c05_4b76_5db4_a167_e60a2b11f62f" vbProcedure="false">'Use Phase'!$N$14</definedName>
    <definedName function="false" hidden="false" name="mleaf_89705ad9_52f0_5239_8988_3bbc902ef829" vbProcedure="false">'Use Phase'!$M$81</definedName>
    <definedName function="false" hidden="false" name="mleaf_89764d7c_5319_5522_a32d_689c343a48da" vbProcedure="false">'Use Phase'!$Q$104</definedName>
    <definedName function="false" hidden="false" name="mleaf_89780ad5_79c4_595b_b6a9_72b314c3a971" vbProcedure="false">Recycling!$AX$116</definedName>
    <definedName function="false" hidden="false" name="mleaf_8978fd81_fc7c_5e09_83d3_3f228a894f9f" vbProcedure="false">'Use Phase'!$G$52</definedName>
    <definedName function="false" hidden="false" name="mleaf_89795edd_6deb_5e1c_9fbc_fe6c07edcda6" vbProcedure="false">'Use Phase'!$AH$343</definedName>
    <definedName function="false" hidden="false" name="mleaf_897a044d_b259_518b_9d6e_bb6541eac6fc" vbProcedure="false">Resume_SensAnal!$K$28</definedName>
    <definedName function="false" hidden="false" name="mleaf_897b5d16_cdc1_5b65_be17_b491e0c63048" vbProcedure="false">Recycling!$BU$162</definedName>
    <definedName function="false" hidden="false" name="mleaf_897ecc08_12a4_502c_b46e_43edda967117" vbProcedure="false">'Use Phase_Grid'!$L$61</definedName>
    <definedName function="false" hidden="false" name="mleaf_8981d32a_d34b_5e99_a080_4122b7594df5" vbProcedure="false">'Heat map article'!$H$153</definedName>
    <definedName function="false" hidden="false" name="mleaf_8982db54_c2df_55bf_b06e_b5e7da9fa84e" vbProcedure="false">Resume_SensAnal!$M$67</definedName>
    <definedName function="false" hidden="false" name="mleaf_8986de47_1c15_5fb7_baf4_a4e9ad77fa14" vbProcedure="false">'Use Phase_Grid'!$F$60</definedName>
    <definedName function="false" hidden="false" name="mleaf_8989496a_7e2e_539b_870a_c59ddcd753d3" vbProcedure="false">'Use Phase_Grid'!$L$269</definedName>
    <definedName function="false" hidden="false" name="mleaf_898a8378_e20f_5faf_b790_c75da391fd6d" vbProcedure="false">Recycling!$AI$4</definedName>
    <definedName function="false" hidden="false" name="mleaf_898bd7a3_b971_56c6_b3b3_45ab2303aa4d" vbProcedure="false">Recycling!$BP$321</definedName>
    <definedName function="false" hidden="false" name="mleaf_898d690c_c834_5fcf_ae4e_e8c44eb4793a" vbProcedure="false">Production!$AI$176</definedName>
    <definedName function="false" hidden="false" name="mleaf_899316d1_1d82_5cde_9f82_948091e5ad4b" vbProcedure="false">'Use Phase'!$AD$213</definedName>
    <definedName function="false" hidden="false" name="mleaf_8993e4fd_2b8b_5990_83e3_5d2e76250089" vbProcedure="false">'Heat map article'!$V$37</definedName>
    <definedName function="false" hidden="false" name="mleaf_89945e44_8783_5c1d_a6ae_f64846539270" vbProcedure="false">'Use Phase_Grid'!$R$89</definedName>
    <definedName function="false" hidden="false" name="mleaf_8995d1ff_be0a_58fa_9822_c8be881353b7" vbProcedure="false">'Use Phase_Grid'!$R$96</definedName>
    <definedName function="false" hidden="false" name="mleaf_8995d986_1df5_52a3_ad02_7836381eb533" vbProcedure="false">Resume_SensAnal!$AC$72</definedName>
    <definedName function="false" hidden="false" name="mleaf_8997e313_a662_5fe1_a4b2_025491cd0769" vbProcedure="false">'Use Phase'!$S$249</definedName>
    <definedName function="false" hidden="false" name="mleaf_8997e819_475e_53b8_837d_23902cd0fe6e" vbProcedure="false">'Heat map article'!$AR$36</definedName>
    <definedName function="false" hidden="false" name="mleaf_899802ac_6ed1_52ae_803c_1f3dde69e328" vbProcedure="false">'Heat map article'!$J$93</definedName>
    <definedName function="false" hidden="false" name="mleaf_899854a1_2ee5_5e24_8629_6601a577897e" vbProcedure="false">'Heat map article'!$AN$44</definedName>
    <definedName function="false" hidden="false" name="mleaf_899aac54_7aba_592a_88e9_aefd7034857e" vbProcedure="false">'Heat map article'!$U$127</definedName>
    <definedName function="false" hidden="false" name="mleaf_899b429c_e8f1_5c9f_9122_aba4e974dd46" vbProcedure="false">Resume_SensAnal!$U$212</definedName>
    <definedName function="false" hidden="false" name="mleaf_899ca3bf_661f_5230_8e72_3510c6b6423b" vbProcedure="false">Resume_SensAnal!$S$129</definedName>
    <definedName function="false" hidden="false" name="mleaf_899e81ab_f646_58a7_bb93_b7787dca2001" vbProcedure="false">Production!$O$226</definedName>
    <definedName function="false" hidden="false" name="mleaf_89a3ccac_e4a9_578a_b91e_582a6a1dc047" vbProcedure="false">Recycling!$AU$50</definedName>
    <definedName function="false" hidden="false" name="mleaf_89a6174f_3769_552a_ba05_54106dc0e78c" vbProcedure="false">'Use Phase'!$Q$117</definedName>
    <definedName function="false" hidden="false" name="mleaf_89a6c853_9aff_58a0_9196_55546ef83957" vbProcedure="false">'Heat map article'!$C$73</definedName>
    <definedName function="false" hidden="false" name="mleaf_89a75505_7f6a_56f9_89f2_6f22bd04bfad" vbProcedure="false">Recycling!$BO$302</definedName>
    <definedName function="false" hidden="false" name="mleaf_89a84fc5_1905_5e27_8d7f_225a86513600" vbProcedure="false">Production!$I$9</definedName>
    <definedName function="false" hidden="false" name="mleaf_89aa7f0a_a6bf_5922_954e_537f7287367f" vbProcedure="false">Recycling!$P$200</definedName>
    <definedName function="false" hidden="false" name="mleaf_89aadd2b_2b3a_5e2a_acb4_3663aebc0912" vbProcedure="false">Resume_SensAnal!$AN$64</definedName>
    <definedName function="false" hidden="false" name="mleaf_89abec72_26f3_57f3_aa9e_c4c0cf90388a" vbProcedure="false">'Use Phase'!$AD$352</definedName>
    <definedName function="false" hidden="false" name="mleaf_89b14d00_5d64_57a8_8901_c1a1d002eaa3" vbProcedure="false">'Heat map article'!$Q$43</definedName>
    <definedName function="false" hidden="false" name="mleaf_89b25a12_247b_52a7_80b4_9b0d194b7950" vbProcedure="false">'Use Phase_Grid'!$H$13</definedName>
    <definedName function="false" hidden="false" name="mleaf_89b2d91d_85fb_5209_a530_4e55f8ec4cf5" vbProcedure="false">'Heat map article'!$AI$51</definedName>
    <definedName function="false" hidden="false" name="mleaf_89b78f51_f7ad_5906_a616_c984f738ad08" vbProcedure="false">'Heat map article'!$AA$103</definedName>
    <definedName function="false" hidden="false" name="mleaf_89b7cfaf_0ca9_5f95_aebb_f6e4da0a973b" vbProcedure="false">'Use Phase'!$T$171</definedName>
    <definedName function="false" hidden="false" name="mleaf_89b9df12_fc1f_59f5_9f2e_a3c1dcef3b57" vbProcedure="false">Production!$O$52</definedName>
    <definedName function="false" hidden="false" name="mleaf_89bab745_d328_5a93_b2c3_0325e3588532" vbProcedure="false">Production!$Q$37</definedName>
    <definedName function="false" hidden="false" name="mleaf_89bbcd42_8dad_5daf_bbea_13cebaa0bf52" vbProcedure="false">'Use Phase'!$J$319</definedName>
    <definedName function="false" hidden="false" name="mleaf_89bd0051_0ce8_51f5_aeaa_c841e14bab67" vbProcedure="false">Recycling!$I$163</definedName>
    <definedName function="false" hidden="false" name="mleaf_89c86f64_c639_50a1_a22c_5124eab17d36" vbProcedure="false">Resume_SensAnal!$K$58</definedName>
    <definedName function="false" hidden="false" name="mleaf_89c94c42_59a0_5d30_a417_41a7c15275db" vbProcedure="false">'Use Phase'!$AG$258</definedName>
    <definedName function="false" hidden="false" name="mleaf_89c9758d_629c_543b_b813_6f369dd07f86" vbProcedure="false">Resume_SensAnal!$S$188</definedName>
    <definedName function="false" hidden="false" name="mleaf_89cb0080_df18_5d37_b07a_f1dbe79a32d9" vbProcedure="false">'Heat map article'!$Y$110</definedName>
    <definedName function="false" hidden="false" name="mleaf_89cba0fa_7c8a_50a7_9cc9_6afbd8c5fba2" vbProcedure="false">Recycling!$CD$113</definedName>
    <definedName function="false" hidden="false" name="mleaf_89ccbf50_c57f_5f46_8f59_d8922fd11400" vbProcedure="false">Production!$Q$49</definedName>
    <definedName function="false" hidden="false" name="mleaf_89d04dd4_1164_5098_81a6_fba191431566" vbProcedure="false">Recycling!$AR$326</definedName>
    <definedName function="false" hidden="false" name="mleaf_89d1d213_0fec_5850_a221_121540ea8598" vbProcedure="false">'Heat map article'!$AG$42</definedName>
    <definedName function="false" hidden="false" name="mleaf_89d2a5b9_d2e8_585c_acb8_7ea06528da2e" vbProcedure="false">Resume_SensAnal!$G$115</definedName>
    <definedName function="false" hidden="false" name="mleaf_89d6e0b8_6e94_5752_bb8e_08dda99e5d47" vbProcedure="false">Resume_SensAnal!$J$214</definedName>
    <definedName function="false" hidden="false" name="mleaf_89d73944_c5b2_5b9b_a64a_8afd4f85576f" vbProcedure="false">'Use Phase'!$AD$262</definedName>
    <definedName function="false" hidden="false" name="mleaf_89dc8816_2f83_5714_baed_198c0821596c" vbProcedure="false">'Use Phase'!$J$315</definedName>
    <definedName function="false" hidden="false" name="mleaf_89e21f8c_7b3b_51a7_945e_e18cef20bff8" vbProcedure="false">'Use Phase_Grid'!$L$115</definedName>
    <definedName function="false" hidden="false" name="mleaf_89e75d4f_9735_53c1_bf97_eb2a6d54653f" vbProcedure="false">'Heat map article'!$F$100</definedName>
    <definedName function="false" hidden="false" name="mleaf_89e9268e_ca3e_5986_a045_656b3f8c753b" vbProcedure="false">Resume_SensAnal!$AG$35</definedName>
    <definedName function="false" hidden="false" name="mleaf_89ea69d3_a357_5d16_9119_2c265719743a" vbProcedure="false">'Use Phase'!$M$288</definedName>
    <definedName function="false" hidden="false" name="mleaf_89f152db_3542_57ca_a038_3a52991b6268" vbProcedure="false">'Use Phase_Grid'!$P$32</definedName>
    <definedName function="false" hidden="false" name="mleaf_89f1b7b7_61ec_5222_a154_d218e56dfe38" vbProcedure="false">'Use Phase'!$W$199</definedName>
    <definedName function="false" hidden="false" name="mleaf_89f36fde_b02d_5d3b_8b18_e146b2cee486" vbProcedure="false">Recycling!$B$100</definedName>
    <definedName function="false" hidden="false" name="mleaf_89fe1cf3_30ae_5e36_a3d5_5487c60e2a31" vbProcedure="false">'Use Phase'!$AK$347</definedName>
    <definedName function="false" hidden="false" name="mleaf_89fed2ef_0e0f_5a7c_8e52_a154ba5b43a9" vbProcedure="false">'Use Phase'!$N$394</definedName>
    <definedName function="false" hidden="false" name="mleaf_8a007808_1483_558f_9375_38f8af964468" vbProcedure="false">Recycling!$BM$318</definedName>
    <definedName function="false" hidden="false" name="mleaf_8a01644f_e85a_53ec_8e61_43c3604498b1" vbProcedure="false">Recycling!$AI$92</definedName>
    <definedName function="false" hidden="false" name="mleaf_8a01b5f0_c86b_5728_969b_b355363fe329" vbProcedure="false">'Heat map article'!$AO$20</definedName>
    <definedName function="false" hidden="false" name="mleaf_8a01cb3a_4ef9_56c6_a630_fef2797ddf0e" vbProcedure="false">Resume_SensAnal!$I$11</definedName>
    <definedName function="false" hidden="false" name="mleaf_8a0305a4_77ff_5f4a_bee0_3a211159bd1d" vbProcedure="false">'Use Phase'!$AK$148</definedName>
    <definedName function="false" hidden="false" name="mleaf_8a0876f1_0006_5883_bffe_077533619a2b" vbProcedure="false">'Use Phase'!$Q$296</definedName>
    <definedName function="false" hidden="false" name="mleaf_8a099fd1_63eb_5589_aec8_62f967eb77e0" vbProcedure="false">Resume_SensAnal!$AH$33</definedName>
    <definedName function="false" hidden="false" name="mleaf_8a0bf92e_ebfd_585c_ba79_56eade0be64d" vbProcedure="false">Recycling!$AY$112</definedName>
    <definedName function="false" hidden="false" name="mleaf_8a0d6774_83ba_5a7b_8536_e550f8160a9b" vbProcedure="false">Recycling!$AY$156</definedName>
    <definedName function="false" hidden="false" name="mleaf_8a0f6a11_9d1e_5ce7_8f2e_082e2fe385b8" vbProcedure="false">'Use Phase'!$AJ$281</definedName>
    <definedName function="false" hidden="false" name="mleaf_8a12c48b_aef6_5bc5_8d84_d373c05af05f" vbProcedure="false">Resume_SensAnal!$AH$57</definedName>
    <definedName function="false" hidden="false" name="mleaf_8a12dfbf_5c8b_5879_8d5b_ab9bf80cc89b" vbProcedure="false">'Heat map article'!$P$55</definedName>
    <definedName function="false" hidden="false" name="mleaf_8a171779_d32b_52ac_bac1_eb51300979e0" vbProcedure="false">Recycling!$AE$166</definedName>
    <definedName function="false" hidden="false" name="mleaf_8a17a6a4_a63d_5343_8e28_8c11140a004e" vbProcedure="false">Production!$O$153</definedName>
    <definedName function="false" hidden="false" name="mleaf_8a184b23_8432_56cf_8750_b27f6496c6a3" vbProcedure="false">Recycling!$O$174</definedName>
    <definedName function="false" hidden="false" name="mleaf_8a1daec8_6129_54a5_a8e6_359ffcc468a3" vbProcedure="false">Resume_SensAnal!$AD$92</definedName>
    <definedName function="false" hidden="false" name="mleaf_8a1e3877_5faa_5a34_9d2f_60c46788d3ad" vbProcedure="false">Recycling!$T$175</definedName>
    <definedName function="false" hidden="false" name="mleaf_8a1f7b05_e91d_5df9_9046_18a7fe048679" vbProcedure="false">'Heat map article'!$AE$84</definedName>
    <definedName function="false" hidden="false" name="mleaf_8a253e09_6b95_5ec2_8815_6f602771d577" vbProcedure="false">'Use Phase_Grid'!$N$125</definedName>
    <definedName function="false" hidden="false" name="mleaf_8a2942c6_3506_5e43_92cf_fde814571706" vbProcedure="false">'Use Phase'!$V$277</definedName>
    <definedName function="false" hidden="false" name="mleaf_8a29d411_e74f_5e4f_8285_eeae50bbe6e9" vbProcedure="false">Resume_SensAnal!$N$64</definedName>
    <definedName function="false" hidden="false" name="mleaf_8a2aaabe_c26f_5bbc_9fe1_4e1024ace27b" vbProcedure="false">Resume_SensAnal!$AG$57</definedName>
    <definedName function="false" hidden="false" name="mleaf_8a2abbf9_3a35_5139_a77d_8350d4d26d6b" vbProcedure="false">Graphs!$L$55</definedName>
    <definedName function="false" hidden="false" name="mleaf_8a2d0d66_c728_586b_9f71_0a3a1f31ed85" vbProcedure="false">Recycling!$H$84</definedName>
    <definedName function="false" hidden="false" name="mleaf_8a2df370_b5bc_5b7b_a2d5_edf64cf34521" vbProcedure="false">Production!$P$30</definedName>
    <definedName function="false" hidden="false" name="mleaf_8a30942d_777e_5134_8413_ae2bfcf2bbca" vbProcedure="false">Resume_SensAnal!$I$89</definedName>
    <definedName function="false" hidden="false" name="mleaf_8a3371d2_3560_5fc1_8582_42fd8283af68" vbProcedure="false">'Heat map article'!$AI$15</definedName>
    <definedName function="false" hidden="false" name="mleaf_8a340ada_c222_53bd_9231_50cdb278ea3e" vbProcedure="false">'Use Phase'!$K$287</definedName>
    <definedName function="false" hidden="false" name="mleaf_8a349fa8_27da_5472_81ea_3828aafa10fd" vbProcedure="false">Resume_SensAnal!$AP$60</definedName>
    <definedName function="false" hidden="false" name="mleaf_8a385056_c9dc_523d_84d1_fb69c05b9ff3" vbProcedure="false">Resume_SensAnal!$M$18</definedName>
    <definedName function="false" hidden="false" name="mleaf_8a3d2a69_c2d4_56a9_a96e_94d5b9a95f9b" vbProcedure="false">'Use Phase_Grid'!$K$176</definedName>
    <definedName function="false" hidden="false" name="mleaf_8a4081c9_923d_52bf_8e9c_37dac4f7e826" vbProcedure="false">Recycling!$AV$10</definedName>
    <definedName function="false" hidden="false" name="mleaf_8a414313_1227_5cd1_b910_4f1d3d39eb76" vbProcedure="false">Recycling!$AU$332</definedName>
    <definedName function="false" hidden="false" name="mleaf_8a4bc3fa_bb97_5f63_9974_f2d30db29e4f" vbProcedure="false">'Use Phase'!$V$328</definedName>
    <definedName function="false" hidden="false" name="mleaf_8a4e6172_2aab_585f_acda_858ac9a15171" vbProcedure="false">Resume_SensAnal!$G$216</definedName>
    <definedName function="false" hidden="false" name="mleaf_8a5ab756_d2cf_5b9a_8261_2cd1ce022b63" vbProcedure="false">'Use Phase_Grid'!$N$254</definedName>
    <definedName function="false" hidden="false" name="mleaf_8a62196e_1797_52cf_bdb5_08afc405d0f7" vbProcedure="false">'Use Phase_Grid'!$N$206</definedName>
    <definedName function="false" hidden="false" name="mleaf_8a65ab8c_a595_5b44_9a20_cdabff2e588d" vbProcedure="false">Production!$N$169</definedName>
    <definedName function="false" hidden="false" name="mleaf_8a67af91_3f5d_5945_ab9e_9dea96376271" vbProcedure="false">Resume_SensAnal!$P$60</definedName>
    <definedName function="false" hidden="false" name="mleaf_8a6ae155_ada2_5626_9abf_83457c056f09" vbProcedure="false">'Use Phase'!$Q$397</definedName>
    <definedName function="false" hidden="false" name="mleaf_8a6c181b_c5eb_5989_80ed_c55cab5c370f" vbProcedure="false">Recycling!$R$182</definedName>
    <definedName function="false" hidden="false" name="mleaf_8a6eecf4_3deb_5463_a243_89b421fcaf16" vbProcedure="false">Production!$M$35</definedName>
    <definedName function="false" hidden="false" name="mleaf_8a6f6bb3_de63_5baa_a113_81611008c89e" vbProcedure="false">'Heat map article'!$AG$142</definedName>
    <definedName function="false" hidden="false" name="mleaf_8a707274_e31c_5746_996b_2a1b6162f9ad" vbProcedure="false">'Use Phase'!$AK$280</definedName>
    <definedName function="false" hidden="false" name="mleaf_8a7e6b24_db3a_5dc9_9756_57d10b6bb8e8" vbProcedure="false">Recycling!$AD$174</definedName>
    <definedName function="false" hidden="false" name="mleaf_8a8232b9_0540_516d_aa18_a203b5fd8d6f" vbProcedure="false">'Heat map article'!$C$122</definedName>
    <definedName function="false" hidden="false" name="mleaf_8a878ea6_1ea1_5d25_bc60_4f111cb55877" vbProcedure="false">Graphs!$I$67</definedName>
    <definedName function="false" hidden="false" name="mleaf_8a87ec0c_98dc_5511_bc6f_84e874a4f378" vbProcedure="false">Resume_SensAnal!$H$89</definedName>
    <definedName function="false" hidden="false" name="mleaf_8a8ff41c_f660_5d1f_89f6_a3ba13293adc" vbProcedure="false">Whisker_Sens!$I$32</definedName>
    <definedName function="false" hidden="false" name="mleaf_8a95fdf1_7243_5958_963b_d9983e947ac1" vbProcedure="false">Recycling!$R$196</definedName>
    <definedName function="false" hidden="false" name="mleaf_8a975a09_e90f_5799_8736_a95da065f539" vbProcedure="false">Recycling!$BO$311</definedName>
    <definedName function="false" hidden="false" name="mleaf_8a984dff_b604_5a0c_9841_b457bfc3213b" vbProcedure="false">'Heat map article'!$R$33</definedName>
    <definedName function="false" hidden="false" name="mleaf_8a9be871_192b_5aaa_99e8_27f91ed40d55" vbProcedure="false">'Use Phase_Grid'!$M$8</definedName>
    <definedName function="false" hidden="false" name="mleaf_8a9c9215_52ab_5065_af62_6f947a7b21b3" vbProcedure="false">'Use Phase'!$AG$270</definedName>
    <definedName function="false" hidden="false" name="mleaf_8a9d4a57_606c_5ec1_9acc_e7cc35b50c0c" vbProcedure="false">'Use Phase'!$V$275</definedName>
    <definedName function="false" hidden="false" name="mleaf_8a9f4269_438f_57e3_b4df_cf539a8df0c3" vbProcedure="false">'Use Phase'!$K$296</definedName>
    <definedName function="false" hidden="false" name="mleaf_8aa0bb05_9cac_5f04_b437_ff5ece08394f" vbProcedure="false">Recycling!$BR$302</definedName>
    <definedName function="false" hidden="false" name="mleaf_8aa6ae1d_8c53_5f23_9fbe_9059f00ae129" vbProcedure="false">Recycling!$K$153</definedName>
    <definedName function="false" hidden="false" name="mleaf_8aa6fdd1_c0a1_5ec6_ba88_fde89d476ede" vbProcedure="false">'Use Phase'!$N$57</definedName>
    <definedName function="false" hidden="false" name="mleaf_8aabacb6_a791_5361_80be_606895d24dee" vbProcedure="false">'Heat map article'!$AH$36</definedName>
    <definedName function="false" hidden="false" name="mleaf_8aae2400_c7cb_5c03_ad84_73fa3af1bf8f" vbProcedure="false">Resume_SensAnal!$AQ$124</definedName>
    <definedName function="false" hidden="false" name="mleaf_8ab22d0f_13c7_581d_b7e5_25151fbc34f5" vbProcedure="false">Graphs!$G$60</definedName>
    <definedName function="false" hidden="false" name="mleaf_8abcec79_4657_5fa2_a956_f7b68de2e9d7" vbProcedure="false">Production!$V$71</definedName>
    <definedName function="false" hidden="false" name="mleaf_8abd6329_e542_5023_9e9c_87995f14dd75" vbProcedure="false">Resume_SensAnal!$O$194</definedName>
    <definedName function="false" hidden="false" name="mleaf_8ac0d4dd_06f2_5fe2_964d_d9c50c07fba9" vbProcedure="false">'Use Phase'!$V$146</definedName>
    <definedName function="false" hidden="false" name="mleaf_8ac43257_5270_5139_bd5e_5dba1c03dc00" vbProcedure="false">'Heat map article'!$U$145</definedName>
    <definedName function="false" hidden="false" name="mleaf_8ac4c3d2_840b_5355_8037_529f61bce83e" vbProcedure="false">Recycling!$AC$115</definedName>
    <definedName function="false" hidden="false" name="mleaf_8ac6f3b4_01ed_55fb_ac77_4471cfaedc77" vbProcedure="false">Resume_SensAnal!$H$70</definedName>
    <definedName function="false" hidden="false" name="mleaf_8ac82485_2ef4_569f_9c67_b0039d4ac466" vbProcedure="false">'Heat map article'!$AB$104</definedName>
    <definedName function="false" hidden="false" name="mleaf_8acc4473_add7_560b_8f3f_544c0154ff3d" vbProcedure="false">Resume_SensAnal!$D$154</definedName>
    <definedName function="false" hidden="false" name="mleaf_8ad1af5f_7951_5da1_b323_601ab1378678" vbProcedure="false">Production!$L$69</definedName>
    <definedName function="false" hidden="false" name="mleaf_8ad6b359_7354_5d7e_92e7_086270e16b83" vbProcedure="false">Whisker_Sens!$J$4</definedName>
    <definedName function="false" hidden="false" name="mleaf_8adcdd1b_0fd3_52ab_9af4_046c33929901" vbProcedure="false">'Heat map article'!$AB$110</definedName>
    <definedName function="false" hidden="false" name="mleaf_8adcea0c_ebce_592a_9553_56ec9cf62cc5" vbProcedure="false">Recycling!$V$146</definedName>
    <definedName function="false" hidden="false" name="mleaf_8ade7276_0e7d_5687_8ed5_415503f94aad" vbProcedure="false">'Heat map article'!$F$85</definedName>
    <definedName function="false" hidden="false" name="mleaf_8adeb2ae_c2c0_5ec4_ad64_4d2f3207934f" vbProcedure="false">Production!$B$27</definedName>
    <definedName function="false" hidden="false" name="mleaf_8ae08764_9cdb_5e2b_bb48_4424c64093b4" vbProcedure="false">Recycling!$BP$301</definedName>
    <definedName function="false" hidden="false" name="mleaf_8ae0a3b0_a617_5878_8e54_c277f108acd7" vbProcedure="false">Whisker_Sens!$D$42</definedName>
    <definedName function="false" hidden="false" name="mleaf_8ae3c8c5_46f0_5dd3_af15_e7aca7e3755e" vbProcedure="false">Recycling!$V$132</definedName>
    <definedName function="false" hidden="false" name="mleaf_8aebdefb_27b1_5af3_9ee4_5a6295fca8df" vbProcedure="false">'Use Phase'!$N$329</definedName>
    <definedName function="false" hidden="false" name="mleaf_8afbfbc6_b040_5914_92be_e0d648989db5" vbProcedure="false">Recycling!$BB$90</definedName>
    <definedName function="false" hidden="false" name="mleaf_8b0337bb_6352_5d41_84da_d394b85ddd20" vbProcedure="false">'Heat map article'!$E$29</definedName>
    <definedName function="false" hidden="false" name="mleaf_8b0a2b52_6f01_55cc_93ee_db8d3c9ebf63" vbProcedure="false">Recycling!$AR$96</definedName>
    <definedName function="false" hidden="false" name="mleaf_8b0b9966_7b1f_58d9_8f4a_12bc79d64f2f" vbProcedure="false">'Heat map article'!$V$143</definedName>
    <definedName function="false" hidden="false" name="mleaf_8b15bfce_c144_569e_996d_2a07aa4567d1" vbProcedure="false">Graphs!$E$30</definedName>
    <definedName function="false" hidden="false" name="mleaf_8b16198d_6dfa_571c_b4ce_83d776a9dcd8" vbProcedure="false">'Heat map article'!$O$57</definedName>
    <definedName function="false" hidden="false" name="mleaf_8b1a562d_d6d9_56bc_ae50_ce58fb44d211" vbProcedure="false">'Use Phase'!$P$345</definedName>
    <definedName function="false" hidden="false" name="mleaf_8b1a7d7e_67a4_5a16_87ff_1aeb8f0e9d4c" vbProcedure="false">'Heat map article'!$AQ$15</definedName>
    <definedName function="false" hidden="false" name="mleaf_8b1db595_315a_5390_bfc3_ba4253212a84" vbProcedure="false">Production!$BF$210</definedName>
    <definedName function="false" hidden="false" name="mleaf_8b1f40da_6c20_5808_825a_dbca1e04267b" vbProcedure="false">Recycling!$AP$10</definedName>
    <definedName function="false" hidden="false" name="mleaf_8b20c63b_197a_53fb_8bdc_6b86e537fa92" vbProcedure="false">'Use Phase'!$AE$243</definedName>
    <definedName function="false" hidden="false" name="mleaf_8b234269_505c_51fe_b263_e6222b10a868" vbProcedure="false">Resume_SensAnal!$T$36</definedName>
    <definedName function="false" hidden="false" name="mleaf_8b248c2f_e64a_563f_a687_b07c208c683e" vbProcedure="false">'Use Phase'!$R$39</definedName>
    <definedName function="false" hidden="false" name="mleaf_8b267b7e_2904_530a_8f5e_070a33d73525" vbProcedure="false">'Heat map article'!$AD$46</definedName>
    <definedName function="false" hidden="false" name="mleaf_8b279316_f7bd_50c0_8ce3_1ac652f6d56a" vbProcedure="false">Resume_SensAnal!$R$119</definedName>
    <definedName function="false" hidden="false" name="mleaf_8b284fc9_6eef_5113_a0f5_0a169084436e" vbProcedure="false">'Use Phase'!$M$223</definedName>
    <definedName function="false" hidden="false" name="mleaf_8b298720_1e7a_56de_97fd_82fb617727bb" vbProcedure="false">Resume_SensAnal!$T$121</definedName>
    <definedName function="false" hidden="false" name="mleaf_8b2a0484_7539_52fa_856f_309714c5a33c" vbProcedure="false">Production!$O$96</definedName>
    <definedName function="false" hidden="false" name="mleaf_8b2a1e6d_4b9f_5643_b168_bb33adeb7caa" vbProcedure="false">Production!$BD$179</definedName>
    <definedName function="false" hidden="false" name="mleaf_8b2a282f_4b31_5c1d_a90f_fa90d47755c9" vbProcedure="false">Resume_SensAnal!$AD$49</definedName>
    <definedName function="false" hidden="false" name="mleaf_8b2a70b1_fb89_50dd_a323_45cac6bcd8f6" vbProcedure="false">'Heat map article'!$AH$124</definedName>
    <definedName function="false" hidden="false" name="mleaf_8b33712a_1d75_535f_a8f0_33627f04566f" vbProcedure="false">'Use Phase_Grid'!$B$36</definedName>
    <definedName function="false" hidden="false" name="mleaf_8b389db5_1be5_5cf1_9a9a_db8a44ba30cf" vbProcedure="false">'Use Phase'!$P$396</definedName>
    <definedName function="false" hidden="false" name="mleaf_8b3909a8_6bac_5ca4_a166_20c45c1f2259" vbProcedure="false">'Use Phase'!$P$58</definedName>
    <definedName function="false" hidden="false" name="mleaf_8b3a29c9_e1e1_578b_b17f_02689675c037" vbProcedure="false">'Use Phase_Grid'!$T$210</definedName>
    <definedName function="false" hidden="false" name="mleaf_8b3a9583_0050_5dba_96c0_5873b8f1a919" vbProcedure="false">'Use Phase'!$AH$172</definedName>
    <definedName function="false" hidden="false" name="mleaf_8b3bc51d_7987_5ab7_9df6_29dcd179ec17" vbProcedure="false">'Use Phase'!$P$22</definedName>
    <definedName function="false" hidden="false" name="mleaf_8b3bea99_b654_56be_935b_870ec00e5dbf" vbProcedure="false">Resume_SensAnal!$C$218</definedName>
    <definedName function="false" hidden="false" name="mleaf_8b3f82e8_6b5a_5350_bf96_490f4ce8c1f8" vbProcedure="false">Recycling!$AW$298</definedName>
    <definedName function="false" hidden="false" name="mleaf_8b41c91f_eb71_56e1_bea9_e547773a7002" vbProcedure="false">Resume_SensAnal!$D$19</definedName>
    <definedName function="false" hidden="false" name="mleaf_8b427128_637a_5591_a104_61eea2711e67" vbProcedure="false">'Heat map article'!$N$66</definedName>
    <definedName function="false" hidden="false" name="mleaf_8b45e413_dc57_5351_bb11_b71a9eb4d606" vbProcedure="false">'Use Phase'!$M$173</definedName>
    <definedName function="false" hidden="false" name="mleaf_8b467595_1334_59b8_b776_5612e6ff895e" vbProcedure="false">'Use Phase'!$Q$105</definedName>
    <definedName function="false" hidden="false" name="mleaf_8b4c50fe_60da_5398_b672_36da7d554bef" vbProcedure="false">'Heat map article'!$AI$80</definedName>
    <definedName function="false" hidden="false" name="mleaf_8b4d71dc_c0a6_5abd_bf7c_9561f2519fc0" vbProcedure="false">Production!$Q$188</definedName>
    <definedName function="false" hidden="false" name="mleaf_8b57530c_bac3_5bee_b7dc_fbd2b0fc68ab" vbProcedure="false">Graphs!$P$14</definedName>
    <definedName function="false" hidden="false" name="mleaf_8b57c615_b435_59a1_8a36_174ef3462f7d" vbProcedure="false">'Use Phase'!$O$39</definedName>
    <definedName function="false" hidden="false" name="mleaf_8b596e32_b9e8_5fc1_b0d8_e3eaf04f8c8a" vbProcedure="false">Production!$AK$216</definedName>
    <definedName function="false" hidden="false" name="mleaf_8b5fa684_ea49_53cc_902f_7c51db7df8c6" vbProcedure="false">'Use Phase'!$P$382</definedName>
    <definedName function="false" hidden="false" name="mleaf_8b5fbd7f_8150_5d92_9412_6c6401dd361c" vbProcedure="false">'Heat map article'!$E$95</definedName>
    <definedName function="false" hidden="false" name="mleaf_8b664f8d_3baa_5052_b85d_278fbee7c138" vbProcedure="false">Recycling!$AV$20</definedName>
    <definedName function="false" hidden="false" name="mleaf_8b66ca37_4f90_5b2c_893d_c5da6cec9c91" vbProcedure="false">Resume_SensAnal!$AE$38</definedName>
    <definedName function="false" hidden="false" name="mleaf_8b69ab35_8766_50bd_afaf_3e078d836c87" vbProcedure="false">'Use Phase'!$P$14</definedName>
    <definedName function="false" hidden="false" name="mleaf_8b6a0a7a_8bbe_51e0_9e73_3642a4c14c5a" vbProcedure="false">'Use Phase'!$N$396</definedName>
    <definedName function="false" hidden="false" name="mleaf_8b6ceba5_2000_5001_a58d_3f8f979cfd53" vbProcedure="false">Resume_SensAnal!$T$199</definedName>
    <definedName function="false" hidden="false" name="mleaf_8b6e2480_5228_5575_a34b_87b04c887c31" vbProcedure="false">Recycling!$T$91</definedName>
    <definedName function="false" hidden="false" name="mleaf_8b715e52_83e4_5b6a_ac10_aa5522cac0b1" vbProcedure="false">Recycling!$AP$337</definedName>
    <definedName function="false" hidden="false" name="mleaf_8b734fbe_544c_5317_b841_852d6b70f2e1" vbProcedure="false">'Use Phase'!$W$302</definedName>
    <definedName function="false" hidden="false" name="mleaf_8b7368bc_0ddd_5b65_915f_7a47096a9c62" vbProcedure="false">'Use Phase_Grid'!$O$117</definedName>
    <definedName function="false" hidden="false" name="mleaf_8b73cb26_157f_50b8_9730_bc5b69019144" vbProcedure="false">Production!$M$98</definedName>
    <definedName function="false" hidden="false" name="mleaf_8b7826b6_5ef2_5d41_8d32_6cdc03bda1b1" vbProcedure="false">'Use Phase'!$AJ$283</definedName>
    <definedName function="false" hidden="false" name="mleaf_8b79b9ba_4dda_5685_a83d_c211322f78af" vbProcedure="false">Recycling!$AT$64</definedName>
    <definedName function="false" hidden="false" name="mleaf_8b7c5821_4d30_58be_980b_561aa409f769" vbProcedure="false">'Use Phase'!$M$57</definedName>
    <definedName function="false" hidden="false" name="mleaf_8b7cc95b_a6e2_58f9_94b5_f18be9e54e0a" vbProcedure="false">'Use Phase_Grid'!$M$30</definedName>
    <definedName function="false" hidden="false" name="mleaf_8b7d4cd2_034c_517f_8142_5f531621046e" vbProcedure="false">Production!$R$34</definedName>
    <definedName function="false" hidden="false" name="mleaf_8b81a125_2cb9_5805_883e_1e306f2be0c1" vbProcedure="false">Recycling!$AO$82</definedName>
    <definedName function="false" hidden="false" name="mleaf_8b8279a9_cc97_503d_9fb9_73b46ba4d47a" vbProcedure="false">Recycling!$O$82</definedName>
    <definedName function="false" hidden="false" name="mleaf_8b84932d_0995_5dfa_b2bb_35a9ba41027d" vbProcedure="false">'Use Phase'!$AI$139</definedName>
    <definedName function="false" hidden="false" name="mleaf_8b8517ef_597c_564f_b2ed_72b3d19b19f7" vbProcedure="false">Resume_SensAnal!$O$92</definedName>
    <definedName function="false" hidden="false" name="mleaf_8b870363_75d4_5ab3_b9c4_0e3d0a6bc5cb" vbProcedure="false">'Heat map article'!$I$149</definedName>
    <definedName function="false" hidden="false" name="mleaf_8b8c6e33_8fce_5fed_a1a6_991b045afa8d" vbProcedure="false">Resume_SensAnal!$AI$65</definedName>
    <definedName function="false" hidden="false" name="mleaf_8b94bbc5_c585_5246_83a0_cd39202e85c9" vbProcedure="false">'Heat map article'!$M$23</definedName>
    <definedName function="false" hidden="false" name="mleaf_8b96aec9_a0b3_527d_9d65_204831d9d076" vbProcedure="false">Production!$S$6</definedName>
    <definedName function="false" hidden="false" name="mleaf_8b976e2c_8c8b_5b17_b66a_f2e89d2d9bd6" vbProcedure="false">Resume_SensAnal!$P$67</definedName>
    <definedName function="false" hidden="false" name="mleaf_8b9909ab_5efb_5a05_8f48_c8d18a28dad1" vbProcedure="false">'Use Phase_Grid'!$M$140</definedName>
    <definedName function="false" hidden="false" name="mleaf_8b997a99_80ee_5919_a123_91e8bb3095ed" vbProcedure="false">'Heat map article'!$AJ$26</definedName>
    <definedName function="false" hidden="false" name="mleaf_8b9b1f3a_91ee_51a4_8362_edcea1069ede" vbProcedure="false">'Use Phase'!$V$145</definedName>
    <definedName function="false" hidden="false" name="mleaf_8ba58a55_442f_57fa_a7b9_98a101dca10d" vbProcedure="false">Production!$K$63</definedName>
    <definedName function="false" hidden="false" name="mleaf_8ba5bd04_9c4e_54d5_98e7_fcfb80ed3f66" vbProcedure="false">'Use Phase'!$L$329</definedName>
    <definedName function="false" hidden="false" name="mleaf_8ba789ff_42b2_5f32_9d14_0f7f71f8dbba" vbProcedure="false">Recycling!$O$103</definedName>
    <definedName function="false" hidden="false" name="mleaf_8ba81a1d_0079_5523_a502_d6054efe39eb" vbProcedure="false">Recycling!$L$94</definedName>
    <definedName function="false" hidden="false" name="mleaf_8baa8c58_86ec_55b1_a6e6_d6bb107f6c92" vbProcedure="false">Production!$I$166</definedName>
    <definedName function="false" hidden="false" name="mleaf_8baa9645_cd01_5b3f_a825_50f20a6ab95a" vbProcedure="false">Resume_SensAnal!$AB$65</definedName>
    <definedName function="false" hidden="false" name="mleaf_8bab8a86_ebdd_5ad2_be63_8b7b27a9f058" vbProcedure="false">Resume_SensAnal!$AC$88</definedName>
    <definedName function="false" hidden="false" name="mleaf_8bada99c_f1c5_5fd5_97d8_ea2d43e1270a" vbProcedure="false">'Heat map article'!$E$13</definedName>
    <definedName function="false" hidden="false" name="mleaf_8bb14eee_0ee9_5e32_b360_9537df45f3e4" vbProcedure="false">Resume_SensAnal!$H$67</definedName>
    <definedName function="false" hidden="false" name="mleaf_8bb26cf8_9175_532b_97f0_705240f4e418" vbProcedure="false">Whisker_Sens!$D$35</definedName>
    <definedName function="false" hidden="false" name="mleaf_8bb364ad_5f34_54c1_8f75_b368886f2038" vbProcedure="false">Resume_SensAnal!$F$163</definedName>
    <definedName function="false" hidden="false" name="mleaf_8bb5d970_f666_55de_8ed8_26b2cdde9ef1" vbProcedure="false">'Use Phase'!$AK$329</definedName>
    <definedName function="false" hidden="false" name="mleaf_8bb7a0c6_9310_5148_9d88_043d644c51f3" vbProcedure="false">Resume_SensAnal!$W$218</definedName>
    <definedName function="false" hidden="false" name="mleaf_8bba6f5b_a388_5178_ba5b_0db5d2f4bb20" vbProcedure="false">Recycling!$BP$134</definedName>
    <definedName function="false" hidden="false" name="mleaf_8bbbeab6_cd86_5691_9e73_74cfa30835ef" vbProcedure="false">'Use Phase'!$AI$294</definedName>
    <definedName function="false" hidden="false" name="mleaf_8bbe8a69_82dd_528f_b158_ec88ba6c1171" vbProcedure="false">'Use Phase'!$L$249</definedName>
    <definedName function="false" hidden="false" name="mleaf_8bc258e5_6c83_563b_b6a4_c2dc88ac2dbc" vbProcedure="false">Production!$AA$148</definedName>
    <definedName function="false" hidden="false" name="mleaf_8bc2d277_ec7b_54ee_84b0_c51c7ee5434c" vbProcedure="false">'Use Phase'!$Q$260</definedName>
    <definedName function="false" hidden="false" name="mleaf_8bc3ab1c_51e9_5b09_8dc2_6c626fabe00d" vbProcedure="false">'Use Phase_Grid'!$O$200</definedName>
    <definedName function="false" hidden="false" name="mleaf_8bc72d16_f407_5707_a4b5_805df78e28a9" vbProcedure="false">'Heat map article'!$R$42</definedName>
    <definedName function="false" hidden="false" name="mleaf_8bcbb4b4_4fbd_5e8f_a4a7_754ebe4d5677" vbProcedure="false">'Use Phase'!$M$3</definedName>
    <definedName function="false" hidden="false" name="mleaf_8bcc3e71_5544_5cd6_ac9f_eba3f849146c" vbProcedure="false">'Use Phase'!$Q$233</definedName>
    <definedName function="false" hidden="false" name="mleaf_8bd03225_4443_5bbe_8522_cb03431dd4fc" vbProcedure="false">'Use Phase'!$U$272</definedName>
    <definedName function="false" hidden="false" name="mleaf_8bd3b891_4e4d_571b_8ba2_4b69f3689aff" vbProcedure="false">Resume_SensAnal!$R$10</definedName>
    <definedName function="false" hidden="false" name="mleaf_8bd7078b_6fd4_5a23_8d65_b7417a568e16" vbProcedure="false">'Heat map article'!$W$30</definedName>
    <definedName function="false" hidden="false" name="mleaf_8bd74489_638e_546a_8e27_158942854ec2" vbProcedure="false">Production!$B$40</definedName>
    <definedName function="false" hidden="false" name="mleaf_8bd92844_4f47_5f95_8232_002f142f430b" vbProcedure="false">'Use Phase'!$AK$229</definedName>
    <definedName function="false" hidden="false" name="mleaf_8bdc584b_5e3d_5046_828c_89f01e2f292c" vbProcedure="false">Resume_SensAnal!$E$151</definedName>
    <definedName function="false" hidden="false" name="mleaf_8bdda29d_3aef_51f3_bda0_ea562246d97e" vbProcedure="false">Recycling!$AB$86</definedName>
    <definedName function="false" hidden="false" name="mleaf_8bde6d78_4813_548e_974e_bbc694ce166d" vbProcedure="false">Recycling!$V$127</definedName>
    <definedName function="false" hidden="false" name="mleaf_8bdf3ec5_1ea3_5103_b8f8_4780aaa276ab" vbProcedure="false">Resume_SensAnal!$W$196</definedName>
    <definedName function="false" hidden="false" name="mleaf_8be02a68_125b_50ec_8c9d_b94ab264b290" vbProcedure="false">'Heat map article'!$AA$85</definedName>
    <definedName function="false" hidden="false" name="mleaf_8be9ba8c_9e18_5f1b_a0ce_26b6af5487a1" vbProcedure="false">'Heat map article'!$AJ$123</definedName>
    <definedName function="false" hidden="false" name="mleaf_8beb156b_8999_560c_b071_d13804904615" vbProcedure="false">'Use Phase'!$AE$259</definedName>
    <definedName function="false" hidden="false" name="mleaf_8beb5105_f46c_5da0_aec6_ab4ba18a724f" vbProcedure="false">'Heat map article'!$G$9</definedName>
    <definedName function="false" hidden="false" name="mleaf_8befa1a6_c995_50cf_86bc_6fe31252f02a" vbProcedure="false">Production!$O$25</definedName>
    <definedName function="false" hidden="false" name="mleaf_8bf1cbed_fe89_542c_b127_1e473a6716c8" vbProcedure="false">'Use Phase'!$AH$296</definedName>
    <definedName function="false" hidden="false" name="mleaf_8bf28214_2b40_5370_8852_1c633e6ced53" vbProcedure="false">Resume_SensAnal!$C$194</definedName>
    <definedName function="false" hidden="false" name="mleaf_8bf328b3_92bd_5660_be02_3715424b22d8" vbProcedure="false">Resume_SensAnal!$O$124</definedName>
    <definedName function="false" hidden="false" name="mleaf_8bf6afc7_5f5b_5dec_9c9a_c6aaf946c17d" vbProcedure="false">Recycling!$BD$146</definedName>
    <definedName function="false" hidden="false" name="mleaf_8bfd7511_a657_580d_a253_e0d72d3e5024" vbProcedure="false">'Use Phase'!$K$200</definedName>
    <definedName function="false" hidden="false" name="mleaf_8bfd84a4_0458_5e27_9f42_4ac0831deaaa" vbProcedure="false">'Use Phase_Grid'!$S$202</definedName>
    <definedName function="false" hidden="false" name="mleaf_8bff3112_1ad2_5e68_aa64_95bf2ff02c30" vbProcedure="false">'Use Phase'!$AI$242</definedName>
    <definedName function="false" hidden="false" name="mleaf_8bff74d8_b029_50bc_9cb7_3c563255d5f2" vbProcedure="false">'Use Phase'!$R$314</definedName>
    <definedName function="false" hidden="false" name="mleaf_8c012db4_412a_50c7_a9bf_9275e75d7e8b" vbProcedure="false">'Use Phase'!$R$8</definedName>
    <definedName function="false" hidden="false" name="mleaf_8c021a67_443c_5eca_a631_0eef0f044707" vbProcedure="false">Graphs!$I$5</definedName>
    <definedName function="false" hidden="false" name="mleaf_8c036c29_6044_50ab_9cf2_253f01d0ff16" vbProcedure="false">Recycling!$AR$344</definedName>
    <definedName function="false" hidden="false" name="mleaf_8c0b8654_e34a_5912_b906_dff26a97db2c" vbProcedure="false">Production!$AA$180</definedName>
    <definedName function="false" hidden="false" name="mleaf_8c0e7eb5_ac41_5e73_bd99_0ccdc3ef3b1c" vbProcedure="false">'Use Phase'!$AK$165</definedName>
    <definedName function="false" hidden="false" name="mleaf_8c0f10a7_2826_59e1_85b3_96230a27fb4d" vbProcedure="false">Resume_SensAnal!$R$64</definedName>
    <definedName function="false" hidden="false" name="mleaf_8c0f2bd0_eee4_5358_ad1b_01841f2a4c58" vbProcedure="false">'Use Phase'!$T$174</definedName>
    <definedName function="false" hidden="false" name="mleaf_8c0fb6ba_454a_5be4_bf0b_fabdfd886988" vbProcedure="false">'Heat map article'!$AG$141</definedName>
    <definedName function="false" hidden="false" name="mleaf_8c1285a2_a8c9_592d_9941_fad3e2188427" vbProcedure="false">Recycling!$L$156</definedName>
    <definedName function="false" hidden="false" name="mleaf_8c1780d8_308f_59dd_9911_ee862c51943c" vbProcedure="false">'Use Phase'!$M$50</definedName>
    <definedName function="false" hidden="false" name="mleaf_8c181afd_07ea_535a_a041_83a8f16d28fb" vbProcedure="false">'Heat map article'!$D$131</definedName>
    <definedName function="false" hidden="false" name="mleaf_8c18abc2_b4db_5f6b_b14f_c6b726ac416f" vbProcedure="false">Resume_SensAnal!$J$198</definedName>
    <definedName function="false" hidden="false" name="mleaf_8c18c94a_f832_5099_a16d_fa2318f00900" vbProcedure="false">'Use Phase_Grid'!$L$197</definedName>
    <definedName function="false" hidden="false" name="mleaf_8c191d9c_1538_57e8_9805_fa6f15dbd82c" vbProcedure="false">'Use Phase'!$AF$208</definedName>
    <definedName function="false" hidden="false" name="mleaf_8c1d8692_e379_508e_8cc7_09e46f3f884c" vbProcedure="false">Production!$BO$207</definedName>
    <definedName function="false" hidden="false" name="mleaf_8c1f4240_7650_53eb_8447_9cef5604efc8" vbProcedure="false">Recycling!$AV$95</definedName>
    <definedName function="false" hidden="false" name="mleaf_8c204b3b_e32b_5a9d_be31_cfb4be442778" vbProcedure="false">'Use Phase_Grid'!$L$8</definedName>
    <definedName function="false" hidden="false" name="mleaf_8c225a07_16c7_5bb5_a0b4_7898ba3378dc" vbProcedure="false">Resume_SensAnal!$H$135</definedName>
    <definedName function="false" hidden="false" name="mleaf_8c2958c3_efa9_552c_8f38_c5ceefae7cfe" vbProcedure="false">Recycling!$AO$145</definedName>
    <definedName function="false" hidden="false" name="mleaf_8c2bacc9_c1f2_5e3b_a420_13081756996f" vbProcedure="false">'Heat map article'!$E$154</definedName>
    <definedName function="false" hidden="false" name="mleaf_8c2e6783_708c_59e8_b529_9780baacec1a" vbProcedure="false">Recycling!$AR$74</definedName>
    <definedName function="false" hidden="false" name="mleaf_8c358451_ebb8_58a5_8b8d_08a6c25a1611" vbProcedure="false">Resume_SensAnal!$U$218</definedName>
    <definedName function="false" hidden="false" name="mleaf_8c39de2a_b20b_516e_b929_cd58f7d9aeea" vbProcedure="false">'Use Phase_Grid'!$M$49</definedName>
    <definedName function="false" hidden="false" name="mleaf_8c3cec4f_ace6_5ad5_9c1f_9a5e338c7ba7" vbProcedure="false">Production!$N$167</definedName>
    <definedName function="false" hidden="false" name="mleaf_8c3e6ac6_6ac5_5102_886e_8dec0c8358f3" vbProcedure="false">'Use Phase'!$AE$292</definedName>
    <definedName function="false" hidden="false" name="mleaf_8c41b5c8_938a_51fd_8949_8d254d935b1f" vbProcedure="false">Recycling!$BI$107</definedName>
    <definedName function="false" hidden="false" name="mleaf_8c437152_9102_5159_a8df_121fffbf8f75" vbProcedure="false">'Heat map article'!$X$30</definedName>
    <definedName function="false" hidden="false" name="mleaf_8c452e4c_39de_5e32_8e7c_07230a8f2459" vbProcedure="false">Recycling!$BC$90</definedName>
    <definedName function="false" hidden="false" name="mleaf_8c461763_9321_5b0a_897a_668c2297dafe" vbProcedure="false">Resume_SensAnal!$A$192</definedName>
    <definedName function="false" hidden="false" name="mleaf_8c4b452c_7aae_5ad8_bd10_43f0969b41b1" vbProcedure="false">Resume_SensAnal!$I$212</definedName>
    <definedName function="false" hidden="false" name="mleaf_8c4b58cc_5346_57f4_b2d0_0536a6cda2f9" vbProcedure="false">'Use Phase_Grid'!$J$265</definedName>
    <definedName function="false" hidden="false" name="mleaf_8c4bd44f_9fd5_5df2_b39a_8192d8b326c8" vbProcedure="false">'Use Phase_Grid'!$Q$221</definedName>
    <definedName function="false" hidden="false" name="mleaf_8c4f45d2_68f0_50ce_ab39_1984dab9510a" vbProcedure="false">Resume_SensAnal!$AC$95</definedName>
    <definedName function="false" hidden="false" name="mleaf_8c519e40_9755_5c97_b57e_da53526fc0bd" vbProcedure="false">'Heat map article'!$C$55</definedName>
    <definedName function="false" hidden="false" name="mleaf_8c53de28_8dc7_5fd5_87c5_0566765865f7" vbProcedure="false">'Heat map article'!$AT$11</definedName>
    <definedName function="false" hidden="false" name="mleaf_8c56c9ff_47a3_5164_9836_3dcdc350d41a" vbProcedure="false">'Use Phase'!$V$282</definedName>
    <definedName function="false" hidden="false" name="mleaf_8c5dbade_3a2b_5ce6_a336_621bc98c8d6c" vbProcedure="false">'Use Phase'!$AH$302</definedName>
    <definedName function="false" hidden="false" name="mleaf_8c5ddc36_1f9a_52da_af8b_42f395bfcbec" vbProcedure="false">Resume_SensAnal!$L$204</definedName>
    <definedName function="false" hidden="false" name="mleaf_8c5fae32_a8c7_5cf9_befa_01433bc9f926" vbProcedure="false">Recycling!$AX$101</definedName>
    <definedName function="false" hidden="false" name="mleaf_8c624013_d4c1_5eb9_bdbc_85e7fe393344" vbProcedure="false">Recycling!$K$112</definedName>
    <definedName function="false" hidden="false" name="mleaf_8c6b8fd4_cbe4_58ef_9e85_3b8425a31d9a" vbProcedure="false">Recycling!$AK$156</definedName>
    <definedName function="false" hidden="false" name="mleaf_8c6f04ce_3476_5443_9fd1_e97ddab87297" vbProcedure="false">'Use Phase'!$AJ$350</definedName>
    <definedName function="false" hidden="false" name="mleaf_8c6fa13d_9151_5846_9023_703d0bf2569d" vbProcedure="false">'Heat map article'!$J$37</definedName>
    <definedName function="false" hidden="false" name="mleaf_8c73a05b_61c7_53a9_b7d6_43e1a1df70ce" vbProcedure="false">Resume_SensAnal!$AQ$114</definedName>
    <definedName function="false" hidden="false" name="mleaf_8c769aef_1b81_5463_a425_966ba17b762a" vbProcedure="false">Recycling!$K$152</definedName>
    <definedName function="false" hidden="false" name="mleaf_8c771205_8687_526f_81d8_a348f49994a7" vbProcedure="false">Recycling!$V$103</definedName>
    <definedName function="false" hidden="false" name="mleaf_8c789624_1bbc_5af7_9c9c_214dcad826de" vbProcedure="false">'Use Phase_Grid'!$J$143</definedName>
    <definedName function="false" hidden="false" name="mleaf_8c79ad29_d40f_5506_9a99_328e01a53ab3" vbProcedure="false">Production!$J$84</definedName>
    <definedName function="false" hidden="false" name="mleaf_8c7a4004_c092_521f_adf4_fc45db079112" vbProcedure="false">'Use Phase_Grid'!$K$17</definedName>
    <definedName function="false" hidden="false" name="mleaf_8c7c6b5f_78f6_5c27_8a67_83b1bad94062" vbProcedure="false">Recycling!$R$189</definedName>
    <definedName function="false" hidden="false" name="mleaf_8c7d931c_9250_5c31_9f12_214f3a231289" vbProcedure="false">Resume_SensAnal!$AN$129</definedName>
    <definedName function="false" hidden="false" name="mleaf_8c7ff816_54ab_5457_b7f6_887726802cfe" vbProcedure="false">'Heat map article'!$AJ$30</definedName>
    <definedName function="false" hidden="false" name="mleaf_8c808af1_a115_530d_80d0_87baf8621c05" vbProcedure="false">Resume_SensAnal!$AI$95</definedName>
    <definedName function="false" hidden="false" name="mleaf_8c81f176_7db4_5bfe_885c_0bbf844ec75a" vbProcedure="false">Recycling!$AX$106</definedName>
    <definedName function="false" hidden="false" name="mleaf_8c84485b_2af3_5837_96ad_eb0ef42b92ba" vbProcedure="false">'Heat map article'!$L$112</definedName>
    <definedName function="false" hidden="false" name="mleaf_8c8735b0_dbf4_58a1_a728_f6cd93d78819" vbProcedure="false">Recycling!$M$161</definedName>
    <definedName function="false" hidden="false" name="mleaf_8c88b025_a6fb_5b77_a2d2_1437fbc76913" vbProcedure="false">Graphs!$H$15</definedName>
    <definedName function="false" hidden="false" name="mleaf_8c8ba0ee_15af_53c4_a665_2100a106ddda" vbProcedure="false">'Use Phase'!$M$344</definedName>
    <definedName function="false" hidden="false" name="mleaf_8c8d148b_e8ab_54d5_b0e6_15b368954e39" vbProcedure="false">Resume_SensAnal!$G$114</definedName>
    <definedName function="false" hidden="false" name="mleaf_8c8e2340_1b4c_5ced_8761_bc8722c994b1" vbProcedure="false">Resume_SensAnal!$F$151</definedName>
    <definedName function="false" hidden="false" name="mleaf_8c90bd17_639f_50af_9fa6_997f7d29063b" vbProcedure="false">'Use Phase_Grid'!$U$206</definedName>
    <definedName function="false" hidden="false" name="mleaf_8c927c19_fc0e_5a0f_a008_6e1c8876b1fc" vbProcedure="false">'Use Phase'!$R$295</definedName>
    <definedName function="false" hidden="false" name="mleaf_8c934dd3_c376_5790_885e_dd985849356e" vbProcedure="false">Recycling!$D$153</definedName>
    <definedName function="false" hidden="false" name="mleaf_8c93d67a_d68c_5d46_b7b9_9c84010a750f" vbProcedure="false">'Heat map article'!$Z$143</definedName>
    <definedName function="false" hidden="false" name="mleaf_8c94a7c8_cc38_5e0e_aef2_b729b97494ab" vbProcedure="false">'Use Phase'!$Q$39</definedName>
    <definedName function="false" hidden="false" name="mleaf_8c94cec2_141e_598d_be54_659b6acca1b9" vbProcedure="false">Production!$J$105</definedName>
    <definedName function="false" hidden="false" name="mleaf_8c9535f9_f00d_5dfc_a93a_a736e97fada8" vbProcedure="false">Resume_SensAnal!$AG$42</definedName>
    <definedName function="false" hidden="false" name="mleaf_8c9a6b9c_2622_5cb0_8916_38da0269370e" vbProcedure="false">Resume_SensAnal!$AC$47</definedName>
    <definedName function="false" hidden="false" name="mleaf_8c9c279c_2e53_54e1_a1d7_3f297c3eeb8d" vbProcedure="false">'Use Phase'!$T$213</definedName>
    <definedName function="false" hidden="false" name="mleaf_8c9c2acf_c415_5d23_a1f8_823b8a739c6f" vbProcedure="false">'Heat map article'!$AX$38</definedName>
    <definedName function="false" hidden="false" name="mleaf_8c9e082f_9941_5d2a_984f_9ad8cd7e1eb7" vbProcedure="false">Graphs!$O$9</definedName>
    <definedName function="false" hidden="false" name="mleaf_8ca085d2_43fd_51ad_a542_dbca495df2a8" vbProcedure="false">Production!$BD$190</definedName>
    <definedName function="false" hidden="false" name="mleaf_8ca212a2_b131_56c7_af77_5f6d6d71d30c" vbProcedure="false">'Use Phase'!$AG$246</definedName>
    <definedName function="false" hidden="false" name="mleaf_8ca3dce3_9088_5487_b5cd_850d0211ccd5" vbProcedure="false">'Use Phase'!$K$238</definedName>
    <definedName function="false" hidden="false" name="mleaf_8ca3f756_c609_5bea_b147_339e24bca4bf" vbProcedure="false">'Use Phase'!$AI$227</definedName>
    <definedName function="false" hidden="false" name="mleaf_8ca859d8_a749_5a8a_af39_e3f164525613" vbProcedure="false">Recycling!$BA$147</definedName>
    <definedName function="false" hidden="false" name="mleaf_8ca91f30_a6fc_5cbf_ae5c_ba9ab9fa0727" vbProcedure="false">'Use Phase'!$G$60</definedName>
    <definedName function="false" hidden="false" name="mleaf_8caa36c9_3c82_5268_8751_ecffa543a066" vbProcedure="false">'Use Phase'!$AE$327</definedName>
    <definedName function="false" hidden="false" name="mleaf_8cac5932_9a08_5b0c_a3b7_50ef6f02afaa" vbProcedure="false">Resume_SensAnal!$G$130</definedName>
    <definedName function="false" hidden="false" name="mleaf_8cb3d04a_92d3_5756_aabe_c9e0c13af620" vbProcedure="false">Resume_SensAnal!$W$216</definedName>
    <definedName function="false" hidden="false" name="mleaf_8cb57681_546b_5261_81db_47e50e02cb7d" vbProcedure="false">Resume_SensAnal!$AE$101</definedName>
    <definedName function="false" hidden="false" name="mleaf_8cb5f8c2_d635_5775_9890_05f66e3015ae" vbProcedure="false">Recycling!$F$184</definedName>
    <definedName function="false" hidden="false" name="mleaf_8cb62f94_daf3_5ccc_a565_72c67713827c" vbProcedure="false">Recycling!$AV$309</definedName>
    <definedName function="false" hidden="false" name="mleaf_8cb6de9a_3047_54ae_b8a2_2da53af23beb" vbProcedure="false">'Use Phase'!$S$149</definedName>
    <definedName function="false" hidden="false" name="mleaf_8cb8f4a0_2603_528b_9c92_c0b41190f70f" vbProcedure="false">Production!$L$17</definedName>
    <definedName function="false" hidden="false" name="mleaf_8cbac9f2_2f0c_5dd1_92f2_7fc15909628c" vbProcedure="false">'Use Phase_Grid'!$C$16</definedName>
    <definedName function="false" hidden="false" name="mleaf_8cbf8c5c_1feb_5359_832b_276e3c4039cf" vbProcedure="false">Recycling!$AO$143</definedName>
    <definedName function="false" hidden="false" name="mleaf_8cc03aa4_e849_58bb_ac8f_cdec384135e1" vbProcedure="false">'Heat map article'!$AM$15</definedName>
    <definedName function="false" hidden="false" name="mleaf_8cc11eaf_1e37_54d5_b05f_48228327a06a" vbProcedure="false">Resume_SensAnal!$AR$32</definedName>
    <definedName function="false" hidden="false" name="mleaf_8cc2a0cc_d4dd_5721_a0c8_9270d03738e1" vbProcedure="false">'Use Phase_Grid'!$N$6</definedName>
    <definedName function="false" hidden="false" name="mleaf_8cc30c69_92d3_5ec8_8fa6_46f48507d6b5" vbProcedure="false">'Use Phase'!$Q$142</definedName>
    <definedName function="false" hidden="false" name="mleaf_8cc6f184_a684_516a_a19f_6c0ded685586" vbProcedure="false">'Use Phase_Grid'!$M$7</definedName>
    <definedName function="false" hidden="false" name="mleaf_8cc6fa79_226a_5fc7_a578_44ad2b16b60d" vbProcedure="false">'Use Phase'!$Q$168</definedName>
    <definedName function="false" hidden="false" name="mleaf_8cc7b242_a57e_5969_9ebb_764f63f9c38d" vbProcedure="false">Graphs!$B$31</definedName>
    <definedName function="false" hidden="false" name="mleaf_8cc7f4be_ebdb_5ce9_83d2_48c096b38096" vbProcedure="false">Recycling!$BL$346</definedName>
    <definedName function="false" hidden="false" name="mleaf_8cc84976_0660_56d5_a233_698930492d00" vbProcedure="false">Recycling!$T$198</definedName>
    <definedName function="false" hidden="false" name="mleaf_8cc95a81_6adb_59c2_a90b_71227fc2f6ae" vbProcedure="false">Resume_SensAnal!$O$62</definedName>
    <definedName function="false" hidden="false" name="mleaf_8cca6253_2e06_5ed9_85b7_6c4f00691898" vbProcedure="false">Production!$AB$18</definedName>
    <definedName function="false" hidden="false" name="mleaf_8ccb4faf_9370_5eb4_a8c3_16a519688fb2" vbProcedure="false">Production!$BF$215</definedName>
    <definedName function="false" hidden="false" name="mleaf_8ccb857c_7f08_5a45_8ba9_eeb61510113f" vbProcedure="false">'Use Phase'!$AI$222</definedName>
    <definedName function="false" hidden="false" name="mleaf_8cce166a_5885_57f4_9940_172dee9b73e6" vbProcedure="false">'Use Phase'!$L$348</definedName>
    <definedName function="false" hidden="false" name="mleaf_8ccf4634_444a_5c36_bf06_0ed758263c5c" vbProcedure="false">Recycling!$AP$105</definedName>
    <definedName function="false" hidden="false" name="mleaf_8cd4b7d1_3253_594b_abdf_ecefd36368c3" vbProcedure="false">'Use Phase'!$Q$347</definedName>
    <definedName function="false" hidden="false" name="mleaf_8cd88efe_46b2_5fa7_bc4f_f4b8380e2459" vbProcedure="false">'Heat map article'!$AG$88</definedName>
    <definedName function="false" hidden="false" name="mleaf_8cd8a4f6_79b7_567f_8849_98d1f3007a16" vbProcedure="false">'Use Phase'!$AE$222</definedName>
    <definedName function="false" hidden="false" name="mleaf_8cde1883_8280_5908_a9f2_69bc8b9b60a9" vbProcedure="false">Production!$BQ$13</definedName>
    <definedName function="false" hidden="false" name="mleaf_8cdf3fcb_f9af_548c_b995_d5dd98cd2bdd" vbProcedure="false">'Use Phase_Grid'!$R$20</definedName>
    <definedName function="false" hidden="false" name="mleaf_8ce015e2_3030_5dc0_91dd_50a53ff3d966" vbProcedure="false">'Heat map article'!$O$125</definedName>
    <definedName function="false" hidden="false" name="mleaf_8ce6c2b5_9fb7_55d4_82ed_5dcb763e6e22" vbProcedure="false">Production!$BM$224</definedName>
    <definedName function="false" hidden="false" name="mleaf_8ced003f_2a3c_563b_b911_f7cbb8a34e75" vbProcedure="false">'Heat map article'!$E$22</definedName>
    <definedName function="false" hidden="false" name="mleaf_8ced16d2_b8ce_5404_b367_a269eb7e23b6" vbProcedure="false">'Use Phase'!$R$249</definedName>
    <definedName function="false" hidden="false" name="mleaf_8cf1d7db_453d_5d6e_b0f6_a4911841b646" vbProcedure="false">'Use Phase_Grid'!$K$147</definedName>
    <definedName function="false" hidden="false" name="mleaf_8cfb1cbb_ade0_5c09_aa62_6e36cd9669be" vbProcedure="false">'Use Phase_Grid'!$T$167</definedName>
    <definedName function="false" hidden="false" name="mleaf_8cfef8a1_25f6_5b5f_a543_0f44a4f47dbc" vbProcedure="false">'Use Phase'!$AG$322</definedName>
    <definedName function="false" hidden="false" name="mleaf_8cff9675_9ba7_5a6c_b8d8_f8c73725154c" vbProcedure="false">Resume_SensAnal!$F$197</definedName>
    <definedName function="false" hidden="false" name="mleaf_8d008278_f137_5bec_80a5_78dff7c6b1e3" vbProcedure="false">Production!$AJ$192</definedName>
    <definedName function="false" hidden="false" name="mleaf_8d00e5ff_29d4_5ee4_be29_f5fdfa793e33" vbProcedure="false">Resume_SensAnal!$AD$43</definedName>
    <definedName function="false" hidden="false" name="mleaf_8d033307_82aa_58cc_8de6_d9542d4c3954" vbProcedure="false">'Use Phase'!$AJ$324</definedName>
    <definedName function="false" hidden="false" name="mleaf_8d04b63e_823d_50aa_861d_05d6e0db5276" vbProcedure="false">'Use Phase_Grid'!$N$68</definedName>
    <definedName function="false" hidden="false" name="mleaf_8d0ccc43_2dad_5a50_9b85_be724ad1643b" vbProcedure="false">Resume_SensAnal!$F$187</definedName>
    <definedName function="false" hidden="false" name="mleaf_8d0d1928_6d77_5994_bbc6_1b7ca8dc1946" vbProcedure="false">Recycling!$BK$329</definedName>
    <definedName function="false" hidden="false" name="mleaf_8d0dd4c3_d196_539c_86e9_f295e9b4b947" vbProcedure="false">'Use Phase'!$O$315</definedName>
    <definedName function="false" hidden="false" name="mleaf_8d13012d_03a5_546a_b606_5b7e33ac9112" vbProcedure="false">Production!$F$166</definedName>
    <definedName function="false" hidden="false" name="mleaf_8d15c179_a54e_5666_81c0_1a55d91a3ada" vbProcedure="false">Recycling!$AV$313</definedName>
    <definedName function="false" hidden="false" name="mleaf_8d1aaab4_6f20_5f87_aa65_f9eb6429f2d0" vbProcedure="false">'Heat map article'!$Z$32</definedName>
    <definedName function="false" hidden="false" name="mleaf_8d1ab7e5_1275_5d96_866f_ba6d6d0ec216" vbProcedure="false">Recycling!$T$154</definedName>
    <definedName function="false" hidden="false" name="mleaf_8d2970db_d63a_58fb_9d0b_f04fdc0f75e1" vbProcedure="false">Resume_SensAnal!$AE$46</definedName>
    <definedName function="false" hidden="false" name="mleaf_8d2b2f17_fd4d_5c83_ae45_a56fc280a37d" vbProcedure="false">'Heat map article'!$AB$146</definedName>
    <definedName function="false" hidden="false" name="mleaf_8d2bee3b_bcf3_5988_9fb7_6d7f1b2ec27b" vbProcedure="false">'Heat map article'!$W$18</definedName>
    <definedName function="false" hidden="false" name="mleaf_8d2c6bca_57b7_5c60_8dc7_8fd8f136bfe0" vbProcedure="false">'Heat map article'!$F$126</definedName>
    <definedName function="false" hidden="false" name="mleaf_8d2e2fea_127b_56a8_a594_353137a567ec" vbProcedure="false">Production!$J$117</definedName>
    <definedName function="false" hidden="false" name="mleaf_8d30d4a0_eaa8_5c80_967d_129ef103bda9" vbProcedure="false">'Use Phase'!$E$61</definedName>
    <definedName function="false" hidden="false" name="mleaf_8d32a530_1378_5907_ae37_a4f12ef1d783" vbProcedure="false">Recycling!$Y$193</definedName>
    <definedName function="false" hidden="false" name="mleaf_8d332e0b_68e5_531a_8072_82017733afb0" vbProcedure="false">'Heat map article'!$C$63</definedName>
    <definedName function="false" hidden="false" name="mleaf_8d37832d_468d_586c_9206_b4110d636260" vbProcedure="false">'Heat map article'!$W$49</definedName>
    <definedName function="false" hidden="false" name="mleaf_8d3a1402_7730_5164_b116_8f2a598bcfbe" vbProcedure="false">Resume_SensAnal!$AP$72</definedName>
    <definedName function="false" hidden="false" name="mleaf_8d3f9cf1_c65d_5eb1_86ba_a291c6e2e4cf" vbProcedure="false">'Use Phase'!$J$347</definedName>
    <definedName function="false" hidden="false" name="mleaf_8d425b6e_e220_555c_a705_1e1c541b5f15" vbProcedure="false">Production!$K$167</definedName>
    <definedName function="false" hidden="false" name="mleaf_8d434fa5_5076_54f4_bf4b_4eab9d79c67c" vbProcedure="false">'Use Phase_Grid'!$Q$49</definedName>
    <definedName function="false" hidden="false" name="mleaf_8d497054_e0f9_5ae4_bd80_9c2892779033" vbProcedure="false">'Heat map article'!$D$58</definedName>
    <definedName function="false" hidden="false" name="mleaf_8d4a6964_fb87_52d8_9fe8_3ca48d2b9588" vbProcedure="false">Recycling!$AC$126</definedName>
    <definedName function="false" hidden="false" name="mleaf_8d4a79f5_edf5_5332_89ab_74da25db6326" vbProcedure="false">'Use Phase'!$AK$191</definedName>
    <definedName function="false" hidden="false" name="mleaf_8d50459f_0aa5_593a_b79b_5dd44a79bd93" vbProcedure="false">'Heat map article'!$U$23</definedName>
    <definedName function="false" hidden="false" name="mleaf_8d51b726_b85f_5895_b58d_7e5be9d10e54" vbProcedure="false">'Use Phase'!$K$101</definedName>
    <definedName function="false" hidden="false" name="mleaf_8d5308ce_2beb_5c32_9946_90607f031006" vbProcedure="false">Recycling!$D$87</definedName>
    <definedName function="false" hidden="false" name="mleaf_8d564b80_f7ed_50f1_972a_af41b4c3e3bb" vbProcedure="false">'Use Phase_Grid'!$J$198</definedName>
    <definedName function="false" hidden="false" name="mleaf_8d570046_a180_5d75_b5d8_91a16d4eed8b" vbProcedure="false">Production!$U$10</definedName>
    <definedName function="false" hidden="false" name="mleaf_8d5a64f1_20a9_5af0_99d0_72eb0a8e21b1" vbProcedure="false">'Use Phase'!$AG$353</definedName>
    <definedName function="false" hidden="false" name="mleaf_8d5b5187_957b_5ca4_a574_c05fef47959e" vbProcedure="false">'Heat map article'!$AM$10</definedName>
    <definedName function="false" hidden="false" name="mleaf_8d5e5516_b041_566b_badd_c79ac8225823" vbProcedure="false">Production!$N$33</definedName>
    <definedName function="false" hidden="false" name="mleaf_8d5f2060_33ba_5970_b009_23bfa313b980" vbProcedure="false">'Heat map article'!$G$102</definedName>
    <definedName function="false" hidden="false" name="mleaf_8d5fbf71_e531_5b23_a024_24d9b448b4f3" vbProcedure="false">'Use Phase'!$J$199</definedName>
    <definedName function="false" hidden="false" name="mleaf_8d610537_d27a_5d14_b723_09a4181dd591" vbProcedure="false">'Use Phase'!$K$159</definedName>
    <definedName function="false" hidden="false" name="mleaf_8d62b36b_ee5f_5b67_a344_5815d67f95a3" vbProcedure="false">Resume_SensAnal!$AK$116</definedName>
    <definedName function="false" hidden="false" name="mleaf_8d680f7f_36db_57bf_b9f8_aff740d0de15" vbProcedure="false">'Heat map article'!$Q$28</definedName>
    <definedName function="false" hidden="false" name="mleaf_8d682ddb_5f3b_57ff_8ec1_24b830fb19b7" vbProcedure="false">'Use Phase'!$K$163</definedName>
    <definedName function="false" hidden="false" name="mleaf_8d691e96_ace9_5d76_bf0c_98fc49819356" vbProcedure="false">'Heat map article'!$N$28</definedName>
    <definedName function="false" hidden="false" name="mleaf_8d6fa068_1a59_5d51_87a1_e98db9751337" vbProcedure="false">'Heat map article'!$AR$37</definedName>
    <definedName function="false" hidden="false" name="mleaf_8d702cf8_2dd7_55a0_9e58_e5cef1d04beb" vbProcedure="false">'Use Phase'!$AD$148</definedName>
    <definedName function="false" hidden="false" name="mleaf_8d73ee1c_4cf6_5f2e_826c_11d736088f3b" vbProcedure="false">'Use Phase'!$K$366</definedName>
    <definedName function="false" hidden="false" name="mleaf_8d745d54_1fb1_5bfc_80b2_b3748176ae4d" vbProcedure="false">'Use Phase'!$U$162</definedName>
    <definedName function="false" hidden="false" name="mleaf_8d7811e8_92c7_54f9_a20b_cc1e70fe14d3" vbProcedure="false">Resume_SensAnal!$H$60</definedName>
    <definedName function="false" hidden="false" name="mleaf_8d7b87eb_6fa8_5cc2_a8ee_6e4132aebeea" vbProcedure="false">'Use Phase_Grid'!$V$136</definedName>
    <definedName function="false" hidden="false" name="mleaf_8d7c8cfb_c2db_51eb_ac5d_1405f53bbc52" vbProcedure="false">Resume_SensAnal!$AH$40</definedName>
    <definedName function="false" hidden="false" name="mleaf_8d81833b_d2a6_5086_9683_c72db650c6c1" vbProcedure="false">Resume_SensAnal!$AO$41</definedName>
    <definedName function="false" hidden="false" name="mleaf_8d842936_ce31_5fef_8072_1e33082b0420" vbProcedure="false">Recycling!$Y$4</definedName>
    <definedName function="false" hidden="false" name="mleaf_8d847846_1eaf_5844_83de_152109c26111" vbProcedure="false">'Use Phase'!$V$143</definedName>
    <definedName function="false" hidden="false" name="mleaf_8d84f5fb_65a4_52cb_b044_524f64e5105f" vbProcedure="false">Recycling!$BN$299</definedName>
    <definedName function="false" hidden="false" name="mleaf_8d851dc4_e3c1_5d89_af5a_ae5a347c7629" vbProcedure="false">'Use Phase'!$O$354</definedName>
    <definedName function="false" hidden="false" name="mleaf_8d8682ff_febe_5969_b7ee_7c506e381938" vbProcedure="false">'Use Phase'!$AJ$147</definedName>
    <definedName function="false" hidden="false" name="mleaf_8d8d751f_c86b_59b4_b5f6_0246371d2df1" vbProcedure="false">'Use Phase'!$O$360</definedName>
    <definedName function="false" hidden="false" name="mleaf_8d8e8129_c4b3_5f37_9d99_57db3cc83189" vbProcedure="false">'Heat map article'!$N$108</definedName>
    <definedName function="false" hidden="false" name="mleaf_8d973544_64e9_5d97_ab52_edbe6da805a4" vbProcedure="false">'Heat map article'!$AU$11</definedName>
    <definedName function="false" hidden="false" name="mleaf_8d9a6e17_e6e0_50c3_9a64_f2e9c4963fbd" vbProcedure="false">'Use Phase'!$Q$121</definedName>
    <definedName function="false" hidden="false" name="mleaf_8d9e8f81_4d5d_56a1_9aa0_dbc9a7251ab1" vbProcedure="false">Recycling!$AW$156</definedName>
    <definedName function="false" hidden="false" name="mleaf_8da3753c_5f63_5036_8524_439f49beef29" vbProcedure="false">'Use Phase_Grid'!$N$31</definedName>
    <definedName function="false" hidden="false" name="mleaf_8da687ba_addc_56ea_aa01_c385625f2694" vbProcedure="false">Resume_SensAnal!$C$16</definedName>
    <definedName function="false" hidden="false" name="mleaf_8dabb7cd_0c76_5528_92dd_153d6b8c5b53" vbProcedure="false">'Use Phase_Grid'!$K$74</definedName>
    <definedName function="false" hidden="false" name="mleaf_8dabcafb_039d_53af_b345_e1aa9c62ea1b" vbProcedure="false">'Use Phase_Grid'!$O$165</definedName>
    <definedName function="false" hidden="false" name="mleaf_8dad6c9b_51a8_5bcf_8adc_b4eaebf5d6b0" vbProcedure="false">Production!$I$22</definedName>
    <definedName function="false" hidden="false" name="mleaf_8dafd380_ee17_59d1_b313_20019f643e32" vbProcedure="false">'Use Phase_Grid'!$V$193</definedName>
    <definedName function="false" hidden="false" name="mleaf_8db0e113_82ff_50a3_881e_e546de42d658" vbProcedure="false">Resume_SensAnal!$J$14</definedName>
    <definedName function="false" hidden="false" name="mleaf_8db5ffe0_83a8_5894_9040_dbf879abc05f" vbProcedure="false">'Heat map article'!$E$75</definedName>
    <definedName function="false" hidden="false" name="mleaf_8db7a04f_c264_50f0_9a2f_5e5e7571207c" vbProcedure="false">'Use Phase'!$Q$175</definedName>
    <definedName function="false" hidden="false" name="mleaf_8db8a7ab_6c47_588b_bd95_7a5f037e7c7a" vbProcedure="false">Recycling!$AG$173</definedName>
    <definedName function="false" hidden="false" name="mleaf_8dba3c7e_8c41_53f6_9c0a_ac28ba7a864c" vbProcedure="false">'Use Phase'!$T$222</definedName>
    <definedName function="false" hidden="false" name="mleaf_8dbb71e2_e995_5639_a006_edef337c6638" vbProcedure="false">Recycling!$AT$75</definedName>
    <definedName function="false" hidden="false" name="mleaf_8dbe8b1f_c561_5c08_9ff1_1a0fb6b6cc09" vbProcedure="false">Production!$BF$224</definedName>
    <definedName function="false" hidden="false" name="mleaf_8dc1d7d8_e091_5cbd_858d_5ec41c67cd22" vbProcedure="false">'Use Phase'!$U$165</definedName>
    <definedName function="false" hidden="false" name="mleaf_8dc478aa_b874_571b_916c_72ee426e3049" vbProcedure="false">Resume_SensAnal!$M$133</definedName>
    <definedName function="false" hidden="false" name="mleaf_8dc4ff3c_03af_5169_92ba_fcbe80ca5308" vbProcedure="false">'Use Phase'!$S$247</definedName>
    <definedName function="false" hidden="false" name="mleaf_8dc8c563_733b_50c0_943e_c5bfd0e4e564" vbProcedure="false">Production!$C$39</definedName>
    <definedName function="false" hidden="false" name="mleaf_8dca1cc1_334f_5bf1_98e8_37110bcbaf75" vbProcedure="false">Production!$P$29</definedName>
    <definedName function="false" hidden="false" name="mleaf_8dd23df4_c711_51c0_8dd1_929a2a5747a4" vbProcedure="false">Resume_SensAnal!$AC$78</definedName>
    <definedName function="false" hidden="false" name="mleaf_8dd51a38_3f9e_5549_bb45_50abcb2011b7" vbProcedure="false">Recycling!$AR$86</definedName>
    <definedName function="false" hidden="false" name="mleaf_8dd6e2de_b970_5409_90d0_172afda655cb" vbProcedure="false">Graphs!$C$50</definedName>
    <definedName function="false" hidden="false" name="mleaf_8dd79b65_fe37_5d6b_bb99_958a0c190168" vbProcedure="false">'Use Phase_Grid'!$P$109</definedName>
    <definedName function="false" hidden="false" name="mleaf_8dd86dd5_14f7_510e_a168_a916b6d280d7" vbProcedure="false">'Heat map article'!$M$145</definedName>
    <definedName function="false" hidden="false" name="mleaf_8dd9509f_651f_5dfc_9392_c7df3f8e653f" vbProcedure="false">Resume_SensAnal!$I$33</definedName>
    <definedName function="false" hidden="false" name="mleaf_8dda55ea_21d6_5424_be67_fdadebdf6f46" vbProcedure="false">Resume_SensAnal!$J$19</definedName>
    <definedName function="false" hidden="false" name="mleaf_8dda9be1_8975_5685_8727_83820e92261d" vbProcedure="false">Production!$S$30</definedName>
    <definedName function="false" hidden="false" name="mleaf_8ddc8f34_1980_5d92_be6e_302e82563c70" vbProcedure="false">Graphs!$G$32</definedName>
    <definedName function="false" hidden="false" name="mleaf_8ddf4c71_e5d4_5b91_bfe9_d036fd0ee40f" vbProcedure="false">'Use Phase_Grid'!$N$253</definedName>
    <definedName function="false" hidden="false" name="mleaf_8de02cdc_61f6_5430_8897_83afca7d9dd2" vbProcedure="false">'Use Phase'!$AD$340</definedName>
    <definedName function="false" hidden="false" name="mleaf_8de3a553_3f90_53d0_bf85_828a9bebe01a" vbProcedure="false">Recycling!$T$180</definedName>
    <definedName function="false" hidden="false" name="mleaf_8de54eea_52dd_50a8_a39f_b4705516f70e" vbProcedure="false">'Use Phase_Grid'!$M$94</definedName>
    <definedName function="false" hidden="false" name="mleaf_8de7895d_380b_5ada_8436_3e21c551d06e" vbProcedure="false">Recycling!$Q$143</definedName>
    <definedName function="false" hidden="false" name="mleaf_8dea2996_2dbc_5768_a1ba_cc3a3659e3db" vbProcedure="false">'Use Phase'!$W$229</definedName>
    <definedName function="false" hidden="false" name="mleaf_8ded8c16_33aa_544e_a43e_944d2d5d6456" vbProcedure="false">'Heat map article'!$AX$35</definedName>
    <definedName function="false" hidden="false" name="mleaf_8deea869_7c99_5503_897f_8b807060c92b" vbProcedure="false">'Use Phase'!$Q$59</definedName>
    <definedName function="false" hidden="false" name="mleaf_8deecf2b_3cad_5840_b418_09f88ede3307" vbProcedure="false">'Use Phase'!$AG$226</definedName>
    <definedName function="false" hidden="false" name="mleaf_8df016b6_563c_5338_978a_3bba719de9e5" vbProcedure="false">'Use Phase'!$AF$216</definedName>
    <definedName function="false" hidden="false" name="mleaf_8df285ca_4721_50c2_94d5_84bf6351942a" vbProcedure="false">Resume_SensAnal!$J$171</definedName>
    <definedName function="false" hidden="false" name="mleaf_8df4335e_3b3c_5937_ae10_19eec67b5f9a" vbProcedure="false">Recycling!$AB$117</definedName>
    <definedName function="false" hidden="false" name="mleaf_8df4abb6_8de1_5989_a36f_f6f5a8247cbe" vbProcedure="false">'Use Phase_Grid'!$R$11</definedName>
    <definedName function="false" hidden="false" name="mleaf_8df4c211_d606_580b_804a_b361289b78c6" vbProcedure="false">'Use Phase'!$AE$275</definedName>
    <definedName function="false" hidden="false" name="mleaf_8dffc048_eec0_5b68_b7ea_0c577a8fd29f" vbProcedure="false">'Use Phase'!$J$208</definedName>
    <definedName function="false" hidden="false" name="mleaf_8e020a0f_1ee9_58c0_8849_1c3943bc4f30" vbProcedure="false">'Use Phase'!$O$23</definedName>
    <definedName function="false" hidden="false" name="mleaf_8e0b5990_8c47_556f_b38d_0740a2462e53" vbProcedure="false">Resume_SensAnal!$AN$88</definedName>
    <definedName function="false" hidden="false" name="mleaf_8e0bb37f_6a8c_5779_ae8e_d1555a6dc3b8" vbProcedure="false">Graphs!$G$22</definedName>
    <definedName function="false" hidden="false" name="mleaf_8e0f9fbe_05bd_559a_a171_6c2b5eb75b41" vbProcedure="false">Recycling!$BK$342</definedName>
    <definedName function="false" hidden="false" name="mleaf_8e16fdb5_f47d_5d1e_88f4_9491bd529f62" vbProcedure="false">'Heat map article'!$E$10</definedName>
    <definedName function="false" hidden="false" name="mleaf_8e19a4e0_f144_5aa2_b41a_c79e0025d226" vbProcedure="false">Production!$H$226</definedName>
    <definedName function="false" hidden="false" name="mleaf_8e1ced23_7469_570e_8f53_46dd4754583a" vbProcedure="false">'Heat map article'!$AP$27</definedName>
    <definedName function="false" hidden="false" name="mleaf_8e1e1405_2a9d_583e_a66a_267505f3bf78" vbProcedure="false">'Heat map article'!$V$16</definedName>
    <definedName function="false" hidden="false" name="mleaf_8e1eb399_fb6e_5a93_bbec_e760e43dea16" vbProcedure="false">'Use Phase'!$V$191</definedName>
    <definedName function="false" hidden="false" name="mleaf_8e203179_b875_527d_b091_d75416285b23" vbProcedure="false">'Heat map article'!$Y$124</definedName>
    <definedName function="false" hidden="false" name="mleaf_8e216fbe_0db2_544a_9db7_45d0b18d7750" vbProcedure="false">Resume_SensAnal!$Q$156</definedName>
    <definedName function="false" hidden="false" name="mleaf_8e21b79d_e6ea_514b_b69d_01d1210900ad" vbProcedure="false">Resume_SensAnal!$E$106</definedName>
    <definedName function="false" hidden="false" name="mleaf_8e2288e1_b594_593e_9f2c_8c17d7d97c55" vbProcedure="false">Whisker_Sens!$C$52</definedName>
    <definedName function="false" hidden="false" name="mleaf_8e24d727_ec17_5067_8dea_6f2d5fa060d4" vbProcedure="false">'Use Phase'!$L$45</definedName>
    <definedName function="false" hidden="false" name="mleaf_8e2fb25e_d049_58b8_a006_9ecfd4b4c6ee" vbProcedure="false">Recycling!$AT$325</definedName>
    <definedName function="false" hidden="false" name="mleaf_8e318513_0538_5d0d_a705_6fe343cdc48c" vbProcedure="false">Resume_SensAnal!$AM$132</definedName>
    <definedName function="false" hidden="false" name="mleaf_8e3232a7_0395_58aa_9f02_4d3c014af144" vbProcedure="false">Recycling!$BC$144</definedName>
    <definedName function="false" hidden="false" name="mleaf_8e358e0b_b0c6_57e9_a7b0_d8f7355cd9b5" vbProcedure="false">Recycling!$BP$130</definedName>
    <definedName function="false" hidden="false" name="mleaf_8e3bb2c4_76bd_592f_9e2d_9dd4ab1d3689" vbProcedure="false">Resume_SensAnal!$AM$120</definedName>
    <definedName function="false" hidden="false" name="mleaf_8e3bf8d0_0c71_534d_be3c_06d267851c85" vbProcedure="false">'Heat map article'!$Q$138</definedName>
    <definedName function="false" hidden="false" name="mleaf_8e3d3493_93b7_58a2_a60b_501f36e08f93" vbProcedure="false">'Heat map article'!$AI$63</definedName>
    <definedName function="false" hidden="false" name="mleaf_8e4028cb_8d67_5eb5_9e00_2a1436bc05d6" vbProcedure="false">'Use Phase_Grid'!$K$44</definedName>
    <definedName function="false" hidden="false" name="mleaf_8e42148b_a0b7_50fe_962c_7770061e6689" vbProcedure="false">Recycling!$AV$154</definedName>
    <definedName function="false" hidden="false" name="mleaf_8e42d7c1_1f1b_5af1_a630_807a5f1c0ff7" vbProcedure="false">'Use Phase'!$AF$239</definedName>
    <definedName function="false" hidden="false" name="mleaf_8e442f85_09ca_557f_9097_0406b1a3fd15" vbProcedure="false">'Use Phase'!$AE$225</definedName>
    <definedName function="false" hidden="false" name="mleaf_8e45ae7a_d8de_509b_b7ff_7d06a8f3ef3c" vbProcedure="false">Graphs!$F$62</definedName>
    <definedName function="false" hidden="false" name="mleaf_8e4a4aaf_b532_56ec_a724_ab49269c6865" vbProcedure="false">'Use Phase_Grid'!$P$171</definedName>
    <definedName function="false" hidden="false" name="mleaf_8e4c3c0d_8f2e_5e05_ba8e_043c233a9ba8" vbProcedure="false">'Heat map article'!$N$116</definedName>
    <definedName function="false" hidden="false" name="mleaf_8e4f1da1_7839_52e6_a04a_9afc64667c5c" vbProcedure="false">'Heat map article'!$Y$142</definedName>
    <definedName function="false" hidden="false" name="mleaf_8e4fcf6d_d522_5984_8956_a45f72674585" vbProcedure="false">Resume_SensAnal!$AG$34</definedName>
    <definedName function="false" hidden="false" name="mleaf_8e518215_c7ec_5066_ac22_448468ac7347" vbProcedure="false">Graphs!$C$54</definedName>
    <definedName function="false" hidden="false" name="mleaf_8e51ff53_835d_57a7_b245_d92ed4a79d88" vbProcedure="false">Resume_SensAnal!$H$88</definedName>
    <definedName function="false" hidden="false" name="mleaf_8e5417a2_564a_5114_bb36_276da2892dbe" vbProcedure="false">'Use Phase'!$N$219</definedName>
    <definedName function="false" hidden="false" name="mleaf_8e5cd451_e786_5520_aa76_36d231b6617f" vbProcedure="false">'Heat map article'!$I$152</definedName>
    <definedName function="false" hidden="false" name="mleaf_8e5d9d77_ec76_5fe1_9de5_64b0f0134104" vbProcedure="false">'Use Phase'!$M$253</definedName>
    <definedName function="false" hidden="false" name="mleaf_8e600207_e10e_58d3_847f_de6b8ac67d35" vbProcedure="false">Graphs!$B$32</definedName>
    <definedName function="false" hidden="false" name="mleaf_8e603d28_ae65_50d9_b6f7_87a455fb0e35" vbProcedure="false">'Use Phase'!$M$100</definedName>
    <definedName function="false" hidden="false" name="mleaf_8e608977_3d11_5c27_bdb8_ced07e0fdee8" vbProcedure="false">Resume_SensAnal!$AN$32</definedName>
    <definedName function="false" hidden="false" name="mleaf_8e65fb79_b2f0_5853_9505_32355db5f6a6" vbProcedure="false">Resume_SensAnal!$N$60</definedName>
    <definedName function="false" hidden="false" name="mleaf_8e66a6b0_3d86_509b_bc5c_257c6440631b" vbProcedure="false">'Heat map article'!$U$128</definedName>
    <definedName function="false" hidden="false" name="mleaf_8e6c4fd7_bbac_58e8_89f0_682fdff37402" vbProcedure="false">'Heat map article'!$U$82</definedName>
    <definedName function="false" hidden="false" name="mleaf_8e6d48e2_ab06_587f_9b70_e1f0449ecccd" vbProcedure="false">'Use Phase_Grid'!$Q$92</definedName>
    <definedName function="false" hidden="false" name="mleaf_8e6f6d49_87c7_5419_9a51_01af260b5696" vbProcedure="false">'Use Phase'!$N$35</definedName>
    <definedName function="false" hidden="false" name="mleaf_8e739548_9ec7_51e0_b8d8_6649c7d23671" vbProcedure="false">Production!$F$112</definedName>
    <definedName function="false" hidden="false" name="mleaf_8e7571e0_2c9e_5a3a_9e94_49e9c7cac701" vbProcedure="false">'Use Phase_Grid'!$U$220</definedName>
    <definedName function="false" hidden="false" name="mleaf_8e768782_6761_5994_a4f6_225a3984bf98" vbProcedure="false">Recycling!$BP$123</definedName>
    <definedName function="false" hidden="false" name="mleaf_8e7a8d66_66b7_5dba_bb26_2854e6b34192" vbProcedure="false">'Heat map article'!$W$156</definedName>
    <definedName function="false" hidden="false" name="mleaf_8e7e0f68_942f_516b_aa8c_c1b572862f77" vbProcedure="false">'Use Phase'!$P$169</definedName>
    <definedName function="false" hidden="false" name="mleaf_8e7f96c0_64f2_51da_a4e7_7aac7660aee4" vbProcedure="false">'Use Phase'!$R$121</definedName>
    <definedName function="false" hidden="false" name="mleaf_8e853f6d_ca1b_5187_9481_0450ee38ef93" vbProcedure="false">'Heat map article'!$P$147</definedName>
    <definedName function="false" hidden="false" name="mleaf_8e88b2c2_727b_5623_8b60_f31a8281798f" vbProcedure="false">Resume_SensAnal!$D$18</definedName>
    <definedName function="false" hidden="false" name="mleaf_8e8d5d28_24b3_52d9_a7d1_75bdd25f1f88" vbProcedure="false">Resume_SensAnal!$O$102</definedName>
    <definedName function="false" hidden="false" name="mleaf_8e8f3595_000d_5118_8540_adc8ed1023c2" vbProcedure="false">Recycling!$AX$332</definedName>
    <definedName function="false" hidden="false" name="mleaf_8e8f9840_4210_50e8_a8cf_b169dff6437a" vbProcedure="false">Production!$J$65</definedName>
    <definedName function="false" hidden="false" name="mleaf_8e948c5f_d972_57b9_b9f8_6ff3de272c28" vbProcedure="false">Production!$BO$205</definedName>
    <definedName function="false" hidden="false" name="mleaf_8e967e71_575a_52d6_aea5_a706a6854d9d" vbProcedure="false">Resume_SensAnal!$E$34</definedName>
    <definedName function="false" hidden="false" name="mleaf_8ea1f1ad_a8ca_58b5_958f_b481463d8068" vbProcedure="false">'Use Phase'!$AF$277</definedName>
    <definedName function="false" hidden="false" name="mleaf_8ea48034_afab_5f59_8581_8d90c9368b6f" vbProcedure="false">Resume_SensAnal!$I$186</definedName>
    <definedName function="false" hidden="false" name="mleaf_8eaa5162_688f_5fa8_b6ac_597e029656f0" vbProcedure="false">'Use Phase'!$AE$189</definedName>
    <definedName function="false" hidden="false" name="mleaf_8eabb3dd_8f67_567f_ac74_2b92723fb4c2" vbProcedure="false">Production!$BF$181</definedName>
    <definedName function="false" hidden="false" name="mleaf_8ead5a75_39e2_579a_aa32_229fb61a77b4" vbProcedure="false">Recycling!$AN$93</definedName>
    <definedName function="false" hidden="false" name="mleaf_8eaebc2d_7cbf_5307_99ba_fda0df7b73dd" vbProcedure="false">'Use Phase_Grid'!$R$196</definedName>
    <definedName function="false" hidden="false" name="mleaf_8eb1c699_96e6_5856_b87a_97e928deab8e" vbProcedure="false">Production!$AB$10</definedName>
    <definedName function="false" hidden="false" name="mleaf_8eb2acbf_c46e_5c37_8c46_771a08bbaac3" vbProcedure="false">Production!$AL$158</definedName>
    <definedName function="false" hidden="false" name="mleaf_8eb3b538_c3b1_536d_abb6_c7253bc44279" vbProcedure="false">Resume_SensAnal!$O$106</definedName>
    <definedName function="false" hidden="false" name="mleaf_8eb5488d_bf40_5b2b_98cd_545ca8a84d0f" vbProcedure="false">Recycling!$S$82</definedName>
    <definedName function="false" hidden="false" name="mleaf_8eb5d197_12fc_5ed4_b3a4_2d4533263f1c" vbProcedure="false">Recycling!$BW$117</definedName>
    <definedName function="false" hidden="false" name="mleaf_8eb86dde_7b2e_5f1e_9fdd_caeaff36e33b" vbProcedure="false">'Use Phase_Grid'!$O$205</definedName>
    <definedName function="false" hidden="false" name="mleaf_8ebf5b9b_6a15_513a_bd5b_21165bfbc84a" vbProcedure="false">Production!$P$72</definedName>
    <definedName function="false" hidden="false" name="mleaf_8ec18bb7_5b09_52a9_8901_070ac4bfedb4" vbProcedure="false">Production!$AU$220</definedName>
    <definedName function="false" hidden="false" name="mleaf_8ec4968d_7982_590c_9871_7e4e4e2b3704" vbProcedure="false">Production!$BO$88</definedName>
    <definedName function="false" hidden="false" name="mleaf_8ec54a4f_03ac_5508_8a72_e76ff0060532" vbProcedure="false">Recycling!$BA$94</definedName>
    <definedName function="false" hidden="false" name="mleaf_8ecae1b8_0ea6_5819_987e_542fc79a352c" vbProcedure="false">'Use Phase'!$P$179</definedName>
    <definedName function="false" hidden="false" name="mleaf_8ecd00bf_79ce_5250_98fd_b289bbbdbe1c" vbProcedure="false">'Use Phase_Grid'!$L$179</definedName>
    <definedName function="false" hidden="false" name="mleaf_8ecec89c_0e4f_5d12_af87_5d67e1f418a0" vbProcedure="false">'Use Phase'!$AI$283</definedName>
    <definedName function="false" hidden="false" name="mleaf_8ecfe90d_49ed_51ef_abb8_680af085b614" vbProcedure="false">Recycling!$CC$115</definedName>
    <definedName function="false" hidden="false" name="mleaf_8ed0cb97_ba40_5f62_964a_274d35b33ef5" vbProcedure="false">'Use Phase'!$M$218</definedName>
    <definedName function="false" hidden="false" name="mleaf_8ed2d342_a0d8_5fd1_8620_baf5bb5858a1" vbProcedure="false">Recycling!$N$202</definedName>
    <definedName function="false" hidden="false" name="mleaf_8ed6d5d6_3703_5073_8870_ffaad3b4519d" vbProcedure="false">'Use Phase'!$AD$348</definedName>
    <definedName function="false" hidden="false" name="mleaf_8edfd7cb_0d84_52f5_8e1e_ba91ecf28843" vbProcedure="false">'Use Phase'!$R$22</definedName>
    <definedName function="false" hidden="false" name="mleaf_8ee0d62a_52f9_5f72_b8db_0cba0998d67a" vbProcedure="false">'Use Phase'!$AI$156</definedName>
    <definedName function="false" hidden="false" name="mleaf_8ee16ec2_a36a_5802_ad86_5c7c67dadcbe" vbProcedure="false">'Use Phase_Grid'!$P$161</definedName>
    <definedName function="false" hidden="false" name="mleaf_8ee4fc00_5563_57bf_afc0_8403eaafd60b" vbProcedure="false">Resume_SensAnal!$AN$45</definedName>
    <definedName function="false" hidden="false" name="mleaf_8ee73933_5411_5a6f_a73f_7d18bbea45d9" vbProcedure="false">'Use Phase'!$AE$181</definedName>
    <definedName function="false" hidden="false" name="mleaf_8eecfdf5_024a_5d7b_b973_51c9a33a4bad" vbProcedure="false">Recycling!$BL$345</definedName>
    <definedName function="false" hidden="false" name="mleaf_8eef13c4_7ba5_5e3d_94fe_96e40dc15f3c" vbProcedure="false">Recycling!$D$152</definedName>
    <definedName function="false" hidden="false" name="mleaf_8eef9591_399a_5e1e_b124_5fc9ebc509c5" vbProcedure="false">Production!$V$8</definedName>
    <definedName function="false" hidden="false" name="mleaf_8ef1378c_99d4_59ff_876f_82de672ceea6" vbProcedure="false">'Use Phase_Grid'!$W$218</definedName>
    <definedName function="false" hidden="false" name="mleaf_8ef2c1dc_4a11_5a81_aa0b_6fc0f44ea859" vbProcedure="false">Resume_SensAnal!$I$196</definedName>
    <definedName function="false" hidden="false" name="mleaf_8ef452d3_b547_5fb7_9a85_f279b6286e27" vbProcedure="false">'Heat map article'!$AF$50</definedName>
    <definedName function="false" hidden="false" name="mleaf_8ef650c7_833e_5c86_9c98_d611e6db285a" vbProcedure="false">Graphs!$P$68</definedName>
    <definedName function="false" hidden="false" name="mleaf_8efccfaf_6d14_51ec_a9c8_ee6ac5bbe237" vbProcedure="false">'Use Phase'!$AG$323</definedName>
    <definedName function="false" hidden="false" name="mleaf_8efdef49_b155_5cff_b062_17bb85ba2db9" vbProcedure="false">Recycling!$J$171</definedName>
    <definedName function="false" hidden="false" name="mleaf_8efec6a4_612d_5055_bf11_c73d70bc8545" vbProcedure="false">Resume_SensAnal!$H$189</definedName>
    <definedName function="false" hidden="false" name="mleaf_8effc377_7cb0_5172_9f92_4bfd58516f3e" vbProcedure="false">Resume_SensAnal!$AF$43</definedName>
    <definedName function="false" hidden="false" name="mleaf_8f040b08_722a_57ce_ac8f_6f372348e50c" vbProcedure="false">'Heat map article'!$Z$19</definedName>
    <definedName function="false" hidden="false" name="mleaf_8f060780_ebb2_578e_a774_039fad165c17" vbProcedure="false">'Use Phase'!$U$271</definedName>
    <definedName function="false" hidden="false" name="mleaf_8f0aba06_e40a_5aa9_b61f_93135727410e" vbProcedure="false">Resume_SensAnal!$I$79</definedName>
    <definedName function="false" hidden="false" name="mleaf_8f0e9ab5_03e4_5e68_a4bd_476f4136d8a2" vbProcedure="false">Recycling!$AK$103</definedName>
    <definedName function="false" hidden="false" name="mleaf_8f136ce8_ca6f_571a_8b47_50ae61a06fb2" vbProcedure="false">Recycling!$AQ$301</definedName>
    <definedName function="false" hidden="false" name="mleaf_8f1adae9_e7a7_5096_9235_bb012e1685e7" vbProcedure="false">Production!$G$38</definedName>
    <definedName function="false" hidden="false" name="mleaf_8f1f50dc_737b_553e_ad7e_af6aa4f13d4f" vbProcedure="false">Recycling!$AP$340</definedName>
    <definedName function="false" hidden="false" name="mleaf_8f2296ab_d93b_5d43_859b_86f8405379b7" vbProcedure="false">Production!$BN$148</definedName>
    <definedName function="false" hidden="false" name="mleaf_8f259067_1308_565e_bbed_4da31fa8b8ca" vbProcedure="false">Recycling!$AS$330</definedName>
    <definedName function="false" hidden="false" name="mleaf_8f2b59b5_87b2_54de_b315_0646a584d2ea" vbProcedure="false">'Use Phase'!$L$115</definedName>
    <definedName function="false" hidden="false" name="mleaf_8f2be6c2_89ab_5459_a5af_a1f6c0f6c28f" vbProcedure="false">Recycling!$BC$152</definedName>
    <definedName function="false" hidden="false" name="mleaf_8f2f55d2_889c_5240_b8e1_b724d0f908af" vbProcedure="false">Resume_SensAnal!$G$149</definedName>
    <definedName function="false" hidden="false" name="mleaf_8f2fa5a1_6bda_5b43_841a_54a933f9a28d" vbProcedure="false">'Use Phase_Grid'!$J$149</definedName>
    <definedName function="false" hidden="false" name="mleaf_8f300901_4ed5_5bb0_97f8_1c290f412652" vbProcedure="false">Resume_SensAnal!$AO$74</definedName>
    <definedName function="false" hidden="false" name="mleaf_8f3309c6_f0e4_5628_83c1_63b86c37915a" vbProcedure="false">Resume_SensAnal!$G$153</definedName>
    <definedName function="false" hidden="false" name="mleaf_8f363646_720a_5b3a_9fb8_de4f033cfabb" vbProcedure="false">'Use Phase'!$W$352</definedName>
    <definedName function="false" hidden="false" name="mleaf_8f39047e_befb_516f_b59b_8b8585d3cffb" vbProcedure="false">'Use Phase_Grid'!$M$221</definedName>
    <definedName function="false" hidden="false" name="mleaf_8f3b26d9_7e6e_5067_a158_a3afbfa68b76" vbProcedure="false">'Use Phase'!$Q$283</definedName>
    <definedName function="false" hidden="false" name="mleaf_8f40f745_718f_534c_9244_cf318a1d972a" vbProcedure="false">'Heat map article'!$AS$7</definedName>
    <definedName function="false" hidden="false" name="mleaf_8f426b8a_9638_5066_8d0a_fe2033bb43f2" vbProcedure="false">Recycling!$B$119</definedName>
    <definedName function="false" hidden="false" name="mleaf_8f4514bc_ca7d_5bec_9d2a_ab74b80d3a72" vbProcedure="false">Production!$Q$52</definedName>
    <definedName function="false" hidden="false" name="mleaf_8f457081_9eab_55b7_9092_7a51cda39e10" vbProcedure="false">'Use Phase'!$AK$324</definedName>
    <definedName function="false" hidden="false" name="mleaf_8f46d068_b025_5648_be48_6b80a9b6036c" vbProcedure="false">Resume_SensAnal!$R$134</definedName>
    <definedName function="false" hidden="false" name="mleaf_8f48dd09_8321_5465_a2ed_d917d656b940" vbProcedure="false">Recycling!$AW$321</definedName>
    <definedName function="false" hidden="false" name="mleaf_8f49b952_2cd1_5b88_b489_5a180dfca3d1" vbProcedure="false">Recycling!$BW$118</definedName>
    <definedName function="false" hidden="false" name="mleaf_8f4b819d_0b5e_57a9_8ace_f504cfe3b12e" vbProcedure="false">'Use Phase'!$O$283</definedName>
    <definedName function="false" hidden="false" name="mleaf_8f4c2177_131a_5c80_bc05_b78be3a62ece" vbProcedure="false">'Heat map article'!$M$31</definedName>
    <definedName function="false" hidden="false" name="mleaf_8f4f92e6_99c0_5ded_a5c3_560fa51ed7a7" vbProcedure="false">Production!$AL$177</definedName>
    <definedName function="false" hidden="false" name="mleaf_8f50c888_199a_5f7d_a0de_957e163724d1" vbProcedure="false">Recycling!$L$163</definedName>
    <definedName function="false" hidden="false" name="mleaf_8f52911a_9e84_5fa8_90fc_376f98e04075" vbProcedure="false">Recycling!$AT$145</definedName>
    <definedName function="false" hidden="false" name="mleaf_8f54c4e1_3379_562e_b55c_979a7995721f" vbProcedure="false">'Heat map article'!$Q$60</definedName>
    <definedName function="false" hidden="false" name="mleaf_8f55b70b_4825_5964_99d0_58242e431188" vbProcedure="false">'Use Phase'!$W$194</definedName>
    <definedName function="false" hidden="false" name="mleaf_8f55cdb4_ce6e_5e50_b822_267acf0c41b3" vbProcedure="false">Recycling!$BL$330</definedName>
    <definedName function="false" hidden="false" name="mleaf_8f5dbdb6_8633_5586_81c0_6dca99079847" vbProcedure="false">Recycling!$AT$300</definedName>
    <definedName function="false" hidden="false" name="mleaf_8f5fa6ad_a7ff_5dd1_b3bb_d29b42e7d6cb" vbProcedure="false">'Use Phase'!$W$262</definedName>
    <definedName function="false" hidden="false" name="mleaf_8f6f9995_0598_59b3_abe4_d2b1404a5d48" vbProcedure="false">'Heat map article'!$I$25</definedName>
    <definedName function="false" hidden="false" name="mleaf_8f71c4ff_fb05_51fc_9e62_ba02d5ea7c13" vbProcedure="false">'Heat map article'!$N$78</definedName>
    <definedName function="false" hidden="false" name="mleaf_8f768521_7171_5c16_bbcf_4484b7510391" vbProcedure="false">'Heat map article'!$AJ$155</definedName>
    <definedName function="false" hidden="false" name="mleaf_8f7719f8_66a2_5e4d_81eb_540b9c5e44b7" vbProcedure="false">Resume_SensAnal!$I$209</definedName>
    <definedName function="false" hidden="false" name="mleaf_8f79a4c2_f6c8_57c5_8c87_c2b8a13eaf37" vbProcedure="false">'Use Phase_Grid'!$U$201</definedName>
    <definedName function="false" hidden="false" name="mleaf_8f7d7bda_935c_5207_975b_276ec0e9eeb2" vbProcedure="false">'Use Phase'!$P$81</definedName>
    <definedName function="false" hidden="false" name="mleaf_8f7f1c6e_40a4_5573_b303_0070bb77ec21" vbProcedure="false">Resume_SensAnal!$O$7</definedName>
    <definedName function="false" hidden="false" name="mleaf_8f85c047_54f5_55cc_8495_d8769169c4c9" vbProcedure="false">Production!$AV$158</definedName>
    <definedName function="false" hidden="false" name="mleaf_8f85cae5_0355_5f53_8239_d6979222d5bb" vbProcedure="false">'Use Phase_Grid'!$N$151</definedName>
    <definedName function="false" hidden="false" name="mleaf_8f85f5c8_72e4_5608_b601_078af877df92" vbProcedure="false">'Use Phase'!$T$282</definedName>
    <definedName function="false" hidden="false" name="mleaf_8f88119a_9c09_5fbd_8cd9_77e738f70443" vbProcedure="false">Graphs!$I$40</definedName>
    <definedName function="false" hidden="false" name="mleaf_8f8f0e3a_4457_586a_b9c3_f69f3078b168" vbProcedure="false">'Heat map article'!$V$95</definedName>
    <definedName function="false" hidden="false" name="mleaf_8f953a39_edad_5f92_af75_68fb05960072" vbProcedure="false">'Heat map article'!$V$27</definedName>
    <definedName function="false" hidden="false" name="mleaf_8f977fd9_ae56_5776_9a03_50d729d7d0e8" vbProcedure="false">Graphs!$Q$55</definedName>
    <definedName function="false" hidden="false" name="mleaf_8f98436f_e2e8_5a91_a546_a2d8ba0f7d2a" vbProcedure="false">'Use Phase'!$AF$271</definedName>
    <definedName function="false" hidden="false" name="mleaf_8f9a91e9_e03c_5641_9a10_fbc163468c20" vbProcedure="false">Production!$BM$4</definedName>
    <definedName function="false" hidden="false" name="mleaf_8f9d2e93_0076_56c3_a879_9f28d0a483cc" vbProcedure="false">'Use Phase'!$R$24</definedName>
    <definedName function="false" hidden="false" name="mleaf_8fa2bfa1_04c8_5cd7_a0e2_e3e6fe182a84" vbProcedure="false">Resume_SensAnal!$S$215</definedName>
    <definedName function="false" hidden="false" name="mleaf_8fa3bf47_f034_5910_9b96_deaca70694d6" vbProcedure="false">Resume_SensAnal!$I$72</definedName>
    <definedName function="false" hidden="false" name="mleaf_8fa4db46_efda_53bb_a520_1c59e46c0abd" vbProcedure="false">Recycling!$AZ$167</definedName>
    <definedName function="false" hidden="false" name="mleaf_8fa50812_94c4_5d60_ae6f_82cb43679322" vbProcedure="false">'Heat map article'!$M$11</definedName>
    <definedName function="false" hidden="false" name="mleaf_8fa61aae_824a_557f_bcd7_e4aa112e08f2" vbProcedure="false">Resume_SensAnal!$AF$30</definedName>
    <definedName function="false" hidden="false" name="mleaf_8fa6e869_4a56_5197_ab68_3452adadb5ad" vbProcedure="false">'Use Phase'!$R$99</definedName>
    <definedName function="false" hidden="false" name="mleaf_8fa9b4f7_d39e_5d4a_988e_8d69513eea73" vbProcedure="false">Recycling!$I$115</definedName>
    <definedName function="false" hidden="false" name="mleaf_8fa9e463_104a_52e4_bd2d_e3d0ce8f58f2" vbProcedure="false">'Heat map article'!$AS$36</definedName>
    <definedName function="false" hidden="false" name="mleaf_8fab7db1_abc4_5fe9_bbcf_38dd45c95252" vbProcedure="false">'Heat map article'!$E$82</definedName>
    <definedName function="false" hidden="false" name="mleaf_8fb09a79_aaa7_5692_8a16_a62d607e9a17" vbProcedure="false">'Use Phase'!$U$305</definedName>
    <definedName function="false" hidden="false" name="mleaf_8fb0d9ab_fa72_5439_9541_303daffc50e0" vbProcedure="false">Production!$AQ$4</definedName>
    <definedName function="false" hidden="false" name="mleaf_8fb327ce_bd6a_5cb1_b44a_d275113ea714" vbProcedure="false">Recycling!$B$135</definedName>
    <definedName function="false" hidden="false" name="mleaf_8fb4fb7c_71ee_547b_9a9f_06db584a8048" vbProcedure="false">Recycling!$BK$328</definedName>
    <definedName function="false" hidden="false" name="mleaf_8fb52455_95f1_5a9b_9f64_3e7e64ea9cf8" vbProcedure="false">'Use Phase'!$J$305</definedName>
    <definedName function="false" hidden="false" name="mleaf_8fb870bf_63ca_5c0f_8bfb_8e989bf7523c" vbProcedure="false">'Heat map article'!$AD$87</definedName>
    <definedName function="false" hidden="false" name="mleaf_8fbe043f_7bd0_518a_8258_f6bc9bf85b86" vbProcedure="false">Graphs!$F$7</definedName>
    <definedName function="false" hidden="false" name="mleaf_8fc00b80_9b41_50be_8f68_9591d6568e4c" vbProcedure="false">'Use Phase_Grid'!$P$127</definedName>
    <definedName function="false" hidden="false" name="mleaf_8fc2c1f3_10f4_5fda_ae25_dea07e4fd986" vbProcedure="false">'Use Phase'!$C$9</definedName>
    <definedName function="false" hidden="false" name="mleaf_8fc3a3c5_ddb4_5e30_bb21_f49b7955fba4" vbProcedure="false">'Use Phase_Grid'!$J$130</definedName>
    <definedName function="false" hidden="false" name="mleaf_8fc5377e_1180_586d_afb0_4cd136b49eef" vbProcedure="false">'Use Phase_Grid'!$L$166</definedName>
    <definedName function="false" hidden="false" name="mleaf_8fc5dc63_564d_5ea8_b48a_e60f6f3aea70" vbProcedure="false">Recycling!$AX$113</definedName>
    <definedName function="false" hidden="false" name="mleaf_8fcc50a0_9db1_56a0_9567_be0a7b1237b6" vbProcedure="false">Recycling!$AE$106</definedName>
    <definedName function="false" hidden="false" name="mleaf_8fd158c7_1998_566c_9c56_d1245a3377d7" vbProcedure="false">'Use Phase_Grid'!$O$8</definedName>
    <definedName function="false" hidden="false" name="mleaf_8fd5585e_3fc2_5a90_b42c_bf1748c8a336" vbProcedure="false">'Heat map article'!$R$122</definedName>
    <definedName function="false" hidden="false" name="mleaf_8fdcf17f_3cf1_5f02_be97_54daf8d3f7e4" vbProcedure="false">'Use Phase'!$AH$200</definedName>
    <definedName function="false" hidden="false" name="mleaf_8fe40b10_4fd3_5cdd_a277_5e88aaa48cee" vbProcedure="false">'Heat map article'!$AJ$130</definedName>
    <definedName function="false" hidden="false" name="mleaf_8fe533d5_dfb6_5cfe_bdd8_6ef76be6bc96" vbProcedure="false">'Heat map article'!$AE$35</definedName>
    <definedName function="false" hidden="false" name="mleaf_8fea42bc_c703_58ea_967f_7c69a3d4d4eb" vbProcedure="false">Production!$Y$176</definedName>
    <definedName function="false" hidden="false" name="mleaf_8ff325fa_7882_5328_b867_9dd87aa5220b" vbProcedure="false">Resume_SensAnal!$G$154</definedName>
    <definedName function="false" hidden="false" name="mleaf_8ff617d3_7e40_55d3_84b6_36baa70b5856" vbProcedure="false">'Heat map article'!$AN$39</definedName>
    <definedName function="false" hidden="false" name="mleaf_8ff68040_d399_56ed_b901_8e796bc57c7f" vbProcedure="false">Production!$I$239</definedName>
    <definedName function="false" hidden="false" name="mleaf_8ff7c72c_e030_5032_b604_5a84989ae3b1" vbProcedure="false">'Use Phase_Grid'!$W$191</definedName>
    <definedName function="false" hidden="false" name="mleaf_8ff9f01d_e60d_524b_ab49_62b1739f1884" vbProcedure="false">Production!$BO$216</definedName>
    <definedName function="false" hidden="false" name="mleaf_8fff9c93_2763_577f_a1f3_386e522a9b7f" vbProcedure="false">Resume_SensAnal!$T$99</definedName>
    <definedName function="false" hidden="false" name="mleaf_8fffc3dd_a6d6_5744_927c_05573d5403dd" vbProcedure="false">'Use Phase'!$P$243</definedName>
    <definedName function="false" hidden="false" name="mleaf_9001b207_ff61_507a_8836_c54844320404" vbProcedure="false">'Use Phase'!$R$337</definedName>
    <definedName function="false" hidden="false" name="mleaf_9004ee46_60d5_5d99_8616_e42a34d6f5fd" vbProcedure="false">Recycling!$AC$201</definedName>
    <definedName function="false" hidden="false" name="mleaf_90050d3d_41cf_5e2e_96e4_f553f5c81872" vbProcedure="false">Whisker_Sens!$E$22</definedName>
    <definedName function="false" hidden="false" name="mleaf_9008feda_b48c_55ad_9832_7bdf2f0fb9c4" vbProcedure="false">'Heat map article'!$V$137</definedName>
    <definedName function="false" hidden="false" name="mleaf_9009fa7a_4cde_511c_859b_f6e7217adcf2" vbProcedure="false">'Use Phase'!$W$245</definedName>
    <definedName function="false" hidden="false" name="mleaf_900b0d6a_1b1f_52e9_8ab9_697fe926ee36" vbProcedure="false">'Use Phase'!$K$112</definedName>
    <definedName function="false" hidden="false" name="mleaf_9012538e_8093_58a5_8591_66b4f4991eeb" vbProcedure="false">Graphs!$N$21</definedName>
    <definedName function="false" hidden="false" name="mleaf_9013e7fb_35bd_5111_be45_aeb807ec8830" vbProcedure="false">'Use Phase'!$L$227</definedName>
    <definedName function="false" hidden="false" name="mleaf_90154ce0_9219_55dd_a84c_d259c71351c2" vbProcedure="false">'Heat map article'!$J$124</definedName>
    <definedName function="false" hidden="false" name="mleaf_901b9efe_f047_5e46_a8a2_731675b101ca" vbProcedure="false">Graphs!$E$31</definedName>
    <definedName function="false" hidden="false" name="mleaf_901c0662_4552_5741_b366_0dbaac296d23" vbProcedure="false">Recycling!$J$152</definedName>
    <definedName function="false" hidden="false" name="mleaf_901c438e_de2f_5840_b796_07dc62aabaa8" vbProcedure="false">Graphs!$M$18</definedName>
    <definedName function="false" hidden="false" name="mleaf_901c8fcb_2515_534f_a2d5_7b35216b95ba" vbProcedure="false">'Heat map article'!$H$98</definedName>
    <definedName function="false" hidden="false" name="mleaf_901f1dd3_054f_5c45_8a96_40513470f09f" vbProcedure="false">Recycling!$AU$318</definedName>
    <definedName function="false" hidden="false" name="mleaf_901f3d7e_03fa_55bd_a38b_0a73f75a46e4" vbProcedure="false">'Use Phase'!$AG$321</definedName>
    <definedName function="false" hidden="false" name="mleaf_9023633d_c8d6_5ed9_a571_4f4c72d4fb26" vbProcedure="false">'Heat map article'!$AF$119</definedName>
    <definedName function="false" hidden="false" name="mleaf_9023efe5_886e_5c30_9719_16674e193873" vbProcedure="false">'Use Phase'!$O$83</definedName>
    <definedName function="false" hidden="false" name="mleaf_90245b45_4e16_5af6_8113_0c3b62feb529" vbProcedure="false">Recycling!$BG$167</definedName>
    <definedName function="false" hidden="false" name="mleaf_90258a81_aafe_50f6_8ecf_aedf020c80d7" vbProcedure="false">Production!$AL$151</definedName>
    <definedName function="false" hidden="false" name="mleaf_90279848_1bf3_50cd_a588_923ca72b7d9b" vbProcedure="false">'Heat map article'!$L$87</definedName>
    <definedName function="false" hidden="false" name="mleaf_902d33c6_9a02_5068_82c2_1dfb37ca23e6" vbProcedure="false">Resume_SensAnal!$AF$70</definedName>
    <definedName function="false" hidden="false" name="mleaf_90302dc3_3f22_56b3_8fb5_1ad2bbe05ddd" vbProcedure="false">'Use Phase'!$K$174</definedName>
    <definedName function="false" hidden="false" name="mleaf_90314871_1d5d_596d_891b_6c8627f75996" vbProcedure="false">'Heat map article'!$V$63</definedName>
    <definedName function="false" hidden="false" name="mleaf_90334a01_a2d4_5071_81b0_2bc6b38bce16" vbProcedure="false">Resume_SensAnal!$V$191</definedName>
    <definedName function="false" hidden="false" name="mleaf_9034ca29_2b67_5cfe_a910_9cfda86eac9c" vbProcedure="false">'Use Phase'!$AH$215</definedName>
    <definedName function="false" hidden="false" name="mleaf_90356459_08ca_50f9_b848_501d4e97741d" vbProcedure="false">'Use Phase'!$AE$325</definedName>
    <definedName function="false" hidden="false" name="mleaf_90386d17_dab4_5004_bcef_860f575747d1" vbProcedure="false">Recycling!$O$96</definedName>
    <definedName function="false" hidden="false" name="mleaf_903b413c_e2e0_5afd_91b9_c232707c3954" vbProcedure="false">'Heat map article'!$R$98</definedName>
    <definedName function="false" hidden="false" name="mleaf_903f370d_6749_5e90_947f_d92eb69f86ef" vbProcedure="false">Graphs!$I$54</definedName>
    <definedName function="false" hidden="false" name="mleaf_90431fa9_a0c3_5d59_95f3_4c2f2aa6849f" vbProcedure="false">'Use Phase'!$K$23</definedName>
    <definedName function="false" hidden="false" name="mleaf_90438bfa_6bf9_5150_80bf_b251a352f0ec" vbProcedure="false">'Heat map article'!$AA$81</definedName>
    <definedName function="false" hidden="false" name="mleaf_90439570_657f_5d94_bb78_a6a8377af576" vbProcedure="false">'Use Phase_Grid'!$L$196</definedName>
    <definedName function="false" hidden="false" name="mleaf_9047b652_4809_50e8_be9c_9f3c462bb074" vbProcedure="false">'Use Phase'!$K$184</definedName>
    <definedName function="false" hidden="false" name="mleaf_904804d5_5185_5769_9e1a_e1ba920c1e79" vbProcedure="false">'Use Phase'!$J$384</definedName>
    <definedName function="false" hidden="false" name="mleaf_90483073_bc1e_5a4c_9ee4_33dc9de13513" vbProcedure="false">'Heat map article'!$AH$93</definedName>
    <definedName function="false" hidden="false" name="mleaf_905baa0e_46c3_56c1_ae29_1fbd6f8ad351" vbProcedure="false">Resume_SensAnal!$AB$89</definedName>
    <definedName function="false" hidden="false" name="mleaf_905d6a7f_3886_5834_b537_116cba4923c3" vbProcedure="false">'Use Phase_Grid'!$V$197</definedName>
    <definedName function="false" hidden="false" name="mleaf_9061c7cd_3c46_56f9_9af0_5c6fc151bf2b" vbProcedure="false">Resume_SensAnal!$H$133</definedName>
    <definedName function="false" hidden="false" name="mleaf_9062e594_5f43_588e_aa52_70f1c47ef41a" vbProcedure="false">Recycling!$BL$329</definedName>
    <definedName function="false" hidden="false" name="mleaf_9064b9d3_a896_5cf9_95cd_1c9256b6a3e6" vbProcedure="false">Recycling!$BF$107</definedName>
    <definedName function="false" hidden="false" name="mleaf_90661946_c6ac_5253_82c6_254ebbcf2314" vbProcedure="false">'Use Phase'!$W$213</definedName>
    <definedName function="false" hidden="false" name="mleaf_9068bf76_b9a0_5391_97b0_8c7c0900d0c2" vbProcedure="false">Resume_SensAnal!$C$13</definedName>
    <definedName function="false" hidden="false" name="mleaf_9071079b_2488_5744_8185_137170022608" vbProcedure="false">Recycling!$AU$86</definedName>
    <definedName function="false" hidden="false" name="mleaf_90717f9b_5355_5a98_a29e_4899c6f2b457" vbProcedure="false">'Use Phase_Grid'!$L$30</definedName>
    <definedName function="false" hidden="false" name="mleaf_9073b197_f9a5_571a_ba10_05a762f4a87f" vbProcedure="false">Recycling!$AO$111</definedName>
    <definedName function="false" hidden="false" name="mleaf_9076cfc6_4b29_5bbf_b499_f894004219f0" vbProcedure="false">'Use Phase'!$U$283</definedName>
    <definedName function="false" hidden="false" name="mleaf_9076e63a_8f25_5edb_b000_9824b9172d1b" vbProcedure="false">Resume_SensAnal!$I$59</definedName>
    <definedName function="false" hidden="false" name="mleaf_9079c8c9_fc91_5fb6_95fb_bd8138a60ef3" vbProcedure="false">Resume_SensAnal!$AI$39</definedName>
    <definedName function="false" hidden="false" name="mleaf_907d458f_821f_5827_8177_bdf2ed8186f4" vbProcedure="false">Recycling!$AY$106</definedName>
    <definedName function="false" hidden="false" name="mleaf_907de848_6b81_588c_8853_866db13acf40" vbProcedure="false">'Use Phase'!$U$320</definedName>
    <definedName function="false" hidden="false" name="mleaf_908197c0_8afc_5b44_9b4a_32a332be8bf3" vbProcedure="false">Resume_SensAnal!$K$191</definedName>
    <definedName function="false" hidden="false" name="mleaf_9088213a_c1e2_5e88_964a_141e8dd30427" vbProcedure="false">'Use Phase'!$L$54</definedName>
    <definedName function="false" hidden="false" name="mleaf_908925ad_606c_59b0_a606_81c2f9f9adfe" vbProcedure="false">'Use Phase_Grid'!$L$250</definedName>
    <definedName function="false" hidden="false" name="mleaf_908abaed_ba2b_540c_b03d_96736b0322d7" vbProcedure="false">Recycling!$AN$151</definedName>
    <definedName function="false" hidden="false" name="mleaf_908b7d79_ba31_53c4_9b6e_f3d514fd5502" vbProcedure="false">'Heat map article'!$P$135</definedName>
    <definedName function="false" hidden="false" name="mleaf_908c0244_4e4b_5734_9fd8_69fae4780e87" vbProcedure="false">'Heat map article'!$D$64</definedName>
    <definedName function="false" hidden="false" name="mleaf_908e300c_dc59_58ee_83b7_7e2c43d41392" vbProcedure="false">'Heat map article'!$AU$23</definedName>
    <definedName function="false" hidden="false" name="mleaf_9093651a_68f2_5bcd_9cc7_7773939a5947" vbProcedure="false">Production!$BO$218</definedName>
    <definedName function="false" hidden="false" name="mleaf_90a1b6d1_28db_5a5a_8d61_fb75280f7abd" vbProcedure="false">'Heat map article'!$H$133</definedName>
    <definedName function="false" hidden="false" name="mleaf_90a3e920_42b0_574d_8412_611002514a6a" vbProcedure="false">Resume_SensAnal!$F$9</definedName>
    <definedName function="false" hidden="false" name="mleaf_90a7d837_0967_5538_814d_431b524ef2fd" vbProcedure="false">Resume_SensAnal!$G$187</definedName>
    <definedName function="false" hidden="false" name="mleaf_90ab7665_0c85_5f82_84ad_d4fd961a6aec" vbProcedure="false">'Use Phase'!$S$212</definedName>
    <definedName function="false" hidden="false" name="mleaf_90acbc1a_dc0b_5f0a_a280_c61eb2808f9a" vbProcedure="false">Resume_SensAnal!$I$157</definedName>
    <definedName function="false" hidden="false" name="mleaf_90ae1af2_c861_55dc_a634_a1bc891e664b" vbProcedure="false">'Heat map article'!$I$85</definedName>
    <definedName function="false" hidden="false" name="mleaf_90aed790_0a2c_5e5a_a7e1_2709ca38fbcc" vbProcedure="false">Resume_SensAnal!$D$13</definedName>
    <definedName function="false" hidden="false" name="mleaf_90b0d5b4_bffe_5421_b145_e2d7f6877d76" vbProcedure="false">'Use Phase'!$J$183</definedName>
    <definedName function="false" hidden="false" name="mleaf_90b0ed14_6ecc_5b34_8f1f_9dd48ada84f6" vbProcedure="false">'Use Phase'!$AK$237</definedName>
    <definedName function="false" hidden="false" name="mleaf_90b192f5_cea7_5870_9d9d_1f4138b179c5" vbProcedure="false">Production!$V$64</definedName>
    <definedName function="false" hidden="false" name="mleaf_90b1a158_58ab_58ee_b2a1_3d659bd77d08" vbProcedure="false">Recycling!$R$118</definedName>
    <definedName function="false" hidden="false" name="mleaf_90b25f12_7c19_5c6c_afd7_91c425becb2f" vbProcedure="false">'Heat map article'!$AE$21</definedName>
    <definedName function="false" hidden="false" name="mleaf_90b27526_99a7_5b36_b298_63160c149fe2" vbProcedure="false">Recycling!$AQ$144</definedName>
    <definedName function="false" hidden="false" name="mleaf_90b32df2_01c7_5873_975a_18c5e7259af1" vbProcedure="false">Recycling!$AP$19</definedName>
    <definedName function="false" hidden="false" name="mleaf_90b450aa_11c4_5e8f_b92a_662c2734a757" vbProcedure="false">Graphs!$Q$40</definedName>
    <definedName function="false" hidden="false" name="mleaf_90bb3d5a_9816_57f0_b845_c3c8acacdb8a" vbProcedure="false">'Heat map article'!$J$91</definedName>
    <definedName function="false" hidden="false" name="mleaf_90bb7b74_5a45_573f_9f69_4fda4cc88347" vbProcedure="false">Production!$AK$145</definedName>
    <definedName function="false" hidden="false" name="mleaf_90c0e7b6_3a7f_5143_bd9f_5bbab896abda" vbProcedure="false">Recycling!$L$164</definedName>
    <definedName function="false" hidden="false" name="mleaf_90c5399f_e104_567c_9211_bf656315879a" vbProcedure="false">'Use Phase'!$Q$12</definedName>
    <definedName function="false" hidden="false" name="mleaf_90cc29e2_03fb_56d7_a6ec_827e44a43f48" vbProcedure="false">'Heat map article'!$AS$14</definedName>
    <definedName function="false" hidden="false" name="mleaf_90ce2bfc_f28f_5241_9d2d_f9b6ca131e1c" vbProcedure="false">'Use Phase_Grid'!$G$44</definedName>
    <definedName function="false" hidden="false" name="mleaf_90ce3367_49bf_591d_bf63_b1af85160786" vbProcedure="false">Recycling!$Z$92</definedName>
    <definedName function="false" hidden="false" name="mleaf_90d3fae9_16f1_5cf2_bd77_59f114e354f3" vbProcedure="false">'Use Phase_Grid'!$R$35</definedName>
    <definedName function="false" hidden="false" name="mleaf_90d549a4_bde1_5aa1_803f_2fd1928c359e" vbProcedure="false">'Use Phase'!$K$351</definedName>
    <definedName function="false" hidden="false" name="mleaf_90d5e1b7_2f28_5cab_a110_e922f351ff42" vbProcedure="false">Graphs!$K$54</definedName>
    <definedName function="false" hidden="false" name="mleaf_90d9b36c_69dc_5dcd_bdba_0f402bac3e4e" vbProcedure="false">'Use Phase'!$AJ$273</definedName>
    <definedName function="false" hidden="false" name="mleaf_90db25ba_7d32_5d87_ae45_c1aa625e7dc1" vbProcedure="false">'Use Phase_Grid'!$L$252</definedName>
    <definedName function="false" hidden="false" name="mleaf_90dbc8b4_68d5_552b_86c6_c27522442539" vbProcedure="false">Production!$N$133</definedName>
    <definedName function="false" hidden="false" name="mleaf_90e4c554_c7f4_5684_9cc3_a835c84954e9" vbProcedure="false">'Heat map article'!$W$128</definedName>
    <definedName function="false" hidden="false" name="mleaf_90e5ff30_669f_57dd_889f_ecc27013036c" vbProcedure="false">Recycling!$I$153</definedName>
    <definedName function="false" hidden="false" name="mleaf_90e7bc51_5763_578b_b3fe_2e88e1915bf7" vbProcedure="false">Recycling!$AM$118</definedName>
    <definedName function="false" hidden="false" name="mleaf_90e87d36_6af7_5528_b5cc_18bc50bcbcef" vbProcedure="false">Recycling!$BS$163</definedName>
    <definedName function="false" hidden="false" name="mleaf_90e96a45_caa3_5a34_8a4d_9315036a8ec2" vbProcedure="false">Recycling!$AL$92</definedName>
    <definedName function="false" hidden="false" name="mleaf_90e972da_6b59_5ff1_896d_4538b25af01f" vbProcedure="false">'Heat map article'!$X$109</definedName>
    <definedName function="false" hidden="false" name="mleaf_90e9ba38_6e96_5392_bb97_3627cbe29c60" vbProcedure="false">'Heat map article'!$W$152</definedName>
    <definedName function="false" hidden="false" name="mleaf_90ecc89e_37a5_555c_9650_d7e83fe0488a" vbProcedure="false">'Heat map article'!$AH$151</definedName>
    <definedName function="false" hidden="false" name="mleaf_90ef44d6_7293_5ba3_a161_2ea3ee3ea0a4" vbProcedure="false">'Heat map article'!$AM$27</definedName>
    <definedName function="false" hidden="false" name="mleaf_90f063e4_8ee2_5246_b53b_f33f6613221c" vbProcedure="false">Resume_SensAnal!$E$190</definedName>
    <definedName function="false" hidden="false" name="mleaf_90f12735_3ef2_59ac_8e19_cb016f259f0e" vbProcedure="false">'Use Phase'!$AH$268</definedName>
    <definedName function="false" hidden="false" name="mleaf_90f28a17_64be_5a21_ab0e_0faf0172bba8" vbProcedure="false">Production!$AZ$1</definedName>
    <definedName function="false" hidden="false" name="mleaf_90f2b6cd_6ffb_5f06_a5c2_34a2a214d64a" vbProcedure="false">'Use Phase'!$AK$219</definedName>
    <definedName function="false" hidden="false" name="mleaf_90f74d66_7779_594d_992b_e463da13968b" vbProcedure="false">'Use Phase'!$AE$238</definedName>
    <definedName function="false" hidden="false" name="mleaf_90fc8fbe_1ae0_5cfc_8e9d_02d706fe0aa0" vbProcedure="false">Production!$Q$63</definedName>
    <definedName function="false" hidden="false" name="mleaf_90ff844d_4723_52f2_bc98_8e65bbe8e4ac" vbProcedure="false">'Heat map article'!$AD$36</definedName>
    <definedName function="false" hidden="false" name="mleaf_91050e44_72f3_5bb0_8dbc_d94401d45d5d" vbProcedure="false">Resume_SensAnal!$I$211</definedName>
    <definedName function="false" hidden="false" name="mleaf_91060cdf_11a2_5b30_ab1b_b155a2b49992" vbProcedure="false">'Use Phase'!$AD$207</definedName>
    <definedName function="false" hidden="false" name="mleaf_91078ecd_d9a6_5b1e_860a_0ba8a66cf175" vbProcedure="false">'Heat map article'!$AD$32</definedName>
    <definedName function="false" hidden="false" name="mleaf_91098e5e_510d_5ed4_9b84_bc454e1e237a" vbProcedure="false">Recycling!$AE$174</definedName>
    <definedName function="false" hidden="false" name="mleaf_9111d9cc_24f6_53d9_b367_9b0d8fe8cf2a" vbProcedure="false">Resume_SensAnal!$Q$207</definedName>
    <definedName function="false" hidden="false" name="mleaf_911449f8_f59e_5bd1_ab03_b6ea06cc1da2" vbProcedure="false">'Use Phase'!$AE$196</definedName>
    <definedName function="false" hidden="false" name="mleaf_9117d266_a771_5618_82ed_3bcd4b2af303" vbProcedure="false">'Use Phase'!$Q$73</definedName>
    <definedName function="false" hidden="false" name="mleaf_91212a1c_f4f8_5756_b3a3_4ea3793634e8" vbProcedure="false">Production!$P$23</definedName>
    <definedName function="false" hidden="false" name="mleaf_9122b5ad_1911_5f7e_b4ba_6536a7064995" vbProcedure="false">'Use Phase_Grid'!$O$7</definedName>
    <definedName function="false" hidden="false" name="mleaf_9129c074_bfb7_59e0_a3bc_b734b69d0d41" vbProcedure="false">Production!$AL$92</definedName>
    <definedName function="false" hidden="false" name="mleaf_912a979a_fd25_5833_8476_b631bc3b65db" vbProcedure="false">'Heat map article'!$AJ$92</definedName>
    <definedName function="false" hidden="false" name="mleaf_912b846d_92f1_5dec_8b2d_bcd2d9f7323a" vbProcedure="false">Resume_SensAnal!$R$165</definedName>
    <definedName function="false" hidden="false" name="mleaf_912d3e86_2cc5_54ac_b8a2_7577940b9b63" vbProcedure="false">Resume_SensAnal!$Q$39</definedName>
    <definedName function="false" hidden="false" name="mleaf_913067e7_b92e_5129_b72b_1b0968117b47" vbProcedure="false">'Heat map article'!$C$119</definedName>
    <definedName function="false" hidden="false" name="mleaf_9131eb85_e8da_5b02_be3e_75e385290235" vbProcedure="false">'Heat map article'!$H$24</definedName>
    <definedName function="false" hidden="false" name="mleaf_9134a8ab_363b_5e8a_ba13_664cd8464a62" vbProcedure="false">'Use Phase_Grid'!$V$147</definedName>
    <definedName function="false" hidden="false" name="mleaf_91365556_5fb6_5748_98c7_7e5e84466235" vbProcedure="false">'Heat map article'!$F$55</definedName>
    <definedName function="false" hidden="false" name="mleaf_91379e69_0610_5606_9c33_15b792e2c1ca" vbProcedure="false">Production!$BN$147</definedName>
    <definedName function="false" hidden="false" name="mleaf_9140cba5_e134_51ca_be19_20cc6cfa77d0" vbProcedure="false">'Use Phase_Grid'!$M$137</definedName>
    <definedName function="false" hidden="false" name="mleaf_91474566_3ebb_55c3_bfef_d0bd8b9cc643" vbProcedure="false">'Use Phase'!$L$323</definedName>
    <definedName function="false" hidden="false" name="mleaf_915215c4_c05a_51ec_b8e1_8a2fd2391c10" vbProcedure="false">Recycling!$BJ$119</definedName>
    <definedName function="false" hidden="false" name="mleaf_915427fc_9471_5d76_bb1e_5cb85043a86b" vbProcedure="false">'Use Phase_Grid'!$P$80</definedName>
    <definedName function="false" hidden="false" name="mleaf_91568544_ab3b_5bfa_bd92_a1398695c3c0" vbProcedure="false">Resume_SensAnal!$T$200</definedName>
    <definedName function="false" hidden="false" name="mleaf_915750e6_4c5d_5f6b_b09a_bf3f70f4079b" vbProcedure="false">'Use Phase'!$L$232</definedName>
    <definedName function="false" hidden="false" name="mleaf_91579e8b_ca3d_51ec_87a1_3a5c412a66bb" vbProcedure="false">'Heat map article'!$BB$9</definedName>
    <definedName function="false" hidden="false" name="mleaf_915bf4b0_eab9_5630_9d95_22666de38e66" vbProcedure="false">'Use Phase'!$O$264</definedName>
    <definedName function="false" hidden="false" name="mleaf_91651c92_0afe_5495_a25d_1b415fcd6cc7" vbProcedure="false">Production!$BG$15</definedName>
    <definedName function="false" hidden="false" name="mleaf_9165b7c3_1a12_5f18_a48e_5376b1075140" vbProcedure="false">'Use Phase'!$L$169</definedName>
    <definedName function="false" hidden="false" name="mleaf_91674de7_5cfd_5ceb_861f_8d2628e9ffb5" vbProcedure="false">Production!$H$90</definedName>
    <definedName function="false" hidden="false" name="mleaf_91696acf_eb9b_53cf_8fc7_cebb8b9cfcf8" vbProcedure="false">'Use Phase'!$D$5</definedName>
    <definedName function="false" hidden="false" name="mleaf_916e4d1f_82de_5420_97b3_6d986cb4a063" vbProcedure="false">'Use Phase'!$O$276</definedName>
    <definedName function="false" hidden="false" name="mleaf_9170427f_2ed4_50ac_b306_804694ef6b41" vbProcedure="false">'Heat map article'!$C$39</definedName>
    <definedName function="false" hidden="false" name="mleaf_91723130_972d_5623_b6df_f1fc394d7502" vbProcedure="false">Recycling!$AM$109</definedName>
    <definedName function="false" hidden="false" name="mleaf_91735a5a_1467_5ecb_882f_22965ae9e1ef" vbProcedure="false">Recycling!$AP$13</definedName>
    <definedName function="false" hidden="false" name="mleaf_9174cc5c_7dca_5e71_86f7_791336bc7a29" vbProcedure="false">Resume_SensAnal!$R$149</definedName>
    <definedName function="false" hidden="false" name="mleaf_91770254_edfa_5c2a_80f1_4e812b8f6418" vbProcedure="false">'Use Phase'!$J$291</definedName>
    <definedName function="false" hidden="false" name="mleaf_917724ca_2eed_5356_bea1_664c2a44f7b9" vbProcedure="false">Resume_SensAnal!$S$103</definedName>
    <definedName function="false" hidden="false" name="mleaf_9177cea1_53dd_5cea_9f5f_4ac229680e12" vbProcedure="false">Recycling!$BJ$167</definedName>
    <definedName function="false" hidden="false" name="mleaf_917bd618_f512_5285_9893_7a5e3b5274f2" vbProcedure="false">'Heat map article'!$L$13</definedName>
    <definedName function="false" hidden="false" name="mleaf_9181488f_abb1_5856_88ca_f388bc810771" vbProcedure="false">'Heat map article'!$AW$26</definedName>
    <definedName function="false" hidden="false" name="mleaf_9182adce_0c09_58fc_bf53_593f041ba1b2" vbProcedure="false">Recycling!$BW$106</definedName>
    <definedName function="false" hidden="false" name="mleaf_91879ba1_4959_5bfe_90a6_f4df7f9b1567" vbProcedure="false">'Heat map article'!$N$112</definedName>
    <definedName function="false" hidden="false" name="mleaf_918b22a8_cbe3_5274_a1ec_61dfc92e7fe3" vbProcedure="false">'Heat map article'!$AI$11</definedName>
    <definedName function="false" hidden="false" name="mleaf_918c71f1_b173_533b_b86e_e5428c4e996b" vbProcedure="false">Resume_SensAnal!$I$220</definedName>
    <definedName function="false" hidden="false" name="mleaf_91959a3e_cd78_5d68_b86c_72d6493b42d6" vbProcedure="false">'Use Phase'!$K$318</definedName>
    <definedName function="false" hidden="false" name="mleaf_9197062f_88d0_56b3_981d_815ff19cd65e" vbProcedure="false">'Heat map article'!$C$135</definedName>
    <definedName function="false" hidden="false" name="mleaf_919ea878_9f5a_5102_b415_e3add51163c3" vbProcedure="false">'Use Phase_Grid'!$R$40</definedName>
    <definedName function="false" hidden="false" name="mleaf_91a0b4b4_8297_5167_b67d_5e2e265acc73" vbProcedure="false">'Use Phase'!$N$22</definedName>
    <definedName function="false" hidden="false" name="mleaf_91a25417_731c_53ad_8422_6c0be00ac914" vbProcedure="false">Resume_SensAnal!$AR$31</definedName>
    <definedName function="false" hidden="false" name="mleaf_91a2829e_6772_5499_8db9_cb4c50c3ce0c" vbProcedure="false">'Use Phase'!$V$238</definedName>
    <definedName function="false" hidden="false" name="mleaf_91a5b6a8_6318_5239_919a_72fa42bb3a1a" vbProcedure="false">'Heat map article'!$Z$122</definedName>
    <definedName function="false" hidden="false" name="mleaf_91a9fbae_b933_5e02_ab2f_55c77a61b8a2" vbProcedure="false">Recycling!$AQ$309</definedName>
    <definedName function="false" hidden="false" name="mleaf_91ab629f_0f53_5aaa_856e_29b793c04b5e" vbProcedure="false">Resume_SensAnal!$I$213</definedName>
    <definedName function="false" hidden="false" name="mleaf_91ac0351_9c0b_56d0_b390_ff24cf8b5d0d" vbProcedure="false">'Use Phase'!$J$326</definedName>
    <definedName function="false" hidden="false" name="mleaf_91acc318_e944_5359_9919_a20301200835" vbProcedure="false">'Use Phase_Grid'!$N$38</definedName>
    <definedName function="false" hidden="false" name="mleaf_91b68110_1ca8_5d8b_82d9_80e80658995e" vbProcedure="false">Recycling!$AS$43</definedName>
    <definedName function="false" hidden="false" name="mleaf_91b71758_54f7_59bd_a785_21e997827a24" vbProcedure="false">'Heat map article'!$AA$28</definedName>
    <definedName function="false" hidden="false" name="mleaf_91baaeab_b8b1_5b4d_9f1a_7eed777e0b84" vbProcedure="false">'Heat map article'!$N$36</definedName>
    <definedName function="false" hidden="false" name="mleaf_91bafb29_a86f_5d01_9348_f116a173f150" vbProcedure="false">Recycling!$AX$151</definedName>
    <definedName function="false" hidden="false" name="mleaf_91bc93d0_4381_5bf3_949f_71e9bc5e81b4" vbProcedure="false">Recycling!$AX$167</definedName>
    <definedName function="false" hidden="false" name="mleaf_91befc21_d549_5dfa_bab6_1910fe05a4b2" vbProcedure="false">Resume_SensAnal!$K$61</definedName>
    <definedName function="false" hidden="false" name="mleaf_91c4f273_dc59_5a3a_9053_1080cee16970" vbProcedure="false">Resume_SensAnal!$X$193</definedName>
    <definedName function="false" hidden="false" name="mleaf_91c6d97e_f63c_51b0_95b4_e3179ff2de90" vbProcedure="false">Recycling!$R$132</definedName>
    <definedName function="false" hidden="false" name="mleaf_91c7845c_6d42_5934_8ee9_a591d5721fe6" vbProcedure="false">Production!$BF$93</definedName>
    <definedName function="false" hidden="false" name="mleaf_91cbba98_2d8a_5226_b478_61285c0b26a8" vbProcedure="false">'Use Phase'!$L$375</definedName>
    <definedName function="false" hidden="false" name="mleaf_91cebd05_40b3_56c9_bcfd_2620f69205d0" vbProcedure="false">Graphs!$C$13</definedName>
    <definedName function="false" hidden="false" name="mleaf_91d39b26_cbff_5caa_95fa_e8fae89805ab" vbProcedure="false">Production!$AJ$211</definedName>
    <definedName function="false" hidden="false" name="mleaf_91d878cf_7a6d_5416_8bf9_cac352dab182" vbProcedure="false">Production!$Z$4</definedName>
    <definedName function="false" hidden="false" name="mleaf_91da0d05_3daf_594b_a605_a8461bc11005" vbProcedure="false">'Heat map article'!$R$111</definedName>
    <definedName function="false" hidden="false" name="mleaf_91dba658_7aac_5a2f_986a_26c295ce1ff2" vbProcedure="false">Production!$G$64</definedName>
    <definedName function="false" hidden="false" name="mleaf_91de0135_d2e9_5e2f_a241_2d665590dd3a" vbProcedure="false">Recycling!$AZ$164</definedName>
    <definedName function="false" hidden="false" name="mleaf_91e07d23_8b18_5847_9571_1846dd9fc8a6" vbProcedure="false">'Use Phase'!$N$26</definedName>
    <definedName function="false" hidden="false" name="mleaf_91e1d8f8_1403_5f57_9731_d71603b2ca32" vbProcedure="false">Resume_SensAnal!$AE$47</definedName>
    <definedName function="false" hidden="false" name="mleaf_91e275a1_7a93_5aa2_b157_2709b6f32db4" vbProcedure="false">Production!$K$162</definedName>
    <definedName function="false" hidden="false" name="mleaf_91e29408_ba49_5a8b_bfa1_a77b57856fb7" vbProcedure="false">'Use Phase'!$J$374</definedName>
    <definedName function="false" hidden="false" name="mleaf_91e5358e_3600_5416_bc2f_eb065f8e11d4" vbProcedure="false">'Heat map article'!$AB$118</definedName>
    <definedName function="false" hidden="false" name="mleaf_91e95561_7ea8_53de_bc07_9dde1e3a862a" vbProcedure="false">Recycling!$BJ$2</definedName>
    <definedName function="false" hidden="false" name="mleaf_91ede6ed_895d_57a2_b77b_3ba3401fb5e8" vbProcedure="false">Production!$A$30</definedName>
    <definedName function="false" hidden="false" name="mleaf_91ee4110_3482_51f4_964a_6ad70f6c38fe" vbProcedure="false">'Use Phase'!$AJ$320</definedName>
    <definedName function="false" hidden="false" name="mleaf_91efed8f_5d8b_5cdc_bc11_5c8d7b49b644" vbProcedure="false">'Use Phase_Grid'!$M$46</definedName>
    <definedName function="false" hidden="false" name="mleaf_91f28e84_bd1b_5d05_8f03_07222c31a084" vbProcedure="false">Whisker_Sens!$I$54</definedName>
    <definedName function="false" hidden="false" name="mleaf_91f43bc5_9b13_5388_9962_a78db89c9f65" vbProcedure="false">'Heat map article'!$G$138</definedName>
    <definedName function="false" hidden="false" name="mleaf_91f9f47f_cb4a_5488_8ca4_2e8f4b5a25ea" vbProcedure="false">Resume_SensAnal!$J$21</definedName>
    <definedName function="false" hidden="false" name="mleaf_91fa936a_3c4c_516e_b378_f3364c060621" vbProcedure="false">'Use Phase'!$AG$144</definedName>
    <definedName function="false" hidden="false" name="mleaf_91faf408_8fc6_5611_b098_da20a310fef6" vbProcedure="false">'Use Phase'!$V$293</definedName>
    <definedName function="false" hidden="false" name="mleaf_91fb26d8_c634_58eb_bad8_25a248311133" vbProcedure="false">Production!$I$29</definedName>
    <definedName function="false" hidden="false" name="mleaf_91fb91a5_167c_5696_9086_c15693dea257" vbProcedure="false">'Use Phase'!$N$179</definedName>
    <definedName function="false" hidden="false" name="mleaf_91fbac0e_2945_5a68_a0be_7a01056c4271" vbProcedure="false">Resume_SensAnal!$A$220</definedName>
    <definedName function="false" hidden="false" name="mleaf_91fc9af3_ecf1_5987_affd_f84b53593341" vbProcedure="false">Resume_SensAnal!$AF$47</definedName>
    <definedName function="false" hidden="false" name="mleaf_91fd7147_ebc1_53b4_b4f3_08ce9568db05" vbProcedure="false">'Use Phase'!$N$282</definedName>
    <definedName function="false" hidden="false" name="mleaf_91fdd36f_1489_5033_ad00_19da6304f5b8" vbProcedure="false">Recycling!$BF$109</definedName>
    <definedName function="false" hidden="false" name="mleaf_91fe9099_233d_562d_a2b7_4db0379b1533" vbProcedure="false">'Use Phase'!$P$384</definedName>
    <definedName function="false" hidden="false" name="mleaf_91ff8710_e9db_5203_8e68_d25a7bccb99d" vbProcedure="false">Graphs!$L$63</definedName>
    <definedName function="false" hidden="false" name="mleaf_920605b6_421e_50c6_83dd_0d771247656f" vbProcedure="false">Recycling!$AQ$166</definedName>
    <definedName function="false" hidden="false" name="mleaf_9206516c_b462_596a_8fe3_c65b927cc896" vbProcedure="false">'Use Phase_Grid'!$K$55</definedName>
    <definedName function="false" hidden="false" name="mleaf_9206783d_4920_5af0_912b_4801c9c2382f" vbProcedure="false">Production!$N$234</definedName>
    <definedName function="false" hidden="false" name="mleaf_92079c00_01f7_57e0_9c1a_fd22d80279e6" vbProcedure="false">'Use Phase'!$S$175</definedName>
    <definedName function="false" hidden="false" name="mleaf_92094d2b_1faf_5095_ab7a_1b597900174b" vbProcedure="false">Recycling!$B$123</definedName>
    <definedName function="false" hidden="false" name="mleaf_920a825c_b03d_538f_9593_6c03dab43d86" vbProcedure="false">'Use Phase'!$Q$247</definedName>
    <definedName function="false" hidden="false" name="mleaf_92112921_3950_5d12_a37e_1b32940869d5" vbProcedure="false">'Use Phase'!$AG$212</definedName>
    <definedName function="false" hidden="false" name="mleaf_9211e821_2c3f_5b43_bf8a_b9104c7d045d" vbProcedure="false">'Use Phase_Grid'!$Q$218</definedName>
    <definedName function="false" hidden="false" name="mleaf_92124828_9395_54e1_9642_d86b921e3b54" vbProcedure="false">'Heat map article'!$AY$15</definedName>
    <definedName function="false" hidden="false" name="mleaf_92126d44_20fd_52e7_a1a6_252aef5f25f3" vbProcedure="false">'Use Phase'!$AG$244</definedName>
    <definedName function="false" hidden="false" name="mleaf_92130475_d2e6_50ed_8cb3_db5efa2b7054" vbProcedure="false">Resume_SensAnal!$G$30</definedName>
    <definedName function="false" hidden="false" name="mleaf_92130519_e1f3_5023_af68_8ad49b87e1ba" vbProcedure="false">'Heat map article'!$AI$23</definedName>
    <definedName function="false" hidden="false" name="mleaf_92148c3e_d564_5c05_90be_d9c887fcb152" vbProcedure="false">Recycling!$BD$85</definedName>
    <definedName function="false" hidden="false" name="mleaf_9214c80b_882b_54b1_813b_78110bb5e058" vbProcedure="false">'Use Phase_Grid'!$P$78</definedName>
    <definedName function="false" hidden="false" name="mleaf_92204155_96d1_5d96_b9d6_225f439bb54d" vbProcedure="false">'Use Phase'!$T$305</definedName>
    <definedName function="false" hidden="false" name="mleaf_92218f5c_adb8_5ede_9936_2e3f0568268d" vbProcedure="false">Recycling!$AS$76</definedName>
    <definedName function="false" hidden="false" name="mleaf_92237a2e_6cfb_531c_9435_a217ac4b22fd" vbProcedure="false">'Use Phase_Grid'!$R$65</definedName>
    <definedName function="false" hidden="false" name="mleaf_92253559_b718_55d2_853a_efc7bea6c641" vbProcedure="false">'Heat map article'!$AP$37</definedName>
    <definedName function="false" hidden="false" name="mleaf_92262c3e_0994_5af0_8bd6_c355613d0626" vbProcedure="false">'Use Phase_Grid'!$P$175</definedName>
    <definedName function="false" hidden="false" name="mleaf_9226c1c8_4070_52c3_9962_f6d55143d3f7" vbProcedure="false">Resume_SensAnal!$AB$41</definedName>
    <definedName function="false" hidden="false" name="mleaf_92291000_60e2_5f00_bdfd_6ab1facb4431" vbProcedure="false">'Heat map article'!$H$120</definedName>
    <definedName function="false" hidden="false" name="mleaf_922a1d90_afff_5030_8168_b099b6f74a8b" vbProcedure="false">Production!$G$103</definedName>
    <definedName function="false" hidden="false" name="mleaf_922a7d91_c01c_54d4_956a_c097ee9752c9" vbProcedure="false">'Use Phase_Grid'!$U$173</definedName>
    <definedName function="false" hidden="false" name="mleaf_922ee133_bee7_5942_a10e_0212e4f802c5" vbProcedure="false">Production!$AT$188</definedName>
    <definedName function="false" hidden="false" name="mleaf_922fa4a8_760c_5c09_a9bd_3d341100ddd4" vbProcedure="false">'Use Phase'!$AE$167</definedName>
    <definedName function="false" hidden="false" name="mleaf_922fdc88_133c_5d23_902f_846f58d687b5" vbProcedure="false">Resume_SensAnal!$AO$69</definedName>
    <definedName function="false" hidden="false" name="mleaf_9231b34d_3c90_590c_95d7_5702261929cb" vbProcedure="false">Recycling!$BH$118</definedName>
    <definedName function="false" hidden="false" name="mleaf_923e3368_6aff_5ae8_8b90_d495c959111d" vbProcedure="false">'Heat map article'!$AN$10</definedName>
    <definedName function="false" hidden="false" name="mleaf_924544bc_c7a1_5cfd_8b1f_20210c9b7f6a" vbProcedure="false">Resume_SensAnal!$N$32</definedName>
    <definedName function="false" hidden="false" name="mleaf_9246151d_f362_5235_aee3_2da971d98586" vbProcedure="false">Production!$M$73</definedName>
    <definedName function="false" hidden="false" name="mleaf_92466f3e_22b4_5f00_82d4_5f8dacdf5c76" vbProcedure="false">'Heat map article'!$M$32</definedName>
    <definedName function="false" hidden="false" name="mleaf_924d8691_26ff_53ed_8b59_2cb12b43a817" vbProcedure="false">'Heat map article'!$R$113</definedName>
    <definedName function="false" hidden="false" name="mleaf_925038ac_7e54_53c6_926e_b1453b8eb808" vbProcedure="false">'Use Phase_Grid'!$S$32</definedName>
    <definedName function="false" hidden="false" name="mleaf_9256acf5_3a18_5ac3_a4e9_a5a340968bf4" vbProcedure="false">'Heat map article'!$F$18</definedName>
    <definedName function="false" hidden="false" name="mleaf_92586b3d_0130_5d1b_a9f5_20d8e9d1e85b" vbProcedure="false">'Use Phase_Grid'!$L$242</definedName>
    <definedName function="false" hidden="false" name="mleaf_925bc50a_942c_57e3_8d66_2c637d2ae163" vbProcedure="false">'Use Phase'!$K$51</definedName>
    <definedName function="false" hidden="false" name="mleaf_925e5116_178b_5f3e_b6f1_494a5905fa09" vbProcedure="false">'Use Phase'!$U$248</definedName>
    <definedName function="false" hidden="false" name="mleaf_9261ef0a_3aa3_59ba_b07c_1ee3428d4bb0" vbProcedure="false">Recycling!$AB$131</definedName>
    <definedName function="false" hidden="false" name="mleaf_9266c87b_0dc2_5d98_90ea_71b5d8be34e3" vbProcedure="false">Resume_SensAnal!$X$206</definedName>
    <definedName function="false" hidden="false" name="mleaf_92686e4d_e38d_56bd_bf9f_ff8ac44dbd5f" vbProcedure="false">Recycling!$AF$186</definedName>
    <definedName function="false" hidden="false" name="mleaf_926a1b4f_7b10_52f2_852d_71533fd87f21" vbProcedure="false">'Use Phase'!$AJ$272</definedName>
    <definedName function="false" hidden="false" name="mleaf_926f9aa7_7ce4_5bac_9460_c4095577f8b5" vbProcedure="false">'Use Phase'!$Q$85</definedName>
    <definedName function="false" hidden="false" name="mleaf_92706eba_6211_5e9c_aaea_527d3d40019f" vbProcedure="false">Recycling!$I$183</definedName>
    <definedName function="false" hidden="false" name="mleaf_9271682f_3904_5e3a_9049_f25b2b0fe33a" vbProcedure="false">'Use Phase'!$AK$285</definedName>
    <definedName function="false" hidden="false" name="mleaf_92717a6a_6a06_569f_99a8_85d956ecfa7e" vbProcedure="false">'Use Phase'!$J$296</definedName>
    <definedName function="false" hidden="false" name="mleaf_9272d664_83a2_5c74_8b58_2cce05543e5b" vbProcedure="false">'Use Phase'!$T$272</definedName>
    <definedName function="false" hidden="false" name="mleaf_9274fb1b_74dd_58bc_9fa5_be439d7350a2" vbProcedure="false">'Heat map article'!$X$145</definedName>
    <definedName function="false" hidden="false" name="mleaf_9275ffac_e06b_56e5_9583_410269afd9b2" vbProcedure="false">Recycling!$AI$148</definedName>
    <definedName function="false" hidden="false" name="mleaf_92762679_7239_5a46_a1e6_3a5fa1aabbc9" vbProcedure="false">Resume_SensAnal!$N$33</definedName>
    <definedName function="false" hidden="false" name="mleaf_9276e0a1_ad10_5117_9b5d_4103659c4690" vbProcedure="false">'Heat map article'!$AI$61</definedName>
    <definedName function="false" hidden="false" name="mleaf_9277b680_7b8b_559b_aa11_c3df8f8e07b9" vbProcedure="false">Production!$L$123</definedName>
    <definedName function="false" hidden="false" name="mleaf_92794ef6_1859_5a86_a33c_519bceaf3033" vbProcedure="false">'Use Phase'!$AH$227</definedName>
    <definedName function="false" hidden="false" name="mleaf_927c6a91_f888_52ba_b79f_2f5dc3c4bf35" vbProcedure="false">'Heat map article'!$R$77</definedName>
    <definedName function="false" hidden="false" name="mleaf_927cc836_7e61_5ca3_9acb_c26304d052b7" vbProcedure="false">Resume_SensAnal!$AQ$31</definedName>
    <definedName function="false" hidden="false" name="mleaf_927d299c_ce44_5acc_acce_c85b5f09d0c3" vbProcedure="false">'Use Phase_Grid'!$O$46</definedName>
    <definedName function="false" hidden="false" name="mleaf_927ee098_2a66_5aaf_bd3a_1bc9b58ad39f" vbProcedure="false">Resume_SensAnal!$H$200</definedName>
    <definedName function="false" hidden="false" name="mleaf_927f6506_0c8d_5c1c_b23f_016262df0e00" vbProcedure="false">Resume_SensAnal!$H$20</definedName>
    <definedName function="false" hidden="false" name="mleaf_92821a7d_15f9_5a73_9a15_1f08b6ccc3c6" vbProcedure="false">'Heat map article'!$AF$136</definedName>
    <definedName function="false" hidden="false" name="mleaf_9282b841_87fd_5829_a207_6d563cc51880" vbProcedure="false">Production!$BO$156</definedName>
    <definedName function="false" hidden="false" name="mleaf_92856956_b643_5264_9c1d_ba2bf9d13908" vbProcedure="false">Recycling!$AN$111</definedName>
    <definedName function="false" hidden="false" name="mleaf_92878acd_d7b8_5035_b9c0_5c4a9836394a" vbProcedure="false">'Use Phase'!$S$264</definedName>
    <definedName function="false" hidden="false" name="mleaf_9287fdee_44a5_572e_a7c1_63237b0164c3" vbProcedure="false">'Use Phase'!$AH$335</definedName>
    <definedName function="false" hidden="false" name="mleaf_928875eb_bb49_572e_9061_10e13da96fab" vbProcedure="false">'Use Phase'!$R$127</definedName>
    <definedName function="false" hidden="false" name="mleaf_928c5f22_414a_50bc_8194_08fac365e4da" vbProcedure="false">'Use Phase'!$AG$272</definedName>
    <definedName function="false" hidden="false" name="mleaf_9290a468_b454_5679_a534_957b4f315e1f" vbProcedure="false">Recycling!$AK$93</definedName>
    <definedName function="false" hidden="false" name="mleaf_9297b40f_e868_5555_a981_50c24db4946d" vbProcedure="false">'Heat map article'!$AA$134</definedName>
    <definedName function="false" hidden="false" name="mleaf_9299e25f_19d9_50c5_881a_d69e67f0f71f" vbProcedure="false">Production!$P$219</definedName>
    <definedName function="false" hidden="false" name="mleaf_929de7d6_bbef_57f0_8739_b8e8e3ce024b" vbProcedure="false">'Use Phase_Grid'!$K$3</definedName>
    <definedName function="false" hidden="false" name="mleaf_92a10925_862b_5d95_b782_0c3222a715dd" vbProcedure="false">'Use Phase'!$L$103</definedName>
    <definedName function="false" hidden="false" name="mleaf_92a289ee_4c6a_5f42_9cfa_619ec438f677" vbProcedure="false">'Use Phase_Grid'!$O$254</definedName>
    <definedName function="false" hidden="false" name="mleaf_92ad30c2_4c98_5442_b366_a06d8e3621b1" vbProcedure="false">Production!$R$19</definedName>
    <definedName function="false" hidden="false" name="mleaf_92b0bc98_2d4c_5037_bbe5_cf73f04cfe75" vbProcedure="false">'Use Phase'!$N$119</definedName>
    <definedName function="false" hidden="false" name="mleaf_92b5d65d_81c3_5a7e_a3ef_a99beba4e10d" vbProcedure="false">Recycling!$BI$118</definedName>
    <definedName function="false" hidden="false" name="mleaf_92b60ba0_2f5e_5df8_a35f_a54e7f6d6e63" vbProcedure="false">Production!$AA$95</definedName>
    <definedName function="false" hidden="false" name="mleaf_92bb613e_e49a_58ab_8ece_6e967ece3780" vbProcedure="false">'Use Phase'!$Q$47</definedName>
    <definedName function="false" hidden="false" name="mleaf_92bb7bb4_7154_5335_859a_6208aef02b85" vbProcedure="false">Resume_SensAnal!$S$128</definedName>
    <definedName function="false" hidden="false" name="mleaf_92bd222e_9335_553e_b942_e27b130ba7bc" vbProcedure="false">'Use Phase_Grid'!$L$263</definedName>
    <definedName function="false" hidden="false" name="mleaf_92bed509_ab44_5184_b22f_43e2cf931c1f" vbProcedure="false">Production!$BN$1</definedName>
    <definedName function="false" hidden="false" name="mleaf_92c10b0e_b2ae_5b83_9adf_bb827d6ba414" vbProcedure="false">Recycling!$AL$166</definedName>
    <definedName function="false" hidden="false" name="mleaf_92c38408_5985_56f2_a10a_3a621d8a02c0" vbProcedure="false">'Use Phase_Grid'!$B$34</definedName>
    <definedName function="false" hidden="false" name="mleaf_92c5b9f7_69cd_59c7_b976_a05f95891aa4" vbProcedure="false">'Use Phase'!$W$205</definedName>
    <definedName function="false" hidden="false" name="mleaf_92c8c179_299a_5c44_b36f_d9508127bb35" vbProcedure="false">Production!$BF$53</definedName>
    <definedName function="false" hidden="false" name="mleaf_92c97d0d_5c8a_52c2_a5d9_6d83d44253b2" vbProcedure="false">Production!$AZ$16</definedName>
    <definedName function="false" hidden="false" name="mleaf_92cb8a91_1275_53bc_b7ab_c4eed84423ce" vbProcedure="false">Graphs!$K$68</definedName>
    <definedName function="false" hidden="false" name="mleaf_92cba2c9_f5bb_5e30_a9b4_c6fc11eca26a" vbProcedure="false">'Heat map article'!$H$119</definedName>
    <definedName function="false" hidden="false" name="mleaf_92d085ba_cd2f_5cb3_bf0c_0370bba7de73" vbProcedure="false">'Heat map article'!$AG$108</definedName>
    <definedName function="false" hidden="false" name="mleaf_92d71ff7_108b_599d_9406_41f82b2faed7" vbProcedure="false">Resume_SensAnal!$AN$130</definedName>
    <definedName function="false" hidden="false" name="mleaf_92d8e649_794d_5b9c_8a1b_1cf201a25174" vbProcedure="false">'Use Phase'!$L$341</definedName>
    <definedName function="false" hidden="false" name="mleaf_92d94ba6_7706_5ba9_9dea_0b5f1c4a30aa" vbProcedure="false">Resume_SensAnal!$Q$16</definedName>
    <definedName function="false" hidden="false" name="mleaf_92db7dc7_ba02_5254_a151_9e9b17f2b641" vbProcedure="false">'Heat map article'!$AF$35</definedName>
    <definedName function="false" hidden="false" name="mleaf_92dc30cd_cb9d_5323_90a4_4eb1622ba327" vbProcedure="false">Recycling!$AH$164</definedName>
    <definedName function="false" hidden="false" name="mleaf_92dc7173_ddf6_5c43_a86e_ce7d6950e942" vbProcedure="false">Production!$AC$90</definedName>
    <definedName function="false" hidden="false" name="mleaf_92de77f2_0bf4_50c7_a561_7f5cb212f4e6" vbProcedure="false">'Use Phase'!$M$11</definedName>
    <definedName function="false" hidden="false" name="mleaf_92defa10_fdbf_55b8_8554_ce13923748d8" vbProcedure="false">'Use Phase'!$AE$214</definedName>
    <definedName function="false" hidden="false" name="mleaf_92e014ec_a160_5d93_a099_1545b5de68e0" vbProcedure="false">Production!$P$185</definedName>
    <definedName function="false" hidden="false" name="mleaf_92e1f74a_6555_59a0_a7ef_cea29aff4dd6" vbProcedure="false">'Heat map article'!$D$44</definedName>
    <definedName function="false" hidden="false" name="mleaf_92e39caa_c394_501c_82c9_bd31613add96" vbProcedure="false">'Use Phase'!$M$89</definedName>
    <definedName function="false" hidden="false" name="mleaf_92eb5ca6_18d4_54a1_893f_01ab84c87354" vbProcedure="false">'Heat map article'!$AQ$40</definedName>
    <definedName function="false" hidden="false" name="mleaf_92ebdd5f_f604_5c0a_90a2_4e9a0e075d59" vbProcedure="false">'Use Phase_Grid'!$U$196</definedName>
    <definedName function="false" hidden="false" name="mleaf_92eca68a_54ff_50a0_b2e1_567eb0e5457a" vbProcedure="false">'Heat map article'!$AJ$61</definedName>
    <definedName function="false" hidden="false" name="mleaf_92ed0987_aa00_562a_88f0_a70d1c1f868d" vbProcedure="false">Recycling!$AR$52</definedName>
    <definedName function="false" hidden="false" name="mleaf_92efc3b5_4123_55cb_801c_4bf20c9fd8ec" vbProcedure="false">Recycling!$BG$118</definedName>
    <definedName function="false" hidden="false" name="mleaf_92f12d9b_bc58_520c_97e3_5cac909f44ef" vbProcedure="false">Resume_SensAnal!$L$18</definedName>
    <definedName function="false" hidden="false" name="mleaf_92f2f6c4_9d62_5b31_8585_52ccdd14ee7e" vbProcedure="false">'Use Phase_Grid'!$M$124</definedName>
    <definedName function="false" hidden="false" name="mleaf_92f533b7_4de0_5018_a3f7_117f9542e745" vbProcedure="false">'Use Phase_Grid'!$L$246</definedName>
    <definedName function="false" hidden="false" name="mleaf_92f84bd1_5207_532b_9b23_0b82f8e83462" vbProcedure="false">'Use Phase'!$O$172</definedName>
    <definedName function="false" hidden="false" name="mleaf_92fbb6c3_cae6_5d2e_9dd0_621c864b1131" vbProcedure="false">Recycling!$AX$86</definedName>
    <definedName function="false" hidden="false" name="mleaf_92fbd90c_aa85_50d9_b68b_233eb4f0f69e" vbProcedure="false">Production!$M$171</definedName>
    <definedName function="false" hidden="false" name="mleaf_92fe1fef_cc77_525e_a77f_876863957dac" vbProcedure="false">'Heat map article'!$L$24</definedName>
    <definedName function="false" hidden="false" name="mleaf_92fee44d_38d4_55a0_8c27_1c47bca6660f" vbProcedure="false">Resume_SensAnal!$AR$86</definedName>
    <definedName function="false" hidden="false" name="mleaf_92ff25b1_4995_5971_9a05_e878150d538d" vbProcedure="false">'Use Phase'!$N$387</definedName>
    <definedName function="false" hidden="false" name="mleaf_92ff6647_b7f6_5f61_8fc8_b4c087347e50" vbProcedure="false">'Heat map article'!$H$43</definedName>
    <definedName function="false" hidden="false" name="mleaf_93054fe9_1c6c_574f_98e3_08d64139e35b" vbProcedure="false">Resume_SensAnal!$AN$104</definedName>
    <definedName function="false" hidden="false" name="mleaf_930dc457_221e_5baa_a178_29a6482b90d0" vbProcedure="false">'Use Phase'!$AI$341</definedName>
    <definedName function="false" hidden="false" name="mleaf_931448ba_70d8_5243_852c_bf399d0a2f71" vbProcedure="false">'Use Phase_Grid'!$Q$117</definedName>
    <definedName function="false" hidden="false" name="mleaf_93172f01_54b2_56a9_ba4c_e7220288d4f3" vbProcedure="false">Recycling!$B$134</definedName>
    <definedName function="false" hidden="false" name="mleaf_931d1654_012e_587b_9681_59a159ddfc44" vbProcedure="false">Recycling!$AS$321</definedName>
    <definedName function="false" hidden="false" name="mleaf_931e0cd2_1d9f_526f_b95e_273927ab17a0" vbProcedure="false">Resume_SensAnal!$P$220</definedName>
    <definedName function="false" hidden="false" name="mleaf_931e5db6_e440_562a_af5d_ffc323dc3431" vbProcedure="false">Recycling!$AM$155</definedName>
    <definedName function="false" hidden="false" name="mleaf_932036cf_3106_5a07_859b_86537a783b05" vbProcedure="false">'Heat map article'!$Y$75</definedName>
    <definedName function="false" hidden="false" name="mleaf_932a309f_bfe4_53dd_84ec_8098a9f0b118" vbProcedure="false">Resume_SensAnal!$L$12</definedName>
    <definedName function="false" hidden="false" name="mleaf_932da08d_264d_5ec3_ab7a_236d7049d693" vbProcedure="false">Resume_SensAnal!$L$186</definedName>
    <definedName function="false" hidden="false" name="mleaf_932e3c20_5f57_57ef_94e9_2102fccb10aa" vbProcedure="false">'Use Phase_Grid'!$S$180</definedName>
    <definedName function="false" hidden="false" name="mleaf_932e7f92_d882_5449_951e_b0f8a8957292" vbProcedure="false">'Use Phase_Grid'!$Q$187</definedName>
    <definedName function="false" hidden="false" name="mleaf_932ead20_837e_567e_958f_2c95f979791b" vbProcedure="false">'Heat map article'!$O$60</definedName>
    <definedName function="false" hidden="false" name="mleaf_93342c01_c6b5_5bc2_8a8c_f9f13dd8790b" vbProcedure="false">Resume_SensAnal!$I$171</definedName>
    <definedName function="false" hidden="false" name="mleaf_93344476_51d3_5170_997b_8b0d4ac5f0d8" vbProcedure="false">'Use Phase'!$K$172</definedName>
    <definedName function="false" hidden="false" name="mleaf_93383425_6ddd_57bd_8f79_b894e0c28db3" vbProcedure="false">'Use Phase'!$M$255</definedName>
    <definedName function="false" hidden="false" name="mleaf_9339157b_880a_5ac9_8ea4_6f5d40f06f69" vbProcedure="false">'Use Phase_Grid'!$U$211</definedName>
    <definedName function="false" hidden="false" name="mleaf_933fb670_8a6d_58e5_acfe_b57c8bf138ec" vbProcedure="false">Resume_SensAnal!$O$95</definedName>
    <definedName function="false" hidden="false" name="mleaf_93402b65_9651_5798_a4b5_5a44e7a00b24" vbProcedure="false">Recycling!$AF$94</definedName>
    <definedName function="false" hidden="false" name="mleaf_9341b503_443e_5e57_aa27_4399fc9e33e8" vbProcedure="false">Recycling!$H$180</definedName>
    <definedName function="false" hidden="false" name="mleaf_93423246_01b5_5e77_aa11_e72904d426b7" vbProcedure="false">'Heat map article'!$D$29</definedName>
    <definedName function="false" hidden="false" name="mleaf_934721dc_993a_56e9_8704_82f9622755e4" vbProcedure="false">Resume_SensAnal!$S$134</definedName>
    <definedName function="false" hidden="false" name="mleaf_9347d7b9_2d74_52bb_8864_b4605256d80d" vbProcedure="false">Recycling!$AT$333</definedName>
    <definedName function="false" hidden="false" name="mleaf_934a320a_3b13_57aa_a310_05ad6998eac8" vbProcedure="false">'Use Phase'!$S$332</definedName>
    <definedName function="false" hidden="false" name="mleaf_934b6549_4969_584b_8acc_7cceb4b36622" vbProcedure="false">'Use Phase'!$AH$229</definedName>
    <definedName function="false" hidden="false" name="mleaf_934c3351_0709_5ec7_adeb_45c0aa30cd47" vbProcedure="false">Recycling!$AA$173</definedName>
    <definedName function="false" hidden="false" name="mleaf_934cdab7_b3ca_518f_b5c5_68ed2a10b831" vbProcedure="false">Recycling!$L$133</definedName>
    <definedName function="false" hidden="false" name="mleaf_934ebfa5_6c13_5fd8_b425_844c39c5e5da" vbProcedure="false">'Use Phase'!$K$248</definedName>
    <definedName function="false" hidden="false" name="mleaf_934f3a71_61aa_5316_ad0d_0b668a93c599" vbProcedure="false">'Use Phase'!$AF$250</definedName>
    <definedName function="false" hidden="false" name="mleaf_934f70e2_0b8c_5b36_a28c_641400c003bc" vbProcedure="false">'Use Phase_Grid'!$Q$27</definedName>
    <definedName function="false" hidden="false" name="mleaf_9354dc2a_fff3_57c0_86c9_dccaeca142bf" vbProcedure="false">'Heat map article'!$AF$98</definedName>
    <definedName function="false" hidden="false" name="mleaf_935511b8_2f85_55a8_9d9e_741e9e3db45c" vbProcedure="false">Resume_SensAnal!$J$206</definedName>
    <definedName function="false" hidden="false" name="mleaf_9357821f_8a29_5d73_bf2a_5ccbc371b6c8" vbProcedure="false">'Use Phase'!$AG$329</definedName>
    <definedName function="false" hidden="false" name="mleaf_935a3f43_5a25_5b4c_b410_c3f3911ddbea" vbProcedure="false">'Use Phase'!$AD$223</definedName>
    <definedName function="false" hidden="false" name="mleaf_935aafb3_c5b3_5018_9943_7c1cc12bf537" vbProcedure="false">Production!$AJ$4</definedName>
    <definedName function="false" hidden="false" name="mleaf_935c1fc5_8ccd_56de_9ee1_99eb03796e43" vbProcedure="false">'Heat map article'!$J$136</definedName>
    <definedName function="false" hidden="false" name="mleaf_935c4b6d_67da_582d_af1a_c2406110440e" vbProcedure="false">Resume_SensAnal!$X$200</definedName>
    <definedName function="false" hidden="false" name="mleaf_9361033a_0d35_55d0_996f_96181fddfdc1" vbProcedure="false">Production!$N$110</definedName>
    <definedName function="false" hidden="false" name="mleaf_93649e87_720f_51d9_ab2b_492da139ade5" vbProcedure="false">'Use Phase'!$AD$217</definedName>
    <definedName function="false" hidden="false" name="mleaf_9365c679_2af5_5a97_b417_06adb7057305" vbProcedure="false">Production!$B$18</definedName>
    <definedName function="false" hidden="false" name="mleaf_93666966_000f_5f25_97e3_ce1af3f0685e" vbProcedure="false">Resume_SensAnal!$AB$39</definedName>
    <definedName function="false" hidden="false" name="mleaf_93668e80_7533_5fce_b80b_0ad5f9e65880" vbProcedure="false">'Use Phase'!$M$233</definedName>
    <definedName function="false" hidden="false" name="mleaf_93692db2_3402_5698_97d6_9ecb25181763" vbProcedure="false">Resume_SensAnal!$G$200</definedName>
    <definedName function="false" hidden="false" name="mleaf_936d91f4_06fe_5db4_9089_1e6ed9530e58" vbProcedure="false">'Use Phase'!$AE$304</definedName>
    <definedName function="false" hidden="false" name="mleaf_936e8e1f_9b0a_53b2_bf8f_1fed5a076b9e" vbProcedure="false">'Use Phase'!$P$7</definedName>
    <definedName function="false" hidden="false" name="mleaf_93705cf2_67d8_5309_ba0c_9fc34239a6f0" vbProcedure="false">Resume_SensAnal!$AK$61</definedName>
    <definedName function="false" hidden="false" name="mleaf_93728c80_fa42_5988_b6c2_f2f2fd84edef" vbProcedure="false">'Use Phase'!$AK$231</definedName>
    <definedName function="false" hidden="false" name="mleaf_93730ec8_e67d_5980_9b22_c9e41bc0cb16" vbProcedure="false">'Heat map article'!$W$153</definedName>
    <definedName function="false" hidden="false" name="mleaf_93762afd_e0af_5a9f_a2ac_dbb6a98e7c36" vbProcedure="false">'Use Phase_Grid'!$Q$203</definedName>
    <definedName function="false" hidden="false" name="mleaf_93772899_e658_58f8_8bef_18caf1015d74" vbProcedure="false">'Heat map article'!$AF$92</definedName>
    <definedName function="false" hidden="false" name="mleaf_93776774_e387_5872_b57a_4700ee62d2b7" vbProcedure="false">Resume_SensAnal!$AB$96</definedName>
    <definedName function="false" hidden="false" name="mleaf_937b1c38_308b_5ead_be85_7f8c4de9b00b" vbProcedure="false">'Use Phase'!$K$376</definedName>
    <definedName function="false" hidden="false" name="mleaf_937b624a_78b5_5062_bb56_5ba07b1814fe" vbProcedure="false">Production!$G$50</definedName>
    <definedName function="false" hidden="false" name="mleaf_937c4fe8_945b_58c6_8da4_369940fc8d8f" vbProcedure="false">'Heat map article'!$J$21</definedName>
    <definedName function="false" hidden="false" name="mleaf_937d6aa5_d952_5e86_9291_67ae766a3bc5" vbProcedure="false">Graphs!$L$6</definedName>
    <definedName function="false" hidden="false" name="mleaf_937dfcba_4138_5d71_96bb_749df5e90334" vbProcedure="false">Resume_SensAnal!$AP$66</definedName>
    <definedName function="false" hidden="false" name="mleaf_93860b49_d503_5d83_b832_84ce03553d12" vbProcedure="false">'Heat map article'!$U$142</definedName>
    <definedName function="false" hidden="false" name="mleaf_9386ea29_9743_51da_a09e_2ba45487d1bb" vbProcedure="false">Resume_SensAnal!$S$158</definedName>
    <definedName function="false" hidden="false" name="mleaf_93879491_6ce1_5def_9d22_df971a130af1" vbProcedure="false">'Use Phase'!$R$222</definedName>
    <definedName function="false" hidden="false" name="mleaf_9387a02d_8b42_5814_b013_3f9b3e990dcf" vbProcedure="false">'Heat map article'!$AR$24</definedName>
    <definedName function="false" hidden="false" name="mleaf_9387c514_e121_5525_b8a3_c9962218b5cb" vbProcedure="false">'Use Phase'!$AK$315</definedName>
    <definedName function="false" hidden="false" name="mleaf_938c65fb_273b_583e_80f2_147d5974f48d" vbProcedure="false">Recycling!$AP$127</definedName>
    <definedName function="false" hidden="false" name="mleaf_938d5bd7_38fc_5d4a_aaf1_7b129a7758c3" vbProcedure="false">'Heat map article'!$AB$96</definedName>
    <definedName function="false" hidden="false" name="mleaf_938e4699_6200_5131_ba9e_7bdd772552da" vbProcedure="false">Resume_SensAnal!$G$63</definedName>
    <definedName function="false" hidden="false" name="mleaf_938eeda0_a5cd_5b0c_8f22_1f6cc0064a1d" vbProcedure="false">Resume_SensAnal!$F$127</definedName>
    <definedName function="false" hidden="false" name="mleaf_93922898_4074_5629_ab90_11098e078957" vbProcedure="false">Resume_SensAnal!$F$185</definedName>
    <definedName function="false" hidden="false" name="mleaf_93967a5e_346c_51de_9db5_72a108bdc7a8" vbProcedure="false">Production!$G$24</definedName>
    <definedName function="false" hidden="false" name="mleaf_939a6ca1_e881_576b_8466_75e96396617a" vbProcedure="false">Graphs!$O$64</definedName>
    <definedName function="false" hidden="false" name="mleaf_939ab9e8_dd77_51f9_b373_591f4d4b9cd5" vbProcedure="false">'Use Phase_Grid'!$P$231</definedName>
    <definedName function="false" hidden="false" name="mleaf_93a01bdc_79c7_5d62_8c12_25682963ced6" vbProcedure="false">'Use Phase'!$W$154</definedName>
    <definedName function="false" hidden="false" name="mleaf_93a1e61d_6d8e_50ca_b6b0_4bba5dc6f205" vbProcedure="false">'Use Phase_Grid'!$W$171</definedName>
    <definedName function="false" hidden="false" name="mleaf_93a3640f_936d_5da2_88d2_7fd78b58fd42" vbProcedure="false">Resume_SensAnal!$AK$118</definedName>
    <definedName function="false" hidden="false" name="mleaf_93a3a348_edda_5cac_8ff7_3556b4c8fff6" vbProcedure="false">'Heat map article'!$AG$127</definedName>
    <definedName function="false" hidden="false" name="mleaf_93a6bcf7_427e_563b_8bd8_c2f8d1f112c8" vbProcedure="false">'Use Phase'!$L$213</definedName>
    <definedName function="false" hidden="false" name="mleaf_93a7c9c1_0a50_56e1_bc27_f960e83cc726" vbProcedure="false">Resume_SensAnal!$AO$32</definedName>
    <definedName function="false" hidden="false" name="mleaf_93a9d2ac_0ff0_5c57_a77b_d5163b440938" vbProcedure="false">'Use Phase'!$AK$197</definedName>
    <definedName function="false" hidden="false" name="mleaf_93acf386_9974_5ead_b4b2_5233098a1e71" vbProcedure="false">Resume_SensAnal!$AD$106</definedName>
    <definedName function="false" hidden="false" name="mleaf_93ae3ad7_0342_545e_ad94_0fc0b969574a" vbProcedure="false">Production!$I$98</definedName>
    <definedName function="false" hidden="false" name="mleaf_93b3d81f_b3a0_5e40_abae_07b088b1254b" vbProcedure="false">'Use Phase'!$L$90</definedName>
    <definedName function="false" hidden="false" name="mleaf_93b94f7e_915e_59e1_bf32_eee47e6b7642" vbProcedure="false">Production!$AB$8</definedName>
    <definedName function="false" hidden="false" name="mleaf_93b956e1_ab0e_53c1_a955_1501ff315a3b" vbProcedure="false">'Use Phase'!$L$335</definedName>
    <definedName function="false" hidden="false" name="mleaf_93b9e89c_6257_5a08_a0cb_bb7ef44337a4" vbProcedure="false">'Use Phase'!$V$241</definedName>
    <definedName function="false" hidden="false" name="mleaf_93bbe8ed_0598_542c_a26d_5de02c3f8e64" vbProcedure="false">'Heat map article'!$K$73</definedName>
    <definedName function="false" hidden="false" name="mleaf_93bcffb5_d073_59a7_ab58_dede7b9b670c" vbProcedure="false">'Use Phase'!$J$248</definedName>
    <definedName function="false" hidden="false" name="mleaf_93bda99a_9bb9_5ff3_848c_eedd6166018e" vbProcedure="false">'Heat map article'!$AD$67</definedName>
    <definedName function="false" hidden="false" name="mleaf_93beca65_a129_5dbc_9715_2f03daf0c394" vbProcedure="false">'Use Phase_Grid'!$S$173</definedName>
    <definedName function="false" hidden="false" name="mleaf_93c3d395_d88c_5235_a1bb_e4ce3fcc2e0f" vbProcedure="false">Production!$F$145</definedName>
    <definedName function="false" hidden="false" name="mleaf_93c8482f_9d9b_54ce_9004_6cbf80a44fd9" vbProcedure="false">'Heat map article'!$C$25</definedName>
    <definedName function="false" hidden="false" name="mleaf_93ca555d_8836_564d_a58d_4a7ab5ddf3ad" vbProcedure="false">Resume_SensAnal!$P$10</definedName>
    <definedName function="false" hidden="false" name="mleaf_93cc1af7_1818_598f_94d1_0f8d351450d5" vbProcedure="false">Resume_SensAnal!$D$57</definedName>
    <definedName function="false" hidden="false" name="mleaf_93ccf1fa_bd88_530b_a96a_ac1b4769d27f" vbProcedure="false">Recycling!$AB$115</definedName>
    <definedName function="false" hidden="false" name="mleaf_93ce86ae_a15c_53ff_8eef_8597f4b787fb" vbProcedure="false">'Heat map article'!$AL$40</definedName>
    <definedName function="false" hidden="false" name="mleaf_93d1accb_1610_55cc_886b_faf8676f0238" vbProcedure="false">Production!$AV$151</definedName>
    <definedName function="false" hidden="false" name="mleaf_93d22e52_a8ca_531b_82e8_b31a315863af" vbProcedure="false">'Use Phase_Grid'!$N$22</definedName>
    <definedName function="false" hidden="false" name="mleaf_93dac125_8577_589e_9ce8_319e54aed86b" vbProcedure="false">Graphs!$H$68</definedName>
    <definedName function="false" hidden="false" name="mleaf_93dd2ac6_bb81_57ff_999a_d6d4b1477f06" vbProcedure="false">'Heat map article'!$O$111</definedName>
    <definedName function="false" hidden="false" name="mleaf_93e5617e_67b4_5ca8_815a_11ea086a6f98" vbProcedure="false">'Use Phase'!$T$332</definedName>
    <definedName function="false" hidden="false" name="mleaf_93e5ba41_81d7_5d74_b937_b4de3da5259a" vbProcedure="false">Recycling!$K$165</definedName>
    <definedName function="false" hidden="false" name="mleaf_93e71aab_ea15_5d30_b018_4dc4e68ed7e2" vbProcedure="false">Recycling!$BA$95</definedName>
    <definedName function="false" hidden="false" name="mleaf_93e7291c_9917_5a9b_92a2_95ce9e0f2b04" vbProcedure="false">'Heat map article'!$U$78</definedName>
    <definedName function="false" hidden="false" name="mleaf_93e76320_cca1_5442_b523_0b3287bae272" vbProcedure="false">Resume_SensAnal!$H$173</definedName>
    <definedName function="false" hidden="false" name="mleaf_93eb8798_d8e2_5aee_a4a8_203c141c100e" vbProcedure="false">Resume_SensAnal!$R$192</definedName>
    <definedName function="false" hidden="false" name="mleaf_93f2d7b3_41f3_5b93_bac0_c0be8d72a5d5" vbProcedure="false">'Heat map article'!$J$104</definedName>
    <definedName function="false" hidden="false" name="mleaf_93f44951_036f_5448_8baa_2f44fb5cd081" vbProcedure="false">'Heat map article'!$U$111</definedName>
    <definedName function="false" hidden="false" name="mleaf_93f8d152_55a6_5d0c_8b6b_bb1167dd62ee" vbProcedure="false">'Heat map article'!$M$105</definedName>
    <definedName function="false" hidden="false" name="mleaf_93f9c1ce_25ec_5742_98ee_17425413de40" vbProcedure="false">'Heat map article'!$U$80</definedName>
    <definedName function="false" hidden="false" name="mleaf_93fecbbb_0c1d_5f9f_8865_e0ccba8ef288" vbProcedure="false">'Heat map article'!$AJ$147</definedName>
    <definedName function="false" hidden="false" name="mleaf_940048b5_cbbf_5001_a7c1_948ff65ba4fc" vbProcedure="false">'Heat map article'!$O$9</definedName>
    <definedName function="false" hidden="false" name="mleaf_94073482_dd94_58c5_a77a_743b60511309" vbProcedure="false">'Use Phase'!$G$61</definedName>
    <definedName function="false" hidden="false" name="mleaf_940855fe_fa19_546d_bb06_05cafc4362e2" vbProcedure="false">'Use Phase'!$D$15</definedName>
    <definedName function="false" hidden="false" name="mleaf_940921f3_0c74_516e_ad64_71e497697e45" vbProcedure="false">'Use Phase_Grid'!$T$140</definedName>
    <definedName function="false" hidden="false" name="mleaf_940933ad_e078_52f0_b59d_e022925d39fa" vbProcedure="false">'Heat map article'!$AE$38</definedName>
    <definedName function="false" hidden="false" name="mleaf_940cf282_078b_578f_a43c_ba95f6c4740c" vbProcedure="false">'Heat map article'!$C$57</definedName>
    <definedName function="false" hidden="false" name="mleaf_94103204_06d3_57cd_8391_930c431ad3ed" vbProcedure="false">Resume_SensAnal!$E$164</definedName>
    <definedName function="false" hidden="false" name="mleaf_94115f34_7f70_53b3_bbb8_7ceaefc09c3a" vbProcedure="false">'Heat map article'!$D$81</definedName>
    <definedName function="false" hidden="false" name="mleaf_94136bf7_3eb2_5408_a1cb_a2086cc7e746" vbProcedure="false">'Heat map article'!$Y$153</definedName>
    <definedName function="false" hidden="false" name="mleaf_941579da_b2be_5c74_ad0f_ba9e517a20b0" vbProcedure="false">'Use Phase'!$AF$242</definedName>
    <definedName function="false" hidden="false" name="mleaf_94177866_a6da_537c_84e1_9341965a70b5" vbProcedure="false">'Heat map article'!$U$32</definedName>
    <definedName function="false" hidden="false" name="mleaf_941d25f9_55b9_5b1f_af38_db1da3b38380" vbProcedure="false">'Use Phase'!$O$374</definedName>
    <definedName function="false" hidden="false" name="mleaf_941f25a8_f1e7_504d_93fb_251169929715" vbProcedure="false">Resume_SensAnal!$I$36</definedName>
    <definedName function="false" hidden="false" name="mleaf_941f54db_85f3_59d2_aa8c_bd9214d23aac" vbProcedure="false">'Use Phase_Grid'!$U$160</definedName>
    <definedName function="false" hidden="false" name="mleaf_94203dbd_ed87_5f65_a13e_c740db6680c2" vbProcedure="false">Recycling!$AO$91</definedName>
    <definedName function="false" hidden="false" name="mleaf_9421b156_7f38_5d18_9897_83ac3efe80ff" vbProcedure="false">Production!$S$83</definedName>
    <definedName function="false" hidden="false" name="mleaf_942286f6_d213_51b4_8489_f6f59310df00" vbProcedure="false">Production!$Q$34</definedName>
    <definedName function="false" hidden="false" name="mleaf_94236ffa_4ddd_51a5_9232_de43f78bfb82" vbProcedure="false">'Use Phase'!$J$337</definedName>
    <definedName function="false" hidden="false" name="mleaf_9427b823_7f3a_5c53_9585_6c2757edf83e" vbProcedure="false">Resume_SensAnal!$AQ$90</definedName>
    <definedName function="false" hidden="false" name="mleaf_942b1e67_1ed8_5dfe_8648_f06f8d09d4ac" vbProcedure="false">Recycling!$BR$115</definedName>
    <definedName function="false" hidden="false" name="mleaf_942d3906_b39e_51c0_8c73_eda9c3fc4bfb" vbProcedure="false">'Use Phase'!$AJ$138</definedName>
    <definedName function="false" hidden="false" name="mleaf_942e3ca8_3b50_5fe2_8513_bd809448b479" vbProcedure="false">Recycling!$AO$164</definedName>
    <definedName function="false" hidden="false" name="mleaf_942e935f_bf8e_538b_81b3_e3bacb3a6b63" vbProcedure="false">Resume_SensAnal!$AE$100</definedName>
    <definedName function="false" hidden="false" name="mleaf_942f9207_3156_5c4c_8d48_04ee805ae001" vbProcedure="false">Recycling!$AO$93</definedName>
    <definedName function="false" hidden="false" name="mleaf_94302a4d_bf63_5dca_aee1_e84a9025ed7e" vbProcedure="false">'Use Phase_Grid'!$L$72</definedName>
    <definedName function="false" hidden="false" name="mleaf_9430fc7a_c544_54cc_b808_65681fc2d130" vbProcedure="false">Resume_SensAnal!$P$131</definedName>
    <definedName function="false" hidden="false" name="mleaf_9434b97f_da10_51f8_b1e9_5fb0d773719b" vbProcedure="false">Production!$V$62</definedName>
    <definedName function="false" hidden="false" name="mleaf_94372079_30ba_572b_83ea_de3dd484681f" vbProcedure="false">'Use Phase'!$O$222</definedName>
    <definedName function="false" hidden="false" name="mleaf_94376f69_0a11_509a_b101_bbec861983f9" vbProcedure="false">'Use Phase_Grid'!$D$56</definedName>
    <definedName function="false" hidden="false" name="mleaf_943883a4_8f1f_5d52_8989_d71d71f5fb40" vbProcedure="false">Resume_SensAnal!$AD$37</definedName>
    <definedName function="false" hidden="false" name="mleaf_943d1e03_8202_584a_ac9b_60c50b13defa" vbProcedure="false">Resume_SensAnal!$S$92</definedName>
    <definedName function="false" hidden="false" name="mleaf_9440ec2d_637d_59a0_b090_742fcc4bdb25" vbProcedure="false">'Use Phase'!$AD$257</definedName>
    <definedName function="false" hidden="false" name="mleaf_94415377_8a2b_5b8a_a16b_392f695798ce" vbProcedure="false">Production!$BP$10</definedName>
    <definedName function="false" hidden="false" name="mleaf_944396c2_d978_5a2f_9a74_f885e4d4a747" vbProcedure="false">Graphs!$B$56</definedName>
    <definedName function="false" hidden="false" name="mleaf_94454a3c_35a4_5c78_adc9_362b010be034" vbProcedure="false">'Heat map article'!$AF$18</definedName>
    <definedName function="false" hidden="false" name="mleaf_9445a753_ea77_5c09_bf14_96a8b916da8c" vbProcedure="false">'Use Phase_Grid'!$D$45</definedName>
    <definedName function="false" hidden="false" name="mleaf_9446dc04_b487_51fd_9a26_1463cfef58a5" vbProcedure="false">'Use Phase'!$K$35</definedName>
    <definedName function="false" hidden="false" name="mleaf_9448eb83_1f0f_5529_a529_5e6d62bf5197" vbProcedure="false">Resume_SensAnal!$E$191</definedName>
    <definedName function="false" hidden="false" name="mleaf_944ae0a3_f1ae_56a5_8d54_069f1981db6c" vbProcedure="false">'Heat map article'!$W$147</definedName>
    <definedName function="false" hidden="false" name="mleaf_944eb8b4_804a_5496_b3c2_6c2ed13a47b0" vbProcedure="false">Resume_SensAnal!$N$20</definedName>
    <definedName function="false" hidden="false" name="mleaf_945065e5_6fcd_55c8_bd87_6537936b7373" vbProcedure="false">Resume_SensAnal!$I$87</definedName>
    <definedName function="false" hidden="false" name="mleaf_9450e5bb_a06f_53dc_90fb_65764c2c08bf" vbProcedure="false">Production!$H$13</definedName>
    <definedName function="false" hidden="false" name="mleaf_94541780_822b_5b88_8331_23ae48642583" vbProcedure="false">Recycling!$BJ$308</definedName>
    <definedName function="false" hidden="false" name="mleaf_9454c9c3_3a21_5ef2_be5d_06a020fde9e9" vbProcedure="false">'Heat map article'!$U$9</definedName>
    <definedName function="false" hidden="false" name="mleaf_94572450_b124_5613_a59f_d2989d053ad5" vbProcedure="false">Recycling!$AN$110</definedName>
    <definedName function="false" hidden="false" name="mleaf_945750b7_dae8_53a4_befe_66d7b77d956b" vbProcedure="false">Resume_SensAnal!$Y$19</definedName>
    <definedName function="false" hidden="false" name="mleaf_945771f5_5fec_5303_91db_7373296cd59b" vbProcedure="false">Resume_SensAnal!$D$151</definedName>
    <definedName function="false" hidden="false" name="mleaf_945b091d_03a9_5eb7_94a5_2ec590609df2" vbProcedure="false">Resume_SensAnal!$AQ$40</definedName>
    <definedName function="false" hidden="false" name="mleaf_945bce0f_ad23_5260_9470_ccd3aad5c60e" vbProcedure="false">'Use Phase_Grid'!$K$34</definedName>
    <definedName function="false" hidden="false" name="mleaf_945e81d5_bcc3_54b0_8369_e874ce911cd6" vbProcedure="false">'Heat map article'!$P$26</definedName>
    <definedName function="false" hidden="false" name="mleaf_945fa254_1803_58dc_a3cb_9cc2cf62177c" vbProcedure="false">Production!$H$102</definedName>
    <definedName function="false" hidden="false" name="mleaf_94608648_8c3d_5fd1_889b_a15da43b5a75" vbProcedure="false">Resume_SensAnal!$W$193</definedName>
    <definedName function="false" hidden="false" name="mleaf_94614f23_97ab_5b88_817a_17926b7ceb57" vbProcedure="false">Resume_SensAnal!$I$158</definedName>
    <definedName function="false" hidden="false" name="mleaf_9461f5fd_7cc2_5d3c_8a78_a88624006df2" vbProcedure="false">Resume_SensAnal!$R$88</definedName>
    <definedName function="false" hidden="false" name="mleaf_94623780_5155_5143_8242_f8715e068263" vbProcedure="false">'Heat map article'!$O$88</definedName>
    <definedName function="false" hidden="false" name="mleaf_9467b924_a562_591f_baf4_3e0d3ec65cca" vbProcedure="false">'Heat map article'!$AG$118</definedName>
    <definedName function="false" hidden="false" name="mleaf_94696648_a6fe_5993_abfd_bf44be70bee1" vbProcedure="false">'Heat map article'!$I$13</definedName>
    <definedName function="false" hidden="false" name="mleaf_94699879_2f81_552b_aaed_c5e4e1df1d91" vbProcedure="false">'Use Phase_Grid'!$W$186</definedName>
    <definedName function="false" hidden="false" name="mleaf_946ba1e8_df24_56b0_97c4_34f471cd4d5b" vbProcedure="false">'Heat map article'!$F$101</definedName>
    <definedName function="false" hidden="false" name="mleaf_946f37e7_0d68_5a7b_870d_5fac87e92708" vbProcedure="false">Production!$J$169</definedName>
    <definedName function="false" hidden="false" name="mleaf_946f97a1_dd90_5b50_b734_43c9147d9c4d" vbProcedure="false">'Heat map article'!$Z$82</definedName>
    <definedName function="false" hidden="false" name="mleaf_9471349d_7b04_5266_943b_9cbb1efc5f12" vbProcedure="false">'Use Phase_Grid'!$M$177</definedName>
    <definedName function="false" hidden="false" name="mleaf_94758674_c088_524f_804e_74ae72abc8e6" vbProcedure="false">Whisker_Sens!$C$44</definedName>
    <definedName function="false" hidden="false" name="mleaf_947b11ff_e0c7_51c1_ac27_33bb06a28a85" vbProcedure="false">'Use Phase_Grid'!$M$266</definedName>
    <definedName function="false" hidden="false" name="mleaf_947bcd54_4864_5de1_bc13_97e39b86a891" vbProcedure="false">Recycling!$B$117</definedName>
    <definedName function="false" hidden="false" name="mleaf_947deb7f_e87c_5868_850b_b29dd85a4fb9" vbProcedure="false">'Use Phase'!$AE$347</definedName>
    <definedName function="false" hidden="false" name="mleaf_9480df4e_a994_53a9_9771_4176205a6c77" vbProcedure="false">'Use Phase_Grid'!$U$148</definedName>
    <definedName function="false" hidden="false" name="mleaf_94841411_0e79_5d10_a9bf_7ca3bcb577bd" vbProcedure="false">Production!$K$128</definedName>
    <definedName function="false" hidden="false" name="mleaf_94882322_f8e9_5121_9afa_9ab6ddd21363" vbProcedure="false">Resume_SensAnal!$S$97</definedName>
    <definedName function="false" hidden="false" name="mleaf_9488f0ba_feca_5cc0_9c06_f5ce264ef7a9" vbProcedure="false">Graphs!$K$59</definedName>
    <definedName function="false" hidden="false" name="mleaf_948a4659_479c_55de_b748_cfb091d445b4" vbProcedure="false">'Use Phase'!$AF$159</definedName>
    <definedName function="false" hidden="false" name="mleaf_948a7155_443d_5aac_886c_7a0d08b7ba5b" vbProcedure="false">'Use Phase'!$L$337</definedName>
    <definedName function="false" hidden="false" name="mleaf_948b778f_5f57_5588_937b_f275ffc8dac8" vbProcedure="false">Production!$O$80</definedName>
    <definedName function="false" hidden="false" name="mleaf_948beefb_b551_54b9_91b7_3ad011d6d02b" vbProcedure="false">'Use Phase'!$AH$351</definedName>
    <definedName function="false" hidden="false" name="mleaf_948c170a_e289_5912_8c42_3b75a25201e3" vbProcedure="false">'Use Phase'!$AF$262</definedName>
    <definedName function="false" hidden="false" name="mleaf_94924f1e_9199_55cd_a3c7_5ccd3bc6cf84" vbProcedure="false">Resume_SensAnal!$AO$72</definedName>
    <definedName function="false" hidden="false" name="mleaf_94929e22_0ac9_52b9_aeeb_40cdb278163d" vbProcedure="false">'Use Phase'!$O$285</definedName>
    <definedName function="false" hidden="false" name="mleaf_94933d75_cf6d_5d99_976e_0d767fd7102c" vbProcedure="false">Resume_SensAnal!$E$95</definedName>
    <definedName function="false" hidden="false" name="mleaf_9495d8e7_0438_5d1c_86b3_4a2a14dba9b1" vbProcedure="false">'Use Phase'!$S$23</definedName>
    <definedName function="false" hidden="false" name="mleaf_9496851b_a909_5f52_a3fd_1443d9ed535c" vbProcedure="false">Recycling!$BF$125</definedName>
    <definedName function="false" hidden="false" name="mleaf_94997240_76bc_54a5_b95b_36e832e8266b" vbProcedure="false">Recycling!$AY$84</definedName>
    <definedName function="false" hidden="false" name="mleaf_94a0cf68_d602_5ed0_9d03_1f8aec30cc6f" vbProcedure="false">Resume_SensAnal!$G$118</definedName>
    <definedName function="false" hidden="false" name="mleaf_94a1c69c_f667_5180_9ee4_8b4e60b7f296" vbProcedure="false">'Heat map article'!$H$144</definedName>
    <definedName function="false" hidden="false" name="mleaf_94a568ad_4a31_5d39_9feb_1a70cf663071" vbProcedure="false">'Use Phase_Grid'!$O$269</definedName>
    <definedName function="false" hidden="false" name="mleaf_94a5abca_c5db_5d57_804f_b18e936306f7" vbProcedure="false">'Use Phase_Grid'!$L$255</definedName>
    <definedName function="false" hidden="false" name="mleaf_94a8210c_740f_5c4d_be14_43c0577121b9" vbProcedure="false">'Heat map article'!$F$78</definedName>
    <definedName function="false" hidden="false" name="mleaf_94a9d9d2_b7f1_50bc_9b11_31f3d5b3064e" vbProcedure="false">'Heat map article'!$X$103</definedName>
    <definedName function="false" hidden="false" name="mleaf_94ab3207_c091_58c2_a564_2fc0a2a7f600" vbProcedure="false">'Heat map article'!$AB$40</definedName>
    <definedName function="false" hidden="false" name="mleaf_94b037c2_539c_584f_a70b_53f476ac6035" vbProcedure="false">Resume_SensAnal!$K$88</definedName>
    <definedName function="false" hidden="false" name="mleaf_94b0e2b8_b9e3_5e57_ba57_405705b73388" vbProcedure="false">Resume_SensAnal!$I$70</definedName>
    <definedName function="false" hidden="false" name="mleaf_94b1e439_563e_51ad_92e5_a2242ed51f63" vbProcedure="false">'Heat map article'!$C$144</definedName>
    <definedName function="false" hidden="false" name="mleaf_94b2f09c_eea3_564e_95a1_cede9f81f409" vbProcedure="false">'Use Phase_Grid'!$S$158</definedName>
    <definedName function="false" hidden="false" name="mleaf_94ba5579_2ffb_576e_9455_b8aab9d79b5c" vbProcedure="false">Resume_SensAnal!$AM$44</definedName>
    <definedName function="false" hidden="false" name="mleaf_94bbd40a_d813_5656_927b_a85a829f2b71" vbProcedure="false">Production!$J$240</definedName>
    <definedName function="false" hidden="false" name="mleaf_94bbfec2_1f0c_564c_bf68_db8783eda86b" vbProcedure="false">'Heat map article'!$N$107</definedName>
    <definedName function="false" hidden="false" name="mleaf_94be55ae_1931_5983_824f_37f03f2af689" vbProcedure="false">'Use Phase'!$AI$189</definedName>
    <definedName function="false" hidden="false" name="mleaf_94c14e32_0d13_5898_8085_2e1743a13c08" vbProcedure="false">Production!$AA$46</definedName>
    <definedName function="false" hidden="false" name="mleaf_94c1f769_1a15_5ef8_b206_471dde09ef28" vbProcedure="false">Resume_SensAnal!$W$210</definedName>
    <definedName function="false" hidden="false" name="mleaf_94c5b023_2c11_5dd7_8cbd_2f2984e552f0" vbProcedure="false">Resume_SensAnal!$AM$93</definedName>
    <definedName function="false" hidden="false" name="mleaf_94c6051b_39f7_578e_8b10_45dd4501ee31" vbProcedure="false">'Use Phase'!$AK$156</definedName>
    <definedName function="false" hidden="false" name="mleaf_94c6c911_8105_5cb0_affc_26424cecc441" vbProcedure="false">'Use Phase'!$P$285</definedName>
    <definedName function="false" hidden="false" name="mleaf_94ca66b2_ad37_51ea_b872_c1d8d6c6398e" vbProcedure="false">'Use Phase'!$AF$200</definedName>
    <definedName function="false" hidden="false" name="mleaf_94cc350d_3179_58e6_b6a4_a5cc9886823f" vbProcedure="false">'Use Phase'!$M$348</definedName>
    <definedName function="false" hidden="false" name="mleaf_94cce075_b922_5401_92f0_fc9242ce3c65" vbProcedure="false">Resume_SensAnal!$F$149</definedName>
    <definedName function="false" hidden="false" name="mleaf_94cd14c1_2d2c_54d9_8f3d_6df8543cd6d3" vbProcedure="false">Resume_SensAnal!$AK$62</definedName>
    <definedName function="false" hidden="false" name="mleaf_94cd2859_d5ed_5809_8fdb_b8e5886891c3" vbProcedure="false">'Use Phase_Grid'!$K$177</definedName>
    <definedName function="false" hidden="false" name="mleaf_94ce1241_293a_53f2_b1c3_f7a183e7fd6c" vbProcedure="false">Graphs!$L$42</definedName>
    <definedName function="false" hidden="false" name="mleaf_94cea4c0_76bd_5684_afb5_54b38c854aa4" vbProcedure="false">'Heat map article'!$V$88</definedName>
    <definedName function="false" hidden="false" name="mleaf_94cecae0_9905_5bc9_9e10_01099bfc725a" vbProcedure="false">Whisker_Sens!$C$8</definedName>
    <definedName function="false" hidden="false" name="mleaf_94d137bc_fcfd_50f8_be7b_5d040843788d" vbProcedure="false">Resume_SensAnal!$H$78</definedName>
    <definedName function="false" hidden="false" name="mleaf_94d2b6f4_8f79_58a5_ab98_137b3f4f3db3" vbProcedure="false">'Heat map article'!$BA$15</definedName>
    <definedName function="false" hidden="false" name="mleaf_94d39a4c_f18f_5e91_ab7d_71de3284299a" vbProcedure="false">Resume_SensAnal!$M$33</definedName>
    <definedName function="false" hidden="false" name="mleaf_94d9e373_bd71_5e07_bbdc_7fe8f6e890bd" vbProcedure="false">Production!$AN$89</definedName>
    <definedName function="false" hidden="false" name="mleaf_94da62d2_28e1_57f8_8ed9_ab4403812da3" vbProcedure="false">'Heat map article'!$AP$36</definedName>
    <definedName function="false" hidden="false" name="mleaf_94dbea73_eb88_56ee_b7ba_c7acc82764d7" vbProcedure="false">'Use Phase'!$Q$303</definedName>
    <definedName function="false" hidden="false" name="mleaf_94dee487_ae9e_5d9d_93bb_a42d0a58224c" vbProcedure="false">'Use Phase'!$AF$301</definedName>
    <definedName function="false" hidden="false" name="mleaf_94e21907_f5b2_5a45_a020_8b6544fe7d3f" vbProcedure="false">'Use Phase'!$AE$239</definedName>
    <definedName function="false" hidden="false" name="mleaf_94e30a9e_59dd_5302_af1d_adb3b1e66f79" vbProcedure="false">Resume_SensAnal!$AL$57</definedName>
    <definedName function="false" hidden="false" name="mleaf_94e3600f_1a5e_5770_982a_42fa828bc71d" vbProcedure="false">Recycling!$W$167</definedName>
    <definedName function="false" hidden="false" name="mleaf_94e38c82_d313_5036_8073_7e231c883da0" vbProcedure="false">Resume_SensAnal!$S$154</definedName>
    <definedName function="false" hidden="false" name="mleaf_94e3f521_9430_521f_9112_7215fa9c014d" vbProcedure="false">Resume_SensAnal!$C$18</definedName>
    <definedName function="false" hidden="false" name="mleaf_94e84b75_4604_543a_8453_aebc1eb553a2" vbProcedure="false">'Use Phase_Grid'!$P$253</definedName>
    <definedName function="false" hidden="false" name="mleaf_94e9da6c_47d3_5fe2_93a0_a8b47a8a4c36" vbProcedure="false">'Heat map article'!$Q$111</definedName>
    <definedName function="false" hidden="false" name="mleaf_94ea9025_2bea_5809_a221_c773accababe" vbProcedure="false">'Heat map article'!$W$131</definedName>
    <definedName function="false" hidden="false" name="mleaf_94eb2da9_5223_5bf1_bc77_62207d1917d0" vbProcedure="false">Recycling!$AL$135</definedName>
    <definedName function="false" hidden="false" name="mleaf_94edcc73_f454_58fa_838c_e488a04f8d4f" vbProcedure="false">'Use Phase'!$L$104</definedName>
    <definedName function="false" hidden="false" name="mleaf_94efc4f5_840c_58f7_9e6c_b6a768ce2b97" vbProcedure="false">'Heat map article'!$Z$36</definedName>
    <definedName function="false" hidden="false" name="mleaf_94f13325_9a9f_5085_87d7_188da954ee04" vbProcedure="false">'Use Phase_Grid'!$K$165</definedName>
    <definedName function="false" hidden="false" name="mleaf_94f63d83_9d22_5eff_98ec_085ff5c0210e" vbProcedure="false">'Heat map article'!$C$126</definedName>
    <definedName function="false" hidden="false" name="mleaf_94f7258e_dc4b_52b7_8b3b_435ceb7122ac" vbProcedure="false">Recycling!$AV$18</definedName>
    <definedName function="false" hidden="false" name="mleaf_94f79e96_7d7b_5e56_868a_40e0947b125e" vbProcedure="false">'Use Phase'!$AJ$244</definedName>
    <definedName function="false" hidden="false" name="mleaf_94f9d14c_3241_5ea3_91ad_f202df5e6522" vbProcedure="false">'Heat map article'!$AE$119</definedName>
    <definedName function="false" hidden="false" name="mleaf_94f9f559_b5be_5b36_ac51_b238b3e2455c" vbProcedure="false">Recycling!$BF$166</definedName>
    <definedName function="false" hidden="false" name="mleaf_94fb71a8_b9ce_5433_940f_c8a0f1aec790" vbProcedure="false">'Use Phase'!$W$276</definedName>
    <definedName function="false" hidden="false" name="mleaf_94fbbc85_6c26_57cf_b336_659f2ec55f2c" vbProcedure="false">'Use Phase'!$AL$182</definedName>
    <definedName function="false" hidden="false" name="mleaf_94fd1f8a_e169_5ff7_8c95_f84400844f13" vbProcedure="false">Graphs!$O$24</definedName>
    <definedName function="false" hidden="false" name="mleaf_9501c209_a13d_5919_bd0b_52b556905566" vbProcedure="false">'Use Phase'!$AK$179</definedName>
    <definedName function="false" hidden="false" name="mleaf_9504050b_01c4_583f_9248_7af46e8d7fe7" vbProcedure="false">'Heat map article'!$O$18</definedName>
    <definedName function="false" hidden="false" name="mleaf_950693f3_7616_5544_a82a_a005f0e24c93" vbProcedure="false">Resume_SensAnal!$J$66</definedName>
    <definedName function="false" hidden="false" name="mleaf_9507e591_a894_5b2e_95ea_5d1aa5798dbe" vbProcedure="false">'Use Phase_Grid'!$Q$102</definedName>
    <definedName function="false" hidden="false" name="mleaf_95095767_39f1_5b48_b0a0_5de04931d125" vbProcedure="false">Resume_SensAnal!$N$164</definedName>
    <definedName function="false" hidden="false" name="mleaf_950bafc2_315c_5127_b6d4_688664f517f8" vbProcedure="false">'Heat map article'!$C$52</definedName>
    <definedName function="false" hidden="false" name="mleaf_950caad5_b529_5a2d_9192_ca0bb2a4491d" vbProcedure="false">Recycling!$AO$144</definedName>
    <definedName function="false" hidden="false" name="mleaf_950d04ff_1480_5035_b727_2afa22906f5c" vbProcedure="false">'Heat map article'!$AG$66</definedName>
    <definedName function="false" hidden="false" name="mleaf_9514325e_a84d_5bd1_bbbf_dd311b7765fc" vbProcedure="false">Resume_SensAnal!$Q$65</definedName>
    <definedName function="false" hidden="false" name="mleaf_9514a989_2abc_56a8_ba11_0b7c8b561693" vbProcedure="false">Resume_SensAnal!$M$6</definedName>
    <definedName function="false" hidden="false" name="mleaf_9518a938_420d_564b_ba0c_a5f581aa20ed" vbProcedure="false">Resume_SensAnal!$P$77</definedName>
    <definedName function="false" hidden="false" name="mleaf_951adc14_68bc_5b86_be44_cf401e5a7538" vbProcedure="false">'Use Phase'!$AE$295</definedName>
    <definedName function="false" hidden="false" name="mleaf_951b6182_e9ed_528c_847e_edac0c06e011" vbProcedure="false">'Use Phase'!$AD$247</definedName>
    <definedName function="false" hidden="false" name="mleaf_951ce010_6831_53b4_8d28_5946d2de83d6" vbProcedure="false">Resume_SensAnal!$AM$101</definedName>
    <definedName function="false" hidden="false" name="mleaf_951e1af2_3dff_510b_b34e_df20e512c14c" vbProcedure="false">Production!$B$19</definedName>
    <definedName function="false" hidden="false" name="mleaf_951fa0ac_754d_553a_98d7_00cd788c6e91" vbProcedure="false">'Use Phase_Grid'!$B$58</definedName>
    <definedName function="false" hidden="false" name="mleaf_9522eb6c_8d09_5c4f_bb58_7c1964ec9486" vbProcedure="false">'Use Phase'!$K$269</definedName>
    <definedName function="false" hidden="false" name="mleaf_9524f66a_d07f_5646_a39c_7bc68757120f" vbProcedure="false">Recycling!$AU$146</definedName>
    <definedName function="false" hidden="false" name="mleaf_9526becd_113f_51fd_890f_070ee10e843d" vbProcedure="false">Production!$BF$147</definedName>
    <definedName function="false" hidden="false" name="mleaf_9527cf5f_b8e9_5473_93eb_a2748370251b" vbProcedure="false">Production!$BD$203</definedName>
    <definedName function="false" hidden="false" name="mleaf_952a9cf2_3827_557f_b906_2b9f516053b6" vbProcedure="false">Recycling!$BO$305</definedName>
    <definedName function="false" hidden="false" name="mleaf_952b8e5c_91e7_5fb2_99ba_d80cc86084bd" vbProcedure="false">'Use Phase'!$AG$298</definedName>
    <definedName function="false" hidden="false" name="mleaf_952d7e6d_e4cb_50d2_8f4c_5c613f7bb92c" vbProcedure="false">Recycling!$AB$194</definedName>
    <definedName function="false" hidden="false" name="mleaf_9530e73a_cb71_53bb_814d_a18888de0702" vbProcedure="false">'Heat map article'!$AB$147</definedName>
    <definedName function="false" hidden="false" name="mleaf_9533dea6_6da5_5d3f_af57_d8713dbe6ddd" vbProcedure="false">Resume_SensAnal!$J$18</definedName>
    <definedName function="false" hidden="false" name="mleaf_95348b48_2c5f_55e6_9c98_9a885c1bd795" vbProcedure="false">'Use Phase'!$K$322</definedName>
    <definedName function="false" hidden="false" name="mleaf_9539cc47_d4d8_5358_9ae4_64c0cffce3a9" vbProcedure="false">Recycling!$AS$55</definedName>
    <definedName function="false" hidden="false" name="mleaf_953c2c1f_2a2f_53c7_b39b_648abae71ddd" vbProcedure="false">'Heat map article'!$V$25</definedName>
    <definedName function="false" hidden="false" name="mleaf_953ca6bd_7376_5f4e_858c_a26ca0d81612" vbProcedure="false">Graphs!$E$55</definedName>
    <definedName function="false" hidden="false" name="mleaf_953e5b2a_2776_5cdc_8a39_822f9f810320" vbProcedure="false">'Use Phase_Grid'!$P$110</definedName>
    <definedName function="false" hidden="false" name="mleaf_9540a59a_3f60_5cd6_9a7c_117616176369" vbProcedure="false">Graphs!$N$43</definedName>
    <definedName function="false" hidden="false" name="mleaf_95447699_2858_5d5a_991b_6fa1a4b48a51" vbProcedure="false">Resume_SensAnal!$I$197</definedName>
    <definedName function="false" hidden="false" name="mleaf_954628c9_baa5_5ed3_8a67_4ff2e8d12141" vbProcedure="false">'Use Phase'!$N$323</definedName>
    <definedName function="false" hidden="false" name="mleaf_954d195e_63b5_5bb2_81dc_d414a8a7712a" vbProcedure="false">Production!$AN$85</definedName>
    <definedName function="false" hidden="false" name="mleaf_954e77c8_aeb9_5c0f_9743_009190132649" vbProcedure="false">Resume_SensAnal!$D$40</definedName>
    <definedName function="false" hidden="false" name="mleaf_954ed2a7_2bc6_5a9a_a18a_68812ee15e3a" vbProcedure="false">'Use Phase'!$R$288</definedName>
    <definedName function="false" hidden="false" name="mleaf_954f0109_e482_5332_bffb_82d0a39523b2" vbProcedure="false">Resume_SensAnal!$K$42</definedName>
    <definedName function="false" hidden="false" name="mleaf_955224a1_eed3_5e58_88de_e3978d54bcdf" vbProcedure="false">Production!$AA$85</definedName>
    <definedName function="false" hidden="false" name="mleaf_955598b7_f61d_59d4_939f_348970f6c63b" vbProcedure="false">'Use Phase'!$L$53</definedName>
    <definedName function="false" hidden="false" name="mleaf_9555d1e1_2a09_5140_bd3d_3d3dc358f4f7" vbProcedure="false">Resume_SensAnal!$AL$68</definedName>
    <definedName function="false" hidden="false" name="mleaf_955cb3f2_fb01_50dd_92e8_5fcc1ed32bb3" vbProcedure="false">'Heat map article'!$AE$141</definedName>
    <definedName function="false" hidden="false" name="mleaf_9560f550_49c0_5d44_8670_c6de076160dc" vbProcedure="false">'Use Phase_Grid'!$O$56</definedName>
    <definedName function="false" hidden="false" name="mleaf_95618e9b_6d5f_5450_a481_2eaa149badbb" vbProcedure="false">Recycling!$BA$162</definedName>
    <definedName function="false" hidden="false" name="mleaf_956202a5_6f74_5159_948e_5af227263c84" vbProcedure="false">'Use Phase'!$AF$162</definedName>
    <definedName function="false" hidden="false" name="mleaf_95687a0a_6be8_5c07_8e54_b36711396116" vbProcedure="false">Recycling!$G$92</definedName>
    <definedName function="false" hidden="false" name="mleaf_9569f5ee_31f7_58f0_b9d6_72c8f5cbc226" vbProcedure="false">Resume_SensAnal!$AI$30</definedName>
    <definedName function="false" hidden="false" name="mleaf_956ecc67_03c3_504f_b4e8_d06aa992b622" vbProcedure="false">'Use Phase'!$J$370</definedName>
    <definedName function="false" hidden="false" name="mleaf_956fcf7a_4480_5e4a_bed4_1719c6486623" vbProcedure="false">'Heat map article'!$O$136</definedName>
    <definedName function="false" hidden="false" name="mleaf_957027da_17af_5dca_99cb_b9d39fec0a98" vbProcedure="false">'Use Phase'!$R$251</definedName>
    <definedName function="false" hidden="false" name="mleaf_95703954_244a_547c_becf_56500f45c0f9" vbProcedure="false">Recycling!$AV$297</definedName>
    <definedName function="false" hidden="false" name="mleaf_9570faad_1a4a_51b2_85c5_9013b03793a7" vbProcedure="false">Resume_SensAnal!$W$206</definedName>
    <definedName function="false" hidden="false" name="mleaf_9572f528_2017_50fd_9ee5_ece6b68135d7" vbProcedure="false">Graphs!$D$58</definedName>
    <definedName function="false" hidden="false" name="mleaf_957659cd_a01b_5fee_a112_3c827159ff72" vbProcedure="false">'Heat map article'!$I$97</definedName>
    <definedName function="false" hidden="false" name="mleaf_957c8dd1_b6d8_578d_9da5_d63aa98048e0" vbProcedure="false">Recycling!$Q$96</definedName>
    <definedName function="false" hidden="false" name="mleaf_957ff756_829c_50d5_aacb_bbada09f498a" vbProcedure="false">'Use Phase'!$AE$236</definedName>
    <definedName function="false" hidden="false" name="mleaf_95813dcb_61ee_51f5_9d62_2e45f44c4756" vbProcedure="false">Recycling!$AQ$343</definedName>
    <definedName function="false" hidden="false" name="mleaf_95816567_2818_5ef4_9319_c89ceb187d4b" vbProcedure="false">'Use Phase_Grid'!$F$55</definedName>
    <definedName function="false" hidden="false" name="mleaf_9584c3ae_36c0_5701_ad4b_54ef579ab52f" vbProcedure="false">Graphs!$Q$7</definedName>
    <definedName function="false" hidden="false" name="mleaf_95872c69_bb0d_53aa_9ec0_da24853a768f" vbProcedure="false">Recycling!$AF$114</definedName>
    <definedName function="false" hidden="false" name="mleaf_958ab0a3_2585_5201_a800_4e1c6898d910" vbProcedure="false">Recycling!$S$122</definedName>
    <definedName function="false" hidden="false" name="mleaf_958f018f_ab1a_50a3_9a68_6d7b95665956" vbProcedure="false">'Use Phase'!$AF$149</definedName>
    <definedName function="false" hidden="false" name="mleaf_958fbb63_f9e8_5041_b065_946de93c1e8d" vbProcedure="false">Production!$Y$208</definedName>
    <definedName function="false" hidden="false" name="mleaf_95972a54_b57d_58c2_aa5e_310d983609db" vbProcedure="false">Recycling!$K$106</definedName>
    <definedName function="false" hidden="false" name="mleaf_959b6a03_1f5d_5a1f_b4fb_b6c0708975c0" vbProcedure="false">Recycling!$AU$329</definedName>
    <definedName function="false" hidden="false" name="mleaf_959d9283_0fed_5a84_8dc9_a1827318ea3f" vbProcedure="false">Resume_SensAnal!$P$11</definedName>
    <definedName function="false" hidden="false" name="mleaf_95a190c4_6bdc_5833_bd56_e1761966d3c3" vbProcedure="false">Production!$V$42</definedName>
    <definedName function="false" hidden="false" name="mleaf_95a40f1b_d3fd_52c4_ad4e_1290d2691630" vbProcedure="false">'Use Phase'!$T$292</definedName>
    <definedName function="false" hidden="false" name="mleaf_95a52416_007b_54a8_b665_084bfc7167c6" vbProcedure="false">'Heat map article'!$AH$142</definedName>
    <definedName function="false" hidden="false" name="mleaf_95a63234_4aaa_5d78_8a19_67ecdd615d1f" vbProcedure="false">Recycling!$P$157</definedName>
    <definedName function="false" hidden="false" name="mleaf_95abe214_6b51_56b8_a8ba_bd59a0d394ab" vbProcedure="false">'Use Phase'!$M$336</definedName>
    <definedName function="false" hidden="false" name="mleaf_95ac8e64_6cd7_5861_bab3_c428269524b9" vbProcedure="false">'Use Phase_Grid'!$D$47</definedName>
    <definedName function="false" hidden="false" name="mleaf_95aedd88_48a8_5737_8497_114ec22e89dd" vbProcedure="false">'Use Phase_Grid'!$W$135</definedName>
    <definedName function="false" hidden="false" name="mleaf_95af2374_95ca_5cb3_8901_5526940f7282" vbProcedure="false">'Use Phase'!$S$259</definedName>
    <definedName function="false" hidden="false" name="mleaf_95af918f_6617_5349_8fae_c733fbb9b1e0" vbProcedure="false">'Use Phase'!$O$361</definedName>
    <definedName function="false" hidden="false" name="mleaf_95b4d9ff_6ee1_5869_b38b_1de23642fd4d" vbProcedure="false">Recycling!$AM$150</definedName>
    <definedName function="false" hidden="false" name="mleaf_95b671a9_9b62_54b5_97c4_e2af7c102873" vbProcedure="false">Resume_SensAnal!$Q$57</definedName>
    <definedName function="false" hidden="false" name="mleaf_95b7f6f8_3271_5b80_a5c7_06f9a8b81aee" vbProcedure="false">Graphs!$H$44</definedName>
    <definedName function="false" hidden="false" name="mleaf_95b85308_b323_55a9_b092_9726f6681263" vbProcedure="false">Recycling!$AV$323</definedName>
    <definedName function="false" hidden="false" name="mleaf_95bc673f_ae83_50f0_8d0f_27fc65ea4e63" vbProcedure="false">Resume_SensAnal!$K$101</definedName>
    <definedName function="false" hidden="false" name="mleaf_95bc9fb6_8b87_586f_83d0_22fffc7fcbc7" vbProcedure="false">'Use Phase'!$W$332</definedName>
    <definedName function="false" hidden="false" name="mleaf_95bd5cb8_8e2a_511c_822f_606add616e39" vbProcedure="false">'Use Phase'!$U$192</definedName>
    <definedName function="false" hidden="false" name="mleaf_95c14354_f375_570c_a32d_a366f3623f7c" vbProcedure="false">'Heat map article'!$X$102</definedName>
    <definedName function="false" hidden="false" name="mleaf_95c25d14_51ee_58bb_b795_d046d23c6fc7" vbProcedure="false">'Heat map article'!$AI$153</definedName>
    <definedName function="false" hidden="false" name="mleaf_95cc6eb5_0089_56ac_a887_0772633f703b" vbProcedure="false">'Use Phase'!$C$42</definedName>
    <definedName function="false" hidden="false" name="mleaf_95cdabd8_63d2_5bf2_9461_c4854ce7372f" vbProcedure="false">Resume_SensAnal!$Q$200</definedName>
    <definedName function="false" hidden="false" name="mleaf_95d05f19_08c3_5a9e_bc71_76a73d99d370" vbProcedure="false">'Use Phase'!$U$313</definedName>
    <definedName function="false" hidden="false" name="mleaf_95d1ae2c_b866_5a2a_911c_6c0a50b4d2bc" vbProcedure="false">'Heat map article'!$U$76</definedName>
    <definedName function="false" hidden="false" name="mleaf_95d1df09_53ec_5ee1_b006_3e1c93407742" vbProcedure="false">'Use Phase_Grid'!$P$70</definedName>
    <definedName function="false" hidden="false" name="mleaf_95d2a4ab_afe3_54ec_9ad4_2c7bc0a97642" vbProcedure="false">'Use Phase_Grid'!$L$151</definedName>
    <definedName function="false" hidden="false" name="mleaf_95d3e11e_a497_53e3_9b8f_dfee844d001f" vbProcedure="false">Recycling!$Z$196</definedName>
    <definedName function="false" hidden="false" name="mleaf_95d434f7_0657_56a1_af33_4dfab116638c" vbProcedure="false">'Use Phase'!$AF$199</definedName>
    <definedName function="false" hidden="false" name="mleaf_95d72558_4f8a_5f41_bd08_95ce5afad4f2" vbProcedure="false">'Heat map article'!$AA$154</definedName>
    <definedName function="false" hidden="false" name="mleaf_95dcec97_4f37_5171_9c80_297d550f7e62" vbProcedure="false">Resume_SensAnal!$P$193</definedName>
    <definedName function="false" hidden="false" name="mleaf_95dd8bc6_2a37_5586_b015_23ebc6b08ab8" vbProcedure="false">'Use Phase_Grid'!$O$108</definedName>
    <definedName function="false" hidden="false" name="mleaf_95e1193e_8dbf_58eb_b1c4_f414ebcddd96" vbProcedure="false">Resume_SensAnal!$R$89</definedName>
    <definedName function="false" hidden="false" name="mleaf_95e22afa_5614_5ce7_a46a_a57c4c936e13" vbProcedure="false">'Heat map article'!$H$131</definedName>
    <definedName function="false" hidden="false" name="mleaf_95e2db70_0ebc_5348_bd8f_7c69129bdd53" vbProcedure="false">Recycling!$O$171</definedName>
    <definedName function="false" hidden="false" name="mleaf_95e4e3c6_b4b3_57be_9104_f7b2037a875a" vbProcedure="false">Production!$F$56</definedName>
    <definedName function="false" hidden="false" name="mleaf_95e64217_4540_572f_83d0_d8cd0718efdc" vbProcedure="false">'Use Phase'!$P$331</definedName>
    <definedName function="false" hidden="false" name="mleaf_95edd564_1b5b_5184_90a6_aba3a09d17c5" vbProcedure="false">Graphs!$D$24</definedName>
    <definedName function="false" hidden="false" name="mleaf_95f06ca2_4826_5977_91ba_ab230fdc46c1" vbProcedure="false">'Use Phase_Grid'!$L$33</definedName>
    <definedName function="false" hidden="false" name="mleaf_95f3d7ca_f6b8_51a3_b1dd_bb49d2af49ea" vbProcedure="false">Resume_SensAnal!$K$212</definedName>
    <definedName function="false" hidden="false" name="mleaf_95f448fa_3e1d_524d_9f93_5a8c20ac2ce3" vbProcedure="false">'Use Phase'!$W$296</definedName>
    <definedName function="false" hidden="false" name="mleaf_95f5ff4e_5fdf_5c59_a22f_199ec1d6c9d7" vbProcedure="false">'Use Phase'!$W$185</definedName>
    <definedName function="false" hidden="false" name="mleaf_95f9bdce_ef17_5108_b0eb_6d0eda61db1c" vbProcedure="false">Recycling!$T$92</definedName>
    <definedName function="false" hidden="false" name="mleaf_95f9e9fe_a4f2_5780_a2cb_3513226c6250" vbProcedure="false">Production!$O$95</definedName>
    <definedName function="false" hidden="false" name="mleaf_95fa5cd0_8388_5fdc_9c77_885afecf70d5" vbProcedure="false">Production!$BF$202</definedName>
    <definedName function="false" hidden="false" name="mleaf_96031e23_7820_5709_a32b_928e0984c98e" vbProcedure="false">Recycling!$BJ$165</definedName>
    <definedName function="false" hidden="false" name="mleaf_960324b1_12a9_5763_8db7_95584185cdbc" vbProcedure="false">'Use Phase_Grid'!$C$6</definedName>
    <definedName function="false" hidden="false" name="mleaf_96036ca5_25d6_51d0_ad38_692016c79ffa" vbProcedure="false">Resume_SensAnal!$N$220</definedName>
    <definedName function="false" hidden="false" name="mleaf_960bab64_a199_5312_be25_f01bd58a5cc1" vbProcedure="false">'Use Phase_Grid'!$P$210</definedName>
    <definedName function="false" hidden="false" name="mleaf_960d1647_4070_5960_bcae_41b2ba8214f3" vbProcedure="false">Production!$L$80</definedName>
    <definedName function="false" hidden="false" name="mleaf_96120470_e894_575a_bbdc_24159e769f5c" vbProcedure="false">'Use Phase'!$AF$241</definedName>
    <definedName function="false" hidden="false" name="mleaf_96122c53_6aaf_52b7_a915_e774531d6762" vbProcedure="false">Resume_SensAnal!$J$194</definedName>
    <definedName function="false" hidden="false" name="mleaf_96134752_becd_5719_8ad6_95e755cfbb94" vbProcedure="false">Recycling!$Y$199</definedName>
    <definedName function="false" hidden="false" name="mleaf_96156a89_3e98_50f2_b69a_faf94024fa3d" vbProcedure="false">'Use Phase'!$J$214</definedName>
    <definedName function="false" hidden="false" name="mleaf_961b0fd4_ceea_5389_a8b5_9c4301b009ec" vbProcedure="false">'Heat map article'!$AD$23</definedName>
    <definedName function="false" hidden="false" name="mleaf_961d3fa6_2418_52d3_8074_5b1da8e98936" vbProcedure="false">'Use Phase'!$N$395</definedName>
    <definedName function="false" hidden="false" name="mleaf_961fe2de_fbe8_5da0_9fca_5bb617a40034" vbProcedure="false">'Use Phase'!$W$292</definedName>
    <definedName function="false" hidden="false" name="mleaf_96217f19_0054_50b7_8dfd_9b6ded9f3ed2" vbProcedure="false">'Use Phase_Grid'!$K$164</definedName>
    <definedName function="false" hidden="false" name="mleaf_96269fc2_92cf_591c_8c74_2689d8fc20de" vbProcedure="false">'Use Phase_Grid'!$S$31</definedName>
    <definedName function="false" hidden="false" name="mleaf_962b5c76_fc9f_5010_9c52_e6eb50fafff7" vbProcedure="false">'Use Phase'!$T$247</definedName>
    <definedName function="false" hidden="false" name="mleaf_962cd5d4_3fdd_5c07_9129_5e594003a78c" vbProcedure="false">Resume_SensAnal!$P$213</definedName>
    <definedName function="false" hidden="false" name="mleaf_963071c4_bf62_5022_b985_b9fce1848643" vbProcedure="false">'Heat map article'!$R$18</definedName>
    <definedName function="false" hidden="false" name="mleaf_9638b92b_038c_54b6_ab28_db611dfb52ec" vbProcedure="false">Recycling!$AT$46</definedName>
    <definedName function="false" hidden="false" name="mleaf_964177a7_4ba9_5fe5_b8d4_61480082f526" vbProcedure="false">'Use Phase'!$N$391</definedName>
    <definedName function="false" hidden="false" name="mleaf_964227de_5e0a_52d1_8e8b_76708e3da0b3" vbProcedure="false">'Use Phase_Grid'!$K$143</definedName>
    <definedName function="false" hidden="false" name="mleaf_96470864_3c95_5d17_98ba_67800e7883dc" vbProcedure="false">'Use Phase_Grid'!$P$229</definedName>
    <definedName function="false" hidden="false" name="mleaf_964875c5_bff6_5bcf_b83b_428d10753ebe" vbProcedure="false">Production!$AP$17</definedName>
    <definedName function="false" hidden="false" name="mleaf_96487b89_b89f_5b15_ac71_6fbed967304b" vbProcedure="false">'Use Phase_Grid'!$L$234</definedName>
    <definedName function="false" hidden="false" name="mleaf_965087d7_439c_52d1_ac59_e9d1c0adf52e" vbProcedure="false">'Use Phase'!$L$83</definedName>
    <definedName function="false" hidden="false" name="mleaf_9650bd9d_770a_55be_b570_d58e77832d62" vbProcedure="false">Recycling!$AD$105</definedName>
    <definedName function="false" hidden="false" name="mleaf_96572cbf_6878_5e4b_b822_2a038f0a5ecd" vbProcedure="false">'Use Phase'!$Q$248</definedName>
    <definedName function="false" hidden="false" name="mleaf_965bf3d1_b99e_5f89_aa3c_b7bf82dbb5a8" vbProcedure="false">Production!$P$203</definedName>
    <definedName function="false" hidden="false" name="mleaf_965c590d_a4d8_597d_bfaf_f3e587122bf0" vbProcedure="false">Production!$AA$149</definedName>
    <definedName function="false" hidden="false" name="mleaf_965f35b4_3694_5190_a8af_c69ea14e265d" vbProcedure="false">Resume_SensAnal!$K$164</definedName>
    <definedName function="false" hidden="false" name="mleaf_96601cc1_cd36_59e2_99e1_f7df989e197c" vbProcedure="false">'Use Phase'!$L$207</definedName>
    <definedName function="false" hidden="false" name="mleaf_96644e5f_7c40_565b_975e_d7accfaf8596" vbProcedure="false">'Use Phase'!$J$206</definedName>
    <definedName function="false" hidden="false" name="mleaf_9669ae44_0938_5978_83e4_7875adcc2698" vbProcedure="false">Resume_SensAnal!$K$122</definedName>
    <definedName function="false" hidden="false" name="mleaf_966b09a3_899b_54fc_b3c2_99bf3d650c7a" vbProcedure="false">'Use Phase'!$P$362</definedName>
    <definedName function="false" hidden="false" name="mleaf_966c92bb_1195_51e2_bca4_b31698c772db" vbProcedure="false">'Use Phase'!$Q$169</definedName>
    <definedName function="false" hidden="false" name="mleaf_9670e8ae_1977_5203_817b_c7f2f8680934" vbProcedure="false">'Heat map article'!$AG$92</definedName>
    <definedName function="false" hidden="false" name="mleaf_967139eb_66f8_5e70_9cd6_96d616970581" vbProcedure="false">'Heat map article'!$AB$32</definedName>
    <definedName function="false" hidden="false" name="mleaf_9675ad2a_af54_5544_8f1b_76f2642c1583" vbProcedure="false">Graphs!$N$67</definedName>
    <definedName function="false" hidden="false" name="mleaf_967d465e_a4ba_5525_80d3_b983558febb4" vbProcedure="false">'Heat map article'!$C$15</definedName>
    <definedName function="false" hidden="false" name="mleaf_967f48ac_aa01_51ac_984b_8e80f7f942e5" vbProcedure="false">'Use Phase'!$AH$155</definedName>
    <definedName function="false" hidden="false" name="mleaf_96807bb7_0aba_58c4_a364_52ce2f5784be" vbProcedure="false">Resume_SensAnal!$V$16</definedName>
    <definedName function="false" hidden="false" name="mleaf_9680deb9_b31e_50b2_90ec_bdbd14fc48a4" vbProcedure="false">Recycling!$AS$4</definedName>
    <definedName function="false" hidden="false" name="mleaf_968651f4_42d9_5739_9ee8_1d3511f44a27" vbProcedure="false">'Use Phase'!$AD$318</definedName>
    <definedName function="false" hidden="false" name="mleaf_9686b97a_3178_5579_af1f_f68c7ba0296c" vbProcedure="false">'Use Phase'!$W$234</definedName>
    <definedName function="false" hidden="false" name="mleaf_96888aa8_36f3_56e3_ad0c_4c47d721834c" vbProcedure="false">Resume_SensAnal!$M$205</definedName>
    <definedName function="false" hidden="false" name="mleaf_968d6344_0f0d_5594_9660_b3648a2b59e9" vbProcedure="false">Recycling!$AU$144</definedName>
    <definedName function="false" hidden="false" name="mleaf_9691db72_275a_5b29_bc48_b98779af9937" vbProcedure="false">Resume_SensAnal!$T$47</definedName>
    <definedName function="false" hidden="false" name="mleaf_969200d4_b5ca_5c7d_a06d_270049ef7559" vbProcedure="false">'Use Phase'!$AJ$141</definedName>
    <definedName function="false" hidden="false" name="mleaf_96958fb4_eabd_5e86_832e_b38a92622059" vbProcedure="false">Recycling!$AF$95</definedName>
    <definedName function="false" hidden="false" name="mleaf_969a565d_e2d7_55d0_becb_c55734839fcf" vbProcedure="false">'Use Phase'!$O$51</definedName>
    <definedName function="false" hidden="false" name="mleaf_969a79bc_7bc7_5093_a1ca_322d1c2b2a02" vbProcedure="false">'Heat map article'!$Z$91</definedName>
    <definedName function="false" hidden="false" name="mleaf_969b4304_a413_57d4_a9f5_7138474a973d" vbProcedure="false">'Use Phase'!$Q$226</definedName>
    <definedName function="false" hidden="false" name="mleaf_969c35b9_f78d_56f5_b614_94e654779a84" vbProcedure="false">'Use Phase'!$L$338</definedName>
    <definedName function="false" hidden="false" name="mleaf_96a1a902_e0bc_5460_96b3_2a755ee9d0fc" vbProcedure="false">Recycling!$AL$91</definedName>
    <definedName function="false" hidden="false" name="mleaf_96a33381_4deb_55f1_9898_9ae2120217d9" vbProcedure="false">Recycling!$BQ$311</definedName>
    <definedName function="false" hidden="false" name="mleaf_96a4fa6a_4313_5414_825d_3b985bf51309" vbProcedure="false">'Heat map article'!$AF$104</definedName>
    <definedName function="false" hidden="false" name="mleaf_96a7013d_d10c_5106_a2d2_dc50611755b7" vbProcedure="false">Resume_SensAnal!$D$30</definedName>
    <definedName function="false" hidden="false" name="mleaf_96a7eaf2_9f28_5d38_92a0_bd6f52a1112b" vbProcedure="false">'Heat map article'!$AJ$109</definedName>
    <definedName function="false" hidden="false" name="mleaf_96a88c1d_a639_5097_bb3c_56ec572f90a9" vbProcedure="false">'Use Phase'!$P$103</definedName>
    <definedName function="false" hidden="false" name="mleaf_96ac4713_ae53_5393_9c02_36fe4e160415" vbProcedure="false">Recycling!$H$156</definedName>
    <definedName function="false" hidden="false" name="mleaf_96ac9bae_5fbf_56f8_acdf_8f1640fb326e" vbProcedure="false">'Use Phase'!$S$335</definedName>
    <definedName function="false" hidden="false" name="mleaf_96b35441_6672_5bb5_a84f_5e7770271eca" vbProcedure="false">'Use Phase'!$L$260</definedName>
    <definedName function="false" hidden="false" name="mleaf_96b3a0d3_d189_5955_b346_e8907c2cf954" vbProcedure="false">Resume_SensAnal!$K$189</definedName>
    <definedName function="false" hidden="false" name="mleaf_96bb3b3e_32e0_554b_9d75_ca3be4a1070b" vbProcedure="false">Production!$Q$153</definedName>
    <definedName function="false" hidden="false" name="mleaf_96bce9eb_56dd_53c6_b392_7dc2e3a21343" vbProcedure="false">Production!$AA$208</definedName>
    <definedName function="false" hidden="false" name="mleaf_96c31a7f_bf29_5a5f_866b_60a70f160c7d" vbProcedure="false">Recycling!$AK$152</definedName>
    <definedName function="false" hidden="false" name="mleaf_96c40b23_58ad_52b8_ad18_61e4e4a61fad" vbProcedure="false">Recycling!$AC$92</definedName>
    <definedName function="false" hidden="false" name="mleaf_96c6d284_84d6_5501_856c_fa09727a66eb" vbProcedure="false">'Use Phase_Grid'!$N$101</definedName>
    <definedName function="false" hidden="false" name="mleaf_96c7f75d_32ea_562f_87e0_33fe4a9afed4" vbProcedure="false">'Heat map article'!$AG$24</definedName>
    <definedName function="false" hidden="false" name="mleaf_96c81de7_c061_591f_809e_fe43cbc5652b" vbProcedure="false">Recycling!$BW$115</definedName>
    <definedName function="false" hidden="false" name="mleaf_96cdd23b_532d_51f0_bf9f_1e7c4400fd8a" vbProcedure="false">Resume_SensAnal!$D$78</definedName>
    <definedName function="false" hidden="false" name="mleaf_96d1d239_6ce3_51cd_9be0_7cf4092baaec" vbProcedure="false">'Use Phase'!$L$86</definedName>
    <definedName function="false" hidden="false" name="mleaf_96d1dc67_e46e_59ba_8abc_94d9323e94b0" vbProcedure="false">'Use Phase_Grid'!$L$163</definedName>
    <definedName function="false" hidden="false" name="mleaf_96d37bde_4707_576e_9344_4876ae88ef40" vbProcedure="false">Resume_SensAnal!$AP$126</definedName>
    <definedName function="false" hidden="false" name="mleaf_96df4cfb_338e_5c34_bb5c_6fea7905cace" vbProcedure="false">Resume_SensAnal!$X$195</definedName>
    <definedName function="false" hidden="false" name="mleaf_96e013eb_6c58_5d9a_b4ed_f8bc1afe0bfb" vbProcedure="false">Production!$O$48</definedName>
    <definedName function="false" hidden="false" name="mleaf_96e2ac0d_1f73_5b43_bb9b_87dbf6c06b48" vbProcedure="false">'Use Phase'!$M$14</definedName>
    <definedName function="false" hidden="false" name="mleaf_96e56e94_dc73_5953_8b71_be07c9e76072" vbProcedure="false">Resume_SensAnal!$S$186</definedName>
    <definedName function="false" hidden="false" name="mleaf_96ec6d9c_0bdb_5a4a_a45a_755c8cac3949" vbProcedure="false">Recycling!$BG$113</definedName>
    <definedName function="false" hidden="false" name="mleaf_96eee354_031c_5616_8431_9bd402f3179a" vbProcedure="false">'Use Phase_Grid'!$M$255</definedName>
    <definedName function="false" hidden="false" name="mleaf_96f37d61_4c95_58d8_af68_65bd36476fe8" vbProcedure="false">Production!$O$83</definedName>
    <definedName function="false" hidden="false" name="mleaf_96f48737_e753_5dd3_9171_26ed5c65d609" vbProcedure="false">Graphs!$E$16</definedName>
    <definedName function="false" hidden="false" name="mleaf_96f50103_8fc8_5099_91d1_d15936111e43" vbProcedure="false">'Use Phase'!$U$277</definedName>
    <definedName function="false" hidden="false" name="mleaf_96f714e0_dc5b_51c6_994a_44d8914fccd9" vbProcedure="false">'Use Phase'!$P$241</definedName>
    <definedName function="false" hidden="false" name="mleaf_96fd66d4_de94_539d_86c5_fdd2460d6c66" vbProcedure="false">Recycling!$AP$325</definedName>
    <definedName function="false" hidden="false" name="mleaf_96ff5113_f2ed_50e4_b6bf_5ef2df659bdc" vbProcedure="false">Production!$I$40</definedName>
    <definedName function="false" hidden="false" name="mleaf_9700dc5c_c30e_5c15_8808_dc7a526c9271" vbProcedure="false">Resume_SensAnal!$N$101</definedName>
    <definedName function="false" hidden="false" name="mleaf_970346de_1269_5517_b9a6_a883822c0433" vbProcedure="false">Recycling!$T$155</definedName>
    <definedName function="false" hidden="false" name="mleaf_97036ed3_a8b8_5431_9b4e_76167272a724" vbProcedure="false">'Use Phase'!$L$238</definedName>
    <definedName function="false" hidden="false" name="mleaf_97045cb5_4702_51a0_95ba_f4de99325522" vbProcedure="false">Production!$G$39</definedName>
    <definedName function="false" hidden="false" name="mleaf_9706be07_ed6b_5213_a912_92c1f65eaeee" vbProcedure="false">'Heat map article'!$Q$80</definedName>
    <definedName function="false" hidden="false" name="mleaf_970aaa34_3588_5427_a2b4_641bf2397a2a" vbProcedure="false">Resume_SensAnal!$S$114</definedName>
    <definedName function="false" hidden="false" name="mleaf_970c232b_96c4_5ce5_a1b8_de567909ef08" vbProcedure="false">'Heat map article'!$AH$147</definedName>
    <definedName function="false" hidden="false" name="mleaf_970fa5ed_a50c_556d_9668_bc74d530db5b" vbProcedure="false">'Use Phase'!$AE$350</definedName>
    <definedName function="false" hidden="false" name="mleaf_970fb7e9_70cf_57cc_adf6_f2905c3471fb" vbProcedure="false">'Use Phase'!$R$317</definedName>
    <definedName function="false" hidden="false" name="mleaf_97159b70_b1a9_5261_b0ea_786ee04872f8" vbProcedure="false">'Use Phase_Grid'!$J$217</definedName>
    <definedName function="false" hidden="false" name="mleaf_9716b4aa_1081_5050_84c2_60f05f229f20" vbProcedure="false">'Heat map article'!$J$89</definedName>
    <definedName function="false" hidden="false" name="mleaf_971bb506_297f_512d_b8d8_184ec32a16e2" vbProcedure="false">Resume_SensAnal!$K$31</definedName>
    <definedName function="false" hidden="false" name="mleaf_971c0329_c1a1_52bf_be77_4f8b47eb0070" vbProcedure="false">Production!$AJ$52</definedName>
    <definedName function="false" hidden="false" name="mleaf_972004da_4dae_5de3_bc03_5b80cf30c838" vbProcedure="false">'Use Phase_Grid'!$U$216</definedName>
    <definedName function="false" hidden="false" name="mleaf_972059ad_2f86_55eb_aedd_e41f98e6a91c" vbProcedure="false">Production!$V$1</definedName>
    <definedName function="false" hidden="false" name="mleaf_972346e4_d276_56bb_a96c_5ac6d12f29d4" vbProcedure="false">Production!$BF$193</definedName>
    <definedName function="false" hidden="false" name="mleaf_9723e36b_39e8_5a61_9e44_df5ef4cd5c4b" vbProcedure="false">'Heat map article'!$N$111</definedName>
    <definedName function="false" hidden="false" name="mleaf_9728229e_2ef7_527f_bbfc_e061d5137f68" vbProcedure="false">'Use Phase'!$AE$204</definedName>
    <definedName function="false" hidden="false" name="mleaf_97286f32_efee_563a_86a5_41837b9b206f" vbProcedure="false">'Use Phase_Grid'!$N$60</definedName>
    <definedName function="false" hidden="false" name="mleaf_97295724_fcb8_5571_8bce_4bc9b7ec0bd0" vbProcedure="false">Resume_SensAnal!$Q$79</definedName>
    <definedName function="false" hidden="false" name="mleaf_972c7467_b069_531f_ac0b_a4dc65a2af22" vbProcedure="false">'Heat map article'!$E$25</definedName>
    <definedName function="false" hidden="false" name="mleaf_972c8bcd_e4cf_579b_b1b7_9e954cd33d4a" vbProcedure="false">'Use Phase_Grid'!$M$62</definedName>
    <definedName function="false" hidden="false" name="mleaf_9732a7ae_3577_503e_a5fc_1da17fa460f2" vbProcedure="false">Graphs!$O$44</definedName>
    <definedName function="false" hidden="false" name="mleaf_973395b8_a4e7_5259_826d_a2edb53bbe59" vbProcedure="false">Recycling!$BO$300</definedName>
    <definedName function="false" hidden="false" name="mleaf_97384854_47ac_51fb_87e8_ab2b393edeb6" vbProcedure="false">'Use Phase_Grid'!$L$211</definedName>
    <definedName function="false" hidden="false" name="mleaf_973859c3_6b37_570e_89e8_228d4851992b" vbProcedure="false">Recycling!$AV$87</definedName>
    <definedName function="false" hidden="false" name="mleaf_973cc96e_8f35_5fd7_a1e8_445127746826" vbProcedure="false">Graphs!$P$26</definedName>
    <definedName function="false" hidden="false" name="mleaf_973f05c5_31a5_5d5a_ade8_db3dd9f232a5" vbProcedure="false">Recycling!$BM$313</definedName>
    <definedName function="false" hidden="false" name="mleaf_974222f8_0e03_5093_acab_0a60b6f491d4" vbProcedure="false">'Use Phase'!$AD$316</definedName>
    <definedName function="false" hidden="false" name="mleaf_9746642e_b924_50e2_ab97_4612ee811f35" vbProcedure="false">Production!$AA$193</definedName>
    <definedName function="false" hidden="false" name="mleaf_9746d2a7_a94a_5df5_90ae_b377a8778d22" vbProcedure="false">'Use Phase_Grid'!$M$200</definedName>
    <definedName function="false" hidden="false" name="mleaf_97478784_7f6b_5b51_b116_a8d47443eab3" vbProcedure="false">Resume_SensAnal!$AO$99</definedName>
    <definedName function="false" hidden="false" name="mleaf_9747e4e7_c945_5b48_99a1_2ce053d1b214" vbProcedure="false">Resume_SensAnal!$J$102</definedName>
    <definedName function="false" hidden="false" name="mleaf_97509c6d_6094_5db1_84f8_32c758a218bb" vbProcedure="false">Production!$AU$44</definedName>
    <definedName function="false" hidden="false" name="mleaf_9752a7cb_09e1_580a_a2ea_4697c4f668ec" vbProcedure="false">Production!$BO$51</definedName>
    <definedName function="false" hidden="false" name="mleaf_9752f8c6_fad9_5039_8fc0_6cd5f6606f24" vbProcedure="false">'Heat map article'!$N$64</definedName>
    <definedName function="false" hidden="false" name="mleaf_9753f763_7a38_54f5_8826_22fe6c989dfd" vbProcedure="false">Recycling!$AL$126</definedName>
    <definedName function="false" hidden="false" name="mleaf_975440de_7f70_5557_afc3_bb1c39f6a324" vbProcedure="false">'Use Phase_Grid'!$K$268</definedName>
    <definedName function="false" hidden="false" name="mleaf_97571398_c6a4_5746_8552_5188f232564a" vbProcedure="false">Recycling!$S$152</definedName>
    <definedName function="false" hidden="false" name="mleaf_97573270_636d_56dd_ab4c_c7d47cff2bce" vbProcedure="false">'Use Phase'!$S$156</definedName>
    <definedName function="false" hidden="false" name="mleaf_9759c2b2_d13f_5545_a0e9_42f7603a17b3" vbProcedure="false">Production!$Q$200</definedName>
    <definedName function="false" hidden="false" name="mleaf_975ba183_8363_579a_9302_04c9bb49dfcf" vbProcedure="false">'Use Phase'!$N$17</definedName>
    <definedName function="false" hidden="false" name="mleaf_97627a0f_da94_5f06_ba01_86aa23fd0ff7" vbProcedure="false">'Heat map article'!$AY$24</definedName>
    <definedName function="false" hidden="false" name="mleaf_976431f3_0fb5_5735_a62a_7f5923ea957b" vbProcedure="false">Resume_SensAnal!$AB$58</definedName>
    <definedName function="false" hidden="false" name="mleaf_976a2e2c_a28e_58f8_a41e_9bfb47f16304" vbProcedure="false">'Use Phase'!$K$277</definedName>
    <definedName function="false" hidden="false" name="mleaf_976a72b8_a1b0_535c_a0a7_c5335fd375e3" vbProcedure="false">'Use Phase'!$J$321</definedName>
    <definedName function="false" hidden="false" name="mleaf_976b9157_bf9a_57f0_8c18_d18c7a75b01f" vbProcedure="false">'Heat map article'!$D$65</definedName>
    <definedName function="false" hidden="false" name="mleaf_97717e08_8b73_5114_bbff_5df933471a82" vbProcedure="false">'Use Phase'!$K$49</definedName>
    <definedName function="false" hidden="false" name="mleaf_9771ac94_2d14_561b_b053_5e1c4566a71b" vbProcedure="false">Recycling!$G$144</definedName>
    <definedName function="false" hidden="false" name="mleaf_97754c1b_eee6_530f_a719_7d48af19afa9" vbProcedure="false">'Use Phase'!$V$344</definedName>
    <definedName function="false" hidden="false" name="mleaf_97793fea_4dab_54ab_bbdb_7195302f8fe4" vbProcedure="false">Recycling!$F$91</definedName>
    <definedName function="false" hidden="false" name="mleaf_9779aa32_12da_59bc_b782_7fe1490e2a2d" vbProcedure="false">'Use Phase_Grid'!$L$161</definedName>
    <definedName function="false" hidden="false" name="mleaf_9779b7f2_168d_5403_8877_b6c27c801e3b" vbProcedure="false">Recycling!$AY$164</definedName>
    <definedName function="false" hidden="false" name="mleaf_97807232_f771_545d_8baf_cba8d0596700" vbProcedure="false">'Heat map article'!$F$141</definedName>
    <definedName function="false" hidden="false" name="mleaf_9782dc15_e6e5_55c1_9dbd_36a96eadb9c5" vbProcedure="false">'Heat map article'!$Q$21</definedName>
    <definedName function="false" hidden="false" name="mleaf_97892554_ede9_5066_806d_eee73c9619d4" vbProcedure="false">Graphs!$C$8</definedName>
    <definedName function="false" hidden="false" name="mleaf_978977c3_0fcd_554f_a6f9_f5119f77a183" vbProcedure="false">'Use Phase_Grid'!$V$222</definedName>
    <definedName function="false" hidden="false" name="mleaf_978a838c_8297_5d98_a435_ade446bd2add" vbProcedure="false">'Heat map article'!$AN$9</definedName>
    <definedName function="false" hidden="false" name="mleaf_978ed2a7_b05f_5e48_8985_3d65438165a6" vbProcedure="false">'Heat map article'!$U$96</definedName>
    <definedName function="false" hidden="false" name="mleaf_97943827_bd75_57da_8961_bb484f48bb64" vbProcedure="false">Production!$Z$46</definedName>
    <definedName function="false" hidden="false" name="mleaf_979b9475_e692_5291_83c4_fbfb71ef0db4" vbProcedure="false">'Use Phase_Grid'!$O$111</definedName>
    <definedName function="false" hidden="false" name="mleaf_979c78e8_0e0a_5bde_ab2e_94a03f54d237" vbProcedure="false">Resume_SensAnal!$X$219</definedName>
    <definedName function="false" hidden="false" name="mleaf_979d8b3e_c1cc_5700_b3e5_67d163c1b73d" vbProcedure="false">'Use Phase'!$AK$211</definedName>
    <definedName function="false" hidden="false" name="mleaf_979ee8cc_1a6f_58e8_9d83_79d803484dc4" vbProcedure="false">Resume_SensAnal!$J$152</definedName>
    <definedName function="false" hidden="false" name="mleaf_97a6f1bb_e6dd_57a0_b5e8_ccae5568cffe" vbProcedure="false">'Heat map article'!$AM$25</definedName>
    <definedName function="false" hidden="false" name="mleaf_97ade893_781a_540c_a17b_965e461baec0" vbProcedure="false">'Use Phase'!$O$154</definedName>
    <definedName function="false" hidden="false" name="mleaf_97b52018_0c51_50b6_b1ea_fc5970870d08" vbProcedure="false">'Use Phase'!$T$318</definedName>
    <definedName function="false" hidden="false" name="mleaf_97bbf744_cafb_56f7_bc62_1e395f0b1fb2" vbProcedure="false">Recycling!$BC$95</definedName>
    <definedName function="false" hidden="false" name="mleaf_97bc2c05_6da0_5791_95e5_4918e1583698" vbProcedure="false">Production!$BF$149</definedName>
    <definedName function="false" hidden="false" name="mleaf_97be6189_cf1f_5d59_9d52_24bdd6b128d7" vbProcedure="false">'Heat map article'!$AX$7</definedName>
    <definedName function="false" hidden="false" name="mleaf_97c2ba31_b291_5eeb_b5c1_24bff50025d6" vbProcedure="false">'Use Phase_Grid'!$N$3</definedName>
    <definedName function="false" hidden="false" name="mleaf_97c346dc_83f2_5139_bc10_e3c4360a5d80" vbProcedure="false">Resume_SensAnal!$AK$133</definedName>
    <definedName function="false" hidden="false" name="mleaf_97c50c8f_0972_5fa1_b4b8_22aa62d0cd68" vbProcedure="false">'Heat map article'!$O$93</definedName>
    <definedName function="false" hidden="false" name="mleaf_97c5777d_19ec_5155_b9ef_ff9adb7adaaa" vbProcedure="false">'Use Phase_Grid'!$D$36</definedName>
    <definedName function="false" hidden="false" name="mleaf_97cff504_5126_56ed_8b12_855d62c6e8ec" vbProcedure="false">Recycling!$S$135</definedName>
    <definedName function="false" hidden="false" name="mleaf_97d0b13d_c702_54ba_9caa_5941d35aea1b" vbProcedure="false">'Heat map article'!$C$41</definedName>
    <definedName function="false" hidden="false" name="mleaf_97d39aad_bf5b_5460_914e_8dbb8b732efe" vbProcedure="false">Resume_SensAnal!$I$202</definedName>
    <definedName function="false" hidden="false" name="mleaf_97d5821c_e22c_5a2a_a449_50c832502542" vbProcedure="false">'Use Phase'!$R$303</definedName>
    <definedName function="false" hidden="false" name="mleaf_97d6a192_4e23_595c_92e3_879dbc3de315" vbProcedure="false">Whisker_Sens!$C$38</definedName>
    <definedName function="false" hidden="false" name="mleaf_97dcafe4_3a3a_5782_999f_6f5af4d6731b" vbProcedure="false">'Heat map article'!$Q$139</definedName>
    <definedName function="false" hidden="false" name="mleaf_97e0c7ac_d8a4_5925_a8d6_50bfff0c763b" vbProcedure="false">Recycling!$AB$118</definedName>
    <definedName function="false" hidden="false" name="mleaf_97e58bc5_e15c_5811_9823_eb6366c9ca17" vbProcedure="false">'Use Phase_Grid'!$B$44</definedName>
    <definedName function="false" hidden="false" name="mleaf_97e979a7_4da9_50f9_a6f7_56667a710d6a" vbProcedure="false">Production!$Y$157</definedName>
    <definedName function="false" hidden="false" name="mleaf_97eb3b80_b715_5c43_b797_2e20c7d3e3c4" vbProcedure="false">'Heat map article'!$H$145</definedName>
    <definedName function="false" hidden="false" name="mleaf_97ed09b9_070c_59fd_9da2_ff45d1f4ece1" vbProcedure="false">Recycling!$AS$152</definedName>
    <definedName function="false" hidden="false" name="mleaf_97edd319_d497_5487_a9d5_3b7a8f0465bc" vbProcedure="false">Recycling!$AQ$313</definedName>
    <definedName function="false" hidden="false" name="mleaf_97eea82c_c386_51e1_9faf_79d2601f961b" vbProcedure="false">'Use Phase_Grid'!$O$91</definedName>
    <definedName function="false" hidden="false" name="mleaf_97f0d661_c813_52c1_b03c_a6f55db35b66" vbProcedure="false">'Use Phase'!$J$372</definedName>
    <definedName function="false" hidden="false" name="mleaf_97fa07bb_bd3c_590f_927d_132f149f0761" vbProcedure="false">'Use Phase'!$M$278</definedName>
    <definedName function="false" hidden="false" name="mleaf_97fa0dc3_246f_53ec_a6fb_aeb0106990d3" vbProcedure="false">'Use Phase'!$O$221</definedName>
    <definedName function="false" hidden="false" name="mleaf_97fabf2c_1c08_5f09_b8e6_ebc58c37f542" vbProcedure="false">'Use Phase'!$M$7</definedName>
    <definedName function="false" hidden="false" name="mleaf_97fae1fd_81f0_5b37_9005_90a3151a9a23" vbProcedure="false">Recycling!$BJ$1</definedName>
    <definedName function="false" hidden="false" name="mleaf_97fcc293_af4a_578d_a93b_e5510e6fe5b3" vbProcedure="false">'Heat map article'!$AD$134</definedName>
    <definedName function="false" hidden="false" name="mleaf_97fff01a_e811_5481_ad4d_a844bfccae3f" vbProcedure="false">'Use Phase'!$P$291</definedName>
    <definedName function="false" hidden="false" name="mleaf_9805ef10_f58e_5f41_a84b_ccd99d7b3232" vbProcedure="false">'Use Phase'!$P$107</definedName>
    <definedName function="false" hidden="false" name="mleaf_9806ed31_9843_5b49_833d_cbf162612658" vbProcedure="false">Graphs!$I$50</definedName>
    <definedName function="false" hidden="false" name="mleaf_980d96b9_62cb_5453_a41f_f398d1bdcb21" vbProcedure="false">'Use Phase'!$V$220</definedName>
    <definedName function="false" hidden="false" name="mleaf_980ecb5e_834f_5f70_9c30_ad451f839bec" vbProcedure="false">'Heat map article'!$AB$92</definedName>
    <definedName function="false" hidden="false" name="mleaf_98100f58_df6a_5670_ab3d_c63504daf4f2" vbProcedure="false">'Use Phase'!$AK$323</definedName>
    <definedName function="false" hidden="false" name="mleaf_98125c77_8147_538d_ab60_6927faf7256d" vbProcedure="false">Resume_SensAnal!$F$115</definedName>
    <definedName function="false" hidden="false" name="mleaf_98152261_a052_54f8_9d17_73ee799f6a5a" vbProcedure="false">Whisker_Sens!$A$1</definedName>
    <definedName function="false" hidden="false" name="mleaf_981540be_95a4_56c4_9db5_1fae5c803f99" vbProcedure="false">'Heat map article'!$AY$38</definedName>
    <definedName function="false" hidden="false" name="mleaf_981b2956_8555_59a3_88bd_3167d0218c30" vbProcedure="false">'Use Phase_Grid'!$T$196</definedName>
    <definedName function="false" hidden="false" name="mleaf_981c2f67_7d73_5d5b_abfb_0499db53cd86" vbProcedure="false">Resume_SensAnal!$T$21</definedName>
    <definedName function="false" hidden="false" name="mleaf_981c648d_48ae_5a69_8730_bf849b20ca06" vbProcedure="false">Resume_SensAnal!$O$11</definedName>
    <definedName function="false" hidden="false" name="mleaf_98249c3c_124a_5aba_87a8_699ed8c57422" vbProcedure="false">'Use Phase_Grid'!$U$178</definedName>
    <definedName function="false" hidden="false" name="mleaf_98270b8f_2753_50be_b6f9_b35c5637b96f" vbProcedure="false">Recycling!$AP$305</definedName>
    <definedName function="false" hidden="false" name="mleaf_9828f3a4_fbf8_5b9a_9a57_ff79b243a441" vbProcedure="false">'Heat map article'!$M$93</definedName>
    <definedName function="false" hidden="false" name="mleaf_982ac80e_1dc7_532c_90c8_ac97a5636025" vbProcedure="false">Recycling!$AG$103</definedName>
    <definedName function="false" hidden="false" name="mleaf_982c6b87_405f_5f8a_a7dd_dae15f0597d1" vbProcedure="false">'Use Phase'!$S$154</definedName>
    <definedName function="false" hidden="false" name="mleaf_982df353_3990_5019_821f_4fee881b286b" vbProcedure="false">Production!$S$36</definedName>
    <definedName function="false" hidden="false" name="mleaf_982ffae4_282c_5a17_8c68_47ef9759f560" vbProcedure="false">Production!$AV$12</definedName>
    <definedName function="false" hidden="false" name="mleaf_9833e353_6c5a_5a09_835c_d298a7ceaf20" vbProcedure="false">'Use Phase'!$J$371</definedName>
    <definedName function="false" hidden="false" name="mleaf_983527d9_9d05_5383_8af7_23161a8c2359" vbProcedure="false">'Use Phase'!$P$200</definedName>
    <definedName function="false" hidden="false" name="mleaf_9836026f_c1ce_5e5b_8ed2_61c7c2bf08b6" vbProcedure="false">Recycling!$AV$325</definedName>
    <definedName function="false" hidden="false" name="mleaf_983d0ea0_0309_5519_a49e_a9d8ac1cad6d" vbProcedure="false">'Use Phase_Grid'!$P$177</definedName>
    <definedName function="false" hidden="false" name="mleaf_983e02b8_c92f_5f45_9cf9_91b5843ed50a" vbProcedure="false">Resume_SensAnal!$H$212</definedName>
    <definedName function="false" hidden="false" name="mleaf_98421bdc_b62b_5c90_ae8c_c2860f2dd961" vbProcedure="false">Production!$I$120</definedName>
    <definedName function="false" hidden="false" name="mleaf_9844bbb6_5e75_52fa_9dd4_b953d55c388d" vbProcedure="false">'Use Phase'!$U$144</definedName>
    <definedName function="false" hidden="false" name="mleaf_984561f4_dd84_542d_9403_e308db0ee3bc" vbProcedure="false">Resume_SensAnal!$T$205</definedName>
    <definedName function="false" hidden="false" name="mleaf_9845ad0a_08e7_51ad_be2f_ee5e9e2f6e79" vbProcedure="false">'Use Phase'!$T$217</definedName>
    <definedName function="false" hidden="false" name="mleaf_9845b9cf_dca7_5ed4_9496_27cbceaa4eb6" vbProcedure="false">'Use Phase'!$K$357</definedName>
    <definedName function="false" hidden="false" name="mleaf_98485dd4_e8cb_5b04_9233_817a29f96811" vbProcedure="false">Recycling!$AU$87</definedName>
    <definedName function="false" hidden="false" name="mleaf_984b29a8_7252_5172_add0_ce99020de989" vbProcedure="false">'Heat map article'!$J$16</definedName>
    <definedName function="false" hidden="false" name="mleaf_985312e3_4905_5c43_b917_52b9b817095e" vbProcedure="false">'Use Phase'!$N$276</definedName>
    <definedName function="false" hidden="false" name="mleaf_9853de48_2ad3_5554_bcf7_999a9aafc1dc" vbProcedure="false">'Heat map article'!$AL$28</definedName>
    <definedName function="false" hidden="false" name="mleaf_98553c11_f422_5e1e_8ac2_8f4c08e1d22f" vbProcedure="false">Recycling!$BJ$327</definedName>
    <definedName function="false" hidden="false" name="mleaf_9857acee_dc00_520f_b5c4_ee32c228f6be" vbProcedure="false">'Use Phase'!$AJ$226</definedName>
    <definedName function="false" hidden="false" name="mleaf_985a50a0_5056_5398_91cc_5751c0648d6c" vbProcedure="false">'Use Phase'!$M$106</definedName>
    <definedName function="false" hidden="false" name="mleaf_985a937a_ebf6_5476_ba93_54aaf47d94dc" vbProcedure="false">'Use Phase_Grid'!$Q$33</definedName>
    <definedName function="false" hidden="false" name="mleaf_985ea350_6e79_5806_b904_91352f544205" vbProcedure="false">Resume_SensAnal!$I$48</definedName>
    <definedName function="false" hidden="false" name="mleaf_98626019_3c91_573a_8168_0c523c99cfd2" vbProcedure="false">Production!$I$64</definedName>
    <definedName function="false" hidden="false" name="mleaf_9862ebbe_015f_5e7e_805e_2f0984552d83" vbProcedure="false">'Use Phase_Grid'!$T$176</definedName>
    <definedName function="false" hidden="false" name="mleaf_986706b2_fc12_5a5e_842e_04abe1a7733a" vbProcedure="false">'Use Phase_Grid'!$K$36</definedName>
    <definedName function="false" hidden="false" name="mleaf_986b49f1_6bd4_5761_b63f_87ca786eb3bc" vbProcedure="false">'Heat map article'!$AN$82</definedName>
    <definedName function="false" hidden="false" name="mleaf_9872fdaa_067e_59dc_8df4_e0a6dd168a3b" vbProcedure="false">Production!$E$3</definedName>
    <definedName function="false" hidden="false" name="mleaf_9875ab31_a35e_5b30_a366_8132ce7374bd" vbProcedure="false">'Use Phase_Grid'!$K$110</definedName>
    <definedName function="false" hidden="false" name="mleaf_98768720_0738_537c_92e7_eede34922c7e" vbProcedure="false">'Use Phase'!$N$241</definedName>
    <definedName function="false" hidden="false" name="mleaf_987be1db_286e_5fa8_ac1a_22a3d615e9f6" vbProcedure="false">'Use Phase_Grid'!$N$15</definedName>
    <definedName function="false" hidden="false" name="mleaf_987bebaa_77a5_5246_bca2_d1962ce21e3c" vbProcedure="false">'Heat map article'!$W$41</definedName>
    <definedName function="false" hidden="false" name="mleaf_987c1401_7de5_518a_abb0_495121c6a8c8" vbProcedure="false">Production!$M$244</definedName>
    <definedName function="false" hidden="false" name="mleaf_987cf1fc_5eb7_5a99_82ef_41c82f4a7904" vbProcedure="false">Resume_SensAnal!$A$213</definedName>
    <definedName function="false" hidden="false" name="mleaf_987e4ce2_1a96_5633_a993_0762d1f6a204" vbProcedure="false">'Use Phase'!$L$215</definedName>
    <definedName function="false" hidden="false" name="mleaf_987e4e5b_af05_5d0c_91fc_57995f551058" vbProcedure="false">Resume_SensAnal!$I$77</definedName>
    <definedName function="false" hidden="false" name="mleaf_98817358_90ad_5186_8441_bb4b0571539f" vbProcedure="false">'Heat map article'!$AF$141</definedName>
    <definedName function="false" hidden="false" name="mleaf_9883e6f4_e627_56c9_b7bc_42d6e0541784" vbProcedure="false">Production!$BN$51</definedName>
    <definedName function="false" hidden="false" name="mleaf_9885308b_b20c_5dc5_88a1_d780930b3490" vbProcedure="false">'Use Phase_Grid'!$P$62</definedName>
    <definedName function="false" hidden="false" name="mleaf_9885ef84_fe52_5da1_9ee7_a85ca41a037d" vbProcedure="false">'Use Phase_Grid'!$O$86</definedName>
    <definedName function="false" hidden="false" name="mleaf_98896ec5_5a23_5d8d_ab05_1ec704425419" vbProcedure="false">'Heat map article'!$AJ$99</definedName>
    <definedName function="false" hidden="false" name="mleaf_988983a1_6450_5d10_b1fc_81fffb61aad2" vbProcedure="false">'Heat map article'!$AJ$76</definedName>
    <definedName function="false" hidden="false" name="mleaf_988d1405_17e2_5f2e_9bca_f0d589fca7fa" vbProcedure="false">Recycling!$L$85</definedName>
    <definedName function="false" hidden="false" name="mleaf_988d3bb7_1808_5be3_9643_7b870a3e6f6d" vbProcedure="false">'Use Phase'!$AI$331</definedName>
    <definedName function="false" hidden="false" name="mleaf_988e5620_acee_57b6_a028_97516ef2e82b" vbProcedure="false">'Use Phase_Grid'!$L$175</definedName>
    <definedName function="false" hidden="false" name="mleaf_98943eb0_3367_5734_a593_9fd7b1ad8d9d" vbProcedure="false">Graphs!$N$54</definedName>
    <definedName function="false" hidden="false" name="mleaf_98978d80_f01f_5866_b907_019e311748fc" vbProcedure="false">Resume_SensAnal!$I$51</definedName>
    <definedName function="false" hidden="false" name="mleaf_989aa9e8_cd6f_57d4_b444_586a6385d77e" vbProcedure="false">'Use Phase'!$P$260</definedName>
    <definedName function="false" hidden="false" name="mleaf_989ade35_a23f_59be_9fb9_aef7040783a0" vbProcedure="false">'Heat map article'!$Y$76</definedName>
    <definedName function="false" hidden="false" name="mleaf_98a431cb_c1b6_53dc_a0a5_3286d9409228" vbProcedure="false">'Use Phase'!$S$278</definedName>
    <definedName function="false" hidden="false" name="mleaf_98a60cbf_9b96_5e17_9fc5_a446af3576c9" vbProcedure="false">'Use Phase'!$N$376</definedName>
    <definedName function="false" hidden="false" name="mleaf_98ab9af5_89a1_5499_882d_50d65dd4928c" vbProcedure="false">'Use Phase_Grid'!$N$39</definedName>
    <definedName function="false" hidden="false" name="mleaf_98b521f8_add8_5c67_9253_06d509a803d8" vbProcedure="false">Resume_SensAnal!$K$131</definedName>
    <definedName function="false" hidden="false" name="mleaf_98ba56c1_595e_5249_9294_ab34087c4caa" vbProcedure="false">Production!$AV$201</definedName>
    <definedName function="false" hidden="false" name="mleaf_98bbd5c9_e774_5ea0_b962_0205eceb7cbe" vbProcedure="false">'Heat map article'!$L$20</definedName>
    <definedName function="false" hidden="false" name="mleaf_98bfa910_5fb3_557c_ab87_cf31bb0a9d6f" vbProcedure="false">Recycling!$AR$57</definedName>
    <definedName function="false" hidden="false" name="mleaf_98c03c42_0c85_51e8_8275_478ee16d4199" vbProcedure="false">'Heat map article'!$AG$83</definedName>
    <definedName function="false" hidden="false" name="mleaf_98c66ecd_be39_5c51_870f_1f38bd8fbe33" vbProcedure="false">'Heat map article'!$P$44</definedName>
    <definedName function="false" hidden="false" name="mleaf_98c805c6_522b_5833_8e9b_182213c96cc9" vbProcedure="false">'Use Phase'!$N$190</definedName>
    <definedName function="false" hidden="false" name="mleaf_98ca750f_48f2_533f_9daf_fa478d91fbd3" vbProcedure="false">'Heat map article'!$H$97</definedName>
    <definedName function="false" hidden="false" name="mleaf_98cbf036_bf1e_5183_b0a7_5e578293da5b" vbProcedure="false">Recycling!$AH$176</definedName>
    <definedName function="false" hidden="false" name="mleaf_98cca67c_91c0_5d47_8042_15d6331e6224" vbProcedure="false">Resume_SensAnal!$V$196</definedName>
    <definedName function="false" hidden="false" name="mleaf_98d73d6c_7652_5951_aba0_801c09e25db9" vbProcedure="false">Resume_SensAnal!$AB$76</definedName>
    <definedName function="false" hidden="false" name="mleaf_98dfe6f1_d41c_5b07_934d_48322c36ad88" vbProcedure="false">Whisker_Sens!$E$20</definedName>
    <definedName function="false" hidden="false" name="mleaf_98e15c54_30ca_5389_8e9a_5b36d40a2e0b" vbProcedure="false">'Use Phase'!$R$263</definedName>
    <definedName function="false" hidden="false" name="mleaf_98ea3ecc_998c_5df9_b9c4_e50d5ad8fd87" vbProcedure="false">Resume_SensAnal!$F$87</definedName>
    <definedName function="false" hidden="false" name="mleaf_98ec35e4_2de2_50a0_83dc_809ad0cc2315" vbProcedure="false">Recycling!$BP$308</definedName>
    <definedName function="false" hidden="false" name="mleaf_98f55e76_9786_5169_873b_dfa49a27c57d" vbProcedure="false">Recycling!$AP$331</definedName>
    <definedName function="false" hidden="false" name="mleaf_98f7e0d0_5b80_5bf4_a3c5_d7d61cdb3e91" vbProcedure="false">Resume_SensAnal!$O$61</definedName>
    <definedName function="false" hidden="false" name="mleaf_98fb999f_022f_572f_ae8b_835ddad9c503" vbProcedure="false">Resume_SensAnal!$AL$97</definedName>
    <definedName function="false" hidden="false" name="mleaf_98fcb2aa_94c2_595e_84d8_27ffe42812e3" vbProcedure="false">Production!$AU$217</definedName>
    <definedName function="false" hidden="false" name="mleaf_990403e3_4201_5a44_ab8b_58c685f05c36" vbProcedure="false">'Heat map article'!$Q$82</definedName>
    <definedName function="false" hidden="false" name="mleaf_9905b62e_e8e6_5d65_9ee6_c92c26f53143" vbProcedure="false">'Heat map article'!$BA$24</definedName>
    <definedName function="false" hidden="false" name="mleaf_9905c916_9a80_5a78_954b_bee38ba95ed7" vbProcedure="false">'Use Phase_Grid'!$J$53</definedName>
    <definedName function="false" hidden="false" name="mleaf_99079604_cf24_59d4_9a2f_85727c5be553" vbProcedure="false">Recycling!$B$41</definedName>
    <definedName function="false" hidden="false" name="mleaf_9907be71_e2fa_5583_aa17_8d922ddab6a0" vbProcedure="false">Recycling!$BE$149</definedName>
    <definedName function="false" hidden="false" name="mleaf_990800a2_506b_5449_ad22_b626ed98605c" vbProcedure="false">Production!$K$245</definedName>
    <definedName function="false" hidden="false" name="mleaf_990ae2ca_b988_5418_863c_fb0fd3a2cf08" vbProcedure="false">Resume_SensAnal!$G$157</definedName>
    <definedName function="false" hidden="false" name="mleaf_99106864_2fbe_5706_956e_2108d697c9df" vbProcedure="false">Recycling!$J$155</definedName>
    <definedName function="false" hidden="false" name="mleaf_9910f460_e625_5890_8143_82590dcb9db4" vbProcedure="false">Recycling!$I$167</definedName>
    <definedName function="false" hidden="false" name="mleaf_9913f3c6_e91c_58de_bfa4_766ee5fb459c" vbProcedure="false">'Use Phase'!$O$111</definedName>
    <definedName function="false" hidden="false" name="mleaf_99148fd1_3826_5d4c_ab7e_2d0d3942b1ee" vbProcedure="false">'Heat map article'!$I$108</definedName>
    <definedName function="false" hidden="false" name="mleaf_9915dd0e_84f2_5d94_91be_aa9be9a416b6" vbProcedure="false">Resume_SensAnal!$AP$78</definedName>
    <definedName function="false" hidden="false" name="mleaf_991b61b1_251f_571d_a117_42066b08e044" vbProcedure="false">Production!$L$8</definedName>
    <definedName function="false" hidden="false" name="mleaf_991d975f_6d2c_5217_adb0_bd464b64edb6" vbProcedure="false">'Use Phase'!$AJ$137</definedName>
    <definedName function="false" hidden="false" name="mleaf_991f7b0a_fa8c_58e6_83e5_a503da440483" vbProcedure="false">Production!$Z$146</definedName>
    <definedName function="false" hidden="false" name="mleaf_99221bf0_a9b0_5015_9fb3_6e587a36b257" vbProcedure="false">Production!$AJ$56</definedName>
    <definedName function="false" hidden="false" name="mleaf_99233fa3_e5eb_5781_9eb8_9be4c255c278" vbProcedure="false">'Use Phase'!$N$163</definedName>
    <definedName function="false" hidden="false" name="mleaf_99248a7a_6710_57f3_b40e_dc4e98f240e7" vbProcedure="false">Recycling!$BL$342</definedName>
    <definedName function="false" hidden="false" name="mleaf_992cb595_ca6e_568a_acfb_313d649e1edc" vbProcedure="false">'Heat map article'!$AL$35</definedName>
    <definedName function="false" hidden="false" name="mleaf_992f2593_24a9_5747_a09b_fda84e691699" vbProcedure="false">Resume_SensAnal!$I$198</definedName>
    <definedName function="false" hidden="false" name="mleaf_9930a785_de47_53f4_a632_80bc7dd69ffe" vbProcedure="false">Recycling!$BR$324</definedName>
    <definedName function="false" hidden="false" name="mleaf_99320e5e_b857_509d_bb84_3244845b0a92" vbProcedure="false">Production!$BF$227</definedName>
    <definedName function="false" hidden="false" name="mleaf_99367ab0_75b6_5998_baec_46d7f06a7a61" vbProcedure="false">Production!$L$81</definedName>
    <definedName function="false" hidden="false" name="mleaf_9937859b_47d9_5dd2_8434_62d25d99d235" vbProcedure="false">Resume_SensAnal!$H$151</definedName>
    <definedName function="false" hidden="false" name="mleaf_993aae11_c822_5a68_9f08_d5003aac950c" vbProcedure="false">'Use Phase'!$K$26</definedName>
    <definedName function="false" hidden="false" name="mleaf_994052bb_8e45_5592_af4d_bb45a62eebe8" vbProcedure="false">Resume_SensAnal!$H$163</definedName>
    <definedName function="false" hidden="false" name="mleaf_99426c0d_d23e_54f1_9951_372e8baf4cf5" vbProcedure="false">'Use Phase'!$AG$260</definedName>
    <definedName function="false" hidden="false" name="mleaf_994387c9_d60e_5d99_8db2_fa040c8e707a" vbProcedure="false">Resume_SensAnal!$U$201</definedName>
    <definedName function="false" hidden="false" name="mleaf_9943c4d5_b092_5fda_94f6_34e9889970a3" vbProcedure="false">Resume_SensAnal!$S$135</definedName>
    <definedName function="false" hidden="false" name="mleaf_9944fc73_380d_5548_bc34_bcf8f4a70f00" vbProcedure="false">'Use Phase'!$W$304</definedName>
    <definedName function="false" hidden="false" name="mleaf_9949578b_a703_534d_a7b0_83604b82ec16" vbProcedure="false">'Use Phase'!$T$317</definedName>
    <definedName function="false" hidden="false" name="mleaf_9949704a_b879_5cd0_9398_05758ee46bfd" vbProcedure="false">'Use Phase_Grid'!$W$164</definedName>
    <definedName function="false" hidden="false" name="mleaf_99498378_8951_535c_9c06_6386e90094ca" vbProcedure="false">'Use Phase'!$O$348</definedName>
    <definedName function="false" hidden="false" name="mleaf_994f9a06_b7b9_5e78_8b1d_142cd6e8ce49" vbProcedure="false">'Heat map article'!$F$120</definedName>
    <definedName function="false" hidden="false" name="mleaf_995020c5_9d61_5e43_a406_e2870eb7d2f7" vbProcedure="false">Recycling!$AV$335</definedName>
    <definedName function="false" hidden="false" name="mleaf_995101b8_f3e0_547e_a140_882d7bf6cd99" vbProcedure="false">Resume_SensAnal!$R$9</definedName>
    <definedName function="false" hidden="false" name="mleaf_995667dd_6047_573d_95d3_de3f32bf87d7" vbProcedure="false">'Use Phase'!$N$51</definedName>
    <definedName function="false" hidden="false" name="mleaf_99594869_83ef_5721_b167_f234a538f1b1" vbProcedure="false">Resume_SensAnal!$L$206</definedName>
    <definedName function="false" hidden="false" name="mleaf_99612134_fbe6_5667_859a_66c45c64c27c" vbProcedure="false">'Use Phase'!$O$332</definedName>
    <definedName function="false" hidden="false" name="mleaf_99621195_0c11_52cc_abf5_83e75f114866" vbProcedure="false">'Use Phase_Grid'!$N$73</definedName>
    <definedName function="false" hidden="false" name="mleaf_9964795e_90d7_56a3_b948_53649404f795" vbProcedure="false">'Use Phase'!$R$220</definedName>
    <definedName function="false" hidden="false" name="mleaf_99696ebc_924b_5824_ad21_db6bf5654704" vbProcedure="false">Recycling!$AP$111</definedName>
    <definedName function="false" hidden="false" name="mleaf_996bc00c_8e90_571d_ad80_4b33d69f3bf3" vbProcedure="false">Resume_SensAnal!$AK$117</definedName>
    <definedName function="false" hidden="false" name="mleaf_996debca_33b6_5e55_803a_deb9e3e2e532" vbProcedure="false">Recycling!$AM$88</definedName>
    <definedName function="false" hidden="false" name="mleaf_996e348a_4b22_5839_b81e_c9249979a4e3" vbProcedure="false">'Heat map article'!$Q$76</definedName>
    <definedName function="false" hidden="false" name="mleaf_996ff14c_0f07_5ffc_9183_5a2b4ea10652" vbProcedure="false">Recycling!$AL$86</definedName>
    <definedName function="false" hidden="false" name="mleaf_9971336d_f2d3_5677_8626_99db3e19174d" vbProcedure="false">Production!$F$39</definedName>
    <definedName function="false" hidden="false" name="mleaf_99720a5b_a2d4_5d0d_a5c3_1dcba438b6c9" vbProcedure="false">'Use Phase_Grid'!$P$123</definedName>
    <definedName function="false" hidden="false" name="mleaf_99733e7a_a6d7_55e3_93af_0417b2d4ad70" vbProcedure="false">Resume_SensAnal!$G$100</definedName>
    <definedName function="false" hidden="false" name="mleaf_9975b943_884c_5a44_a442_96ab06d51fad" vbProcedure="false">Resume_SensAnal!$F$84</definedName>
    <definedName function="false" hidden="false" name="mleaf_997918e5_31f3_515e_952c_ed2ac083d8fb" vbProcedure="false">'Use Phase'!$R$57</definedName>
    <definedName function="false" hidden="false" name="mleaf_997ab14a_688f_5672_85a7_b21f075896ef" vbProcedure="false">Recycling!$BJ$336</definedName>
    <definedName function="false" hidden="false" name="mleaf_997c7bac_0177_5947_8a24_694849502794" vbProcedure="false">Production!$S$62</definedName>
    <definedName function="false" hidden="false" name="mleaf_997f4d56_7ef3_5171_8ffd_0054ddff3197" vbProcedure="false">'Use Phase_Grid'!$W$138</definedName>
    <definedName function="false" hidden="false" name="mleaf_99809a0d_fc64_5e37_9afd_ffe88a6fabd8" vbProcedure="false">Graphs!$P$33</definedName>
    <definedName function="false" hidden="false" name="mleaf_9980ab47_70a6_5bdf_b43e_bece5f7176a9" vbProcedure="false">'Use Phase'!$Q$103</definedName>
    <definedName function="false" hidden="false" name="mleaf_998c02de_034e_520a_919d_a92d58955f8a" vbProcedure="false">'Use Phase_Grid'!$K$8</definedName>
    <definedName function="false" hidden="false" name="mleaf_998db36b_abe7_5df2_9505_d2b6de8ef562" vbProcedure="false">'Heat map article'!$Q$102</definedName>
    <definedName function="false" hidden="false" name="mleaf_99923641_a152_5eb4_a5b0_a786547a6719" vbProcedure="false">Recycling!$AW$123</definedName>
    <definedName function="false" hidden="false" name="mleaf_9995ee25_3f68_56a4_a162_0604f6d62095" vbProcedure="false">Recycling!$BI$103</definedName>
    <definedName function="false" hidden="false" name="mleaf_9999bf28_d0a4_5be9_bd97_63e76ebd4944" vbProcedure="false">'Use Phase_Grid'!$M$217</definedName>
    <definedName function="false" hidden="false" name="mleaf_999d9837_2aef_5313_860f_c1ca41d70506" vbProcedure="false">'Heat map article'!$AE$121</definedName>
    <definedName function="false" hidden="false" name="mleaf_99a11834_f023_514b_b202_f9e7233668ca" vbProcedure="false">'Use Phase'!$AI$258</definedName>
    <definedName function="false" hidden="false" name="mleaf_99a6dc42_2a7d_52b5_9928_0224383ab171" vbProcedure="false">'Use Phase_Grid'!$K$197</definedName>
    <definedName function="false" hidden="false" name="mleaf_99a71670_7640_563c_910f_1c7655264486" vbProcedure="false">Resume_SensAnal!$G$156</definedName>
    <definedName function="false" hidden="false" name="mleaf_99a811e2_ab31_507b_96d1_cddf07371b17" vbProcedure="false">'Use Phase'!$E$63</definedName>
    <definedName function="false" hidden="false" name="mleaf_99a938e6_3150_5803_914a_7f9f74d29d39" vbProcedure="false">'Use Phase'!$N$330</definedName>
    <definedName function="false" hidden="false" name="mleaf_99a96d14_77b8_5825_ab0b_a48317bfcdc0" vbProcedure="false">Resume_SensAnal!$P$76</definedName>
    <definedName function="false" hidden="false" name="mleaf_99ad63a2_af35_585e_8ef5_41a77eccfd26" vbProcedure="false">Recycling!$AM$163</definedName>
    <definedName function="false" hidden="false" name="mleaf_99bf5094_8ccd_5f4c_b62d_de6d6e507d4b" vbProcedure="false">Graphs!$O$43</definedName>
    <definedName function="false" hidden="false" name="mleaf_99c6e0df_270a_52b7_8917_693a38192f50" vbProcedure="false">'Heat map article'!$AV$7</definedName>
    <definedName function="false" hidden="false" name="mleaf_99c7bbff_655e_517d_b7d1_dfee311f8e8b" vbProcedure="false">'Heat map article'!$G$75</definedName>
    <definedName function="false" hidden="false" name="mleaf_99ca59fa_751b_50b8_a38b_c53f8f26947e" vbProcedure="false">'Use Phase_Grid'!$R$94</definedName>
    <definedName function="false" hidden="false" name="mleaf_99d15e34_ecbc_5c4d_8501_4b070abf179e" vbProcedure="false">'Use Phase'!$J$336</definedName>
    <definedName function="false" hidden="false" name="mleaf_99d553db_43f7_52b7_bcd0_fcfb4f314af3" vbProcedure="false">Recycling!$Q$195</definedName>
    <definedName function="false" hidden="false" name="mleaf_99d964f4_4a7e_5521_b201_837fad131e24" vbProcedure="false">Graphs!$O$50</definedName>
    <definedName function="false" hidden="false" name="mleaf_99da5358_9f3a_583c_a668_efcb6f692358" vbProcedure="false">Resume_SensAnal!$AN$99</definedName>
    <definedName function="false" hidden="false" name="mleaf_99dab6d3_6b76_5ee7_8da9_6d93414dd915" vbProcedure="false">Resume_SensAnal!$S$91</definedName>
    <definedName function="false" hidden="false" name="mleaf_99df3c31_247e_59b5_bbda_bef155da03b8" vbProcedure="false">Recycling!$AQ$307</definedName>
    <definedName function="false" hidden="false" name="mleaf_99e243c2_b026_5e5d_b258_7053eb3abb22" vbProcedure="false">'Heat map article'!$AN$33</definedName>
    <definedName function="false" hidden="false" name="mleaf_99e4c155_132d_5804_8569_8ca0c1cab5c2" vbProcedure="false">Resume_SensAnal!$J$51</definedName>
    <definedName function="false" hidden="false" name="mleaf_99ea22a5_ca46_58fb_ad58_6186d8134bcb" vbProcedure="false">'Use Phase_Grid'!$O$178</definedName>
    <definedName function="false" hidden="false" name="mleaf_99ecad87_edcb_5e8b_b8ee_9b891c4b8359" vbProcedure="false">'Use Phase'!$S$320</definedName>
    <definedName function="false" hidden="false" name="mleaf_99ee5def_f299_5647_b88d_e7e6cbb8ecc2" vbProcedure="false">Resume_SensAnal!$Q$63</definedName>
    <definedName function="false" hidden="false" name="mleaf_99f02485_38ca_5b9a_af75_7d03b101eff7" vbProcedure="false">'Heat map article'!$Q$156</definedName>
    <definedName function="false" hidden="false" name="mleaf_99f11188_f130_512b_9521_296bb21cf3b6" vbProcedure="false">'Heat map article'!$G$21</definedName>
    <definedName function="false" hidden="false" name="mleaf_99f41a70_736f_5476_ba05_5524fe1ce948" vbProcedure="false">'Use Phase_Grid'!$S$176</definedName>
    <definedName function="false" hidden="false" name="mleaf_99fca382_1e9c_5cbd_9e04_603a5c28c1a8" vbProcedure="false">Recycling!$I$83</definedName>
    <definedName function="false" hidden="false" name="mleaf_9a0076bf_b132_551f_9071_461a0e6d4e42" vbProcedure="false">Recycling!$AD$164</definedName>
    <definedName function="false" hidden="false" name="mleaf_9a02cb24_71ba_55ad_93c7_f2b4410273ac" vbProcedure="false">Resume_SensAnal!$D$118</definedName>
    <definedName function="false" hidden="false" name="mleaf_9a062514_f736_597f_830c_63c3d59c0cba" vbProcedure="false">Resume_SensAnal!$Q$73</definedName>
    <definedName function="false" hidden="false" name="mleaf_9a06cf23_011b_5498_9daf_664cdb6c8348" vbProcedure="false">Graphs!$B$55</definedName>
    <definedName function="false" hidden="false" name="mleaf_9a0d3eb0_6a9e_5aec_a04b_ca2e701990a5" vbProcedure="false">'Use Phase_Grid'!$R$16</definedName>
    <definedName function="false" hidden="false" name="mleaf_9a0f0d9c_af64_5b4f_9200_ae43e89c8740" vbProcedure="false">'Heat map article'!$AF$77</definedName>
    <definedName function="false" hidden="false" name="mleaf_9a0fa4d6_9fbd_5552_9cc9_0c1497c0e661" vbProcedure="false">'Use Phase_Grid'!$P$82</definedName>
    <definedName function="false" hidden="false" name="mleaf_9a0fb207_3442_5e18_a849_235bc7ad682a" vbProcedure="false">Recycling!$BH$119</definedName>
    <definedName function="false" hidden="false" name="mleaf_9a11ce63_3ea3_550b_8b56_e218f2d79d20" vbProcedure="false">Resume_SensAnal!$D$31</definedName>
    <definedName function="false" hidden="false" name="mleaf_9a14e930_d8b6_5936_ad16_0142322d66ab" vbProcedure="false">'Use Phase_Grid'!$P$72</definedName>
    <definedName function="false" hidden="false" name="mleaf_9a18b3d0_c4db_57ff_8de5_1ee0120bad76" vbProcedure="false">'Use Phase'!$S$282</definedName>
    <definedName function="false" hidden="false" name="mleaf_9a19e9c8_7d0f_5f72_802e_20b7c0a2e332" vbProcedure="false">'Use Phase'!$M$51</definedName>
    <definedName function="false" hidden="false" name="mleaf_9a19ef31_0bcd_54a8_bd2e_98e8a9eb56ea" vbProcedure="false">Production!$AV$84</definedName>
    <definedName function="false" hidden="false" name="mleaf_9a1ad9c5_9701_5b63_8303_51e3f42069bb" vbProcedure="false">Production!$I$13</definedName>
    <definedName function="false" hidden="false" name="mleaf_9a1adc93_d110_5a2c_b0db_8dac6778d2c9" vbProcedure="false">'Use Phase'!$N$121</definedName>
    <definedName function="false" hidden="false" name="mleaf_9a1da9f2_0190_5fba_9f0d_63cadfa6a820" vbProcedure="false">'Heat map article'!$AJ$143</definedName>
    <definedName function="false" hidden="false" name="mleaf_9a1ebdd2_4c74_5ce0_a317_3da1f6640c0d" vbProcedure="false">Production!$AW$17</definedName>
    <definedName function="false" hidden="false" name="mleaf_9a271e8d_914d_501c_9d35_1f9134c66fb1" vbProcedure="false">'Use Phase_Grid'!$O$100</definedName>
    <definedName function="false" hidden="false" name="mleaf_9a2c8ea7_0ca2_5d37_a469_779ce3ce04a6" vbProcedure="false">'Heat map article'!$AJ$12</definedName>
    <definedName function="false" hidden="false" name="mleaf_9a2d534d_4575_596c_8fe7_e711c7f7cb26" vbProcedure="false">Recycling!$AJ$96</definedName>
    <definedName function="false" hidden="false" name="mleaf_9a303ff2_8850_5463_af8c_42492989abe6" vbProcedure="false">'Use Phase_Grid'!$U$215</definedName>
    <definedName function="false" hidden="false" name="mleaf_9a3130ac_ecf5_578d_b3a4_1a12076841bc" vbProcedure="false">'Heat map article'!$AB$143</definedName>
    <definedName function="false" hidden="false" name="mleaf_9a34bdc6_d19e_585f_951b_f49244aa6cf0" vbProcedure="false">Graphs!$L$32</definedName>
    <definedName function="false" hidden="false" name="mleaf_9a360324_e94b_5c0a_bcf3_6c73e1b079d0" vbProcedure="false">'Use Phase_Grid'!$T$178</definedName>
    <definedName function="false" hidden="false" name="mleaf_9a39af68_d608_5d8a_9563_4f7ec248ea3b" vbProcedure="false">Recycling!$BM$332</definedName>
    <definedName function="false" hidden="false" name="mleaf_9a3cd3b1_ba70_5bcc_a962_0733e5870779" vbProcedure="false">Graphs!$G$4</definedName>
    <definedName function="false" hidden="false" name="mleaf_9a3ce7cb_c356_51c4_b3b1_e462b64a3b78" vbProcedure="false">Recycling!$AP$106</definedName>
    <definedName function="false" hidden="false" name="mleaf_9a3f1522_7b1e_53df_ad78_660477a01a1d" vbProcedure="false">Production!$BD$149</definedName>
    <definedName function="false" hidden="false" name="mleaf_9a3f3dd6_4990_52ac_96aa_2e626a64ad9c" vbProcedure="false">Recycling!$AT$302</definedName>
    <definedName function="false" hidden="false" name="mleaf_9a468475_db34_566d_a61c_711bfff89bb0" vbProcedure="false">'Heat map article'!$V$77</definedName>
    <definedName function="false" hidden="false" name="mleaf_9a4ac354_a390_571e_928a_f9a129b328e8" vbProcedure="false">Resume_SensAnal!$I$78</definedName>
    <definedName function="false" hidden="false" name="mleaf_9a4b3b45_e53e_50ef_b578_838d69196b47" vbProcedure="false">Production!$M$237</definedName>
    <definedName function="false" hidden="false" name="mleaf_9a4d4f75_d74f_51b8_94f0_d72fd2f47b39" vbProcedure="false">'Heat map article'!$AI$66</definedName>
    <definedName function="false" hidden="false" name="mleaf_9a4e038c_b54c_58be_b41f_fd534eab09ec" vbProcedure="false">Recycling!$O$121</definedName>
    <definedName function="false" hidden="false" name="mleaf_9a510172_5b44_5afb_8126_417a93b73e71" vbProcedure="false">'Heat map article'!$F$46</definedName>
    <definedName function="false" hidden="false" name="mleaf_9a517d13_6c0c_5e26_ae82_42e262a35221" vbProcedure="false">'Heat map article'!$C$130</definedName>
    <definedName function="false" hidden="false" name="mleaf_9a555c50_9911_59ed_90c6_98a6dcc8fc11" vbProcedure="false">Recycling!$F$155</definedName>
    <definedName function="false" hidden="false" name="mleaf_9a57d72f_cc15_5231_9f8c_642b8e9a3b2a" vbProcedure="false">'Heat map article'!$L$136</definedName>
    <definedName function="false" hidden="false" name="mleaf_9a595ada_1d3d_578f_bd58_df79f79ad378" vbProcedure="false">'Heat map article'!$AD$108</definedName>
    <definedName function="false" hidden="false" name="mleaf_9a5bb801_878e_5e13_a465_c9c996a673c2" vbProcedure="false">'Heat map article'!$V$12</definedName>
    <definedName function="false" hidden="false" name="mleaf_9a5dbf04_12be_550b_a88c_d237cca9aa5a" vbProcedure="false">'Heat map article'!$AB$154</definedName>
    <definedName function="false" hidden="false" name="mleaf_9a5f5a0a_7e9d_5037_8db5_5d59d4351c78" vbProcedure="false">'Use Phase_Grid'!$R$222</definedName>
    <definedName function="false" hidden="false" name="mleaf_9a6114be_aa11_593a_99ca_d718ab43f871" vbProcedure="false">Recycling!$AG$182</definedName>
    <definedName function="false" hidden="false" name="mleaf_9a61fb68_6d46_55aa_9348_1fce11a6c9bf" vbProcedure="false">'Use Phase'!$AD$141</definedName>
    <definedName function="false" hidden="false" name="mleaf_9a622f66_bdc8_5105_9693_98d78947c95f" vbProcedure="false">Recycling!$BI$108</definedName>
    <definedName function="false" hidden="false" name="mleaf_9a64abc0_aa5e_5263_b19f_5b139eb77359" vbProcedure="false">'Heat map article'!$H$107</definedName>
    <definedName function="false" hidden="false" name="mleaf_9a681b0d_a039_5b20_ad8a_03e5da1633b8" vbProcedure="false">Resume_SensAnal!$I$167</definedName>
    <definedName function="false" hidden="false" name="mleaf_9a6bd8f3_bcd1_59f0_859f_50508fb51483" vbProcedure="false">Production!$H$106</definedName>
    <definedName function="false" hidden="false" name="mleaf_9a77d068_aa1e_56c2_bdc8_4c4a372d4379" vbProcedure="false">'Use Phase_Grid'!$Q$3</definedName>
    <definedName function="false" hidden="false" name="mleaf_9a784581_1655_594e_9e07_6cda4fe6cb55" vbProcedure="false">'Use Phase'!$N$257</definedName>
    <definedName function="false" hidden="false" name="mleaf_9a78be46_4608_56db_81c8_ea912d8ba3b2" vbProcedure="false">Recycling!$BA$161</definedName>
    <definedName function="false" hidden="false" name="mleaf_9a7a13dd_9acd_5c17_a6a8_04861cb49220" vbProcedure="false">'Use Phase'!$J$398</definedName>
    <definedName function="false" hidden="false" name="mleaf_9a7cd582_0bcb_548b_9d40_1c830d5fafd0" vbProcedure="false">Recycling!$S$94</definedName>
    <definedName function="false" hidden="false" name="mleaf_9a802f25_65f0_5af1_8848_83e0b6ec7b68" vbProcedure="false">Production!$BF$84</definedName>
    <definedName function="false" hidden="false" name="mleaf_9a8084aa_da0c_5baa_908d_413cf0b1a043" vbProcedure="false">'Heat map article'!$X$26</definedName>
    <definedName function="false" hidden="false" name="mleaf_9a84c022_4fba_5355_9a32_46eb4ff02202" vbProcedure="false">Recycling!$AU$91</definedName>
    <definedName function="false" hidden="false" name="mleaf_9a85c242_d354_5c13_b35a_de9bb00b491f" vbProcedure="false">'Use Phase'!$M$164</definedName>
    <definedName function="false" hidden="false" name="mleaf_9a86e375_bc09_54f1_8496_311d5fcd25b2" vbProcedure="false">Graphs!$E$13</definedName>
    <definedName function="false" hidden="false" name="mleaf_9a8b758b_77d0_5cdb_b42f_4aa7b547746a" vbProcedure="false">Whisker_Sens!$I$39</definedName>
    <definedName function="false" hidden="false" name="mleaf_9a905416_f698_5e7b_a4bb_eaea9ba6fb07" vbProcedure="false">'Heat map article'!$U$16</definedName>
    <definedName function="false" hidden="false" name="mleaf_9a921c52_d773_5846_b0ea_6741b521fbcf" vbProcedure="false">Production!$AA$204</definedName>
    <definedName function="false" hidden="false" name="mleaf_9a93a0b7_6217_5a30_b683_aba76efe8463" vbProcedure="false">Recycling!$S$132</definedName>
    <definedName function="false" hidden="false" name="mleaf_9a963fce_f0d2_5065_8912_26b8cc50ae34" vbProcedure="false">Production!$M$166</definedName>
    <definedName function="false" hidden="false" name="mleaf_9a96ea52_6afe_5bd2_8a61_19198767778f" vbProcedure="false">Recycling!$AZ$112</definedName>
    <definedName function="false" hidden="false" name="mleaf_9a9868aa_afa3_54b0_b5a8_3897cf9e68b6" vbProcedure="false">'Heat map article'!$N$147</definedName>
    <definedName function="false" hidden="false" name="mleaf_9aa27d10_57f0_5e68_bff6_d3b4789a36a0" vbProcedure="false">Resume_SensAnal!$G$201</definedName>
    <definedName function="false" hidden="false" name="mleaf_9aa54ef8_a939_5588_b156_f90ef70b9a82" vbProcedure="false">'Heat map article'!$O$138</definedName>
    <definedName function="false" hidden="false" name="mleaf_9aa60e01_e0b6_52f1_b425_db639b2be608" vbProcedure="false">Production!$Q$217</definedName>
    <definedName function="false" hidden="false" name="mleaf_9aa89d1f_9e6a_5d96_9fd4_b85425da2fc4" vbProcedure="false">Resume_SensAnal!$AB$92</definedName>
    <definedName function="false" hidden="false" name="mleaf_9aa9a07e_f475_53ba_85c6_695082c24063" vbProcedure="false">Resume_SensAnal!$T$13</definedName>
    <definedName function="false" hidden="false" name="mleaf_9aac35c5_ed7f_5540_83e5_fa5c3a15329e" vbProcedure="false">'Use Phase'!$Q$329</definedName>
    <definedName function="false" hidden="false" name="mleaf_9ab1a0a4_2f85_5036_90a9_5704b131d3b1" vbProcedure="false">Recycling!$Y$122</definedName>
    <definedName function="false" hidden="false" name="mleaf_9ab24f75_2a3a_5edd_b269_e1ed5ec9ccc1" vbProcedure="false">Resume_SensAnal!$P$196</definedName>
    <definedName function="false" hidden="false" name="mleaf_9ab40618_6482_596a_a617_3815d47cafb9" vbProcedure="false">'Use Phase'!$AK$300</definedName>
    <definedName function="false" hidden="false" name="mleaf_9ab45239_682c_561a_bdda_4c5816106c2a" vbProcedure="false">Production!$Y$212</definedName>
    <definedName function="false" hidden="false" name="mleaf_9ab73fb9_9405_521b_87ea_869843d357dd" vbProcedure="false">'Heat map article'!$W$56</definedName>
    <definedName function="false" hidden="false" name="mleaf_9aba9997_e1b3_5c4a_adf0_3141af403094" vbProcedure="false">'Use Phase_Grid'!$M$81</definedName>
    <definedName function="false" hidden="false" name="mleaf_9ac0c0e9_1ac4_56d1_b3cb_da8a52186141" vbProcedure="false">'Use Phase_Grid'!$K$203</definedName>
    <definedName function="false" hidden="false" name="mleaf_9ac4377b_b198_559a_9bcb_5443c74a0440" vbProcedure="false">'Use Phase'!$AE$330</definedName>
    <definedName function="false" hidden="false" name="mleaf_9ac7d5d7_a46e_51f0_bb5f_c6b5bec7a305" vbProcedure="false">Production!$Q$54</definedName>
    <definedName function="false" hidden="false" name="mleaf_9acbcc99_3dcd_5092_a295_b63f477aa40b" vbProcedure="false">'Heat map article'!$M$118</definedName>
    <definedName function="false" hidden="false" name="mleaf_9acdb691_985b_52f2_8dce_40d17d7a93a2" vbProcedure="false">'Heat map article'!$U$12</definedName>
    <definedName function="false" hidden="false" name="mleaf_9ad541f7_b0d1_5b33_ac14_43e0bac499ce" vbProcedure="false">'Use Phase_Grid'!$S$213</definedName>
    <definedName function="false" hidden="false" name="mleaf_9ad5fea7_2b74_5490_8df3_e3e480392dcb" vbProcedure="false">'Use Phase'!$R$198</definedName>
    <definedName function="false" hidden="false" name="mleaf_9ad8e1db_5bd0_5ecd_9faa_260f248c3057" vbProcedure="false">'Heat map article'!$E$84</definedName>
    <definedName function="false" hidden="false" name="mleaf_9ae4bd5b_36a5_5696_a6fc_3fdc17e7cdb4" vbProcedure="false">'Use Phase_Grid'!$L$73</definedName>
    <definedName function="false" hidden="false" name="mleaf_9ae4fe8e_567c_533e_9d1f_63300677b536" vbProcedure="false">'Use Phase_Grid'!$K$163</definedName>
    <definedName function="false" hidden="false" name="mleaf_9aea3246_8ee6_509e_b0bd_22ea71bb1691" vbProcedure="false">Recycling!$AX$318</definedName>
    <definedName function="false" hidden="false" name="mleaf_9aec5c19_7ed5_5db2_9517_815d7fcb875c" vbProcedure="false">'Heat map article'!$AI$44</definedName>
    <definedName function="false" hidden="false" name="mleaf_9aedccce_665e_5241_b364_dcd95aa9f85b" vbProcedure="false">'Heat map article'!$H$136</definedName>
    <definedName function="false" hidden="false" name="mleaf_9af11c27_e3fb_5c66_94ce_3311d9ec9ce9" vbProcedure="false">'Use Phase'!$AJ$237</definedName>
    <definedName function="false" hidden="false" name="mleaf_9af1cb65_5150_580a_b6c3_d4821e741aaf" vbProcedure="false">Resume_SensAnal!$AQ$87</definedName>
    <definedName function="false" hidden="false" name="mleaf_9af2a783_3e9c_5ed2_b74e_c37c1b11e75e" vbProcedure="false">'Use Phase'!$AD$264</definedName>
    <definedName function="false" hidden="false" name="mleaf_9af59518_45f9_5273_8028_121c29e2efb4" vbProcedure="false">Recycling!$BP$103</definedName>
    <definedName function="false" hidden="false" name="mleaf_9af72992_df25_53a5_864a_21b5c00c7af6" vbProcedure="false">Resume_SensAnal!$Q$206</definedName>
    <definedName function="false" hidden="false" name="mleaf_9af81e31_cbe6_5355_af9d_315c8587c506" vbProcedure="false">'Use Phase'!$O$340</definedName>
    <definedName function="false" hidden="false" name="mleaf_9af94273_6c12_55bd_86f0_c8809b8117a7" vbProcedure="false">'Use Phase'!$P$138</definedName>
    <definedName function="false" hidden="false" name="mleaf_9af9760f_b420_5485_83de_6ed327111f6e" vbProcedure="false">Resume_SensAnal!$P$40</definedName>
    <definedName function="false" hidden="false" name="mleaf_9afa09bb_7483_59d2_aa83_de4bf7f4be6e" vbProcedure="false">'Use Phase_Grid'!$V$203</definedName>
    <definedName function="false" hidden="false" name="mleaf_9afabdc7_1c09_5f7a_ae21_ee370d2e15ba" vbProcedure="false">Resume_SensAnal!$Q$170</definedName>
    <definedName function="false" hidden="false" name="mleaf_9afad207_b616_52b6_8781_c19317c9e048" vbProcedure="false">Graphs!$P$29</definedName>
    <definedName function="false" hidden="false" name="mleaf_9afb10f5_699f_5de8_95f4_34eb7b7731a1" vbProcedure="false">'Use Phase'!$T$187</definedName>
    <definedName function="false" hidden="false" name="mleaf_9afb22e4_72b1_5600_b802_172f41606761" vbProcedure="false">Recycling!$BL$298</definedName>
    <definedName function="false" hidden="false" name="mleaf_9afcba20_af08_5d78_8549_3eb81c9847f5" vbProcedure="false">'Use Phase_Grid'!$N$261</definedName>
    <definedName function="false" hidden="false" name="mleaf_9afea2d5_80a2_5550_a831_98ec3d781f7a" vbProcedure="false">'Heat map article'!$Z$96</definedName>
    <definedName function="false" hidden="false" name="mleaf_9b05f2b0_fc1b_5f3b_af3b_c16edd6b958a" vbProcedure="false">'Heat map article'!$AF$39</definedName>
    <definedName function="false" hidden="false" name="mleaf_9b07c569_5a40_5839_b1ec_da8548950903" vbProcedure="false">Resume_SensAnal!$AI$90</definedName>
    <definedName function="false" hidden="false" name="mleaf_9b0b71e8_09f1_5edf_bd9a_1f05ae6ca727" vbProcedure="false">Recycling!$BE$146</definedName>
    <definedName function="false" hidden="false" name="mleaf_9b0f00ac_e013_59f8_938d_7b9d4ab27375" vbProcedure="false">'Heat map article'!$D$92</definedName>
    <definedName function="false" hidden="false" name="mleaf_9b10f178_1342_5400_8904_5324433dc67f" vbProcedure="false">'Heat map article'!$R$129</definedName>
    <definedName function="false" hidden="false" name="mleaf_9b14018c_4080_5f56_8439_580a520da730" vbProcedure="false">'Use Phase'!$AH$228</definedName>
    <definedName function="false" hidden="false" name="mleaf_9b1baa68_15c5_5b24_b13a_97331377f56a" vbProcedure="false">'Use Phase_Grid'!$M$17</definedName>
    <definedName function="false" hidden="false" name="mleaf_9b1e3df5_d5d8_5f84_a51f_445452149a97" vbProcedure="false">'Heat map article'!$AB$84</definedName>
    <definedName function="false" hidden="false" name="mleaf_9b1e8ebc_c4a7_574c_b4de_89e4181c3d43" vbProcedure="false">Recycling!$AQ$88</definedName>
    <definedName function="false" hidden="false" name="mleaf_9b2131f6_c7d8_580f_a76d_3cd4eba1d5c8" vbProcedure="false">Resume_SensAnal!$AF$101</definedName>
    <definedName function="false" hidden="false" name="mleaf_9b281936_d78e_5c87_b1b6_624ad0348d53" vbProcedure="false">Resume_SensAnal!$AM$68</definedName>
    <definedName function="false" hidden="false" name="mleaf_9b283766_64a2_5730_8ca8_99150a3b3d6d" vbProcedure="false">'Use Phase'!$P$330</definedName>
    <definedName function="false" hidden="false" name="mleaf_9b29465c_a193_5669_a0ad_b9b332087b9a" vbProcedure="false">Resume_SensAnal!$AH$66</definedName>
    <definedName function="false" hidden="false" name="mleaf_9b296ab5_3e5e_528f_8541_1ad60ef58e60" vbProcedure="false">'Heat map article'!$AE$22</definedName>
    <definedName function="false" hidden="false" name="mleaf_9b2c3bc4_70a9_5305_ab11_d6f70d3e64f5" vbProcedure="false">Recycling!$BP$330</definedName>
    <definedName function="false" hidden="false" name="mleaf_9b2ca07f_aed7_5365_8209_447c7567b71b" vbProcedure="false">Production!$Q$91</definedName>
    <definedName function="false" hidden="false" name="mleaf_9b315629_a50e_5e59_a0bf_42744f48a7dd" vbProcedure="false">'Use Phase'!$O$331</definedName>
    <definedName function="false" hidden="false" name="mleaf_9b31aef2_d8ae_56c9_8d0b_417c44680597" vbProcedure="false">Recycling!$BD$154</definedName>
    <definedName function="false" hidden="false" name="mleaf_9b37dcbd_a20c_5df5_96a8_687227b26aa3" vbProcedure="false">'Use Phase'!$J$300</definedName>
    <definedName function="false" hidden="false" name="mleaf_9b399dd8_f4a3_5318_a852_1bbc9750eb0b" vbProcedure="false">Production!$P$181</definedName>
    <definedName function="false" hidden="false" name="mleaf_9b3b5fc3_844b_5984_9987_b6cce36da3a6" vbProcedure="false">'Heat map article'!$AV$22</definedName>
    <definedName function="false" hidden="false" name="mleaf_9b3bc60d_9060_5926_8e43_972c1972764b" vbProcedure="false">Resume_SensAnal!$I$185</definedName>
    <definedName function="false" hidden="false" name="mleaf_9b3ed3c5_6c76_5465_a5c2_21dbc749242b" vbProcedure="false">Resume_SensAnal!$J$71</definedName>
    <definedName function="false" hidden="false" name="mleaf_9b404547_8128_593f_9b3d_4290c789a7e5" vbProcedure="false">'Use Phase'!$L$38</definedName>
    <definedName function="false" hidden="false" name="mleaf_9b425083_b520_5f6d_815a_9caf8c9d2f6f" vbProcedure="false">Recycling!$F$188</definedName>
    <definedName function="false" hidden="false" name="mleaf_9b454596_5736_52d9_a235_8ad4f4177d74" vbProcedure="false">'Heat map article'!$AV$46</definedName>
    <definedName function="false" hidden="false" name="mleaf_9b508914_7ce2_5c00_9a6a_d95d58e23ac7" vbProcedure="false">'Heat map article'!$U$17</definedName>
    <definedName function="false" hidden="false" name="mleaf_9b50c134_d145_589f_9bfe_701b6bcc47b6" vbProcedure="false">'Use Phase'!$AH$322</definedName>
    <definedName function="false" hidden="false" name="mleaf_9b5a60a5_1dd9_5c61_853f_d72c87bd711c" vbProcedure="false">'Use Phase'!$W$309</definedName>
    <definedName function="false" hidden="false" name="mleaf_9b5c149d_a588_53ab_9736_cb51f081a82a" vbProcedure="false">'Heat map article'!$O$80</definedName>
    <definedName function="false" hidden="false" name="mleaf_9b5f185d_e2fb_5145_a7aa_3260c1b38c25" vbProcedure="false">'Use Phase'!$AF$176</definedName>
    <definedName function="false" hidden="false" name="mleaf_9b605470_3e5f_5e99_b804_fdb98afa35e3" vbProcedure="false">Production!$P$221</definedName>
    <definedName function="false" hidden="false" name="mleaf_9b6163c5_dc63_5262_8455_a0fd54e459b2" vbProcedure="false">'Heat map article'!$N$65</definedName>
    <definedName function="false" hidden="false" name="mleaf_9b64350e_c139_523e_a21e_7603204d31d1" vbProcedure="false">'Heat map article'!$AB$9</definedName>
    <definedName function="false" hidden="false" name="mleaf_9b6598eb_18bd_5188_be75_74f9616e265b" vbProcedure="false">Production!$BM$57</definedName>
    <definedName function="false" hidden="false" name="mleaf_9b668bf0_8238_5776_9062_1f30a295f5c7" vbProcedure="false">Resume_SensAnal!$P$31</definedName>
    <definedName function="false" hidden="false" name="mleaf_9b689df6_af0f_5c1d_9eb8_3d50039005c9" vbProcedure="false">'Heat map article'!$AY$30</definedName>
    <definedName function="false" hidden="false" name="mleaf_9b698aac_90de_514f_bc87_3bd3dc0bd3a2" vbProcedure="false">'Use Phase'!$AG$156</definedName>
    <definedName function="false" hidden="false" name="mleaf_9b6ac332_1783_56f9_ad4b_f8f7f08b0beb" vbProcedure="false">Graphs!$G$23</definedName>
    <definedName function="false" hidden="false" name="mleaf_9b71744a_15e1_54f1_b7b9_fc539e05c963" vbProcedure="false">'Use Phase'!$L$55</definedName>
    <definedName function="false" hidden="false" name="mleaf_9b728647_6926_5e6d_8c74_80848da5fc1c" vbProcedure="false">Production!$H$210</definedName>
    <definedName function="false" hidden="false" name="mleaf_9b771da0_f766_561c_b67c_b91ca79967fe" vbProcedure="false">Recycling!$U$119</definedName>
    <definedName function="false" hidden="false" name="mleaf_9b773775_297d_5a62_a014_78202f9fadff" vbProcedure="false">Resume_SensAnal!$AK$101</definedName>
    <definedName function="false" hidden="false" name="mleaf_9b7a29d2_7388_558a_88ed_0018509d54b7" vbProcedure="false">'Use Phase'!$Q$115</definedName>
    <definedName function="false" hidden="false" name="mleaf_9b7c2cb8_00b1_55e2_8ba7_6fa875fde042" vbProcedure="false">Recycling!$J$156</definedName>
    <definedName function="false" hidden="false" name="mleaf_9b7ef0aa_86dd_5b1d_9d98_e4b3cc5df442" vbProcedure="false">Resume_SensAnal!$AO$45</definedName>
    <definedName function="false" hidden="false" name="mleaf_9b821e86_ef73_5ae2_9e81_120a32945682" vbProcedure="false">Resume_SensAnal!$S$76</definedName>
    <definedName function="false" hidden="false" name="mleaf_9b8982b9_0f0c_5f3c_bf7e_f47f9a6b689a" vbProcedure="false">Resume_SensAnal!$M$123</definedName>
    <definedName function="false" hidden="false" name="mleaf_9b8d3b91_711c_5582_976d_2f5f9ee8e1df" vbProcedure="false">'Use Phase'!$L$393</definedName>
    <definedName function="false" hidden="false" name="mleaf_9b8d8211_4253_561a_bd1d_5eec470ec051" vbProcedure="false">Recycling!$B$2</definedName>
    <definedName function="false" hidden="false" name="mleaf_9b8e3d99_c5c3_55cd_859e_5fc36a718757" vbProcedure="false">Resume_SensAnal!$F$193</definedName>
    <definedName function="false" hidden="false" name="mleaf_9b8ef2a8_742c_5fa4_9e8f_d2242bd69f71" vbProcedure="false">Production!$H$123</definedName>
    <definedName function="false" hidden="false" name="mleaf_9b8f486f_bf2b_5645_9961_776fbead20a1" vbProcedure="false">Production!$H$124</definedName>
    <definedName function="false" hidden="false" name="mleaf_9b975302_4b2b_59c6_bcdb_8bdef7f8c643" vbProcedure="false">'Use Phase'!$AG$230</definedName>
    <definedName function="false" hidden="false" name="mleaf_9b994dc1_11a2_557e_88ca_0363c7d2d649" vbProcedure="false">Resume_SensAnal!$Q$90</definedName>
    <definedName function="false" hidden="false" name="mleaf_9b9bd597_4e5e_574f_8bb3_17a4120184e2" vbProcedure="false">'Heat map article'!$E$57</definedName>
    <definedName function="false" hidden="false" name="mleaf_9b9c75d7_78e1_5a73_9af3_f0215b5b353f" vbProcedure="false">'Use Phase'!$R$170</definedName>
    <definedName function="false" hidden="false" name="mleaf_9b9fd218_057e_5833_a033_194f9c0ff468" vbProcedure="false">'Use Phase'!$AE$281</definedName>
    <definedName function="false" hidden="false" name="mleaf_9ba27e96_e5a2_5a55_a560_e0e6b19da7c6" vbProcedure="false">'Heat map article'!$M$148</definedName>
    <definedName function="false" hidden="false" name="mleaf_9ba688e7_d765_5cda_a64c_1fe5e0348017" vbProcedure="false">'Use Phase'!$AD$319</definedName>
    <definedName function="false" hidden="false" name="mleaf_9ba6a649_b116_5d43_b9ab_93a35a697105" vbProcedure="false">'Use Phase_Grid'!$P$203</definedName>
    <definedName function="false" hidden="false" name="mleaf_9ba8a547_6bcd_5fb6_9f65_64e8eb8a8c37" vbProcedure="false">Recycling!$E$87</definedName>
    <definedName function="false" hidden="false" name="mleaf_9baaffe4_e172_5800_80ff_de2fc39d84fc" vbProcedure="false">Recycling!$I$138</definedName>
    <definedName function="false" hidden="false" name="mleaf_9bad3d59_843f_5bbb_a859_b3fd782edc47" vbProcedure="false">Graphs!$C$65</definedName>
    <definedName function="false" hidden="false" name="mleaf_9bb00d20_b760_53de_b40f_f5622931c952" vbProcedure="false">Recycling!$R$187</definedName>
    <definedName function="false" hidden="false" name="mleaf_9bb0376d_6ca2_591e_9e0b_b34472b250db" vbProcedure="false">'Use Phase'!$AK$269</definedName>
    <definedName function="false" hidden="false" name="mleaf_9bb20e10_dad8_5da1_bba8_025525b07d54" vbProcedure="false">Production!$L$41</definedName>
    <definedName function="false" hidden="false" name="mleaf_9bb35b6c_1250_5281_9aaa_af842ed2b515" vbProcedure="false">Production!$BD$215</definedName>
    <definedName function="false" hidden="false" name="mleaf_9bb38384_8bf9_593d_9796_6cfd5ec9dd2b" vbProcedure="false">'Use Phase'!$L$91</definedName>
    <definedName function="false" hidden="false" name="mleaf_9bb567f2_9c83_52a1_a6ec_a77fcfd6bcee" vbProcedure="false">Resume_SensAnal!$AK$74</definedName>
    <definedName function="false" hidden="false" name="mleaf_9bc0284e_54ef_56e1_94cf_23483123437b" vbProcedure="false">Production!$F$66</definedName>
    <definedName function="false" hidden="false" name="mleaf_9bc4c2b4_5bbf_536a_b9aa_80e8ed6a4642" vbProcedure="false">'Heat map article'!$R$120</definedName>
    <definedName function="false" hidden="false" name="mleaf_9bc67870_0bad_5efd_8b26_d148ca41657b" vbProcedure="false">Graphs!$O$60</definedName>
    <definedName function="false" hidden="false" name="mleaf_9bc6a716_e31c_50aa_98b3_45ff381fb3dd" vbProcedure="false">Recycling!$D$145</definedName>
    <definedName function="false" hidden="false" name="mleaf_9bcdd3c1_7bf3_5b54_9c41_15c7f7dbf844" vbProcedure="false">'Heat map article'!$G$19</definedName>
    <definedName function="false" hidden="false" name="mleaf_9bd4c6ae_3f06_5ee5_885f_b163f868d408" vbProcedure="false">'Heat map article'!$AQ$11</definedName>
    <definedName function="false" hidden="false" name="mleaf_9bd5f27e_0733_5312_93c1_fea83d472443" vbProcedure="false">Resume_SensAnal!$D$60</definedName>
    <definedName function="false" hidden="false" name="mleaf_9bd93558_ea37_511e_9cfe_1fc951926fc6" vbProcedure="false">'Heat map article'!$AA$95</definedName>
    <definedName function="false" hidden="false" name="mleaf_9bd99001_199b_5182_93eb_e37bbea7e1cf" vbProcedure="false">'Use Phase'!$AK$348</definedName>
    <definedName function="false" hidden="false" name="mleaf_9bd9a945_b086_5cf0_810f_d1f9d87156d2" vbProcedure="false">'Use Phase'!$S$301</definedName>
    <definedName function="false" hidden="false" name="mleaf_9bdd6b32_09c5_532b_9589_60190a1f2a15" vbProcedure="false">Production!$AZ$3</definedName>
    <definedName function="false" hidden="false" name="mleaf_9bddee0d_81f1_5fda_a642_6df80299e42b" vbProcedure="false">Resume_SensAnal!$G$211</definedName>
    <definedName function="false" hidden="false" name="mleaf_9bddfcb4_67e9_5aab_bbc5_b6f3389c14da" vbProcedure="false">'Use Phase'!$AG$346</definedName>
    <definedName function="false" hidden="false" name="mleaf_9be1af9a_31fc_5718_af97_03f6e47ae259" vbProcedure="false">Resume_SensAnal!$O$190</definedName>
    <definedName function="false" hidden="false" name="mleaf_9be3ba9c_6d83_5764_8ffc_422ddc76f9c4" vbProcedure="false">'Heat map article'!$V$34</definedName>
    <definedName function="false" hidden="false" name="mleaf_9bea06f6_1f1c_5ec3_907f_96ebf497e8a0" vbProcedure="false">'Heat map article'!$AV$32</definedName>
    <definedName function="false" hidden="false" name="mleaf_9beafbaa_a3e7_5a83_b453_1b38ddc20d36" vbProcedure="false">'Use Phase'!$Q$77</definedName>
    <definedName function="false" hidden="false" name="mleaf_9bec5d38_f51d_5919_b45d_03039e9c32bf" vbProcedure="false">Resume_SensAnal!$AN$42</definedName>
    <definedName function="false" hidden="false" name="mleaf_9bf19eba_ea93_5605_8122_d6448e7c84a4" vbProcedure="false">'Heat map article'!$BA$9</definedName>
    <definedName function="false" hidden="false" name="mleaf_9bf23ead_35ef_5a86_b6c4_27a32469a7b6" vbProcedure="false">'Heat map article'!$Q$79</definedName>
    <definedName function="false" hidden="false" name="mleaf_9bf896bf_0957_5835_92ed_862f9f57f86c" vbProcedure="false">'Heat map article'!$M$90</definedName>
    <definedName function="false" hidden="false" name="mleaf_9bfa6243_adc3_51a4_b067_87de29c8fe92" vbProcedure="false">'Use Phase'!$N$215</definedName>
    <definedName function="false" hidden="false" name="mleaf_9bfaef25_50ab_5d45_b490_ff63b36a1c0c" vbProcedure="false">Recycling!$BR$299</definedName>
    <definedName function="false" hidden="false" name="mleaf_9bfec972_7d7c_5bbd_b280_5f14c841d37b" vbProcedure="false">Resume_SensAnal!$S$189</definedName>
    <definedName function="false" hidden="false" name="mleaf_9bff02db_9d59_5221_8b30_8f0e02692e7f" vbProcedure="false">'Heat map article'!$L$39</definedName>
    <definedName function="false" hidden="false" name="mleaf_9c00eadf_f4cf_5d8c_a948_976d36dc4275" vbProcedure="false">'Use Phase'!$AH$260</definedName>
    <definedName function="false" hidden="false" name="mleaf_9c02619d_3b72_57ff_8383_c6cd2ed00d00" vbProcedure="false">Production!$AS$3</definedName>
    <definedName function="false" hidden="false" name="mleaf_9c04afa0_08e3_5ddc_a376_e98a893a9b32" vbProcedure="false">'Use Phase_Grid'!$S$188</definedName>
    <definedName function="false" hidden="false" name="mleaf_9c07d432_2058_55a9_8400_b3a6ad18d04d" vbProcedure="false">Resume_SensAnal!$AE$67</definedName>
    <definedName function="false" hidden="false" name="mleaf_9c0d048a_a904_5170_bc3f_beb045d5b69a" vbProcedure="false">Recycling!$AP$1</definedName>
    <definedName function="false" hidden="false" name="mleaf_9c0e340f_2fb5_5785_adb4_8decfa45fa4f" vbProcedure="false">'Heat map article'!$AM$13</definedName>
    <definedName function="false" hidden="false" name="mleaf_9c107333_ebe4_50cf_86b0_8ef805594fdd" vbProcedure="false">'Use Phase'!$P$189</definedName>
    <definedName function="false" hidden="false" name="mleaf_9c158257_f302_5df0_8347_8d7030e7f9e3" vbProcedure="false">'Use Phase'!$S$353</definedName>
    <definedName function="false" hidden="false" name="mleaf_9c160f66_0a8b_52e5_b380_32661819b44b" vbProcedure="false">'Heat map article'!$AB$38</definedName>
    <definedName function="false" hidden="false" name="mleaf_9c16b13f_b1a6_5771_9191_ef462664dfbd" vbProcedure="false">Recycling!$V$147</definedName>
    <definedName function="false" hidden="false" name="mleaf_9c16bf5e_4244_57a8_8fe2_355a30155757" vbProcedure="false">Recycling!$AU$152</definedName>
    <definedName function="false" hidden="false" name="mleaf_9c17097f_a71f_59b5_842b_ce1347788ff6" vbProcedure="false">'Use Phase'!$L$135</definedName>
    <definedName function="false" hidden="false" name="mleaf_9c18f5af_f4ab_5c75_89fa_037803e2af08" vbProcedure="false">Production!$H$45</definedName>
    <definedName function="false" hidden="false" name="mleaf_9c1bfd26_4d53_59ad_a443_e601935e4706" vbProcedure="false">Production!$BO$225</definedName>
    <definedName function="false" hidden="false" name="mleaf_9c22540d_b034_5cb7_aedd_70d7e25b55fa" vbProcedure="false">Production!$N$163</definedName>
    <definedName function="false" hidden="false" name="mleaf_9c2517fb_a274_55a6_9f73_02c7a6d94b92" vbProcedure="false">Recycling!$AO$157</definedName>
    <definedName function="false" hidden="false" name="mleaf_9c2d2676_4227_56fe_b130_cdc0db013688" vbProcedure="false">'Use Phase'!$N$248</definedName>
    <definedName function="false" hidden="false" name="mleaf_9c2e8f5a_ca2b_53ae_92c5_4d9e800c75f2" vbProcedure="false">Recycling!$U$109</definedName>
    <definedName function="false" hidden="false" name="mleaf_9c315514_c22d_5064_8125_3c05bd51117d" vbProcedure="false">Production!$BN$205</definedName>
    <definedName function="false" hidden="false" name="mleaf_9c325495_5565_5a47_b85a_93f8120dbbf0" vbProcedure="false">'Heat map article'!$AB$34</definedName>
    <definedName function="false" hidden="false" name="mleaf_9c368897_dcbe_5d34_b240_69912693fc79" vbProcedure="false">Recycling!$L$102</definedName>
    <definedName function="false" hidden="false" name="mleaf_9c3d77e8_31ec_58b6_8575_1e7f49e32d49" vbProcedure="false">Recycling!$BO$307</definedName>
    <definedName function="false" hidden="false" name="mleaf_9c3dd01f_4c73_5a79_be65_08cfc106c846" vbProcedure="false">Recycling!$AP$320</definedName>
    <definedName function="false" hidden="false" name="mleaf_9c402407_5a2a_5e32_8a57_f7944dcf7de4" vbProcedure="false">'Heat map article'!$H$41</definedName>
    <definedName function="false" hidden="false" name="mleaf_9c40f4cd_687f_51cb_86a5_a133e52f3b10" vbProcedure="false">'Heat map article'!$H$37</definedName>
    <definedName function="false" hidden="false" name="mleaf_9c482c4f_2f50_58d8_90c2_8d185543726c" vbProcedure="false">'Use Phase_Grid'!$W$208</definedName>
    <definedName function="false" hidden="false" name="mleaf_9c4937dd_4a84_59dc_a243_3f7a02421cfb" vbProcedure="false">'Use Phase'!$V$188</definedName>
    <definedName function="false" hidden="false" name="mleaf_9c4b1382_e0ff_5e86_b7e8_39a97daace72" vbProcedure="false">'Use Phase_Grid'!$M$87</definedName>
    <definedName function="false" hidden="false" name="mleaf_9c4c3075_b07b_5dba_806e_b8e6be3c786e" vbProcedure="false">'Heat map article'!$R$65</definedName>
    <definedName function="false" hidden="false" name="mleaf_9c4ed1bc_378e_5cb4_8a5c_304ea5959904" vbProcedure="false">'Use Phase'!$Q$22</definedName>
    <definedName function="false" hidden="false" name="mleaf_9c52d8c6_134e_5825_85fb_a239b1ea9ccf" vbProcedure="false">Recycling!$AR$345</definedName>
    <definedName function="false" hidden="false" name="mleaf_9c5410b0_9556_5f75_a549_de0ab5adbf0e" vbProcedure="false">'Heat map article'!$M$124</definedName>
    <definedName function="false" hidden="false" name="mleaf_9c57387b_715d_5d8e_aaff_86122a304334" vbProcedure="false">'Heat map article'!$AH$31</definedName>
    <definedName function="false" hidden="false" name="mleaf_9c5d928b_c920_59de_b01b_6ed6d1d94e54" vbProcedure="false">Graphs!$Q$6</definedName>
    <definedName function="false" hidden="false" name="mleaf_9c622b19_0b38_5840_b599_21751aed5243" vbProcedure="false">Production!$O$32</definedName>
    <definedName function="false" hidden="false" name="mleaf_9c660013_5f58_5ccb_9f38_a909458e31e8" vbProcedure="false">Graphs!$B$18</definedName>
    <definedName function="false" hidden="false" name="mleaf_9c69b20f_eb89_5e7a_94ac_4ab28e8772bf" vbProcedure="false">Production!$H$53</definedName>
    <definedName function="false" hidden="false" name="mleaf_9c6a2743_766f_5327_b533_0698f08fb2fb" vbProcedure="false">'Use Phase'!$AG$286</definedName>
    <definedName function="false" hidden="false" name="mleaf_9c6af265_12f8_5b8b_8466_869483ff30a6" vbProcedure="false">'Heat map article'!$C$98</definedName>
    <definedName function="false" hidden="false" name="mleaf_9c6b442b_4b5c_5e9d_800d_a70b702520a6" vbProcedure="false">'Heat map article'!$AT$15</definedName>
    <definedName function="false" hidden="false" name="mleaf_9c6f0a24_4264_5638_90fe_a48a971571ce" vbProcedure="false">'Use Phase'!$Q$195</definedName>
    <definedName function="false" hidden="false" name="mleaf_9c7182da_47a5_5748_b0a7_053f8398ffa6" vbProcedure="false">'Use Phase'!$AI$276</definedName>
    <definedName function="false" hidden="false" name="mleaf_9c757d88_24c1_5e7e_b1f8_59307194be4f" vbProcedure="false">'Use Phase'!$V$271</definedName>
    <definedName function="false" hidden="false" name="mleaf_9c76c131_2bbe_51d9_a768_80197f3a0dea" vbProcedure="false">'Use Phase'!$W$336</definedName>
    <definedName function="false" hidden="false" name="mleaf_9c793c47_67ba_534c_9b5e_aa4503843cd8" vbProcedure="false">'Heat map article'!$I$102</definedName>
    <definedName function="false" hidden="false" name="mleaf_9c83fa54_3dd4_542c_bc97_aa7605d2067f" vbProcedure="false">Resume_SensAnal!$T$218</definedName>
    <definedName function="false" hidden="false" name="mleaf_9c846ca1_b7e0_541d_ba23_45b3229c99ee" vbProcedure="false">'Use Phase'!$J$59</definedName>
    <definedName function="false" hidden="false" name="mleaf_9c87a2c5_ba5f_5d5d_8466_51b3c99f5e07" vbProcedure="false">Resume_SensAnal!$S$51</definedName>
    <definedName function="false" hidden="false" name="mleaf_9c886445_3542_5b74_aa47_053e3ac9a3e0" vbProcedure="false">Resume_SensAnal!$N$153</definedName>
    <definedName function="false" hidden="false" name="mleaf_9c8bb6f5_6f1e_58c6_8506_ddb02c6b641f" vbProcedure="false">Production!$BF$87</definedName>
    <definedName function="false" hidden="false" name="mleaf_9c8bd724_cf56_576b_a9cb_fa2eb2dadcb1" vbProcedure="false">'Heat map article'!$J$101</definedName>
    <definedName function="false" hidden="false" name="mleaf_9c8d5d2b_b1cd_56d8_b2c3_32f4915cfec5" vbProcedure="false">Resume_SensAnal!$AN$125</definedName>
    <definedName function="false" hidden="false" name="mleaf_9c91e1ba_6ed8_5fd4_8e7c_b9ef6dec8ded" vbProcedure="false">'Heat map article'!$P$149</definedName>
    <definedName function="false" hidden="false" name="mleaf_9c92485c_fa3e_55be_89ae_213e940a516b" vbProcedure="false">Resume_SensAnal!$AE$39</definedName>
    <definedName function="false" hidden="false" name="mleaf_9c97fdf4_3b6c_5e1e_a160_afb5cc39ffa4" vbProcedure="false">'Use Phase'!$S$325</definedName>
    <definedName function="false" hidden="false" name="mleaf_9c99a011_1679_5e87_bb5d_456f9f50faae" vbProcedure="false">'Use Phase'!$AG$193</definedName>
    <definedName function="false" hidden="false" name="mleaf_9c9c8a17_2d72_5259_8358_012775e6c9b0" vbProcedure="false">'Heat map article'!$AQ$22</definedName>
    <definedName function="false" hidden="false" name="mleaf_9c9d8d65_bc1f_5775_8a12_a07ac22388c8" vbProcedure="false">Production!$K$127</definedName>
    <definedName function="false" hidden="false" name="mleaf_9ca20cdb_b766_5673_be73_d3cfc2010c48" vbProcedure="false">'Use Phase_Grid'!$M$152</definedName>
    <definedName function="false" hidden="false" name="mleaf_9caabbec_fdcb_5c62_92ee_612eb9fc704d" vbProcedure="false">Production!$M$108</definedName>
    <definedName function="false" hidden="false" name="mleaf_9cabc7f9_5b94_5a5e_845c_d7bd0c6413e5" vbProcedure="false">Resume_SensAnal!$V$200</definedName>
    <definedName function="false" hidden="false" name="mleaf_9cafc473_554e_5750_8f40_71f8b70a5a00" vbProcedure="false">Recycling!$AF$87</definedName>
    <definedName function="false" hidden="false" name="mleaf_9cb4c162_9e44_5486_8b16_79c1626b167b" vbProcedure="false">Production!$BM$53</definedName>
    <definedName function="false" hidden="false" name="mleaf_9cb5c9bb_f227_5075_8038_7be0c89bd28f" vbProcedure="false">'Use Phase'!$S$237</definedName>
    <definedName function="false" hidden="false" name="mleaf_9cb6de36_5d77_5f4f_a09c_2999dc110d88" vbProcedure="false">'Use Phase'!$P$113</definedName>
    <definedName function="false" hidden="false" name="mleaf_9cb9643d_b66f_5ab0_8f51_1cd4775d8386" vbProcedure="false">Recycling!$BM$307</definedName>
    <definedName function="false" hidden="false" name="mleaf_9cb9f637_8535_54f4_a00c_5ea41b97a71d" vbProcedure="false">'Heat map article'!$M$123</definedName>
    <definedName function="false" hidden="false" name="mleaf_9cc2da14_dcf1_5a51_a382_55e105015d07" vbProcedure="false">'Use Phase'!$AF$248</definedName>
    <definedName function="false" hidden="false" name="mleaf_9cc6b322_d9c5_55ba_b06f_7072f22270e5" vbProcedure="false">Resume_SensAnal!$O$17</definedName>
    <definedName function="false" hidden="false" name="mleaf_9cc70d3f_4617_5513_9a47_47bb32dd74d8" vbProcedure="false">'Use Phase'!$AJ$306</definedName>
    <definedName function="false" hidden="false" name="mleaf_9cc8c8ac_808a_5575_a1da_2e80d8b86922" vbProcedure="false">'Use Phase'!$C$8</definedName>
    <definedName function="false" hidden="false" name="mleaf_9ccb042f_9ff5_54bb_888f_8e588017cd43" vbProcedure="false">Resume_SensAnal!$O$157</definedName>
    <definedName function="false" hidden="false" name="mleaf_9ccc26dc_2f1d_55c1_9766_216327049988" vbProcedure="false">Production!$N$98</definedName>
    <definedName function="false" hidden="false" name="mleaf_9ccf7bb5_892b_5d2b_b3b5_f9eaad31dbf6" vbProcedure="false">'Use Phase_Grid'!$V$138</definedName>
    <definedName function="false" hidden="false" name="mleaf_9cd66f0e_662b_58ed_97a3_7e6fe5678acc" vbProcedure="false">Resume_SensAnal!$I$145</definedName>
    <definedName function="false" hidden="false" name="mleaf_9cd70549_be41_5f69_a651_45a3eaf69463" vbProcedure="false">Resume_SensAnal!$AN$127</definedName>
    <definedName function="false" hidden="false" name="mleaf_9cd879a9_04f7_54ac_9aa9_6f6fe5563d27" vbProcedure="false">Resume_SensAnal!$AR$105</definedName>
    <definedName function="false" hidden="false" name="mleaf_9cdc7306_e680_5883_a82b_dfbd4db2d748" vbProcedure="false">Recycling!$AP$62</definedName>
    <definedName function="false" hidden="false" name="mleaf_9cde00da_5a8c_5158_8922_232212bbe2ae" vbProcedure="false">Resume_SensAnal!$Q$42</definedName>
    <definedName function="false" hidden="false" name="mleaf_9cde5544_1975_5e82_a8ca_35a7384674de" vbProcedure="false">Resume_SensAnal!$G$71</definedName>
    <definedName function="false" hidden="false" name="mleaf_9ce0ab8d_a41c_5484_ae15_90269e200eff" vbProcedure="false">'Use Phase'!$R$80</definedName>
    <definedName function="false" hidden="false" name="mleaf_9ce44764_4074_5be5_a06d_245a41dac79a" vbProcedure="false">Production!$M$102</definedName>
    <definedName function="false" hidden="false" name="mleaf_9ce49161_2f88_5672_8c3b_3856ced9f156" vbProcedure="false">'Heat map article'!$I$14</definedName>
    <definedName function="false" hidden="false" name="mleaf_9ce6b673_87e5_57e1_b789_8f7cc4285ad9" vbProcedure="false">'Use Phase'!$M$19</definedName>
    <definedName function="false" hidden="false" name="mleaf_9cecf0b3_9e9f_5560_928b_069bb5e651c7" vbProcedure="false">Resume_SensAnal!$AM$76</definedName>
    <definedName function="false" hidden="false" name="mleaf_9cf29917_b236_5607_8bd7_e2dbab29d1c0" vbProcedure="false">Recycling!$AQ$318</definedName>
    <definedName function="false" hidden="false" name="mleaf_9cf7a94f_545a_5dab_bd88_525a44b089b9" vbProcedure="false">'Use Phase_Grid'!$O$9</definedName>
    <definedName function="false" hidden="false" name="mleaf_9cf9cfc6_49e0_58ae_9c4f_74025d502bd2" vbProcedure="false">'Use Phase'!$D$59</definedName>
    <definedName function="false" hidden="false" name="mleaf_9cf9fa63_082f_5805_9b69_9f35036867e0" vbProcedure="false">Recycling!$J$105</definedName>
    <definedName function="false" hidden="false" name="mleaf_9cff9dac_d4e1_5c1b_8bcb_6cab824f71fc" vbProcedure="false">'Use Phase'!$O$162</definedName>
    <definedName function="false" hidden="false" name="mleaf_9d052a6d_b687_5aee_a4ea_5a02120ea6b7" vbProcedure="false">Recycling!$BO$328</definedName>
    <definedName function="false" hidden="false" name="mleaf_9d0952d3_5c56_51cc_8391_23dcf6dd0461" vbProcedure="false">'Heat map article'!$C$115</definedName>
    <definedName function="false" hidden="false" name="mleaf_9d0bcb6e_4917_52f6_aab9_3febc21952eb" vbProcedure="false">'Heat map article'!$F$121</definedName>
    <definedName function="false" hidden="false" name="mleaf_9d0dc755_930d_5035_ac78_2a5dbc1d406c" vbProcedure="false">Resume_SensAnal!$M$32</definedName>
    <definedName function="false" hidden="false" name="mleaf_9d0e8f69_0efb_59d4_83e3_795c7a05039b" vbProcedure="false">Production!$AA$156</definedName>
    <definedName function="false" hidden="false" name="mleaf_9d0ec699_74d7_5a70_b6f5_260f98653960" vbProcedure="false">'Use Phase'!$P$282</definedName>
    <definedName function="false" hidden="false" name="mleaf_9d1524f0_1488_59e4_bb77_4db17fc1fc43" vbProcedure="false">'Use Phase'!$M$55</definedName>
    <definedName function="false" hidden="false" name="mleaf_9d15acd4_bec6_5468_826f_c7240506cf1e" vbProcedure="false">Resume_SensAnal!$R$191</definedName>
    <definedName function="false" hidden="false" name="mleaf_9d186d4f_5bc6_5d5a_8ce3_1db38b9f2333" vbProcedure="false">'Use Phase_Grid'!$T$151</definedName>
    <definedName function="false" hidden="false" name="mleaf_9d19f6fc_9afc_5501_8bbf_756613cf2107" vbProcedure="false">'Use Phase'!$R$217</definedName>
    <definedName function="false" hidden="false" name="mleaf_9d1cf001_bfcd_514d_9bba_6f65bca8100a" vbProcedure="false">'Use Phase'!$Q$24</definedName>
    <definedName function="false" hidden="false" name="mleaf_9d1e353c_740b_5cb6_8b35_0dad4cc07ffc" vbProcedure="false">'Heat map article'!$AH$123</definedName>
    <definedName function="false" hidden="false" name="mleaf_9d3175bf_6972_5bdf_820b_231665bebc82" vbProcedure="false">Resume_SensAnal!$M$51</definedName>
    <definedName function="false" hidden="false" name="mleaf_9d3252d5_987f_5610_ad2d_5539fbec0cea" vbProcedure="false">Production!$I$121</definedName>
    <definedName function="false" hidden="false" name="mleaf_9d3266fb_3c84_5a95_bae5_620f40c2003e" vbProcedure="false">'Use Phase'!$Q$49</definedName>
    <definedName function="false" hidden="false" name="mleaf_9d32bf2e_fec4_5ace_81f2_71cfcb597c85" vbProcedure="false">'Use Phase'!$T$220</definedName>
    <definedName function="false" hidden="false" name="mleaf_9d359b76_ba4c_5ad8_9608_11b474740fc1" vbProcedure="false">'Use Phase_Grid'!$K$14</definedName>
    <definedName function="false" hidden="false" name="mleaf_9d36eb3c_277a_5cf0_bfcc_e2d9d2fc083d" vbProcedure="false">Recycling!$M$122</definedName>
    <definedName function="false" hidden="false" name="mleaf_9d3b0b7f_27a1_5101_bbb3_fb47733b8447" vbProcedure="false">Production!$M$240</definedName>
    <definedName function="false" hidden="false" name="mleaf_9d3be170_b395_5e00_84bf_1c1974a3a6f0" vbProcedure="false">'Use Phase_Grid'!$D$8</definedName>
    <definedName function="false" hidden="false" name="mleaf_9d3c7eb3_22da_5149_a7b6_63e13eed4c23" vbProcedure="false">Production!$AO$86</definedName>
    <definedName function="false" hidden="false" name="mleaf_9d3ce4db_b882_5bf2_b2cb_58da7aac0a1a" vbProcedure="false">Production!$Q$32</definedName>
    <definedName function="false" hidden="false" name="mleaf_9d3ecaa4_5361_5780_9935_93533e6ba15c" vbProcedure="false">Production!$R$61</definedName>
    <definedName function="false" hidden="false" name="mleaf_9d40d873_0a1d_5b06_82ae_d14b3589cbda" vbProcedure="false">'Use Phase'!$M$353</definedName>
    <definedName function="false" hidden="false" name="mleaf_9d417f0c_5f19_5dbc_8b8a_546d17b4bf8a" vbProcedure="false">Recycling!$AV$122</definedName>
    <definedName function="false" hidden="false" name="mleaf_9d41dafe_562b_5a58_b266_79fe6441052e" vbProcedure="false">Recycling!$BW$105</definedName>
    <definedName function="false" hidden="false" name="mleaf_9d4231a9_4144_5ee5_ba4d_c73e53e32fa4" vbProcedure="false">Production!$O$28</definedName>
    <definedName function="false" hidden="false" name="mleaf_9d439459_b22d_5948_8157_2eb4a7bb8277" vbProcedure="false">Production!$Y$156</definedName>
    <definedName function="false" hidden="false" name="mleaf_9d466c33_6725_5272_8ddb_6b605e617e38" vbProcedure="false">Production!$AA$86</definedName>
    <definedName function="false" hidden="false" name="mleaf_9d4fc3ad_d32e_5ab7_b00c_cd6c6aa28fbd" vbProcedure="false">'Use Phase'!$U$309</definedName>
    <definedName function="false" hidden="false" name="mleaf_9d5276b2_0b94_558b_b265_987b3b028411" vbProcedure="false">'Use Phase_Grid'!$Q$210</definedName>
    <definedName function="false" hidden="false" name="mleaf_9d55666a_012b_5fbc_9b75_7c24a0a39868" vbProcedure="false">Graphs!$I$63</definedName>
    <definedName function="false" hidden="false" name="mleaf_9d564a3a_847a_5ab5_9b39_fa1d2e1bbdfe" vbProcedure="false">Recycling!$AB$95</definedName>
    <definedName function="false" hidden="false" name="mleaf_9d564eaa_fad4_5a70_9c9d_c2fee6f58ab4" vbProcedure="false">Production!$D$23</definedName>
    <definedName function="false" hidden="false" name="mleaf_9d5947b5_3c46_51a3_aa2a_c129b96b8f17" vbProcedure="false">'Use Phase'!$Q$201</definedName>
    <definedName function="false" hidden="false" name="mleaf_9d597ceb_8a8a_5779_905d_bb90e2be87ed" vbProcedure="false">Resume_SensAnal!$F$50</definedName>
    <definedName function="false" hidden="false" name="mleaf_9d5a22fc_c735_5cf1_837e_38d043fb6c72" vbProcedure="false">'Use Phase'!$J$322</definedName>
    <definedName function="false" hidden="false" name="mleaf_9d5a3875_a1b0_599b_89bf_8c6dac7e625b" vbProcedure="false">Recycling!$AR$301</definedName>
    <definedName function="false" hidden="false" name="mleaf_9d5ae805_27c7_51f3_91e3_a9d731b31d65" vbProcedure="false">'Use Phase'!$AE$200</definedName>
    <definedName function="false" hidden="false" name="mleaf_9d5c3a75_5438_58ca_a363_07a3419ee38e" vbProcedure="false">Resume_SensAnal!$AL$91</definedName>
    <definedName function="false" hidden="false" name="mleaf_9d5e8c73_a45e_566d_8f15_41985f318d93" vbProcedure="false">Resume_SensAnal!$AP$129</definedName>
    <definedName function="false" hidden="false" name="mleaf_9d60a415_02f0_5d30_85ef_7a9a9b393634" vbProcedure="false">'Use Phase'!$U$204</definedName>
    <definedName function="false" hidden="false" name="mleaf_9d618614_8756_5fef_aea3_7bb242beec32" vbProcedure="false">'Use Phase_Grid'!$J$173</definedName>
    <definedName function="false" hidden="false" name="mleaf_9d62f69e_0beb_5f77_8e81_2dc7a576f20b" vbProcedure="false">'Heat map article'!$AD$88</definedName>
    <definedName function="false" hidden="false" name="mleaf_9d6304e0_022b_530b_99bb_ff5da4bd31eb" vbProcedure="false">Recycling!$CC$113</definedName>
    <definedName function="false" hidden="false" name="mleaf_9d63f238_6def_5d38_b45f_f6669705b343" vbProcedure="false">Production!$M$109</definedName>
    <definedName function="false" hidden="false" name="mleaf_9d64df44_3162_58e6_8cfe_ce70cf5b48de" vbProcedure="false">'Heat map article'!$AX$6</definedName>
    <definedName function="false" hidden="false" name="mleaf_9d67fccb_0909_551e_99cd_675d9eefb713" vbProcedure="false">'Heat map article'!$AI$40</definedName>
    <definedName function="false" hidden="false" name="mleaf_9d6804fa_b5f7_53ed_ae8f_6de1cb790b28" vbProcedure="false">Resume_SensAnal!$N$104</definedName>
    <definedName function="false" hidden="false" name="mleaf_9d695025_c37a_524c_9231_88495d915218" vbProcedure="false">Recycling!$AR$72</definedName>
    <definedName function="false" hidden="false" name="mleaf_9d6c68ec_0703_560f_8829_ba4c021fb1d6" vbProcedure="false">Production!$AL$45</definedName>
    <definedName function="false" hidden="false" name="mleaf_9d75fea7_feae_5249_b22b_a5489bd5a770" vbProcedure="false">'Use Phase'!$S$298</definedName>
    <definedName function="false" hidden="false" name="mleaf_9d767c6d_8180_5a31_afed_e11d31642ad8" vbProcedure="false">'Use Phase'!$B$46</definedName>
    <definedName function="false" hidden="false" name="mleaf_9d7ad3ef_9238_5a1d_a485_f91ccfb0ba7a" vbProcedure="false">'Use Phase'!$Q$210</definedName>
    <definedName function="false" hidden="false" name="mleaf_9d7cbba5_52b2_59e0_a72b_2e0d1f33a5f7" vbProcedure="false">'Use Phase'!$AH$321</definedName>
    <definedName function="false" hidden="false" name="mleaf_9d7fc068_f953_5895_9042_32da8ae7db9c" vbProcedure="false">'Heat map article'!$E$136</definedName>
    <definedName function="false" hidden="false" name="mleaf_9d812d14_38a3_576c_9ab5_b13a584ddbf6" vbProcedure="false">Recycling!$E$151</definedName>
    <definedName function="false" hidden="false" name="mleaf_9d82dbe8_6dde_532a_95f1_8706b0f8df9e" vbProcedure="false">Production!$AL$187</definedName>
    <definedName function="false" hidden="false" name="mleaf_9d86455c_e8fa_5a46_8b24_c3d2b3863d44" vbProcedure="false">'Use Phase_Grid'!$R$8</definedName>
    <definedName function="false" hidden="false" name="mleaf_9d8d51a7_2647_5bcb_89d8_3b82702ba9e6" vbProcedure="false">Graphs!$K$13</definedName>
    <definedName function="false" hidden="false" name="mleaf_9d8fd0f3_1aba_5ddf_afaa_ae6faf42cd8e" vbProcedure="false">Production!$AJ$87</definedName>
    <definedName function="false" hidden="false" name="mleaf_9d916d5c_4502_58f8_b58f_b0f7e9914e0a" vbProcedure="false">'Use Phase_Grid'!$L$232</definedName>
    <definedName function="false" hidden="false" name="mleaf_9d936eb7_e049_5ee9_bcc5_a9e2255b7e81" vbProcedure="false">'Use Phase'!$AK$238</definedName>
    <definedName function="false" hidden="false" name="mleaf_9d943878_0c1d_54d7_9128_f0367792b6e8" vbProcedure="false">Resume_SensAnal!$M$208</definedName>
    <definedName function="false" hidden="false" name="mleaf_9d94bf5e_31fd_529d_ab19_156b44370868" vbProcedure="false">'Use Phase'!$V$320</definedName>
    <definedName function="false" hidden="false" name="mleaf_9d959aa5_17fd_59a1_b17d_384605faa9e1" vbProcedure="false">'Heat map article'!$BB$22</definedName>
    <definedName function="false" hidden="false" name="mleaf_9d979634_6a6e_5f6a_bc9d_e53e9f4328ff" vbProcedure="false">Recycling!$D$143</definedName>
    <definedName function="false" hidden="false" name="mleaf_9d992a87_615e_553b_bfef_9e2634885c01" vbProcedure="false">'Heat map article'!$I$138</definedName>
    <definedName function="false" hidden="false" name="mleaf_9d9b7c6e_d8bc_52c5_a6dc_d9aa6340c8bb" vbProcedure="false">Production!$J$232</definedName>
    <definedName function="false" hidden="false" name="mleaf_9d9bce5b_b430_5717_86a3_a4c8f9baca6b" vbProcedure="false">'Use Phase'!$S$327</definedName>
    <definedName function="false" hidden="false" name="mleaf_9d9c3d98_e5cd_5629_a05c_c47301f1a8df" vbProcedure="false">'Heat map article'!$AB$120</definedName>
    <definedName function="false" hidden="false" name="mleaf_9d9d1cfd_688e_56ee_a63a_ddbe6c36bc40" vbProcedure="false">'Use Phase_Grid'!$K$253</definedName>
    <definedName function="false" hidden="false" name="mleaf_9d9dd78b_8d55_5bb0_b34a_a4887eacee8d" vbProcedure="false">'Heat map article'!$AD$73</definedName>
    <definedName function="false" hidden="false" name="mleaf_9d9e3dde_f500_5063_986c_e72235d2326b" vbProcedure="false">'Use Phase_Grid'!$K$172</definedName>
    <definedName function="false" hidden="false" name="mleaf_9d9e5f81_6cf2_5136_abe2_ca22baf615b2" vbProcedure="false">Production!$R$20</definedName>
    <definedName function="false" hidden="false" name="mleaf_9da199a8_4174_5e75_8fe2_cd705a2bd1f6" vbProcedure="false">'Heat map article'!$AU$28</definedName>
    <definedName function="false" hidden="false" name="mleaf_9da36800_fe83_58d5_a923_164728f5a89e" vbProcedure="false">Graphs!$H$49</definedName>
    <definedName function="false" hidden="false" name="mleaf_9da58b87_33c5_533c_b3d3_628ce36a75c1" vbProcedure="false">Graphs!$D$46</definedName>
    <definedName function="false" hidden="false" name="mleaf_9da7e871_c35c_51a8_a55a_bbca85bb6997" vbProcedure="false">'Use Phase'!$O$238</definedName>
    <definedName function="false" hidden="false" name="mleaf_9dad478b_e7aa_5631_acf3_333aa4138412" vbProcedure="false">'Heat map article'!$AY$12</definedName>
    <definedName function="false" hidden="false" name="mleaf_9dae0dad_6008_5da9_94f2_436b394011ba" vbProcedure="false">'Use Phase'!$V$155</definedName>
    <definedName function="false" hidden="false" name="mleaf_9db1545c_a4dd_5bcd_ad26_037c74667633" vbProcedure="false">Resume_SensAnal!$I$63</definedName>
    <definedName function="false" hidden="false" name="mleaf_9db476c3_07b8_52fd_a058_efce202329ed" vbProcedure="false">'Heat map article'!$AA$90</definedName>
    <definedName function="false" hidden="false" name="mleaf_9db7a80d_bbe6_5963_a1b9_8e9fbfa617ee" vbProcedure="false">Production!$AV$13</definedName>
    <definedName function="false" hidden="false" name="mleaf_9dbaf5bc_64b1_5fb3_a323_1e3577a14306" vbProcedure="false">'Use Phase'!$U$347</definedName>
    <definedName function="false" hidden="false" name="mleaf_9dbda90c_f5dd_58d1_9dd5_a59c899a5d20" vbProcedure="false">Whisker_Sens!$C$20</definedName>
    <definedName function="false" hidden="false" name="mleaf_9dc131c5_0da0_5038_89c1_8eb95ef38302" vbProcedure="false">Production!$N$117</definedName>
    <definedName function="false" hidden="false" name="mleaf_9dc2bd79_6665_5288_8c5d_dbc7495cd55d" vbProcedure="false">Resume_SensAnal!$AL$76</definedName>
    <definedName function="false" hidden="false" name="mleaf_9dc33005_88ac_5ca5_82b2_bb423d23807f" vbProcedure="false">Resume_SensAnal!$AB$99</definedName>
    <definedName function="false" hidden="false" name="mleaf_9dc35a73_d8ee_561a_89e6_702c3b989002" vbProcedure="false">'Use Phase_Grid'!$K$159</definedName>
    <definedName function="false" hidden="false" name="mleaf_9dc35c4e_2f5e_512e_bf22_e6d4300ba944" vbProcedure="false">'Use Phase_Grid'!$B$9</definedName>
    <definedName function="false" hidden="false" name="mleaf_9dc43558_32c3_57a8_ac77_5ca072a7ef32" vbProcedure="false">Production!$F$173</definedName>
    <definedName function="false" hidden="false" name="mleaf_9dc5dd6e_710c_5d46_8b99_bcd3f97407a6" vbProcedure="false">Resume_SensAnal!$T$164</definedName>
    <definedName function="false" hidden="false" name="mleaf_9dc86337_c85f_5dbe_a5ba_d812a076cbc4" vbProcedure="false">Production!$BF$49</definedName>
    <definedName function="false" hidden="false" name="mleaf_9dd46b21_c57c_56aa_bebc_a881466101f7" vbProcedure="false">Recycling!$AM$143</definedName>
    <definedName function="false" hidden="false" name="mleaf_9dd600e0_c754_51f2_98b7_96eb46cf6254" vbProcedure="false">'Heat map article'!$D$73</definedName>
    <definedName function="false" hidden="false" name="mleaf_9dd64535_dc50_5b0d_8241_c245bac5f0d4" vbProcedure="false">Production!$BO$47</definedName>
    <definedName function="false" hidden="false" name="mleaf_9ddaaeed_db35_5e4c_8e1e_3c9e2f2ca336" vbProcedure="false">Recycling!$AL$157</definedName>
    <definedName function="false" hidden="false" name="mleaf_9ddee287_51ac_5426_9026_851e0983071f" vbProcedure="false">Recycling!$BK$318</definedName>
    <definedName function="false" hidden="false" name="mleaf_9de1b9b7_42f2_50f6_865c_5408adc293a9" vbProcedure="false">Recycling!$U$114</definedName>
    <definedName function="false" hidden="false" name="mleaf_9de5275c_b70b_54fe_aad9_6478692a5d89" vbProcedure="false">'Heat map article'!$AT$30</definedName>
    <definedName function="false" hidden="false" name="mleaf_9de8c1be_3694_5a5a_8812_eada2d623f15" vbProcedure="false">'Use Phase'!$W$294</definedName>
    <definedName function="false" hidden="false" name="mleaf_9de94f8d_3157_58ae_ae4e_26113761fb4d" vbProcedure="false">'Heat map article'!$Y$98</definedName>
    <definedName function="false" hidden="false" name="mleaf_9dee219a_2eb4_50a3_ae7f_cc2fd2902731" vbProcedure="false">Recycling!$O$177</definedName>
    <definedName function="false" hidden="false" name="mleaf_9df0136a_3c7e_5930_8883_96d04d568d55" vbProcedure="false">Recycling!$AH$189</definedName>
    <definedName function="false" hidden="false" name="mleaf_9df52744_4db3_5a24_8915_11a929b36612" vbProcedure="false">'Use Phase_Grid'!$L$220</definedName>
    <definedName function="false" hidden="false" name="mleaf_9df5659c_0411_5297_9306_b65de22ca565" vbProcedure="false">'Use Phase'!$AE$257</definedName>
    <definedName function="false" hidden="false" name="mleaf_9df5b99f_32e0_5298_bd73_aa8edd879999" vbProcedure="false">'Use Phase'!$T$201</definedName>
    <definedName function="false" hidden="false" name="mleaf_9df7e613_228e_5379_ae75_59f5c47ecea4" vbProcedure="false">'Heat map article'!$AH$45</definedName>
    <definedName function="false" hidden="false" name="mleaf_9dfed8ec_8a37_5c98_af2d_9981a10c0864" vbProcedure="false">Recycling!$BO$330</definedName>
    <definedName function="false" hidden="false" name="mleaf_9e01dd96_de5d_5321_ba7b_9a9e92988231" vbProcedure="false">'Use Phase'!$S$190</definedName>
    <definedName function="false" hidden="false" name="mleaf_9e0305fc_8f8f_53ee_90ff_f95bfa77c733" vbProcedure="false">Resume_SensAnal!$F$125</definedName>
    <definedName function="false" hidden="false" name="mleaf_9e0370e0_67c5_5217_8496_097226b600ce" vbProcedure="false">Recycling!$BC$84</definedName>
    <definedName function="false" hidden="false" name="mleaf_9e09169a_2b8a_5ea2_92dc_988851917e3f" vbProcedure="false">Recycling!$BB$142</definedName>
    <definedName function="false" hidden="false" name="mleaf_9e0cd3e8_e041_5c18_8878_8b2263c5c741" vbProcedure="false">'Heat map article'!$O$35</definedName>
    <definedName function="false" hidden="false" name="mleaf_9e135c43_f484_5738_bf05_01894a2ce4d3" vbProcedure="false">Resume_SensAnal!$R$188</definedName>
    <definedName function="false" hidden="false" name="mleaf_9e18a135_20e6_5a15_864e_fff07d364738" vbProcedure="false">Production!$E$118</definedName>
    <definedName function="false" hidden="false" name="mleaf_9e1be87b_91ef_5bf6_9b50_0dbb475ef473" vbProcedure="false">Production!$N$174</definedName>
    <definedName function="false" hidden="false" name="mleaf_9e1d7ccc_c279_519b_ba9a_237514039a5f" vbProcedure="false">Resume_SensAnal!$AB$37</definedName>
    <definedName function="false" hidden="false" name="mleaf_9e1f3909_de46_5104_91e1_e2d4bd695e6f" vbProcedure="false">Recycling!$BJ$4</definedName>
    <definedName function="false" hidden="false" name="mleaf_9e23c1d7_4184_5980_8a07_96f2cc40fe20" vbProcedure="false">'Use Phase'!$P$269</definedName>
    <definedName function="false" hidden="false" name="mleaf_9e276533_e01b_5f6d_a5e6_481294a9ecf7" vbProcedure="false">Resume_SensAnal!$H$64</definedName>
    <definedName function="false" hidden="false" name="mleaf_9e297d6e_acde_5cd8_8d20_065b6207c474" vbProcedure="false">'Heat map article'!$M$107</definedName>
    <definedName function="false" hidden="false" name="mleaf_9e29ba5e_55d3_50d8_a36a_a55b1bfc26f4" vbProcedure="false">'Heat map article'!$W$34</definedName>
    <definedName function="false" hidden="false" name="mleaf_9e2a2a1e_0267_536b_b2c2_7441fa96a0f6" vbProcedure="false">'Use Phase'!$O$209</definedName>
    <definedName function="false" hidden="false" name="mleaf_9e2ba5da_680a_54d0_b693_cc362dc16002" vbProcedure="false">Recycling!$AU$44</definedName>
    <definedName function="false" hidden="false" name="mleaf_9e2f310b_ff76_5954_bd4c_aaf8d7745837" vbProcedure="false">'Use Phase'!$O$308</definedName>
    <definedName function="false" hidden="false" name="mleaf_9e33e096_e95b_5675_aa3e_b97cb3cf0393" vbProcedure="false">'Use Phase'!$AI$329</definedName>
    <definedName function="false" hidden="false" name="mleaf_9e375211_2071_5c73_9caa_db46c7d57c6f" vbProcedure="false">Resume_SensAnal!$D$77</definedName>
    <definedName function="false" hidden="false" name="mleaf_9e379e14_9516_5a2e_a69c_ebfaf403b738" vbProcedure="false">'Heat map article'!$G$41</definedName>
    <definedName function="false" hidden="false" name="mleaf_9e388802_bc00_50e7_865a_f429171abcbd" vbProcedure="false">Resume_SensAnal!$Q$32</definedName>
    <definedName function="false" hidden="false" name="mleaf_9e3a4378_850b_5620_9430_66e8870490b0" vbProcedure="false">'Heat map article'!$X$45</definedName>
    <definedName function="false" hidden="false" name="mleaf_9e3a71db_8861_502a_b7ec_a1e10d1e132f" vbProcedure="false">Recycling!$S$138</definedName>
    <definedName function="false" hidden="false" name="mleaf_9e3a8967_60ff_54d6_9c42_1ad957c6aac1" vbProcedure="false">Production!$M$63</definedName>
    <definedName function="false" hidden="false" name="mleaf_9e3c188d_f1ea_5659_9a96_6b63fcfae123" vbProcedure="false">Production!$BN$221</definedName>
    <definedName function="false" hidden="false" name="mleaf_9e3d1cd9_5fdf_51b1_9098_2d361c3fbba6" vbProcedure="false">'Use Phase_Grid'!$W$215</definedName>
    <definedName function="false" hidden="false" name="mleaf_9e3dc202_03c8_531c_816d_c4831d4708e0" vbProcedure="false">'Use Phase'!$T$353</definedName>
    <definedName function="false" hidden="false" name="mleaf_9e3fb40d_75e3_5a1f_96f2_b4ee553105e5" vbProcedure="false">Recycling!$AV$299</definedName>
    <definedName function="false" hidden="false" name="mleaf_9e442938_1bd3_50ea_a125_d39e8f44055d" vbProcedure="false">'Use Phase_Grid'!$R$90</definedName>
    <definedName function="false" hidden="false" name="mleaf_9e45662f_af81_5df1_bde4_ec999e9662df" vbProcedure="false">'Use Phase'!$K$142</definedName>
    <definedName function="false" hidden="false" name="mleaf_9e456733_3916_5bf5_a78b_9e11a4c1d58a" vbProcedure="false">Resume_SensAnal!$A$211</definedName>
    <definedName function="false" hidden="false" name="mleaf_9e4af0b0_62be_5bd1_ba43_e05fe137d31b" vbProcedure="false">'Use Phase'!$U$275</definedName>
    <definedName function="false" hidden="false" name="mleaf_9e4c1246_39f4_5985_9ebe_1a6586f41eac" vbProcedure="false">'Heat map article'!$U$79</definedName>
    <definedName function="false" hidden="false" name="mleaf_9e58a127_554a_561a_ab56_0b37a5d70594" vbProcedure="false">'Heat map article'!$Z$100</definedName>
    <definedName function="false" hidden="false" name="mleaf_9e5a4f64_6c42_5b2d_8085_548c9baf7194" vbProcedure="false">Production!$AA$150</definedName>
    <definedName function="false" hidden="false" name="mleaf_9e5c2e2f_13f6_5f59_bb23_e16d2a13b483" vbProcedure="false">Resume_SensAnal!$G$23</definedName>
    <definedName function="false" hidden="false" name="mleaf_9e5c887d_f7c2_5db8_94e8_23160fd3bf84" vbProcedure="false">'Heat map article'!$U$37</definedName>
    <definedName function="false" hidden="false" name="mleaf_9e5dffe4_bcf6_5f7a_af5f_488af8784d5d" vbProcedure="false">Resume_SensAnal!$AE$98</definedName>
    <definedName function="false" hidden="false" name="mleaf_9e5e9da4_26e3_5b11_8874_6273108bfee7" vbProcedure="false">'Use Phase'!$P$39</definedName>
    <definedName function="false" hidden="false" name="mleaf_9e5fa3d3_40b4_507f_ad89_d45b9ec10fbb" vbProcedure="false">Recycling!$BC$143</definedName>
    <definedName function="false" hidden="false" name="mleaf_9e60af78_b90b_5fb5_ab97_bc99f881b0cc" vbProcedure="false">'Use Phase_Grid'!$U$165</definedName>
    <definedName function="false" hidden="false" name="mleaf_9e614514_60f7_5d4b_a52f_4a927629aa8d" vbProcedure="false">'Heat map article'!$AN$8</definedName>
    <definedName function="false" hidden="false" name="mleaf_9e67380f_256d_57dd_8a48_28b5ef261674" vbProcedure="false">'Use Phase'!$T$341</definedName>
    <definedName function="false" hidden="false" name="mleaf_9e67d32c_2d80_5304_8b62_2a9ea3c60396" vbProcedure="false">'Use Phase'!$K$129</definedName>
    <definedName function="false" hidden="false" name="mleaf_9e68ccbb_d427_55ef_b40d_3805ff00419f" vbProcedure="false">Resume_SensAnal!$AP$117</definedName>
    <definedName function="false" hidden="false" name="mleaf_9e72728f_d40f_5e95_82b6_72a815e50502" vbProcedure="false">Resume_SensAnal!$Q$164</definedName>
    <definedName function="false" hidden="false" name="mleaf_9e72fd72_4855_56d5_b206_29fea4853c73" vbProcedure="false">'Heat map article'!$L$33</definedName>
    <definedName function="false" hidden="false" name="mleaf_9e7410d0_7f29_5b77_981b_8b63a7d1c834" vbProcedure="false">Recycling!$V$144</definedName>
    <definedName function="false" hidden="false" name="mleaf_9e772453_2813_5038_9c59_a0e47c13a2d0" vbProcedure="false">Resume_SensAnal!$AI$58</definedName>
    <definedName function="false" hidden="false" name="mleaf_9e7ca95e_f35a_5f6c_bbd9_698a90e0d5e5" vbProcedure="false">Recycling!$S$170</definedName>
    <definedName function="false" hidden="false" name="mleaf_9e7f4376_635b_5b17_9454_868114cb6834" vbProcedure="false">'Use Phase_Grid'!$P$147</definedName>
    <definedName function="false" hidden="false" name="mleaf_9e7fafc2_bf6a_529f_9037_69ca15c89dec" vbProcedure="false">Resume_SensAnal!$AQ$61</definedName>
    <definedName function="false" hidden="false" name="mleaf_9e82c2f7_519f_518f_ab7b_01d5f18bbcc2" vbProcedure="false">Whisker_Sens!$C$34</definedName>
    <definedName function="false" hidden="false" name="mleaf_9e831bf7_abe9_56e2_95cd_077f88eec7f3" vbProcedure="false">Resume_SensAnal!$AK$122</definedName>
    <definedName function="false" hidden="false" name="mleaf_9e84611e_b4ed_5d24_baae_4dc597fd1271" vbProcedure="false">'Heat map article'!$AI$46</definedName>
    <definedName function="false" hidden="false" name="mleaf_9e84f36f_49b6_527a_9842_957af647dc91" vbProcedure="false">Recycling!$AR$79</definedName>
    <definedName function="false" hidden="false" name="mleaf_9e86dfd3_df7c_56de_b02e_5a30cc7952d1" vbProcedure="false">'Heat map article'!$M$38</definedName>
    <definedName function="false" hidden="false" name="mleaf_9e8b17b9_55ed_57df_ae9e_170ed82fc094" vbProcedure="false">Resume_SensAnal!$O$68</definedName>
    <definedName function="false" hidden="false" name="mleaf_9e8ec5aa_e0ab_5c77_b5cc_dc0e6f9b8694" vbProcedure="false">'Use Phase_Grid'!$J$216</definedName>
    <definedName function="false" hidden="false" name="mleaf_9e91d3a5_5001_5f65_9521_1d8643a57495" vbProcedure="false">'Use Phase'!$S$243</definedName>
    <definedName function="false" hidden="false" name="mleaf_9e93352c_654d_5e14_8ecf_cfcc8ad346eb" vbProcedure="false">'Use Phase'!$T$229</definedName>
    <definedName function="false" hidden="false" name="mleaf_9e93e17b_d287_5905_a24d_1392a2de6de5" vbProcedure="false">Resume_SensAnal!$AK$130</definedName>
    <definedName function="false" hidden="false" name="mleaf_9e9822f5_7a1d_5504_8aa4_956180898e10" vbProcedure="false">'Use Phase'!$W$354</definedName>
    <definedName function="false" hidden="false" name="mleaf_9e992a38_cef8_5f72_a19f_308999a16c17" vbProcedure="false">'Use Phase'!$AE$171</definedName>
    <definedName function="false" hidden="false" name="mleaf_9eaa75b1_5082_5a88_9f8c_13a3d7ac9813" vbProcedure="false">'Use Phase'!$AD$300</definedName>
    <definedName function="false" hidden="false" name="mleaf_9eaca87d_5874_5a0a_8983_225379e7b486" vbProcedure="false">Production!$AT$210</definedName>
    <definedName function="false" hidden="false" name="mleaf_9eacf47a_8c74_585c_afc3_080911f9c877" vbProcedure="false">'Use Phase_Grid'!$P$38</definedName>
    <definedName function="false" hidden="false" name="mleaf_9eb2f858_7923_5c0a_8d28_5b81e96a1b28" vbProcedure="false">Resume_SensAnal!$H$33</definedName>
    <definedName function="false" hidden="false" name="mleaf_9eb457ba_e403_50d3_8c65_f264cf673a49" vbProcedure="false">Resume_SensAnal!$AM$49</definedName>
    <definedName function="false" hidden="false" name="mleaf_9eb7266d_60a8_5128_bfc7_9aa784dbbed8" vbProcedure="false">Whisker_Sens!$J$36</definedName>
    <definedName function="false" hidden="false" name="mleaf_9eb86c3e_50b9_5adf_b9f8_070d4a971f7b" vbProcedure="false">Resume_SensAnal!$H$73</definedName>
    <definedName function="false" hidden="false" name="mleaf_9ebfa680_5b2a_5a62_b39e_69140079ed5e" vbProcedure="false">'Heat map article'!$AA$150</definedName>
    <definedName function="false" hidden="false" name="mleaf_9ec5b749_a3a6_599a_a50e_f6e8cbceb628" vbProcedure="false">'Heat map article'!$Y$145</definedName>
    <definedName function="false" hidden="false" name="mleaf_9ec66c16_93ca_534a_b4f1_aa579be481c8" vbProcedure="false">Resume_SensAnal!$O$31</definedName>
    <definedName function="false" hidden="false" name="mleaf_9ec918c9_5238_58a7_b8b9_f13fbfe0f1a4" vbProcedure="false">Resume_SensAnal!$AK$59</definedName>
    <definedName function="false" hidden="false" name="mleaf_9ed0b716_4cfa_50ca_89fd_fc1e0b983bda" vbProcedure="false">'Use Phase'!$V$187</definedName>
    <definedName function="false" hidden="false" name="mleaf_9ed17284_185d_5164_86c8_ec65206a91bc" vbProcedure="false">'Use Phase'!$Q$64</definedName>
    <definedName function="false" hidden="false" name="mleaf_9ed18c78_b8c2_5953_bd7a_bc8793119676" vbProcedure="false">'Heat map article'!$Q$42</definedName>
    <definedName function="false" hidden="false" name="mleaf_9ed2a1d6_9c45_52c4_aaea_63c2420172bd" vbProcedure="false">Production!$AA$88</definedName>
    <definedName function="false" hidden="false" name="mleaf_9ed5dc2a_cfb9_5ace_af8d_85bde897693e" vbProcedure="false">Recycling!$AG$177</definedName>
    <definedName function="false" hidden="false" name="mleaf_9ed6a00e_f52c_587d_a6b9_1cb4087039bf" vbProcedure="false">'Use Phase'!$N$114</definedName>
    <definedName function="false" hidden="false" name="mleaf_9ee060e3_554a_5918_854a_5249131bf4b8" vbProcedure="false">'Use Phase_Grid'!$T$213</definedName>
    <definedName function="false" hidden="false" name="mleaf_9ee2092b_c2a5_54a6_a1a1_47eb65ff8f54" vbProcedure="false">Resume_SensAnal!$H$156</definedName>
    <definedName function="false" hidden="false" name="mleaf_9ee491c2_a195_5747_9cfc_800df4f3bff0" vbProcedure="false">Recycling!$O$149</definedName>
    <definedName function="false" hidden="false" name="mleaf_9ee72bac_6915_5449_84f7_1938d8ece3ba" vbProcedure="false">Resume_SensAnal!$G$98</definedName>
    <definedName function="false" hidden="false" name="mleaf_9eeaa42a_3600_5b5d_a91f_e4ec92d05d9e" vbProcedure="false">'Use Phase_Grid'!$M$112</definedName>
    <definedName function="false" hidden="false" name="mleaf_9eeeb254_9f13_525c_9383_ea1dac065fce" vbProcedure="false">Production!$H$166</definedName>
    <definedName function="false" hidden="false" name="mleaf_9ef3e671_bb9c_58db_a77b_1bdcb93731a2" vbProcedure="false">'Use Phase'!$AF$341</definedName>
    <definedName function="false" hidden="false" name="mleaf_9ef4c659_c6bc_571b_b01c_11a21d508363" vbProcedure="false">Recycling!$BB$95</definedName>
    <definedName function="false" hidden="false" name="mleaf_9ef58889_1d34_5184_bad7_40e0f06cde52" vbProcedure="false">Production!$BO$89</definedName>
    <definedName function="false" hidden="false" name="mleaf_9ef74d08_6084_539e_ac78_8b1b899ecee4" vbProcedure="false">'Use Phase'!$P$235</definedName>
    <definedName function="false" hidden="false" name="mleaf_9ef95e80_5c2c_5e38_9d99_26553064990a" vbProcedure="false">Resume_SensAnal!$AC$66</definedName>
    <definedName function="false" hidden="false" name="mleaf_9efa407f_5f93_5bdb_931c_a6b733f4fd28" vbProcedure="false">'Use Phase_Grid'!$P$221</definedName>
    <definedName function="false" hidden="false" name="mleaf_9efd9eec_1d76_5735_8eb6_160122f9496b" vbProcedure="false">Recycling!$AG$201</definedName>
    <definedName function="false" hidden="false" name="mleaf_9f00a144_8083_5853_b442_b0bbd2f481f8" vbProcedure="false">Graphs!$E$65</definedName>
    <definedName function="false" hidden="false" name="mleaf_9f01cf85_4fb8_55f3_bb84_14b5edb78ad8" vbProcedure="false">'Use Phase_Grid'!$M$103</definedName>
    <definedName function="false" hidden="false" name="mleaf_9f03cb77_69a1_51f4_9b42_f6d938dcfc0c" vbProcedure="false">Production!$I$137</definedName>
    <definedName function="false" hidden="false" name="mleaf_9f045379_2027_51f7_b094_c6c6f6e1fe50" vbProcedure="false">'Heat map article'!$G$34</definedName>
    <definedName function="false" hidden="false" name="mleaf_9f088353_a237_51bd_8008_62f5a9b2f5e1" vbProcedure="false">Resume_SensAnal!$AP$101</definedName>
    <definedName function="false" hidden="false" name="mleaf_9f0f1da9_d115_5e08_85ef_55a1afb53cf6" vbProcedure="false">Graphs!$H$6</definedName>
    <definedName function="false" hidden="false" name="mleaf_9f116f88_2d89_5906_a6ec_de383800f2ce" vbProcedure="false">'Heat map article'!$J$120</definedName>
    <definedName function="false" hidden="false" name="mleaf_9f13bfd1_7288_544c_9772_7092e6ada153" vbProcedure="false">Recycling!$AQ$154</definedName>
    <definedName function="false" hidden="false" name="mleaf_9f143ba4_d110_5bb4_a5f5_f1001422a1bf" vbProcedure="false">Resume_SensAnal!$J$8</definedName>
    <definedName function="false" hidden="false" name="mleaf_9f1afd82_ea3b_5f2c_9cdd_8c8d7cbac754" vbProcedure="false">'Use Phase_Grid'!$N$268</definedName>
    <definedName function="false" hidden="false" name="mleaf_9f1b3911_fbb5_5886_abb4_3d34880bdd75" vbProcedure="false">Recycling!$R$101</definedName>
    <definedName function="false" hidden="false" name="mleaf_9f1bc22a_a516_5718_99d8_76881e236c3f" vbProcedure="false">'Use Phase'!$S$294</definedName>
    <definedName function="false" hidden="false" name="mleaf_9f1c7431_a2cc_57e8_b0db_b2c5ea69a308" vbProcedure="false">'Use Phase'!$AG$318</definedName>
    <definedName function="false" hidden="false" name="mleaf_9f22d455_61e3_5360_afb7_ff308adba9ff" vbProcedure="false">Graphs!$G$44</definedName>
    <definedName function="false" hidden="false" name="mleaf_9f24190a_0213_5c7e_b2b2_f37e6a5f5ab7" vbProcedure="false">'Heat map article'!$AH$134</definedName>
    <definedName function="false" hidden="false" name="mleaf_9f2c0fca_26fa_50c6_a3d0_7318f81e46b2" vbProcedure="false">Resume_SensAnal!$AC$79</definedName>
    <definedName function="false" hidden="false" name="mleaf_9f2c3bbb_3bd1_5512_b20c_503e2498f66f" vbProcedure="false">'Heat map article'!$R$35</definedName>
    <definedName function="false" hidden="false" name="mleaf_9f2c651d_742f_5f6f_96ba_a0fa93d6b87f" vbProcedure="false">'Heat map article'!$AE$91</definedName>
    <definedName function="false" hidden="false" name="mleaf_9f2da989_c6e1_50b8_9bc0_78b1791e012e" vbProcedure="false">'Use Phase'!$Q$395</definedName>
    <definedName function="false" hidden="false" name="mleaf_9f31e94c_8053_5f7c_ad71_072006f9845c" vbProcedure="false">Resume_SensAnal!$O$43</definedName>
    <definedName function="false" hidden="false" name="mleaf_9f332b38_a707_5794_9956_035dc61bf2e7" vbProcedure="false">'Heat map article'!$O$34</definedName>
    <definedName function="false" hidden="false" name="mleaf_9f352db6_8442_5eea_92d5_a2ed757984a8" vbProcedure="false">'Use Phase'!$K$58</definedName>
    <definedName function="false" hidden="false" name="mleaf_9f3826e5_ae05_501d_b353_9eadfb34229a" vbProcedure="false">Resume_SensAnal!$AC$32</definedName>
    <definedName function="false" hidden="false" name="mleaf_9f397da0_b6ff_51c7_b53a_2970237c45e5" vbProcedure="false">'Use Phase'!$W$156</definedName>
    <definedName function="false" hidden="false" name="mleaf_9f3bc662_e1da_5f5b_aabf_d79067563508" vbProcedure="false">Recycling!$AA$175</definedName>
    <definedName function="false" hidden="false" name="mleaf_9f401fc1_3e54_5282_a5f2_cbc2dcbda9a6" vbProcedure="false">'Use Phase_Grid'!$R$97</definedName>
    <definedName function="false" hidden="false" name="mleaf_9f421b85_a506_5680_ad2b_576bc38c0dc7" vbProcedure="false">'Use Phase'!$N$288</definedName>
    <definedName function="false" hidden="false" name="mleaf_9f425a62_ae2c_5ba4_a3ca_0864f26c4b1b" vbProcedure="false">Recycling!$AB$200</definedName>
    <definedName function="false" hidden="false" name="mleaf_9f4290b5_cc8c_5fb5_bce8_b3bb5ec0ab7c" vbProcedure="false">Resume_SensAnal!$K$19</definedName>
    <definedName function="false" hidden="false" name="mleaf_9f438d54_c9cb_5958_a2d2_606a74ed7155" vbProcedure="false">'Heat map article'!$H$18</definedName>
    <definedName function="false" hidden="false" name="mleaf_9f44a1e4_5e4b_5495_b9d8_8e134bc1a4af" vbProcedure="false">'Heat map article'!$AL$7</definedName>
    <definedName function="false" hidden="false" name="mleaf_9f48cab0_5057_5162_af95_1f42308bb2b6" vbProcedure="false">Recycling!$U$163</definedName>
    <definedName function="false" hidden="false" name="mleaf_9f49eb70_bd85_5a35_a60f_72298c533397" vbProcedure="false">'Use Phase'!$AD$212</definedName>
    <definedName function="false" hidden="false" name="mleaf_9f4d94ce_f190_56ab_a738_826f1dd9d7da" vbProcedure="false">Recycling!$W$191</definedName>
    <definedName function="false" hidden="false" name="mleaf_9f51ad7e_b717_5377_99b5_c61e82f805bc" vbProcedure="false">'Use Phase'!$S$337</definedName>
    <definedName function="false" hidden="false" name="mleaf_9f54b3a3_8da7_53eb_999c_ad261fdc50c1" vbProcedure="false">'Heat map article'!$J$44</definedName>
    <definedName function="false" hidden="false" name="mleaf_9f5a3810_c983_58e8_99ed_37522f5e7ae1" vbProcedure="false">'Use Phase'!$Q$161</definedName>
    <definedName function="false" hidden="false" name="mleaf_9f5a4172_add7_5c40_9ce8_5aa2e8a92d7b" vbProcedure="false">'Heat map article'!$P$65</definedName>
    <definedName function="false" hidden="false" name="mleaf_9f5c31b5_70c3_5ad4_b402_5c903093f447" vbProcedure="false">Resume_SensAnal!$AI$36</definedName>
    <definedName function="false" hidden="false" name="mleaf_9f5ddf4e_ce63_55b6_ace7_dedf02e179d4" vbProcedure="false">'Heat map article'!$X$31</definedName>
    <definedName function="false" hidden="false" name="mleaf_9f5de8a4_6bc8_5f6a_bee8_dd6f799a5006" vbProcedure="false">'Use Phase_Grid'!$O$40</definedName>
    <definedName function="false" hidden="false" name="mleaf_9f60751a_656d_527f_82df_af949744c260" vbProcedure="false">'Use Phase_Grid'!$M$59</definedName>
    <definedName function="false" hidden="false" name="mleaf_9f644c85_4cee_5364_a7fc_d520e4b89f54" vbProcedure="false">Production!$J$245</definedName>
    <definedName function="false" hidden="false" name="mleaf_9f66daf4_ef7e_51c2_a28a_44cdd70ccc53" vbProcedure="false">'Use Phase'!$P$369</definedName>
    <definedName function="false" hidden="false" name="mleaf_9f67bcf4_72be_5a5c_8aaa_bc5c228c1352" vbProcedure="false">'Use Phase'!$W$345</definedName>
    <definedName function="false" hidden="false" name="mleaf_9f6b5c03_5e44_5c78_8bcd_8b5865c30393" vbProcedure="false">'Use Phase'!$AI$200</definedName>
    <definedName function="false" hidden="false" name="mleaf_9f6d6d50_61b0_50c3_a9c1_8dd8a3a55966" vbProcedure="false">Whisker_Sens!$C$48</definedName>
    <definedName function="false" hidden="false" name="mleaf_9f6e14e6_a81f_518b_b8b8_8a0a2661fb8e" vbProcedure="false">'Use Phase_Grid'!$O$185</definedName>
    <definedName function="false" hidden="false" name="mleaf_9f6ff21b_44ee_5320_9656_b05630c878ab" vbProcedure="false">Recycling!$K$143</definedName>
    <definedName function="false" hidden="false" name="mleaf_9f705f13_5bd4_5d19_b034_ebff71965693" vbProcedure="false">Production!$E$134</definedName>
    <definedName function="false" hidden="false" name="mleaf_9f732a9a_ad7b_55a8_9c9e_a7862ea8d785" vbProcedure="false">'Use Phase_Grid'!$L$206</definedName>
    <definedName function="false" hidden="false" name="mleaf_9f7abf2a_bde5_52c4_9ce4_48180d2763a9" vbProcedure="false">'Heat map article'!$G$144</definedName>
    <definedName function="false" hidden="false" name="mleaf_9f7bc3f8_f67e_57bb_8dfa_38864abc1cde" vbProcedure="false">'Heat map article'!$U$56</definedName>
    <definedName function="false" hidden="false" name="mleaf_9f81910e_4796_5679_a151_cf927933d696" vbProcedure="false">'Use Phase'!$R$213</definedName>
    <definedName function="false" hidden="false" name="mleaf_9f847927_3d87_5df4_bda7_09313e1878fc" vbProcedure="false">'Heat map article'!$AE$131</definedName>
    <definedName function="false" hidden="false" name="mleaf_9f8a43ca_efd8_5b81_8c6d_052506b6c6bc" vbProcedure="false">Recycling!$BJ$111</definedName>
    <definedName function="false" hidden="false" name="mleaf_9f8ac0f7_cca8_5509_83a0_e8ce02c17588" vbProcedure="false">'Use Phase_Grid'!$P$12</definedName>
    <definedName function="false" hidden="false" name="mleaf_9f8ad7a4_4f59_50c9_9d90_d1e457956d3d" vbProcedure="false">Resume_SensAnal!$H$216</definedName>
    <definedName function="false" hidden="false" name="mleaf_9f8b8f75_fa10_5185_832e_d5b4583a1240" vbProcedure="false">'Heat map article'!$V$150</definedName>
    <definedName function="false" hidden="false" name="mleaf_9f8caabb_b02d_5d88_a57c_db807cd8c5de" vbProcedure="false">Resume_SensAnal!$O$135</definedName>
    <definedName function="false" hidden="false" name="mleaf_9f91fdc4_b474_51c9_ab13_1dd635144655" vbProcedure="false">Recycling!$AE$184</definedName>
    <definedName function="false" hidden="false" name="mleaf_9f930b7c_47d7_51a9_81c4_3dd49adb7ed1" vbProcedure="false">Recycling!$AW$137</definedName>
    <definedName function="false" hidden="false" name="mleaf_9f968555_3475_5075_b376_d527598d9d64" vbProcedure="false">'Use Phase'!$T$315</definedName>
    <definedName function="false" hidden="false" name="mleaf_9f9abc1f_6e51_5d4c_9be2_a097f4e12402" vbProcedure="false">Recycling!$AS$326</definedName>
    <definedName function="false" hidden="false" name="mleaf_9fa11977_fb65_5a97_8e7f_3dc31ca0c779" vbProcedure="false">Resume_SensAnal!$K$57</definedName>
    <definedName function="false" hidden="false" name="mleaf_9fa3dd60_e512_5012_b811_259635d8b92c" vbProcedure="false">'Use Phase'!$R$212</definedName>
    <definedName function="false" hidden="false" name="mleaf_9fa87c2d_eaff_5a69_9126_2532a679a3d7" vbProcedure="false">Resume_SensAnal!$K$215</definedName>
    <definedName function="false" hidden="false" name="mleaf_9fac2a49_7dd4_5c75_aab4_ce4f5f83554b" vbProcedure="false">'Use Phase'!$O$292</definedName>
    <definedName function="false" hidden="false" name="mleaf_9faf4cfc_d4f0_5857_89b6_b88c0b33a6e6" vbProcedure="false">'Use Phase'!$W$307</definedName>
    <definedName function="false" hidden="false" name="mleaf_9fb573c3_8eb2_59ea_bbd4_cf26594c8fea" vbProcedure="false">Resume_SensAnal!$AQ$45</definedName>
    <definedName function="false" hidden="false" name="mleaf_9fb6b9d7_87b3_56cf_8aec_da2382ce9675" vbProcedure="false">'Heat map article'!$AW$36</definedName>
    <definedName function="false" hidden="false" name="mleaf_9fb98c8d_213c_5b5b_9ec1_8324b6f102f1" vbProcedure="false">'Use Phase'!$AH$329</definedName>
    <definedName function="false" hidden="false" name="mleaf_9fb9f1b3_7c04_5cb0_963e_9e8c236b8bd3" vbProcedure="false">'Use Phase'!$AI$163</definedName>
    <definedName function="false" hidden="false" name="mleaf_9fbbaab2_ac2a_50bf_afe4_8a9eeda61135" vbProcedure="false">'Heat map article'!$AB$116</definedName>
    <definedName function="false" hidden="false" name="mleaf_9fc0c75a_0f1c_5f4a_b3c6_6add728256ed" vbProcedure="false">'Use Phase'!$P$78</definedName>
    <definedName function="false" hidden="false" name="mleaf_9fc456f9_3277_598b_9b74_3caa3be98a9b" vbProcedure="false">Production!$G$87</definedName>
    <definedName function="false" hidden="false" name="mleaf_9fc5218e_2de4_5fe2_9bb3_d6f4c45f6b5a" vbProcedure="false">'Use Phase_Grid'!$L$132</definedName>
    <definedName function="false" hidden="false" name="mleaf_9fc679f2_d815_5745_a052_aacd103c3b58" vbProcedure="false">Whisker_Sens!$C$11</definedName>
    <definedName function="false" hidden="false" name="mleaf_9fc90dc1_0e26_52ca_accf_1fa3ca84e17f" vbProcedure="false">Recycling!$AP$345</definedName>
    <definedName function="false" hidden="false" name="mleaf_9fcd171b_cc51_549c_a168_125589ec26c5" vbProcedure="false">Recycling!$AI$157</definedName>
    <definedName function="false" hidden="false" name="mleaf_9fcf8ed3_dfd5_56fd_9f31_4fc08c82c14e" vbProcedure="false">Graphs!$M$13</definedName>
    <definedName function="false" hidden="false" name="mleaf_9fd488d6_77f7_580f_aadd_8e405347adcb" vbProcedure="false">'Use Phase'!$V$332</definedName>
    <definedName function="false" hidden="false" name="mleaf_9fd59573_8b9b_5c5b_b9af_1b6812832a88" vbProcedure="false">'Use Phase_Grid'!$V$192</definedName>
    <definedName function="false" hidden="false" name="mleaf_9fded8b1_8e7e_55a1_88d7_a74e2c280aef" vbProcedure="false">'Use Phase'!$N$138</definedName>
    <definedName function="false" hidden="false" name="mleaf_9fe11e0c_18f2_565f_a943_d910a61dc6da" vbProcedure="false">'Use Phase'!$T$328</definedName>
    <definedName function="false" hidden="false" name="mleaf_9fe4736a_8239_5d70_98a2_903120958190" vbProcedure="false">'Use Phase'!$AD$323</definedName>
    <definedName function="false" hidden="false" name="mleaf_9fe9c86b_d798_5c0d_bb50_3ded177adb3c" vbProcedure="false">'Use Phase_Grid'!$N$246</definedName>
    <definedName function="false" hidden="false" name="mleaf_9ff1a2b6_21ec_5949_8073_4d0d207b0bed" vbProcedure="false">'Heat map article'!$AF$76</definedName>
    <definedName function="false" hidden="false" name="mleaf_9ff2020b_86b6_5807_a2aa_3a718bec432c" vbProcedure="false">Recycling!$AD$176</definedName>
    <definedName function="false" hidden="false" name="mleaf_9ff37c61_bf39_5d7d_a8c7_eff94e2bb111" vbProcedure="false">'Heat map article'!$AB$111</definedName>
    <definedName function="false" hidden="false" name="mleaf_9ffb19d3_9fec_591e_a235_cd03389609c7" vbProcedure="false">'Use Phase_Grid'!$N$171</definedName>
    <definedName function="false" hidden="false" name="mleaf_9ffb318c_6ae1_545e_b87d_89f99be10e60" vbProcedure="false">Resume_SensAnal!$G$90</definedName>
    <definedName function="false" hidden="false" name="mleaf_a0039852_1638_53b1_aed8_e6d6cac494b7" vbProcedure="false">'Use Phase'!$AJ$150</definedName>
    <definedName function="false" hidden="false" name="mleaf_a003c02f_53a0_511b_996d_abfc3f4d27ea" vbProcedure="false">Production!$AD$86</definedName>
    <definedName function="false" hidden="false" name="mleaf_a0092349_4c4d_5664_ac7c_c797b8ce5011" vbProcedure="false">'Heat map article'!$G$66</definedName>
    <definedName function="false" hidden="false" name="mleaf_a00ebe93_f7d5_5527_be7a_4cc9d67fa435" vbProcedure="false">Recycling!$BC$94</definedName>
    <definedName function="false" hidden="false" name="mleaf_a00efb9c_7c6f_5a35_8387_176147236a6b" vbProcedure="false">'Heat map article'!$Z$76</definedName>
    <definedName function="false" hidden="false" name="mleaf_a00efd1f_9f01_527c_8797_d98a6be18617" vbProcedure="false">Resume_SensAnal!$AI$68</definedName>
    <definedName function="false" hidden="false" name="mleaf_a0129c68_aff9_5671_a8fa_b81c9890becc" vbProcedure="false">Production!$H$11</definedName>
    <definedName function="false" hidden="false" name="mleaf_a013f733_85c1_56ef_b633_d1027dd44ce6" vbProcedure="false">'Use Phase'!$AK$168</definedName>
    <definedName function="false" hidden="false" name="mleaf_a014a38d_db2e_50ef_aaae_0f9248105ab6" vbProcedure="false">'Heat map article'!$AH$82</definedName>
    <definedName function="false" hidden="false" name="mleaf_a01657b5_0895_5f25_b163_4c40add1dcb9" vbProcedure="false">Resume_SensAnal!$N$170</definedName>
    <definedName function="false" hidden="false" name="mleaf_a0171cb2_1669_5b3f_b53a_4095c0aea4c2" vbProcedure="false">Recycling!$AT$327</definedName>
    <definedName function="false" hidden="false" name="mleaf_a018aea4_37b8_5bca_83f2_3747da7e921b" vbProcedure="false">Resume_SensAnal!$N$68</definedName>
    <definedName function="false" hidden="false" name="mleaf_a01935e2_42e7_5d69_8de9_12889e88417c" vbProcedure="false">Production!$AV$221</definedName>
    <definedName function="false" hidden="false" name="mleaf_a01c6413_9fb8_5f60_96e3_fb2b20ad2933" vbProcedure="false">'Use Phase_Grid'!$Q$19</definedName>
    <definedName function="false" hidden="false" name="mleaf_a01f29a2_2a0d_532b_8271_84b5f31d408c" vbProcedure="false">'Use Phase'!$K$171</definedName>
    <definedName function="false" hidden="false" name="mleaf_a022d768_099b_5d67_984d_21ef49f77f61" vbProcedure="false">Recycling!$BP$302</definedName>
    <definedName function="false" hidden="false" name="mleaf_a028ac92_672b_5b53_9363_6bd910fdc857" vbProcedure="false">Resume_SensAnal!$AP$130</definedName>
    <definedName function="false" hidden="false" name="mleaf_a02ba349_9a03_551f_8a70_ac7b009f4964" vbProcedure="false">Production!$Q$51</definedName>
    <definedName function="false" hidden="false" name="mleaf_a02d7eaf_9da6_5aac_84a6_8a94ef413f49" vbProcedure="false">'Use Phase_Grid'!$T$164</definedName>
    <definedName function="false" hidden="false" name="mleaf_a02e22c2_a380_5bf3_b617_ad3d73db59ee" vbProcedure="false">'Use Phase'!$T$145</definedName>
    <definedName function="false" hidden="false" name="mleaf_a02ec35a_7533_5291_83ac_34922ab62a02" vbProcedure="false">'Use Phase'!$K$249</definedName>
    <definedName function="false" hidden="false" name="mleaf_a032ea77_9866_5629_a4c3_70757e271fc8" vbProcedure="false">'Heat map article'!$AY$19</definedName>
    <definedName function="false" hidden="false" name="mleaf_a03ff51b_8744_5346_b1bc_2b36be563884" vbProcedure="false">Resume_SensAnal!$AD$101</definedName>
    <definedName function="false" hidden="false" name="mleaf_a04001ce_4bd4_5485_8a16_99de0e682888" vbProcedure="false">Recycling!$S$112</definedName>
    <definedName function="false" hidden="false" name="mleaf_a040e84f_ea27_5762_a1ae_3804e6b28ee9" vbProcedure="false">'Use Phase_Grid'!$N$164</definedName>
    <definedName function="false" hidden="false" name="mleaf_a045607c_5635_5911_bedd_3b3a9eaf7ec0" vbProcedure="false">'Heat map article'!$X$136</definedName>
    <definedName function="false" hidden="false" name="mleaf_a045a3ad_2b14_5b9b_bee5_db7dfe65dc53" vbProcedure="false">Recycling!$F$152</definedName>
    <definedName function="false" hidden="false" name="mleaf_a049b2bd_d0d0_5bcb_a618_0b3ac0c175a9" vbProcedure="false">Resume_SensAnal!$J$47</definedName>
    <definedName function="false" hidden="false" name="mleaf_a04ae66d_2668_5b66_a69b_49e98407e474" vbProcedure="false">'Use Phase'!$W$313</definedName>
    <definedName function="false" hidden="false" name="mleaf_a04d109d_4dd3_5233_be99_e8e28491fe2e" vbProcedure="false">'Heat map article'!$W$42</definedName>
    <definedName function="false" hidden="false" name="mleaf_a04e656c_e46b_564a_8ef3_58f022e68d16" vbProcedure="false">Resume_SensAnal!$H$58</definedName>
    <definedName function="false" hidden="false" name="mleaf_a0552eca_d97d_53fe_9c79_96f1388746c9" vbProcedure="false">Graphs!$H$56</definedName>
    <definedName function="false" hidden="false" name="mleaf_a0590104_4843_53f2_ac75_55a35a01902b" vbProcedure="false">'Use Phase'!$AK$209</definedName>
    <definedName function="false" hidden="false" name="mleaf_a05a16a8_7fc5_5e05_ab3e_e354759c257e" vbProcedure="false">Graphs!$B$40</definedName>
    <definedName function="false" hidden="false" name="mleaf_a05f1a05_e591_5de3_9add_987d8f85c80d" vbProcedure="false">Resume_SensAnal!$AK$97</definedName>
    <definedName function="false" hidden="false" name="mleaf_a0625d41_13f2_5f30_8364_49dd5ccb6d13" vbProcedure="false">Whisker_Sens!$D$34</definedName>
    <definedName function="false" hidden="false" name="mleaf_a06baf8c_2a92_5c28_ab15_006d242e620f" vbProcedure="false">Resume_SensAnal!$T$17</definedName>
    <definedName function="false" hidden="false" name="mleaf_a06c14cd_44f1_5ca9_9a33_a57e19737dcb" vbProcedure="false">Production!$AF$1</definedName>
    <definedName function="false" hidden="false" name="mleaf_a06cf2bf_2559_510e_9c44_011142ca480d" vbProcedure="false">Resume_SensAnal!$H$195</definedName>
    <definedName function="false" hidden="false" name="mleaf_a071e0b4_0573_575f_8cd5_b9770286ce35" vbProcedure="false">Resume_SensAnal!$P$218</definedName>
    <definedName function="false" hidden="false" name="mleaf_a0751c33_97ac_54f4_b640_a6cbefe112e0" vbProcedure="false">'Heat map article'!$C$111</definedName>
    <definedName function="false" hidden="false" name="mleaf_a078ebc7_a1d7_50d3_8d69_f0b0a320d66b" vbProcedure="false">Recycling!$R$173</definedName>
    <definedName function="false" hidden="false" name="mleaf_a07a634c_b5d5_549a_baeb_4338c0a252c0" vbProcedure="false">Recycling!$K$149</definedName>
    <definedName function="false" hidden="false" name="mleaf_a07efbe1_aa46_58ab_8e24_9e5a53ecd26b" vbProcedure="false">'Use Phase'!$N$218</definedName>
    <definedName function="false" hidden="false" name="mleaf_a08662b1_2197_59bc_b4c1_52062b30af0f" vbProcedure="false">'Heat map article'!$Q$106</definedName>
    <definedName function="false" hidden="false" name="mleaf_a0899675_0ecb_560b_86de_ebc5ba9b5e63" vbProcedure="false">'Use Phase_Grid'!$O$89</definedName>
    <definedName function="false" hidden="false" name="mleaf_a08a5e11_f709_5808_84e9_131e6cdbb47e" vbProcedure="false">Resume_SensAnal!$AG$105</definedName>
    <definedName function="false" hidden="false" name="mleaf_a09525b1_6c5c_5f1f_9623_5b8234571b42" vbProcedure="false">Resume_SensAnal!$P$113</definedName>
    <definedName function="false" hidden="false" name="mleaf_a0956d59_f7fd_574b_9502_db749b203113" vbProcedure="false">Production!$K$109</definedName>
    <definedName function="false" hidden="false" name="mleaf_a0969294_b610_560b_8264_7a75753ef63a" vbProcedure="false">Resume_SensAnal!$J$148</definedName>
    <definedName function="false" hidden="false" name="mleaf_a096dc2d_151a_5902_b936_05311a0f5c91" vbProcedure="false">Resume_SensAnal!$AP$114</definedName>
    <definedName function="false" hidden="false" name="mleaf_a09960cd_dbb6_5292_aeb9_a2a9b77e0664" vbProcedure="false">'Use Phase'!$J$349</definedName>
    <definedName function="false" hidden="false" name="mleaf_a099f565_377a_5133_bf71_e0e8ccbc8e10" vbProcedure="false">Production!$P$38</definedName>
    <definedName function="false" hidden="false" name="mleaf_a09a5a2d_af6f_56c6_8d8c_50d0e837e0c0" vbProcedure="false">'Heat map article'!$Y$13</definedName>
    <definedName function="false" hidden="false" name="mleaf_a09f04cc_bd5c_5854_89fa_d86a6b31c3fa" vbProcedure="false">Production!$F$70</definedName>
    <definedName function="false" hidden="false" name="mleaf_a0a2036c_49e5_5f9e_84e5_4aede4a40700" vbProcedure="false">'Use Phase'!$K$12</definedName>
    <definedName function="false" hidden="false" name="mleaf_a0a29beb_081e_5bb7_8110_dc445508f6b7" vbProcedure="false">'Use Phase_Grid'!$V$153</definedName>
    <definedName function="false" hidden="false" name="mleaf_a0a3a0a6_9246_595d_b4f2_813fed854545" vbProcedure="false">'Use Phase_Grid'!$O$264</definedName>
    <definedName function="false" hidden="false" name="mleaf_a0a55dfe_8e42_5194_b27b_e38c9bd3bb2c" vbProcedure="false">'Use Phase'!$L$394</definedName>
    <definedName function="false" hidden="false" name="mleaf_a0a9784a_ed71_5c79_8d2f_35d8a98280c1" vbProcedure="false">Resume_SensAnal!$N$44</definedName>
    <definedName function="false" hidden="false" name="mleaf_a0ad5b7c_2c1e_55c8_9d9d_c79609e30615" vbProcedure="false">Production!$AJ$83</definedName>
    <definedName function="false" hidden="false" name="mleaf_a0b032b3_9acd_5a47_a0e1_e9728357a2b2" vbProcedure="false">Production!$H$104</definedName>
    <definedName function="false" hidden="false" name="mleaf_a0b13036_3236_5b99_8cdc_5c5bab0d7cbb" vbProcedure="false">'Use Phase_Grid'!$R$75</definedName>
    <definedName function="false" hidden="false" name="mleaf_a0b6b9e2_8416_5f5b_bb4e_77a35077db44" vbProcedure="false">'Use Phase'!$Q$302</definedName>
    <definedName function="false" hidden="false" name="mleaf_a0b6d4fb_c53b_5d27_978c_8ffac51876e1" vbProcedure="false">'Heat map article'!$AB$58</definedName>
    <definedName function="false" hidden="false" name="mleaf_a0b931ad_7f8c_50d8_a739_83c90ce3ed14" vbProcedure="false">'Use Phase'!$J$314</definedName>
    <definedName function="false" hidden="false" name="mleaf_a0bb59b7_b1c2_5180_ad82_d467ff1c3c72" vbProcedure="false">Resume_SensAnal!$R$118</definedName>
    <definedName function="false" hidden="false" name="mleaf_a0bfa471_86e7_5ddc_ad4f_1ac2ce3ce2d7" vbProcedure="false">'Heat map article'!$N$93</definedName>
    <definedName function="false" hidden="false" name="mleaf_a0c042f5_6fb5_5cf7_ae48_583c6688a4ca" vbProcedure="false">Production!$L$62</definedName>
    <definedName function="false" hidden="false" name="mleaf_a0c08e33_11b7_560c_bb06_fbff3a22452b" vbProcedure="false">'Use Phase'!$K$324</definedName>
    <definedName function="false" hidden="false" name="mleaf_a0c21476_be63_5fb5_acdc_ad8df825a705" vbProcedure="false">'Use Phase_Grid'!$P$22</definedName>
    <definedName function="false" hidden="false" name="mleaf_a0cb3730_e792_51c6_9152_327b8fa37d10" vbProcedure="false">Resume_SensAnal!$T$126</definedName>
    <definedName function="false" hidden="false" name="mleaf_a0cd5553_96f1_52a2_8f4d_f17758789db6" vbProcedure="false">Production!$I$134</definedName>
    <definedName function="false" hidden="false" name="mleaf_a0cfcc9b_c0cb_51ab_9fb9_f3d7b9cff92b" vbProcedure="false">'Use Phase'!$AF$177</definedName>
    <definedName function="false" hidden="false" name="mleaf_a0d265fa_9ed6_5283_bda3_c5947b780e6a" vbProcedure="false">Recycling!$L$91</definedName>
    <definedName function="false" hidden="false" name="mleaf_a0d2b2bf_c1c4_5ad7_98ff_f598c22e6ccf" vbProcedure="false">'Heat map article'!$Q$22</definedName>
    <definedName function="false" hidden="false" name="mleaf_a0d5d067_ff50_51b4_9127_e32cdcd3f03e" vbProcedure="false">'Heat map article'!$O$135</definedName>
    <definedName function="false" hidden="false" name="mleaf_a0db4264_06c4_5b69_952f_77102465989e" vbProcedure="false">Recycling!$U$183</definedName>
    <definedName function="false" hidden="false" name="mleaf_a0de85d9_973c_54a6_ab6b_65e2cbbf40ec" vbProcedure="false">'Heat map article'!$Q$103</definedName>
    <definedName function="false" hidden="false" name="mleaf_a0decd86_aeba_5cf3_a6e0_26baea9a6caa" vbProcedure="false">Resume_SensAnal!$K$98</definedName>
    <definedName function="false" hidden="false" name="mleaf_a0e27f59_8aca_5bcb_9ab7_1a465ec7ce5b" vbProcedure="false">Production!$O$203</definedName>
    <definedName function="false" hidden="false" name="mleaf_a0edb384_035d_5deb_9998_df1b03ca80f5" vbProcedure="false">'Heat map article'!$Y$40</definedName>
    <definedName function="false" hidden="false" name="mleaf_a0f11e4a_7bdd_5058_a189_f62b0038006b" vbProcedure="false">Recycling!$AN$104</definedName>
    <definedName function="false" hidden="false" name="mleaf_a0f20908_6ba9_5217_b4b4_eb40e979d881" vbProcedure="false">Production!$R$27</definedName>
    <definedName function="false" hidden="false" name="mleaf_a0f701c5_b8ff_50ad_8ff0_696b7571fb65" vbProcedure="false">Resume_SensAnal!$K$219</definedName>
    <definedName function="false" hidden="false" name="mleaf_a0f82f4e_b096_521c_8741_6ada6de94bd4" vbProcedure="false">Resume_SensAnal!$D$173</definedName>
    <definedName function="false" hidden="false" name="mleaf_a0f89f07_65dc_573a_bace_ab49b51160dc" vbProcedure="false">'Heat map article'!$AI$54</definedName>
    <definedName function="false" hidden="false" name="mleaf_a0fa3e2d_f9c4_5b89_a298_eda22efa477e" vbProcedure="false">Resume_SensAnal!$AO$68</definedName>
    <definedName function="false" hidden="false" name="mleaf_a0fb4e06_3ae8_5d79_933f_a5bcdd509bb2" vbProcedure="false">Recycling!$BL$336</definedName>
    <definedName function="false" hidden="false" name="mleaf_a0ff38be_9cbd_53bb_b595_65fc35f47ba2" vbProcedure="false">Recycling!$AG$171</definedName>
    <definedName function="false" hidden="false" name="mleaf_a10247d9_a3f4_5d0c_9142_5287890fb242" vbProcedure="false">Recycling!$AQ$300</definedName>
    <definedName function="false" hidden="false" name="mleaf_a105b735_b441_5dc1_998a_42a25fb8f65f" vbProcedure="false">Recycling!$F$190</definedName>
    <definedName function="false" hidden="false" name="mleaf_a107bf86_353f_5a21_9c70_35aeb68989a5" vbProcedure="false">'Use Phase_Grid'!$D$58</definedName>
    <definedName function="false" hidden="false" name="mleaf_a1088942_84c5_5e7c_a168_58b5daa74ea3" vbProcedure="false">'Use Phase_Grid'!$P$40</definedName>
    <definedName function="false" hidden="false" name="mleaf_a109222f_ab19_5086_af82_e00a72cac650" vbProcedure="false">'Use Phase'!$AJ$183</definedName>
    <definedName function="false" hidden="false" name="mleaf_a109352d_ac87_56f0_8bbd_bb6703c41db1" vbProcedure="false">Resume_SensAnal!$F$192</definedName>
    <definedName function="false" hidden="false" name="mleaf_a10bc5b7_e8e9_5563_8419_a7fc411b29f6" vbProcedure="false">Recycling!$AA$88</definedName>
    <definedName function="false" hidden="false" name="mleaf_a10d14de_32ae_56de_8e6e_f5ace72c36ba" vbProcedure="false">'Use Phase'!$O$195</definedName>
    <definedName function="false" hidden="false" name="mleaf_a10d17db_26e4_5e2c_a933_f859eadb76cd" vbProcedure="false">Production!$Q$155</definedName>
    <definedName function="false" hidden="false" name="mleaf_a11094ad_1f13_5670_a9b8_ccc09cbad18c" vbProcedure="false">Resume_SensAnal!$AL$125</definedName>
    <definedName function="false" hidden="false" name="mleaf_a11e5196_b293_5128_b6c4_268acb6e161e" vbProcedure="false">'Heat map article'!$AO$24</definedName>
    <definedName function="false" hidden="false" name="mleaf_a125d0c7_596a_5257_87b8_2984ec43accc" vbProcedure="false">'Use Phase_Grid'!$M$146</definedName>
    <definedName function="false" hidden="false" name="mleaf_a12627fb_ffac_51dc_9344_809df97a5e9d" vbProcedure="false">'Use Phase'!$S$218</definedName>
    <definedName function="false" hidden="false" name="mleaf_a128a9fe_c5e4_595f_b03d_81f6bad804bf" vbProcedure="false">'Heat map article'!$AI$56</definedName>
    <definedName function="false" hidden="false" name="mleaf_a129a5f9_3b0f_5143_baff_b45c80edb3fb" vbProcedure="false">'Heat map article'!$E$6</definedName>
    <definedName function="false" hidden="false" name="mleaf_a13417bc_9d92_5a58_86fb_0e51773270c0" vbProcedure="false">'Heat map article'!$I$91</definedName>
    <definedName function="false" hidden="false" name="mleaf_a1348120_2cb1_5514_879d_078309e3fdda" vbProcedure="false">Recycling!$AT$313</definedName>
    <definedName function="false" hidden="false" name="mleaf_a134e5ba_398f_5693_9a40_e0416df127db" vbProcedure="false">Production!$Q$199</definedName>
    <definedName function="false" hidden="false" name="mleaf_a1377e3a_4292_581f_a0e9_44e984dc4bea" vbProcedure="false">'Heat map article'!$AD$140</definedName>
    <definedName function="false" hidden="false" name="mleaf_a13be3fa_aa51_558b_97c6_75d2f68fbdea" vbProcedure="false">'Heat map article'!$AA$39</definedName>
    <definedName function="false" hidden="false" name="mleaf_a13f4e96_bd2b_5c08_bca0_c566e46297a7" vbProcedure="false">Resume_SensAnal!$D$17</definedName>
    <definedName function="false" hidden="false" name="mleaf_a140471a_6d51_54cb_8987_719c23caec4a" vbProcedure="false">'Heat map article'!$AO$43</definedName>
    <definedName function="false" hidden="false" name="mleaf_a1435a72_c17c_502a_9b75_712b3fca4113" vbProcedure="false">'Use Phase'!$M$219</definedName>
    <definedName function="false" hidden="false" name="mleaf_a143a31f_01c0_53ed_8956_7d535499f877" vbProcedure="false">Resume_SensAnal!$O$60</definedName>
    <definedName function="false" hidden="false" name="mleaf_a1465f69_43b6_58e9_aaaa_225edf4a7489" vbProcedure="false">'Use Phase'!$B$20</definedName>
    <definedName function="false" hidden="false" name="mleaf_a1475bbd_3bda_5a74_aeaf_a3cc2086604e" vbProcedure="false">Recycling!$BQ$321</definedName>
    <definedName function="false" hidden="false" name="mleaf_a148d4f3_1717_53f2_ae60_72df3dd998a9" vbProcedure="false">Resume_SensAnal!$AQ$69</definedName>
    <definedName function="false" hidden="false" name="mleaf_a149f618_822b_5fc4_aa56_b73398c517f3" vbProcedure="false">Resume_SensAnal!$E$33</definedName>
    <definedName function="false" hidden="false" name="mleaf_a14c861e_e714_5938_b5cb_1d4f82c44bf5" vbProcedure="false">Production!$V$3</definedName>
    <definedName function="false" hidden="false" name="mleaf_a14e51e1_ea05_5681_9454_e55289c1ed17" vbProcedure="false">'Use Phase'!$W$227</definedName>
    <definedName function="false" hidden="false" name="mleaf_a1511491_1353_58a3_96a9_f509408d4c46" vbProcedure="false">'Heat map article'!$H$105</definedName>
    <definedName function="false" hidden="false" name="mleaf_a154bbac_1a4b_53b5_873d_b20a11aca2e5" vbProcedure="false">Recycling!$BG$162</definedName>
    <definedName function="false" hidden="false" name="mleaf_a15530d8_2f05_54f1_8a56_bc17ac4e1ed6" vbProcedure="false">'Use Phase'!$AG$325</definedName>
    <definedName function="false" hidden="false" name="mleaf_a156a046_6559_5752_b2d1_31093944a7e1" vbProcedure="false">Production!$R$38</definedName>
    <definedName function="false" hidden="false" name="mleaf_a156e2b2_6da6_596a_8f1f_007c70b9ec6e" vbProcedure="false">Production!$V$20</definedName>
    <definedName function="false" hidden="false" name="mleaf_a15a7a52_52b6_5955_b1fc_310ba29a592d" vbProcedure="false">'Heat map article'!$U$125</definedName>
    <definedName function="false" hidden="false" name="mleaf_a15af1c7_8611_58a0_a287_8b4c582fdea9" vbProcedure="false">'Use Phase_Grid'!$K$68</definedName>
    <definedName function="false" hidden="false" name="mleaf_a15cd6b0_56ae_56c0_8309_2c6aac1581f1" vbProcedure="false">'Use Phase'!$S$177</definedName>
    <definedName function="false" hidden="false" name="mleaf_a15d25e6_f5fc_5ec3_b3fd_57d957bfd240" vbProcedure="false">'Heat map article'!$AJ$113</definedName>
    <definedName function="false" hidden="false" name="mleaf_a15da985_7c7e_5671_8fc4_6f7940407c2d" vbProcedure="false">'Heat map article'!$AA$18</definedName>
    <definedName function="false" hidden="false" name="mleaf_a15f8097_baa6_55b9_a595_f50b2dba67c2" vbProcedure="false">Production!$R$17</definedName>
    <definedName function="false" hidden="false" name="mleaf_a15fe831_d3f7_50be_9930_f1e2f301d72f" vbProcedure="false">Graphs!$K$57</definedName>
    <definedName function="false" hidden="false" name="mleaf_a162d65b_5204_5bbf_9963_fe1cc99f985a" vbProcedure="false">Resume_SensAnal!$AF$93</definedName>
    <definedName function="false" hidden="false" name="mleaf_a1645a2b_d9d6_587c_aacd_3b0a8ef44ff1" vbProcedure="false">Recycling!$Y$177</definedName>
    <definedName function="false" hidden="false" name="mleaf_a165df9e_f6c6_5a03_88a8_0c5ef4fc7b68" vbProcedure="false">Recycling!$Q$82</definedName>
    <definedName function="false" hidden="false" name="mleaf_a1696549_3d57_5e33_b8fc_d84145902052" vbProcedure="false">'Use Phase'!$O$330</definedName>
    <definedName function="false" hidden="false" name="mleaf_a16a2b55_79aa_503d_b41c_6ccb48c582be" vbProcedure="false">'Use Phase'!$AH$274</definedName>
    <definedName function="false" hidden="false" name="mleaf_a16b3c40_7107_5958_a461_e6d102014b46" vbProcedure="false">Recycling!$B$137</definedName>
    <definedName function="false" hidden="false" name="mleaf_a16bb086_b493_5013_864f_838f58554501" vbProcedure="false">Production!$H$222</definedName>
    <definedName function="false" hidden="false" name="mleaf_a16fc7fb_46f5_52f1_83c4_d4a0de556bdc" vbProcedure="false">'Use Phase_Grid'!$N$212</definedName>
    <definedName function="false" hidden="false" name="mleaf_a173cd49_f62e_5fa9_bfc3_50615bf0a9fb" vbProcedure="false">'Use Phase'!$O$137</definedName>
    <definedName function="false" hidden="false" name="mleaf_a1763ffe_e84b_50cf_bb78_8569b89802ca" vbProcedure="false">'Heat map article'!$E$80</definedName>
    <definedName function="false" hidden="false" name="mleaf_a1770005_246b_55df_baf7_0ee10911254d" vbProcedure="false">'Use Phase'!$V$219</definedName>
    <definedName function="false" hidden="false" name="mleaf_a1789263_dfae_5aeb_96b2_b6db4425d19b" vbProcedure="false">'Use Phase_Grid'!$U$134</definedName>
    <definedName function="false" hidden="false" name="mleaf_a1820737_77df_5556_a15e_ebe3b71400c2" vbProcedure="false">'Use Phase'!$C$25</definedName>
    <definedName function="false" hidden="false" name="mleaf_a183c920_e953_59e4_a364_96ccee8ce69b" vbProcedure="false">'Heat map article'!$AH$113</definedName>
    <definedName function="false" hidden="false" name="mleaf_a189b8c8_2b23_5300_8f09_04ab7d2a4014" vbProcedure="false">'Use Phase_Grid'!$N$198</definedName>
    <definedName function="false" hidden="false" name="mleaf_a18a1cb8_8a78_5a4f_9dcc_dde2296a8195" vbProcedure="false">'Heat map article'!$N$31</definedName>
    <definedName function="false" hidden="false" name="mleaf_a18b5e3b_f9c9_585c_89f3_b273d5221b60" vbProcedure="false">'Use Phase'!$L$160</definedName>
    <definedName function="false" hidden="false" name="mleaf_a18b9f46_d86d_5092_8aca_bb009008a1dc" vbProcedure="false">'Use Phase'!$M$85</definedName>
    <definedName function="false" hidden="false" name="mleaf_a18dbf7f_98c9_53fc_8d82_789b9e2d6d81" vbProcedure="false">'Use Phase_Grid'!$K$94</definedName>
    <definedName function="false" hidden="false" name="mleaf_a18fcdd7_4b9a_50a6_90c8_1de51a0f272b" vbProcedure="false">'Heat map article'!$D$60</definedName>
    <definedName function="false" hidden="false" name="mleaf_a192af24_2a4c_5add_9c29_a06e98729850" vbProcedure="false">Whisker_Sens!$E$3</definedName>
    <definedName function="false" hidden="false" name="mleaf_a1938cf4_f0b8_5ca0_a2a0_4107c0b36f99" vbProcedure="false">Resume_SensAnal!$D$221</definedName>
    <definedName function="false" hidden="false" name="mleaf_a193ba99_50f7_5a38_90b3_66f88851b2cc" vbProcedure="false">'Use Phase'!$L$205</definedName>
    <definedName function="false" hidden="false" name="mleaf_a1974e4a_4aba_5502_a3e4_bf74eb8a1c56" vbProcedure="false">'Use Phase'!$U$152</definedName>
    <definedName function="false" hidden="false" name="mleaf_a19d9968_c21c_55ba_b509_b4015f5aba35" vbProcedure="false">Recycling!$AL$153</definedName>
    <definedName function="false" hidden="false" name="mleaf_a19e61ea_2f12_525d_80f2_b821877e6850" vbProcedure="false">'Use Phase_Grid'!$P$93</definedName>
    <definedName function="false" hidden="false" name="mleaf_a1a01121_a477_5129_ace5_32e09259dfdb" vbProcedure="false">Recycling!$L$86</definedName>
    <definedName function="false" hidden="false" name="mleaf_a1a3eaa9_5a10_50d6_92ef_d5b0440d0276" vbProcedure="false">'Heat map article'!$F$92</definedName>
    <definedName function="false" hidden="false" name="mleaf_a1a4dfc6_ceac_5b6d_a1ca_23ec14a82cb1" vbProcedure="false">Whisker_Sens!$D$24</definedName>
    <definedName function="false" hidden="false" name="mleaf_a1a94119_2dee_513d_b9bf_0fbbd28fbf21" vbProcedure="false">'Heat map article'!$F$36</definedName>
    <definedName function="false" hidden="false" name="mleaf_a1ac998c_0bf5_5767_a2ac_54f5c2d8200e" vbProcedure="false">'Heat map article'!$AA$6</definedName>
    <definedName function="false" hidden="false" name="mleaf_a1b0a675_554e_58b3_b5f7_9ee66ffc09bb" vbProcedure="false">Resume_SensAnal!$Q$215</definedName>
    <definedName function="false" hidden="false" name="mleaf_a1b21064_bcaf_5b83_99bb_b5845b467f73" vbProcedure="false">'Use Phase_Grid'!$J$208</definedName>
    <definedName function="false" hidden="false" name="mleaf_a1b40925_6c7d_5b3a_9774_b69023507f81" vbProcedure="false">'Heat map article'!$J$128</definedName>
    <definedName function="false" hidden="false" name="mleaf_a1b60362_c9ce_51de_8eb0_87e3c78ec3f7" vbProcedure="false">'Use Phase'!$R$35</definedName>
    <definedName function="false" hidden="false" name="mleaf_a1b84874_26aa_59af_97ab_c3b42ae29271" vbProcedure="false">'Use Phase'!$AD$341</definedName>
    <definedName function="false" hidden="false" name="mleaf_a1ba6c48_7ed3_5ab3_a1c9_2a5defc381ab" vbProcedure="false">Production!$BD$55</definedName>
    <definedName function="false" hidden="false" name="mleaf_a1bb8c44_a8de_55a1_a05c_1ffbcff289ce" vbProcedure="false">Resume_SensAnal!$AB$47</definedName>
    <definedName function="false" hidden="false" name="mleaf_a1bcd7e7_bd7e_5914_bfa2_684ce1bec719" vbProcedure="false">'Heat map article'!$W$141</definedName>
    <definedName function="false" hidden="false" name="mleaf_a1bd5312_a40b_5fb8_8863_70c91e226181" vbProcedure="false">'Use Phase'!$AF$291</definedName>
    <definedName function="false" hidden="false" name="mleaf_a1bd65cb_28ae_5119_a406_cc2e1f448ff0" vbProcedure="false">Resume_SensAnal!$E$135</definedName>
    <definedName function="false" hidden="false" name="mleaf_a1bec2b7_361a_57bf_81f5_b48abdd2a8c4" vbProcedure="false">Recycling!$AT$92</definedName>
    <definedName function="false" hidden="false" name="mleaf_a1c000c5_4887_5840_9f7f_d2cd2866c21b" vbProcedure="false">Production!$G$236</definedName>
    <definedName function="false" hidden="false" name="mleaf_a1c08095_2c2a_585f_a7e4_cf703711f5b3" vbProcedure="false">Resume_SensAnal!$K$37</definedName>
    <definedName function="false" hidden="false" name="mleaf_a1c0e599_4e62_57cc_a818_48477770bb05" vbProcedure="false">'Heat map article'!$M$12</definedName>
    <definedName function="false" hidden="false" name="mleaf_a1c0f549_70a0_572b_8950_eb8b780c5bf7" vbProcedure="false">Resume_SensAnal!$K$148</definedName>
    <definedName function="false" hidden="false" name="mleaf_a1c742ee_6480_5d46_8330_a0fd1f5aa6ef" vbProcedure="false">'Use Phase_Grid'!$R$176</definedName>
    <definedName function="false" hidden="false" name="mleaf_a1cab50f_03e4_53d1_b137_ef217731ce19" vbProcedure="false">'Heat map article'!$AF$129</definedName>
    <definedName function="false" hidden="false" name="mleaf_a1cb8b98_b502_5055_a9cd_5261f6a84331" vbProcedure="false">Recycling!$AY$144</definedName>
    <definedName function="false" hidden="false" name="mleaf_a1cba97c_bcd2_51ac_a823_da50dce2d880" vbProcedure="false">'Use Phase'!$T$271</definedName>
    <definedName function="false" hidden="false" name="mleaf_a1cdbe8a_8e56_5709_ab13_ac031adc2d5f" vbProcedure="false">'Use Phase_Grid'!$M$149</definedName>
    <definedName function="false" hidden="false" name="mleaf_a1cf3c05_80ea_5c6e_8fc8_7c464e53a811" vbProcedure="false">Recycling!$AT$148</definedName>
    <definedName function="false" hidden="false" name="mleaf_a1d0e954_a986_51f1_b855_f461029b0952" vbProcedure="false">'Use Phase'!$L$274</definedName>
    <definedName function="false" hidden="false" name="mleaf_a1d4c842_9862_5849_bb62_d4ff87ece8a2" vbProcedure="false">Recycling!$Q$91</definedName>
    <definedName function="false" hidden="false" name="mleaf_a1d5cde8_d661_5395_860d_32773580be74" vbProcedure="false">'Heat map article'!$J$107</definedName>
    <definedName function="false" hidden="false" name="mleaf_a1d9aabb_ae11_5d19_8056_12957b556933" vbProcedure="false">'Use Phase'!$T$274</definedName>
    <definedName function="false" hidden="false" name="mleaf_a1daa880_d961_5b5f_88fa_3c840c1d5fe0" vbProcedure="false">Production!$BJ$16</definedName>
    <definedName function="false" hidden="false" name="mleaf_a1dbb326_c1a4_5e37_a4c3_59987a49868c" vbProcedure="false">Recycling!$AW$128</definedName>
    <definedName function="false" hidden="false" name="mleaf_a1e18640_78d9_54ad_83aa_aa08b3dbff71" vbProcedure="false">Production!$BP$7</definedName>
    <definedName function="false" hidden="false" name="mleaf_a1e3d461_abe5_5e98_b2f4_14b0c8dffae9" vbProcedure="false">'Heat map article'!$AG$76</definedName>
    <definedName function="false" hidden="false" name="mleaf_a1e46fd0_a1f8_5035_8fcb_9012ec9d2d09" vbProcedure="false">'Use Phase'!$U$178</definedName>
    <definedName function="false" hidden="false" name="mleaf_a1e6f6b2_ab62_5791_9e58_de1e40863920" vbProcedure="false">Recycling!$Y$189</definedName>
    <definedName function="false" hidden="false" name="mleaf_a1e95732_85b2_5bb0_ac5f_b27cef3093a4" vbProcedure="false">'Heat map article'!$AB$155</definedName>
    <definedName function="false" hidden="false" name="mleaf_a1eabea9_6fbd_5af8_82c7_1b8c808f2ac8" vbProcedure="false">Production!$F$57</definedName>
    <definedName function="false" hidden="false" name="mleaf_a1ec0e1a_d9ef_5bbc_a7bd_ca59b3a0e63f" vbProcedure="false">Production!$BM$54</definedName>
    <definedName function="false" hidden="false" name="mleaf_a1eed5a3_8331_56d6_807d_e1ee0beef785" vbProcedure="false">'Use Phase'!$AF$142</definedName>
    <definedName function="false" hidden="false" name="mleaf_a1f0bc41_fa95_5593_8875_6dda5987d6a0" vbProcedure="false">'Use Phase_Grid'!$R$24</definedName>
    <definedName function="false" hidden="false" name="mleaf_a1f1fbb0_262a_54ec_8366_d3f9cdeed615" vbProcedure="false">'Use Phase'!$Q$153</definedName>
    <definedName function="false" hidden="false" name="mleaf_a1f20fd0_9c9e_5747_a38a_fc77a04be77d" vbProcedure="false">'Use Phase_Grid'!$U$172</definedName>
    <definedName function="false" hidden="false" name="mleaf_a1f2154b_554f_5877_84dd_6ffe5ed18ec2" vbProcedure="false">'Heat map article'!$X$18</definedName>
    <definedName function="false" hidden="false" name="mleaf_a1f38611_fc1f_5398_abbd_794e9427a7b5" vbProcedure="false">Resume_SensAnal!$AO$71</definedName>
    <definedName function="false" hidden="false" name="mleaf_a1f70e26_e867_5a56_beb2_b5fe20555584" vbProcedure="false">Production!$Z$85</definedName>
    <definedName function="false" hidden="false" name="mleaf_a1fab50f_f617_51b2_b671_4258820f8d36" vbProcedure="false">'Use Phase'!$AJ$191</definedName>
    <definedName function="false" hidden="false" name="mleaf_a1fcca75_4735_5757_8c0f_042126bd4ebe" vbProcedure="false">'Use Phase'!$J$236</definedName>
    <definedName function="false" hidden="false" name="mleaf_a1fd62c3_df89_51bd_b6d3_5ccb5a99f987" vbProcedure="false">Recycling!$AN$91</definedName>
    <definedName function="false" hidden="false" name="mleaf_a1ffb402_9a5c_5b7e_8b28_ee25c3a3a0a9" vbProcedure="false">'Heat map article'!$V$102</definedName>
    <definedName function="false" hidden="false" name="mleaf_a201ecfb_a34b_5659_867a_406f8b760bc5" vbProcedure="false">Recycling!$AP$110</definedName>
    <definedName function="false" hidden="false" name="mleaf_a205a185_b9ea_589e_b147_760eb0202f13" vbProcedure="false">Production!$G$100</definedName>
    <definedName function="false" hidden="false" name="mleaf_a20641f9_0710_54e0_b112_8e714e76c8b3" vbProcedure="false">Recycling!$S$162</definedName>
    <definedName function="false" hidden="false" name="mleaf_a2071435_0b91_5d37_a9d7_bb8b046b2d19" vbProcedure="false">'Use Phase_Grid'!$R$152</definedName>
    <definedName function="false" hidden="false" name="mleaf_a20a027f_0e47_5145_90b8_475579cddbdd" vbProcedure="false">'Use Phase'!$W$149</definedName>
    <definedName function="false" hidden="false" name="mleaf_a20a69ae_993e_50b0_a265_a40e8f3ea0a9" vbProcedure="false">'Heat map article'!$AG$19</definedName>
    <definedName function="false" hidden="false" name="mleaf_a20ce9fb_6cf5_572c_9746_b3925b352733" vbProcedure="false">'Use Phase'!$U$185</definedName>
    <definedName function="false" hidden="false" name="mleaf_a212a48c_e07f_5174_9a7b_36194f1d530d" vbProcedure="false">Production!$H$83</definedName>
    <definedName function="false" hidden="false" name="mleaf_a2157916_ff52_5a35_8252_5d3c8388e647" vbProcedure="false">'Heat map article'!$I$147</definedName>
    <definedName function="false" hidden="false" name="mleaf_a22163db_057f_5da5_8375_204518ea207b" vbProcedure="false">Production!$P$220</definedName>
    <definedName function="false" hidden="false" name="mleaf_a22208da_e279_512a_a973_0e71fe2b63bd" vbProcedure="false">Resume_SensAnal!$R$11</definedName>
    <definedName function="false" hidden="false" name="mleaf_a2220964_c35a_5acb_bf85_9f28d029e2d3" vbProcedure="false">Recycling!$AI$155</definedName>
    <definedName function="false" hidden="false" name="mleaf_a22283e6_3646_539e_b543_0d8d760ed843" vbProcedure="false">'Heat map article'!$AY$23</definedName>
    <definedName function="false" hidden="false" name="mleaf_a2257fea_9b68_54d8_8a20_e586c86a2310" vbProcedure="false">'Use Phase_Grid'!$T$208</definedName>
    <definedName function="false" hidden="false" name="mleaf_a226f96d_10cd_5884_bb37_cfc28773a083" vbProcedure="false">'Use Phase_Grid'!$O$268</definedName>
    <definedName function="false" hidden="false" name="mleaf_a227bce5_764f_5393_be8e_bc644f9323f3" vbProcedure="false">'Heat map article'!$L$122</definedName>
    <definedName function="false" hidden="false" name="mleaf_a2297b5d_2a56_5064_89b6_49cb039eef3d" vbProcedure="false">Whisker_Sens!$D$52</definedName>
    <definedName function="false" hidden="false" name="mleaf_a233c061_8b4a_5b5b_9fd1_3c942719aa16" vbProcedure="false">Production!$M$66</definedName>
    <definedName function="false" hidden="false" name="mleaf_a23aee2b_9105_5fb6_a76c_89e3d3e28ea1" vbProcedure="false">'Use Phase'!$W$271</definedName>
    <definedName function="false" hidden="false" name="mleaf_a23b2159_d4a9_5e6d_bf14_9e20afe484cb" vbProcedure="false">'Heat map article'!$X$146</definedName>
    <definedName function="false" hidden="false" name="mleaf_a23b3935_f72e_54a6_a94d_1a33d914a85a" vbProcedure="false">Resume_SensAnal!$A$214</definedName>
    <definedName function="false" hidden="false" name="mleaf_a23bf9ff_eaa3_55d8_aeed_9f35570a2234" vbProcedure="false">'Use Phase'!$J$301</definedName>
    <definedName function="false" hidden="false" name="mleaf_a23e7b9d_90e0_5035_821d_39d306b7751d" vbProcedure="false">Recycling!$AP$164</definedName>
    <definedName function="false" hidden="false" name="mleaf_a23f1830_8c54_5239_a836_b2968436197b" vbProcedure="false">'Use Phase'!$B$63</definedName>
    <definedName function="false" hidden="false" name="mleaf_a23f7726_67db_5225_b033_3511b1474079" vbProcedure="false">Recycling!$O$176</definedName>
    <definedName function="false" hidden="false" name="mleaf_a243ed65_911e_5683_9d92_18e4863184de" vbProcedure="false">'Use Phase_Grid'!$T$223</definedName>
    <definedName function="false" hidden="false" name="mleaf_a244569e_ba79_56ed_b0c6_c84415c4dfd3" vbProcedure="false">'Heat map article'!$AH$28</definedName>
    <definedName function="false" hidden="false" name="mleaf_a24474b4_5ad6_5a67_9bb4_8017f64dfdc6" vbProcedure="false">'Use Phase_Grid'!$N$218</definedName>
    <definedName function="false" hidden="false" name="mleaf_a244a66b_448c_54e8_9ce2_ab6e66c4b975" vbProcedure="false">Recycling!$AW$18</definedName>
    <definedName function="false" hidden="false" name="mleaf_a24700e8_6b4b_5722_8afe_d4ecbf42ded9" vbProcedure="false">'Use Phase'!$AK$346</definedName>
    <definedName function="false" hidden="false" name="mleaf_a247cf87_5caa_517c_966f_2555dd2dc052" vbProcedure="false">'Heat map article'!$AQ$7</definedName>
    <definedName function="false" hidden="false" name="mleaf_a2493f59_be0c_56f3_95c4_36722091422b" vbProcedure="false">'Use Phase_Grid'!$Q$22</definedName>
    <definedName function="false" hidden="false" name="mleaf_a24bbd93_ff3e_5886_bd37_55a383e9b77f" vbProcedure="false">Resume_SensAnal!$H$209</definedName>
    <definedName function="false" hidden="false" name="mleaf_a24d00b4_da87_5a7a_8e26_d909dfb018cc" vbProcedure="false">'Use Phase_Grid'!$P$264</definedName>
    <definedName function="false" hidden="false" name="mleaf_a25210be_79f2_5359_a443_fe69cd9a6319" vbProcedure="false">'Use Phase_Grid'!$J$232</definedName>
    <definedName function="false" hidden="false" name="mleaf_a253d040_9af5_5436_a0c1_ac4d9ad99f6f" vbProcedure="false">'Use Phase_Grid'!$J$206</definedName>
    <definedName function="false" hidden="false" name="mleaf_a254889a_4dd6_5266_84ea_3c20fef57b52" vbProcedure="false">Production!$BF$153</definedName>
    <definedName function="false" hidden="false" name="mleaf_a255ed39_9f6b_5570_9d1c_cdb68591e49b" vbProcedure="false">'Heat map article'!$AZ$32</definedName>
    <definedName function="false" hidden="false" name="mleaf_a256eb40_fa81_5420_91d8_a0ac6df3ec05" vbProcedure="false">Recycling!$S$164</definedName>
    <definedName function="false" hidden="false" name="mleaf_a258c6ba_795f_5677_9bc2_f9a4f3817def" vbProcedure="false">Graphs!$I$30</definedName>
    <definedName function="false" hidden="false" name="mleaf_a25a27d5_8e47_5f59_8903_cf6bfc408d00" vbProcedure="false">'Heat map article'!$Q$11</definedName>
    <definedName function="false" hidden="false" name="mleaf_a25f88d4_7225_5769_8842_3d61831ac660" vbProcedure="false">Resume_SensAnal!$J$131</definedName>
    <definedName function="false" hidden="false" name="mleaf_a26435d0_9001_5401_b6be_00b4b276492f" vbProcedure="false">Production!$AM$7</definedName>
    <definedName function="false" hidden="false" name="mleaf_a26495c7_f8f9_5739_91d1_e38ebef56ff4" vbProcedure="false">'Use Phase'!$K$147</definedName>
    <definedName function="false" hidden="false" name="mleaf_a2657f2f_8f07_512d_bb5d_def1e010abb9" vbProcedure="false">'Heat map article'!$R$13</definedName>
    <definedName function="false" hidden="false" name="mleaf_a2682e33_4dd5_5f78_8487_dd43075cadc8" vbProcedure="false">Graphs!$Q$10</definedName>
    <definedName function="false" hidden="false" name="mleaf_a26a7ae0_7fb2_51c7_a9d5_f79a61b0987b" vbProcedure="false">'Heat map article'!$I$122</definedName>
    <definedName function="false" hidden="false" name="mleaf_a26c0b81_44df_58b9_af2e_ee97326528c8" vbProcedure="false">Recycling!$S$109</definedName>
    <definedName function="false" hidden="false" name="mleaf_a26f7b8c_dd00_50c5_97e6_a4166ef7e48b" vbProcedure="false">'Use Phase_Grid'!$T$162</definedName>
    <definedName function="false" hidden="false" name="mleaf_a270c7a9_bf9a_5ba6_9a48_fb28b85d895d" vbProcedure="false">Resume_SensAnal!$AQ$68</definedName>
    <definedName function="false" hidden="false" name="mleaf_a2790a3e_05d0_5fd0_8330_aa18987fa098" vbProcedure="false">Resume_SensAnal!$D$39</definedName>
    <definedName function="false" hidden="false" name="mleaf_a27b490a_32a7_5b17_8016_51be95886b87" vbProcedure="false">'Use Phase'!$O$196</definedName>
    <definedName function="false" hidden="false" name="mleaf_a27c9bbb_7e08_56b9_a229_3fb1ba561f25" vbProcedure="false">'Use Phase'!$O$184</definedName>
    <definedName function="false" hidden="false" name="mleaf_a27e1a89_8045_5f6b_a6ef_ba4adea1f6f2" vbProcedure="false">'Use Phase_Grid'!$J$263</definedName>
    <definedName function="false" hidden="false" name="mleaf_a27f29e0_dcfa_555e_aa89_ad13478e7d1c" vbProcedure="false">Recycling!$BO$326</definedName>
    <definedName function="false" hidden="false" name="mleaf_a282fd96_995f_5de4_8635_8092a4457df7" vbProcedure="false">'Heat map article'!$Y$108</definedName>
    <definedName function="false" hidden="false" name="mleaf_a283039b_f8fb_503b_8827_0c7f13e15b9e" vbProcedure="false">Production!$J$98</definedName>
    <definedName function="false" hidden="false" name="mleaf_a2838e39_1556_5125_9545_dc4c63d7b8a1" vbProcedure="false">'Use Phase'!$R$214</definedName>
    <definedName function="false" hidden="false" name="mleaf_a28b261c_de8e_534e_8ea4_0d1be2d9cb1d" vbProcedure="false">'Use Phase'!$Q$82</definedName>
    <definedName function="false" hidden="false" name="mleaf_a28c9da9_252b_5289_8f5d_72fd0471cb72" vbProcedure="false">'Use Phase'!$S$295</definedName>
    <definedName function="false" hidden="false" name="mleaf_a28e1b1e_10cd_54b9_a020_7143a30d7623" vbProcedure="false">'Heat map article'!$AI$65</definedName>
    <definedName function="false" hidden="false" name="mleaf_a28f8934_21ea_5abb_87b9_97f96d09c314" vbProcedure="false">Resume_SensAnal!$O$98</definedName>
    <definedName function="false" hidden="false" name="mleaf_a29251d8_53c0_5e2f_8d32_1151b0228ac9" vbProcedure="false">Recycling!$AN$163</definedName>
    <definedName function="false" hidden="false" name="mleaf_a29472b2_67cf_553d_8f7a_b027fbd0ac7a" vbProcedure="false">'Use Phase'!$D$20</definedName>
    <definedName function="false" hidden="false" name="mleaf_a2972cd1_f473_54aa_8a52_aa9ffc7500ee" vbProcedure="false">Resume_SensAnal!$AF$87</definedName>
    <definedName function="false" hidden="false" name="mleaf_a2998255_9a65_530a_b0fe_4766f4d07581" vbProcedure="false">'Use Phase'!$N$153</definedName>
    <definedName function="false" hidden="false" name="mleaf_a29a3024_189c_52c1_85c3_c8fe4956e6c4" vbProcedure="false">'Heat map article'!$AZ$20</definedName>
    <definedName function="false" hidden="false" name="mleaf_a29a3c31_3245_5f9c_9fee_017ffbdd9495" vbProcedure="false">Recycling!$J$88</definedName>
    <definedName function="false" hidden="false" name="mleaf_a29aaace_770b_589b_8814_6ec932c4feab" vbProcedure="false">Recycling!$AV$119</definedName>
    <definedName function="false" hidden="false" name="mleaf_a29b4e9f_e735_5b98_9307_83b12553b1ac" vbProcedure="false">Recycling!$AL$124</definedName>
    <definedName function="false" hidden="false" name="mleaf_a29ea9e9_cad9_56f2_ba28_c154627eca02" vbProcedure="false">Resume_SensAnal!$O$114</definedName>
    <definedName function="false" hidden="false" name="mleaf_a2a0c2fb_071c_54ac_9ea7_915c9fd259cb" vbProcedure="false">Recycling!$AP$17</definedName>
    <definedName function="false" hidden="false" name="mleaf_a2a267e1_1173_5e4a_bd08_20df8cf8c975" vbProcedure="false">Production!$BF$18</definedName>
    <definedName function="false" hidden="false" name="mleaf_a2a5aa88_a0a2_5519_8db3_763919b7661b" vbProcedure="false">'Use Phase_Grid'!$J$180</definedName>
    <definedName function="false" hidden="false" name="mleaf_a2b1ffa1_ccc6_52d2_ab2c_52d963fafb71" vbProcedure="false">'Use Phase_Grid'!$K$195</definedName>
    <definedName function="false" hidden="false" name="mleaf_a2b217fa_e65d_57cc_87b3_45291be673b0" vbProcedure="false">'Use Phase'!$AG$191</definedName>
    <definedName function="false" hidden="false" name="mleaf_a2b27a03_84cd_52fe_8d8e_60b0a8eb5361" vbProcedure="false">Recycling!$AJ$103</definedName>
    <definedName function="false" hidden="false" name="mleaf_a2b2dda3_c20f_5a5c_a7c0_abe60eec6e21" vbProcedure="false">Resume_SensAnal!$AO$49</definedName>
    <definedName function="false" hidden="false" name="mleaf_a2b781ff_bd37_5d38_a83a_036c0208f126" vbProcedure="false">'Use Phase'!$N$308</definedName>
    <definedName function="false" hidden="false" name="mleaf_a2c0229c_ed96_5986_a500_39f473a3c5f2" vbProcedure="false">'Heat map article'!$AG$12</definedName>
    <definedName function="false" hidden="false" name="mleaf_a2c38c38_4d58_598c_a2c4_c9f96b8e8de6" vbProcedure="false">'Use Phase_Grid'!$M$250</definedName>
    <definedName function="false" hidden="false" name="mleaf_a2c99ad3_f6a0_5a4e_be89_22efe4051bae" vbProcedure="false">Production!$BO$224</definedName>
    <definedName function="false" hidden="false" name="mleaf_a2caab15_65b9_5e10_b76c_e8eda754daf4" vbProcedure="false">'Heat map article'!$X$17</definedName>
    <definedName function="false" hidden="false" name="mleaf_a2d0eb39_8d69_5d5f_a68f_0b773a4bc8da" vbProcedure="false">Recycling!$H$161</definedName>
    <definedName function="false" hidden="false" name="mleaf_a2d23f6b_b39c_5f96_ab23_65400ddc6950" vbProcedure="false">'Heat map article'!$G$11</definedName>
    <definedName function="false" hidden="false" name="mleaf_a2d36c8a_e599_59f3_98b3_cf614a669ae2" vbProcedure="false">'Use Phase'!$Q$270</definedName>
    <definedName function="false" hidden="false" name="mleaf_a2d54b94_1328_5ebd_bdac_bcf39dc8008e" vbProcedure="false">'Use Phase'!$K$181</definedName>
    <definedName function="false" hidden="false" name="mleaf_a2d92cd4_b2d1_5ba9_8587_b6df6248d57f" vbProcedure="false">Production!$I$18</definedName>
    <definedName function="false" hidden="false" name="mleaf_a2da431e_64a1_54f8_b6e8_5fe82cc4ae8d" vbProcedure="false">Resume_SensAnal!$B$29</definedName>
    <definedName function="false" hidden="false" name="mleaf_a2dbdea9_fb38_5b8f_a478_707b80e2054c" vbProcedure="false">Production!$AZ$81</definedName>
    <definedName function="false" hidden="false" name="mleaf_a2dfc410_4e45_52fa_867a_1b857dbdd050" vbProcedure="false">Recycling!$BM$103</definedName>
    <definedName function="false" hidden="false" name="mleaf_a2e3ba38_905c_59be_ab59_c0da4402a9cf" vbProcedure="false">'Use Phase'!$U$285</definedName>
    <definedName function="false" hidden="false" name="mleaf_a2e4d791_769b_5f86_a22a_dbedd6aacd3c" vbProcedure="false">'Use Phase'!$M$251</definedName>
    <definedName function="false" hidden="false" name="mleaf_a2e6982f_9755_535d_90d7_aa917942b683" vbProcedure="false">Recycling!$H$110</definedName>
    <definedName function="false" hidden="false" name="mleaf_a2e6a7d5_d593_5bba_8e63_2016ad2decf5" vbProcedure="false">'Heat map article'!$AF$22</definedName>
    <definedName function="false" hidden="false" name="mleaf_a2e71d76_3103_5b29_ba69_c90a3b4309bc" vbProcedure="false">Resume_SensAnal!$K$94</definedName>
    <definedName function="false" hidden="false" name="mleaf_a2e83c5a_951f_5eb0_82cf_e029e5f0155f" vbProcedure="false">Resume_SensAnal!$U$216</definedName>
    <definedName function="false" hidden="false" name="mleaf_a2ec457e_bb74_5f9c_80ce_c88218658bc9" vbProcedure="false">'Use Phase_Grid'!$S$174</definedName>
    <definedName function="false" hidden="false" name="mleaf_a2ef09f6_4d7b_5838_bf0c_0eddb7dfefde" vbProcedure="false">Resume_SensAnal!$E$129</definedName>
    <definedName function="false" hidden="false" name="mleaf_a2f66ff8_72e7_50fc_9a4f_5cd6d797b9d5" vbProcedure="false">'Heat map article'!$Z$43</definedName>
    <definedName function="false" hidden="false" name="mleaf_a2f6c7c7_a186_5af9_b187_aecf18a67c94" vbProcedure="false">'Use Phase'!$J$250</definedName>
    <definedName function="false" hidden="false" name="mleaf_a2f7cf04_6f83_5ed8_b47f_279808ec2f88" vbProcedure="false">'Heat map article'!$AJ$44</definedName>
    <definedName function="false" hidden="false" name="mleaf_a2f7e581_b97d_5ba9_a57b_37ec6aea1bb6" vbProcedure="false">'Heat map article'!$I$18</definedName>
    <definedName function="false" hidden="false" name="mleaf_a2f95bc0_536b_5d0c_8975_ac37f27270b9" vbProcedure="false">'Use Phase'!$N$97</definedName>
    <definedName function="false" hidden="false" name="mleaf_a2faf7e7_4f42_5d0c_ba48_0df363f3829a" vbProcedure="false">'Heat map article'!$G$123</definedName>
    <definedName function="false" hidden="false" name="mleaf_a2fd6734_ff66_5850_b58e_71d117bb14c2" vbProcedure="false">Recycling!$AL$154</definedName>
    <definedName function="false" hidden="false" name="mleaf_a2ff925f_2bd8_57a1_9656_8a37e006decd" vbProcedure="false">'Use Phase'!$U$241</definedName>
    <definedName function="false" hidden="false" name="mleaf_a306c9b0_ab05_5a4b_96aa_865bc2be6914" vbProcedure="false">'Heat map article'!$O$31</definedName>
    <definedName function="false" hidden="false" name="mleaf_a306d800_7b8c_5855_acf4_af0b5aac414c" vbProcedure="false">Resume_SensAnal!$E$35</definedName>
    <definedName function="false" hidden="false" name="mleaf_a3084099_b744_57f4_be73_b0e197ca46e9" vbProcedure="false">'Use Phase'!$Q$111</definedName>
    <definedName function="false" hidden="false" name="mleaf_a3085c8c_e37a_55d7_8dc1_03fb843c6f38" vbProcedure="false">Production!$AV$199</definedName>
    <definedName function="false" hidden="false" name="mleaf_a30ac00d_9398_5970_8b80_4918c230b6b2" vbProcedure="false">'Use Phase'!$V$148</definedName>
    <definedName function="false" hidden="false" name="mleaf_a30c59e8_9b95_5190_a38f_7f83e6052a40" vbProcedure="false">Graphs!$F$38</definedName>
    <definedName function="false" hidden="false" name="mleaf_a3105a2d_d71b_5515_9b96_d5662da9de36" vbProcedure="false">'Use Phase'!$S$287</definedName>
    <definedName function="false" hidden="false" name="mleaf_a313daf6_5bec_5c54_8bdc_a4e05d6ab56b" vbProcedure="false">Production!$Q$151</definedName>
    <definedName function="false" hidden="false" name="mleaf_a313ec12_a23d_5863_abcf_06fe7cdb234f" vbProcedure="false">Production!$H$65</definedName>
    <definedName function="false" hidden="false" name="mleaf_a31572e6_0520_57a7_a563_fc41e5011066" vbProcedure="false">Production!$K$33</definedName>
    <definedName function="false" hidden="false" name="mleaf_a3167488_d5ee_5b53_914d_421d8374b779" vbProcedure="false">Graphs!$K$50</definedName>
    <definedName function="false" hidden="false" name="mleaf_a31cdf4c_57d6_564c_b380_ca3f4575f7da" vbProcedure="false">Whisker_Sens!$C$12</definedName>
    <definedName function="false" hidden="false" name="mleaf_a31d1fb0_ed3f_57e5_a1dd_6cdfed59b165" vbProcedure="false">'Use Phase_Grid'!$O$196</definedName>
    <definedName function="false" hidden="false" name="mleaf_a31d9ff9_d7e5_5ae0_ba35_06073ef52089" vbProcedure="false">Resume_SensAnal!$E$158</definedName>
    <definedName function="false" hidden="false" name="mleaf_a320750f_523f_5d66_9ce6_de7da254d51e" vbProcedure="false">'Use Phase'!$K$103</definedName>
    <definedName function="false" hidden="false" name="mleaf_a32254f2_1aa2_5a2e_80b9_2dd2b53105ec" vbProcedure="false">Recycling!$BF$112</definedName>
    <definedName function="false" hidden="false" name="mleaf_a322c98b_3e8d_5d3b_939f_5d43fdb0e4ba" vbProcedure="false">'Heat map article'!$L$76</definedName>
    <definedName function="false" hidden="false" name="mleaf_a32743f4_979d_5e5c_ae56_d83a06affd3e" vbProcedure="false">'Use Phase_Grid'!$J$161</definedName>
    <definedName function="false" hidden="false" name="mleaf_a32c88f1_8437_5578_8d17_a0a907c13dad" vbProcedure="false">Production!$D$26</definedName>
    <definedName function="false" hidden="false" name="mleaf_a3325e23_b3d7_5856_b91b_e50cb031488b" vbProcedure="false">'Use Phase'!$Q$380</definedName>
    <definedName function="false" hidden="false" name="mleaf_a338ede4_ed0e_51c4_8d2d_3482be39c5d2" vbProcedure="false">'Heat map article'!$E$65</definedName>
    <definedName function="false" hidden="false" name="mleaf_a33e1fe5_b7fe_580a_892f_7a5dba472bab" vbProcedure="false">'Heat map article'!$G$83</definedName>
    <definedName function="false" hidden="false" name="mleaf_a33ec59e_dcd1_57ba_a958_e0d2f397782a" vbProcedure="false">'Use Phase'!$B$61</definedName>
    <definedName function="false" hidden="false" name="mleaf_a33f9a0c_634b_5145_bd25_60bd1e6a53b8" vbProcedure="false">'Use Phase_Grid'!$T$155</definedName>
    <definedName function="false" hidden="false" name="mleaf_a341208d_f9b6_5e20_9d81_db17c508d1c0" vbProcedure="false">'Heat map article'!$W$8</definedName>
    <definedName function="false" hidden="false" name="mleaf_a3454679_9ed6_5eb1_915b_e32e432e0938" vbProcedure="false">'Use Phase'!$J$152</definedName>
    <definedName function="false" hidden="false" name="mleaf_a3469f01_61af_5672_9a13_dd4ab408472c" vbProcedure="false">'Use Phase_Grid'!$Q$75</definedName>
    <definedName function="false" hidden="false" name="mleaf_a34ac491_4076_526e_98af_e475a1e82541" vbProcedure="false">'Use Phase'!$P$326</definedName>
    <definedName function="false" hidden="false" name="mleaf_a34c5917_037a_51c1_a47b_3eb3bc35fcb5" vbProcedure="false">Recycling!$AC$106</definedName>
    <definedName function="false" hidden="false" name="mleaf_a34ea1a6_03fa_5f59_8c6c_9ccf6141334f" vbProcedure="false">Recycling!$AU$310</definedName>
    <definedName function="false" hidden="false" name="mleaf_a3606ad2_cb96_5d12_b823_3d3579626f3f" vbProcedure="false">'Heat map article'!$O$156</definedName>
    <definedName function="false" hidden="false" name="mleaf_a364b767_06a8_5030_8b7f_52282cc36e0a" vbProcedure="false">'Heat map article'!$U$119</definedName>
    <definedName function="false" hidden="false" name="mleaf_a364d7f2_fd6a_56bd_835e_d69844eb75be" vbProcedure="false">Resume_SensAnal!$T$107</definedName>
    <definedName function="false" hidden="false" name="mleaf_a36ae84a_d831_5833_8e75_05dfc517768a" vbProcedure="false">Recycling!$BJ$347</definedName>
    <definedName function="false" hidden="false" name="mleaf_a37055cf_2f97_5b77_8266_bbc5259450a9" vbProcedure="false">'Heat map article'!$G$95</definedName>
    <definedName function="false" hidden="false" name="mleaf_a371a345_d1fb_56b0_8cb3_3c6a8b1d162a" vbProcedure="false">'Use Phase'!$AF$309</definedName>
    <definedName function="false" hidden="false" name="mleaf_a372e634_c4b2_5bb1_9957_b6e88caa8486" vbProcedure="false">Resume_SensAnal!$J$60</definedName>
    <definedName function="false" hidden="false" name="mleaf_a378f735_62c1_5def_8888_f699af0dd9d8" vbProcedure="false">'Use Phase'!$N$157</definedName>
    <definedName function="false" hidden="false" name="mleaf_a37ac4e2_a70a_5d5b_ace7_25711f497e31" vbProcedure="false">'Use Phase'!$L$126</definedName>
    <definedName function="false" hidden="false" name="mleaf_a37b7adb_86be_542b_a53b_b7301e4f3e3c" vbProcedure="false">'Use Phase_Grid'!$R$187</definedName>
    <definedName function="false" hidden="false" name="mleaf_a37d7779_adaa_581b_9839_a3b91321d199" vbProcedure="false">Whisker_Sens!$J$8</definedName>
    <definedName function="false" hidden="false" name="mleaf_a38599ea_fbfb_56e1_94e8_39a5ab95188d" vbProcedure="false">'Use Phase'!$Q$137</definedName>
    <definedName function="false" hidden="false" name="mleaf_a3886ede_3f76_5a7a_a77f_461a55056e4c" vbProcedure="false">Graphs!$M$34</definedName>
    <definedName function="false" hidden="false" name="mleaf_a38c652a_b5f4_5e92_80ff_2e989a01aea7" vbProcedure="false">Resume_SensAnal!$O$86</definedName>
    <definedName function="false" hidden="false" name="mleaf_a38cee43_e82e_5dbc_90fd_8dbcac711cba" vbProcedure="false">'Heat map article'!$N$76</definedName>
    <definedName function="false" hidden="false" name="mleaf_a391d4da_36a2_574a_8123_1eecb87f5ecf" vbProcedure="false">'Heat map article'!$AY$16</definedName>
    <definedName function="false" hidden="false" name="mleaf_a39273e0_44a5_5ee4_88d9_4c4fdff822ad" vbProcedure="false">Resume_SensAnal!$P$199</definedName>
    <definedName function="false" hidden="false" name="mleaf_a393ac60_30e3_5020_8009_16457dce326e" vbProcedure="false">Resume_SensAnal!$I$35</definedName>
    <definedName function="false" hidden="false" name="mleaf_a3962b96_2579_5202_b32c_6885f4560163" vbProcedure="false">'Use Phase_Grid'!$Q$252</definedName>
    <definedName function="false" hidden="false" name="mleaf_a3964ad4_35f7_5cbb_ab86_588f3ce70eb6" vbProcedure="false">'Use Phase'!$R$14</definedName>
    <definedName function="false" hidden="false" name="mleaf_a39990a6_00ca_5925_91b4_933cacc5f13a" vbProcedure="false">'Heat map article'!$D$46</definedName>
    <definedName function="false" hidden="false" name="mleaf_a39a18cc_a055_573e_af29_594eaec48e2f" vbProcedure="false">Production!$H$128</definedName>
    <definedName function="false" hidden="false" name="mleaf_a3a00a81_c698_5740_ab61_42da3e2a157e" vbProcedure="false">Resume_SensAnal!$X$194</definedName>
    <definedName function="false" hidden="false" name="mleaf_a3a0f378_7163_583e_ba8b_634eee73c6ee" vbProcedure="false">'Use Phase_Grid'!$K$207</definedName>
    <definedName function="false" hidden="false" name="mleaf_a3a21852_650a_504e_9d14_1cc38c93eb57" vbProcedure="false">Recycling!$BO$297</definedName>
    <definedName function="false" hidden="false" name="mleaf_a3a29a82_cc35_58ae_8bbc_5ef9816ac7f2" vbProcedure="false">Resume_SensAnal!$M$70</definedName>
    <definedName function="false" hidden="false" name="mleaf_a3b017c2_d23f_5beb_940b_d47d8c3f384c" vbProcedure="false">Resume_SensAnal!$H$66</definedName>
    <definedName function="false" hidden="false" name="mleaf_a3b1cdc9_3fb5_5b96_a0b5_bd35560649ef" vbProcedure="false">Production!$G$148</definedName>
    <definedName function="false" hidden="false" name="mleaf_a3b2a469_d3a6_50e2_9b4f_62471740e8bf" vbProcedure="false">Recycling!$AG$195</definedName>
    <definedName function="false" hidden="false" name="mleaf_a3b52a48_26cd_5889_926e_cedd4f5af4d8" vbProcedure="false">Recycling!$AQ$145</definedName>
    <definedName function="false" hidden="false" name="mleaf_a3b8f957_5e45_506e_950f_b365a56d4221" vbProcedure="false">Production!$AT$180</definedName>
    <definedName function="false" hidden="false" name="mleaf_a3b9a326_0adf_5bde_a89f_cb7b582eaf9c" vbProcedure="false">Recycling!$H$153</definedName>
    <definedName function="false" hidden="false" name="mleaf_a3bc6c80_104f_5798_a7e2_074d369269de" vbProcedure="false">Recycling!$AQ$103</definedName>
    <definedName function="false" hidden="false" name="mleaf_a3bcf932_8f3b_5df7_a70a_0285822311e2" vbProcedure="false">'Use Phase'!$P$343</definedName>
    <definedName function="false" hidden="false" name="mleaf_a3bdef4e_708b_52b5_a978_3d5e769985bf" vbProcedure="false">Production!$V$142</definedName>
    <definedName function="false" hidden="false" name="mleaf_a3be6efb_2b79_587a_b38c_b2deba8c12dd" vbProcedure="false">'Use Phase'!$O$126</definedName>
    <definedName function="false" hidden="false" name="mleaf_a3be7974_6010_5ab8_81b2_fc63a8478afb" vbProcedure="false">Production!$V$12</definedName>
    <definedName function="false" hidden="false" name="mleaf_a3bed972_5cd4_5922_96e2_f128414d1832" vbProcedure="false">Resume_SensAnal!$AD$76</definedName>
    <definedName function="false" hidden="false" name="mleaf_a3bff0dd_1cab_5bfa_8dcf_d3128044e073" vbProcedure="false">Recycling!$F$122</definedName>
    <definedName function="false" hidden="false" name="mleaf_a3c7b73e_2a31_50f0_91b4_9511be07e853" vbProcedure="false">Recycling!$W$161</definedName>
    <definedName function="false" hidden="false" name="mleaf_a3cc05be_371e_5a3d_971f_97d3417b27c4" vbProcedure="false">Production!$I$168</definedName>
    <definedName function="false" hidden="false" name="mleaf_a3ccbc54_05a7_5ea0_bee0_f95d3afd90cb" vbProcedure="false">'Heat map article'!$AD$18</definedName>
    <definedName function="false" hidden="false" name="mleaf_a3cd7c7f_b632_526b_a2f0_7d4e4467d4ad" vbProcedure="false">'Heat map article'!$E$127</definedName>
    <definedName function="false" hidden="false" name="mleaf_a3cfcdb0_99b7_52ed_940e_5105286ef106" vbProcedure="false">Resume_SensAnal!$R$62</definedName>
    <definedName function="false" hidden="false" name="mleaf_a3d0b78b_9dfc_5402_85b9_165ade5d9342" vbProcedure="false">Recycling!$BD$147</definedName>
    <definedName function="false" hidden="false" name="mleaf_a3d0f157_cf73_5a01_ac19_c3780b90f602" vbProcedure="false">'Heat map article'!$AF$55</definedName>
    <definedName function="false" hidden="false" name="mleaf_a3d389aa_0a48_5aee_963c_42a4abc60c65" vbProcedure="false">Recycling!$AL$167</definedName>
    <definedName function="false" hidden="false" name="mleaf_a3d45ead_26a5_51aa_b222_f0da03622670" vbProcedure="false">Resume_SensAnal!$V$192</definedName>
    <definedName function="false" hidden="false" name="mleaf_a3d7b85f_915e_56f4_901d_6b47f3249aaf" vbProcedure="false">'Use Phase_Grid'!$K$191</definedName>
    <definedName function="false" hidden="false" name="mleaf_a3d93f31_32c2_5c01_aab8_91911a4d8cd0" vbProcedure="false">Recycling!$AS$309</definedName>
    <definedName function="false" hidden="false" name="mleaf_a3d9a0c4_426f_56c8_86de_68c520a193fe" vbProcedure="false">'Use Phase'!$AK$327</definedName>
    <definedName function="false" hidden="false" name="mleaf_a3dbe9a2_a289_573d_b2d4_7cc2a83e6178" vbProcedure="false">Recycling!$AW$8</definedName>
    <definedName function="false" hidden="false" name="mleaf_a3dc8047_fc52_57dd_abf2_74a4f5c02bd0" vbProcedure="false">'Heat map article'!$AO$25</definedName>
    <definedName function="false" hidden="false" name="mleaf_a3dfae07_6f03_55cd_90e0_94bb4e9f5896" vbProcedure="false">'Heat map article'!$G$125</definedName>
    <definedName function="false" hidden="false" name="mleaf_a3e6357f_8020_5e9c_8500_637456e93efb" vbProcedure="false">'Use Phase'!$J$209</definedName>
    <definedName function="false" hidden="false" name="mleaf_a3e9a14d_9a36_5d8d_a088_553d02b3a384" vbProcedure="false">Recycling!$AX$95</definedName>
    <definedName function="false" hidden="false" name="mleaf_a3ec52f6_9188_54cf_aeea_db23ec4c28a7" vbProcedure="false">Recycling!$W$176</definedName>
    <definedName function="false" hidden="false" name="mleaf_a3ed6980_e0ec_5c6c_ad0b_efbcb15c195f" vbProcedure="false">'Use Phase'!$S$232</definedName>
    <definedName function="false" hidden="false" name="mleaf_a3f50de4_3572_5a91_936d_8fbfa531a4c5" vbProcedure="false">Production!$AT$94</definedName>
    <definedName function="false" hidden="false" name="mleaf_a3f635fd_9bc2_587e_b72e_5995a163d86a" vbProcedure="false">'Use Phase'!$AE$187</definedName>
    <definedName function="false" hidden="false" name="mleaf_a3f656f0_2130_5f87_8d29_e0ef3bd75149" vbProcedure="false">'Heat map article'!$AS$6</definedName>
    <definedName function="false" hidden="false" name="mleaf_a3f9b338_9ed6_54bd_9c0f_fc24ec0c7e63" vbProcedure="false">Resume_SensAnal!$S$13</definedName>
    <definedName function="false" hidden="false" name="mleaf_a3f9b6c3_f42d_5531_a61a_ceb9138881fc" vbProcedure="false">Production!$BJ$2</definedName>
    <definedName function="false" hidden="false" name="mleaf_a3fa9af8_aa63_5645_81f8_f945e7a32437" vbProcedure="false">Production!$S$27</definedName>
    <definedName function="false" hidden="false" name="mleaf_a3fc8ac5_45c5_592b_b3e7_0c13b301d03f" vbProcedure="false">'Use Phase'!$N$11</definedName>
    <definedName function="false" hidden="false" name="mleaf_a3feaa29_77ea_5619_8f4e_e7f65bcad69d" vbProcedure="false">Recycling!$AZ$1</definedName>
    <definedName function="false" hidden="false" name="mleaf_a3ff2ce1_8927_5837_b9e5_052ba3ebc8f2" vbProcedure="false">'Use Phase'!$P$276</definedName>
    <definedName function="false" hidden="false" name="mleaf_a4019ba2_7b7f_5c7c_88c4_b27396ca2511" vbProcedure="false">Recycling!$K$90</definedName>
    <definedName function="false" hidden="false" name="mleaf_a4030712_6482_5bd8_9bfe_fa47dfdf3d6a" vbProcedure="false">'Use Phase'!$J$150</definedName>
    <definedName function="false" hidden="false" name="mleaf_a403682b_4f23_5098_9b4b_25512b20c419" vbProcedure="false">Production!$G$129</definedName>
    <definedName function="false" hidden="false" name="mleaf_a405b86e_0900_5fa1_ab19_2bd935b9e269" vbProcedure="false">'Heat map article'!$AV$9</definedName>
    <definedName function="false" hidden="false" name="mleaf_a40a55de_4740_52ad_b790_c08293b4e479" vbProcedure="false">Recycling!$BO$308</definedName>
    <definedName function="false" hidden="false" name="mleaf_a40afeab_2ac2_509c_a9e8_4b0e9e3806b1" vbProcedure="false">Resume_SensAnal!$I$128</definedName>
    <definedName function="false" hidden="false" name="mleaf_a40b5fe8_d059_55c2_a22f_5b7cf516a7a8" vbProcedure="false">Resume_SensAnal!$AO$65</definedName>
    <definedName function="false" hidden="false" name="mleaf_a40b96bb_da04_5a8a_887f_21862cbc6421" vbProcedure="false">Resume_SensAnal!$R$151</definedName>
    <definedName function="false" hidden="false" name="mleaf_a40cc96b_f8ea_583c_9038_965b137b38b5" vbProcedure="false">Recycling!$V$199</definedName>
    <definedName function="false" hidden="false" name="mleaf_a40f0a68_cd32_5deb_83c3_46c423b69d78" vbProcedure="false">'Use Phase_Grid'!$U$186</definedName>
    <definedName function="false" hidden="false" name="mleaf_a40f6960_20b1_56e9_9377_fc1bca5ff4b9" vbProcedure="false">Recycling!$O$144</definedName>
    <definedName function="false" hidden="false" name="mleaf_a412ca3d_ffd6_5f49_80df_134c30badc56" vbProcedure="false">'Use Phase'!$J$343</definedName>
    <definedName function="false" hidden="false" name="mleaf_a415dbd2_2ea1_51c1_b257_14c7085d9961" vbProcedure="false">Resume_SensAnal!$AM$32</definedName>
    <definedName function="false" hidden="false" name="mleaf_a41a80a5_766b_5441_92ba_d5340523cf7e" vbProcedure="false">Resume_SensAnal!$T$7</definedName>
    <definedName function="false" hidden="false" name="mleaf_a41e1509_ffa9_517c_9c2f_049a49ba0179" vbProcedure="false">'Use Phase'!$N$186</definedName>
    <definedName function="false" hidden="false" name="mleaf_a4225b74_007e_5ffa_8ecc_33b0c852d38a" vbProcedure="false">'Use Phase'!$K$233</definedName>
    <definedName function="false" hidden="false" name="mleaf_a423ce06_2369_5231_8134_14d037e65ba8" vbProcedure="false">Production!$AA$96</definedName>
    <definedName function="false" hidden="false" name="mleaf_a4255f22_3f83_5eae_a456_043678de0ed1" vbProcedure="false">Resume_SensAnal!$AL$39</definedName>
    <definedName function="false" hidden="false" name="mleaf_a4264648_0cd4_5c28_99b2_53f423da0483" vbProcedure="false">Recycling!$AR$58</definedName>
    <definedName function="false" hidden="false" name="mleaf_a4299567_1783_52c9_aad8_715cce712ae0" vbProcedure="false">Recycling!$AR$337</definedName>
    <definedName function="false" hidden="false" name="mleaf_a4311271_abfc_5c9a_8712_63f3e86348d9" vbProcedure="false">'Use Phase'!$O$169</definedName>
    <definedName function="false" hidden="false" name="mleaf_a432287b_b4f7_5d17_994b_69bbc4011225" vbProcedure="false">'Use Phase'!$K$48</definedName>
    <definedName function="false" hidden="false" name="mleaf_a432dd4b_1ce7_5172_8e9e_9d30a6187ed4" vbProcedure="false">Resume_SensAnal!$AO$124</definedName>
    <definedName function="false" hidden="false" name="mleaf_a434b462_1eab_59cf_b670_2d813b0cdbea" vbProcedure="false">Resume_SensAnal!$Q$91</definedName>
    <definedName function="false" hidden="false" name="mleaf_a436b784_6fac_5de6_b996_3388f95ac665" vbProcedure="false">Production!$N$25</definedName>
    <definedName function="false" hidden="false" name="mleaf_a438b847_d07f_51eb_bdce_b800162b21f6" vbProcedure="false">Recycling!$AO$118</definedName>
    <definedName function="false" hidden="false" name="mleaf_a43e1279_1b6d_5460_9225_6cb209620686" vbProcedure="false">Production!$F$243</definedName>
    <definedName function="false" hidden="false" name="mleaf_a43e2289_f626_53c7_a111_75f55f234efe" vbProcedure="false">'Heat map article'!$Y$136</definedName>
    <definedName function="false" hidden="false" name="mleaf_a43e742b_af57_588c_89ae_cd9d2894f61f" vbProcedure="false">Resume_SensAnal!$K$70</definedName>
    <definedName function="false" hidden="false" name="mleaf_a4425e38_9ce3_53f8_b584_42944764ecef" vbProcedure="false">'Heat map article'!$U$2</definedName>
    <definedName function="false" hidden="false" name="mleaf_a445738b_fe89_55c8_a03f_8265365835fd" vbProcedure="false">'Use Phase'!$AK$157</definedName>
    <definedName function="false" hidden="false" name="mleaf_a446ba67_4638_5576_bad5_5e40a2c94a0c" vbProcedure="false">'Use Phase'!$V$254</definedName>
    <definedName function="false" hidden="false" name="mleaf_a446be21_79c4_5253_91f3_5b5a3574144f" vbProcedure="false">'Use Phase'!$R$342</definedName>
    <definedName function="false" hidden="false" name="mleaf_a44ddbe7_c541_50d2_a554_8d8a621569e1" vbProcedure="false">'Use Phase'!$AJ$195</definedName>
    <definedName function="false" hidden="false" name="mleaf_a4540331_d925_5d54_b218_0f561c99205b" vbProcedure="false">'Use Phase'!$W$168</definedName>
    <definedName function="false" hidden="false" name="mleaf_a4546d19_b82d_53ed_8abf_7836b23f6bba" vbProcedure="false">'Heat map article'!$P$62</definedName>
    <definedName function="false" hidden="false" name="mleaf_a458d9e3_848d_52f7_a7cb_59a34e2844c3" vbProcedure="false">'Use Phase'!$AE$296</definedName>
    <definedName function="false" hidden="false" name="mleaf_a459f2f3_a56a_5667_b971_b0ca6e9b9974" vbProcedure="false">Production!$BE$88</definedName>
    <definedName function="false" hidden="false" name="mleaf_a45de485_8466_582e_a61b_196c01ad213b" vbProcedure="false">'Heat map article'!$AL$8</definedName>
    <definedName function="false" hidden="false" name="mleaf_a45def84_9fa2_5335_a160_eb11a0d6751d" vbProcedure="false">Production!$O$27</definedName>
    <definedName function="false" hidden="false" name="mleaf_a4654258_dc52_5b86_a9c1_91c35cd48964" vbProcedure="false">'Heat map article'!$AI$14</definedName>
    <definedName function="false" hidden="false" name="mleaf_a46ae278_1af8_53d4_bc88_b8daa05f8f2a" vbProcedure="false">Production!$AA$182</definedName>
    <definedName function="false" hidden="false" name="mleaf_a46b1028_8d23_53a4_8196_10d2d532ef88" vbProcedure="false">Recycling!$I$147</definedName>
    <definedName function="false" hidden="false" name="mleaf_a46bea51_18f3_5801_9a4c_4e44bfacf0dd" vbProcedure="false">'Use Phase_Grid'!$Q$87</definedName>
    <definedName function="false" hidden="false" name="mleaf_a46cb364_9201_5b4b_98a7_65f755826b4e" vbProcedure="false">'Heat map article'!$Y$132</definedName>
    <definedName function="false" hidden="false" name="mleaf_a46e0ab4_ea11_5313_87e3_34c0af1802fc" vbProcedure="false">'Use Phase_Grid'!$F$39</definedName>
    <definedName function="false" hidden="false" name="mleaf_a46f517c_1d6d_5292_aecc_153368f2b4d0" vbProcedure="false">Resume_SensAnal!$J$107</definedName>
    <definedName function="false" hidden="false" name="mleaf_a471a73a_7e24_5ae6_b53b_922b6a57e083" vbProcedure="false">'Use Phase'!$AI$196</definedName>
    <definedName function="false" hidden="false" name="mleaf_a47345b5_98ff_55a1_b9b8_f08222d85318" vbProcedure="false">Recycling!$BD$84</definedName>
    <definedName function="false" hidden="false" name="mleaf_a473f867_557f_5074_9f3f_814eaf413620" vbProcedure="false">'Heat map article'!$AL$11</definedName>
    <definedName function="false" hidden="false" name="mleaf_a475e9d6_df36_5632_b9b1_c0d7b377daa5" vbProcedure="false">'Use Phase_Grid'!$K$229</definedName>
    <definedName function="false" hidden="false" name="mleaf_a477eec9_466b_514e_b242_2b18b728f430" vbProcedure="false">Resume_SensAnal!$AQ$41</definedName>
    <definedName function="false" hidden="false" name="mleaf_a478b4d0_66bb_5d46_baf2_76d203a1d00a" vbProcedure="false">'Use Phase_Grid'!$W$178</definedName>
    <definedName function="false" hidden="false" name="mleaf_a4797115_088a_589c_918e_4f6f12eecba8" vbProcedure="false">Resume_SensAnal!$AO$58</definedName>
    <definedName function="false" hidden="false" name="mleaf_a479c5f0_82ca_5936_bc0e_53d2c5dbb16e" vbProcedure="false">'Use Phase'!$AI$141</definedName>
    <definedName function="false" hidden="false" name="mleaf_a479dcff_cda4_5ce8_8078_89b524058d40" vbProcedure="false">Resume_SensAnal!$S$95</definedName>
    <definedName function="false" hidden="false" name="mleaf_a480e7b1_5b67_5613_9c5e_114aa0c65e5e" vbProcedure="false">'Heat map article'!$AI$10</definedName>
    <definedName function="false" hidden="false" name="mleaf_a48346f6_a159_5571_8024_59b1fc900dd7" vbProcedure="false">'Heat map article'!$R$49</definedName>
    <definedName function="false" hidden="false" name="mleaf_a4841b12_2909_519b_84ad_a4cf02d22efa" vbProcedure="false">'Use Phase'!$K$164</definedName>
    <definedName function="false" hidden="false" name="mleaf_a48439d2_a695_5ab2_bd8b_59e918872445" vbProcedure="false">Graphs!$B$46</definedName>
    <definedName function="false" hidden="false" name="mleaf_a48a651b_3117_5a8a_ae16_f8b3f1da51a6" vbProcedure="false">Recycling!$BP$320</definedName>
    <definedName function="false" hidden="false" name="mleaf_a48d9ef8_06ed_597f_89c7_a35ee8bdd1f4" vbProcedure="false">Recycling!$BB$157</definedName>
    <definedName function="false" hidden="false" name="mleaf_a48e1973_9569_5b16_9c2a_3ee73267b4ec" vbProcedure="false">'Use Phase'!$AK$344</definedName>
    <definedName function="false" hidden="false" name="mleaf_a4962ee6_3a44_599d_af1c_32c1fcfb61b4" vbProcedure="false">Recycling!$AS$300</definedName>
    <definedName function="false" hidden="false" name="mleaf_a499507d_6d1f_5fc5_af94_0322a984a599" vbProcedure="false">'Use Phase_Grid'!$K$171</definedName>
    <definedName function="false" hidden="false" name="mleaf_a4a296b8_3344_54a9_846b_bce3d72937ae" vbProcedure="false">'Use Phase'!$V$140</definedName>
    <definedName function="false" hidden="false" name="mleaf_a4aba52b_13a7_5326_9126_8092c4267ec2" vbProcedure="false">'Use Phase_Grid'!$B$22</definedName>
    <definedName function="false" hidden="false" name="mleaf_a4b19e31_9123_55ca_ae74_99dfdbf5ac96" vbProcedure="false">Recycling!$BQ$114</definedName>
    <definedName function="false" hidden="false" name="mleaf_a4b5d796_e372_50ad_b338_a59fc42e2274" vbProcedure="false">'Use Phase_Grid'!$M$42</definedName>
    <definedName function="false" hidden="false" name="mleaf_a4b6be08_d558_59e2_b195_6681c12fcb25" vbProcedure="false">'Use Phase'!$P$142</definedName>
    <definedName function="false" hidden="false" name="mleaf_a4b81818_1115_569a_b3c3_be962449bef1" vbProcedure="false">'Use Phase'!$T$228</definedName>
    <definedName function="false" hidden="false" name="mleaf_a4b8d606_c15c_50cd_9cb3_8b107f5c5b0e" vbProcedure="false">'Use Phase_Grid'!$M$67</definedName>
    <definedName function="false" hidden="false" name="mleaf_a4bac166_770a_5001_8a27_bfe7a83001a6" vbProcedure="false">'Use Phase'!$T$248</definedName>
    <definedName function="false" hidden="false" name="mleaf_a4be5711_a459_5118_bcd3_fe3901305b66" vbProcedure="false">Resume_SensAnal!$K$149</definedName>
    <definedName function="false" hidden="false" name="mleaf_a4ca6838_0622_55d9_9d59_46b270cf37fe" vbProcedure="false">'Use Phase_Grid'!$O$164</definedName>
    <definedName function="false" hidden="false" name="mleaf_a4ca8976_7e9b_54b4_9911_490e63b19188" vbProcedure="false">Production!$BF$46</definedName>
    <definedName function="false" hidden="false" name="mleaf_a4ccdbd2_7ecd_5e06_b407_e50bc2c0d1a1" vbProcedure="false">'Use Phase'!$AK$340</definedName>
    <definedName function="false" hidden="false" name="mleaf_a4cf2118_7235_5669_baf9_0da008523168" vbProcedure="false">Graphs!$L$33</definedName>
    <definedName function="false" hidden="false" name="mleaf_a4d5d9f6_dcf5_57b8_8f5c_21225f8d629b" vbProcedure="false">Recycling!$Z$88</definedName>
    <definedName function="false" hidden="false" name="mleaf_a4d8f272_3b64_5081_895c_c66e750c2278" vbProcedure="false">'Use Phase_Grid'!$T$159</definedName>
    <definedName function="false" hidden="false" name="mleaf_a4da16c0_f824_5173_b2cf_a444ab4c1e00" vbProcedure="false">Recycling!$AV$90</definedName>
    <definedName function="false" hidden="false" name="mleaf_a4dd3a4e_2afd_5b2c_914d_5fa3663953d6" vbProcedure="false">'Use Phase'!$L$214</definedName>
    <definedName function="false" hidden="false" name="mleaf_a4ded6b3_7f18_517e_b7f9_e3b5e02b6d30" vbProcedure="false">'Heat map article'!$N$89</definedName>
    <definedName function="false" hidden="false" name="mleaf_a4e063f6_8d36_53d8_bdd9_6d3a6350c213" vbProcedure="false">'Heat map article'!$R$41</definedName>
    <definedName function="false" hidden="false" name="mleaf_a4e0a15a_c0f6_56d4_b23a_87ed76c338dd" vbProcedure="false">'Use Phase'!$AG$327</definedName>
    <definedName function="false" hidden="false" name="mleaf_a4e7f533_159a_537a_9bab_7d0dde374724" vbProcedure="false">Recycling!$AQ$155</definedName>
    <definedName function="false" hidden="false" name="mleaf_a4e823c0_0181_55f6_95cc_77470a355aed" vbProcedure="false">'Heat map article'!$J$133</definedName>
    <definedName function="false" hidden="false" name="mleaf_a4e82c95_b4ef_5276_a837_2d043bf8f326" vbProcedure="false">Recycling!$AE$90</definedName>
    <definedName function="false" hidden="false" name="mleaf_a4ee79c7_e604_5093_b28b_beeea426233f" vbProcedure="false">'Heat map article'!$E$89</definedName>
    <definedName function="false" hidden="false" name="mleaf_a4eec98c_fd90_5273_84a4_b775cc4249ae" vbProcedure="false">'Heat map article'!$R$141</definedName>
    <definedName function="false" hidden="false" name="mleaf_a4f08c69_222e_5d34_80f6_1bf0552ce932" vbProcedure="false">'Use Phase_Grid'!$P$117</definedName>
    <definedName function="false" hidden="false" name="mleaf_a4f350f4_658b_5a2f_a296_2147946bc071" vbProcedure="false">Production!$L$242</definedName>
    <definedName function="false" hidden="false" name="mleaf_a4f3cab6_f19f_5231_971e_99bc53cd88c6" vbProcedure="false">Production!$AV$91</definedName>
    <definedName function="false" hidden="false" name="mleaf_a4fcd973_b958_52d5_9d0f_ae0f8f9b885a" vbProcedure="false">Recycling!$AP$163</definedName>
    <definedName function="false" hidden="false" name="mleaf_a500c053_37a8_5a92_84b5_6108a92e2d27" vbProcedure="false">Resume_SensAnal!$E$70</definedName>
    <definedName function="false" hidden="false" name="mleaf_a5069e1f_a93f_5450_bf24_c69ed4b6d4dd" vbProcedure="false">'Heat map article'!$AB$73</definedName>
    <definedName function="false" hidden="false" name="mleaf_a506dcbd_731d_5e42_ba49_34f5462b55be" vbProcedure="false">Production!$A$33</definedName>
    <definedName function="false" hidden="false" name="mleaf_a5075beb_e094_5051_8883_2e7d5516245e" vbProcedure="false">'Heat map article'!$AG$39</definedName>
    <definedName function="false" hidden="false" name="mleaf_a50777b6_bc57_5edb_af95_f9ce11aba3ae" vbProcedure="false">Recycling!$L$41</definedName>
    <definedName function="false" hidden="false" name="mleaf_a507b708_4a8d_522e_b515_8613e4a475a3" vbProcedure="false">'Heat map article'!$AE$155</definedName>
    <definedName function="false" hidden="false" name="mleaf_a50b0582_0624_5717_9718_ec826e1137b5" vbProcedure="false">'Use Phase'!$P$70</definedName>
    <definedName function="false" hidden="false" name="mleaf_a50e5050_fa06_5437_9a2b_80b41e780d65" vbProcedure="false">Recycling!$BS$119</definedName>
    <definedName function="false" hidden="false" name="mleaf_a5108a57_6ad6_5ca2_842d_225db9c4de5f" vbProcedure="false">Graphs!$H$28</definedName>
    <definedName function="false" hidden="false" name="mleaf_a5139c20_a60a_5010_8536_9b27b13c3b74" vbProcedure="false">'Heat map article'!$AG$25</definedName>
    <definedName function="false" hidden="false" name="mleaf_a513b846_369f_5530_882a_94dd582a1070" vbProcedure="false">Recycling!$W$180</definedName>
    <definedName function="false" hidden="false" name="mleaf_a516971f_7183_5c9c_bf5d_42fbbf3323e3" vbProcedure="false">Resume_SensAnal!$AQ$65</definedName>
    <definedName function="false" hidden="false" name="mleaf_a518f8bc_6d00_54df_a5c5_87cef9eadafe" vbProcedure="false">'Use Phase'!$S$343</definedName>
    <definedName function="false" hidden="false" name="mleaf_a51901d3_9dfb_5501_b54b_a0244e4d2a33" vbProcedure="false">'Heat map article'!$L$79</definedName>
    <definedName function="false" hidden="false" name="mleaf_a51961bc_8a20_587b_92da_1d33c2f68c76" vbProcedure="false">'Use Phase_Grid'!$Q$205</definedName>
    <definedName function="false" hidden="false" name="mleaf_a51af61c_f1ca_5a0b_928c_99b7a166c38d" vbProcedure="false">'Use Phase'!$F$63</definedName>
    <definedName function="false" hidden="false" name="mleaf_a51bd056_6321_5fe7_a0b4_01cd41d7f5b4" vbProcedure="false">Production!$Q$85</definedName>
    <definedName function="false" hidden="false" name="mleaf_a51cc3ea_66c1_55cc_a7d1_7e7984e21c64" vbProcedure="false">'Heat map article'!$V$100</definedName>
    <definedName function="false" hidden="false" name="mleaf_a52161bc_fe5d_5116_803b_69abc3ed6d0c" vbProcedure="false">Whisker_Sens!$I$4</definedName>
    <definedName function="false" hidden="false" name="mleaf_a521b293_2e1f_5714_8f35_1b1556fee4ce" vbProcedure="false">'Use Phase_Grid'!$J$201</definedName>
    <definedName function="false" hidden="false" name="mleaf_a5237105_2ccd_507a_9ba4_2a396fa210ba" vbProcedure="false">Recycling!$BR$305</definedName>
    <definedName function="false" hidden="false" name="mleaf_a5272ab7_420b_5e68_9f1e_fb061260c721" vbProcedure="false">'Heat map article'!$X$24</definedName>
    <definedName function="false" hidden="false" name="mleaf_a52830b7_4ea4_589d_95cb_fc7982f5ab75" vbProcedure="false">Recycling!$CD$112</definedName>
    <definedName function="false" hidden="false" name="mleaf_a5287114_699a_5cc5_825f_4be2b8130062" vbProcedure="false">Graphs!$Q$22</definedName>
    <definedName function="false" hidden="false" name="mleaf_a52a17ea_76af_5ac3_ab4e_51791c322fb4" vbProcedure="false">'Use Phase_Grid'!$L$114</definedName>
    <definedName function="false" hidden="false" name="mleaf_a52b2442_483c_543a_a3cc_f7accd3a8005" vbProcedure="false">'Heat map article'!$R$100</definedName>
    <definedName function="false" hidden="false" name="mleaf_a52e375b_f73d_57fc_b8bf_bb845f8f5a65" vbProcedure="false">'Use Phase'!$AD$156</definedName>
    <definedName function="false" hidden="false" name="mleaf_a52e90a2_5cf6_564b_b635_f8e29132d744" vbProcedure="false">Recycling!$AV$124</definedName>
    <definedName function="false" hidden="false" name="mleaf_a52faa79_cee3_5a30_9568_548d2edfa381" vbProcedure="false">'Use Phase_Grid'!$K$108</definedName>
    <definedName function="false" hidden="false" name="mleaf_a5307cba_c260_57c6_9593_18b6c668521f" vbProcedure="false">'Use Phase'!$O$205</definedName>
    <definedName function="false" hidden="false" name="mleaf_a533ed55_4a75_5925_bc53_8b81f2b9ce29" vbProcedure="false">'Heat map article'!$Q$85</definedName>
    <definedName function="false" hidden="false" name="mleaf_a534aba4_68ce_51c4_95c1_1b223486fe0b" vbProcedure="false">'Use Phase'!$AL$184</definedName>
    <definedName function="false" hidden="false" name="mleaf_a5356e2b_5997_51ac_9c3c_beade1eef539" vbProcedure="false">'Use Phase'!$V$152</definedName>
    <definedName function="false" hidden="false" name="mleaf_a53a53d5_8424_5e3c_87cd_6d108beacf65" vbProcedure="false">Production!$E$28</definedName>
    <definedName function="false" hidden="false" name="mleaf_a53c9b95_13f5_5a69_adb5_433b56cdd6e3" vbProcedure="false">'Use Phase_Grid'!$P$56</definedName>
    <definedName function="false" hidden="false" name="mleaf_a53df4ad_97e0_5a5e_ae17_69bb808ef158" vbProcedure="false">'Use Phase'!$O$203</definedName>
    <definedName function="false" hidden="false" name="mleaf_a540fd4b_e1cf_5cea_a55f_43ade7d77325" vbProcedure="false">'Heat map article'!$J$154</definedName>
    <definedName function="false" hidden="false" name="mleaf_a541531f_b8b4_5c03_8f96_c6c7c6885976" vbProcedure="false">Resume_SensAnal!$H$90</definedName>
    <definedName function="false" hidden="false" name="mleaf_a542820d_e096_5b56_9dce_8561a627fbd7" vbProcedure="false">'Use Phase_Grid'!$U$174</definedName>
    <definedName function="false" hidden="false" name="mleaf_a54386c8_f653_558a_b898_6d7a9bb8f971" vbProcedure="false">'Use Phase_Grid'!$R$66</definedName>
    <definedName function="false" hidden="false" name="mleaf_a545171e_cd22_5d45_879f_98cc042488b3" vbProcedure="false">'Use Phase'!$L$373</definedName>
    <definedName function="false" hidden="false" name="mleaf_a545c1df_24e5_5228_bba9_c1bdad5f60c0" vbProcedure="false">'Use Phase_Grid'!$M$102</definedName>
    <definedName function="false" hidden="false" name="mleaf_a54c06e3_736e_510a_95d9_ec24e0ab9813" vbProcedure="false">'Use Phase'!$AH$150</definedName>
    <definedName function="false" hidden="false" name="mleaf_a552cbbe_1155_5bfa_bd35_c71267bb7f52" vbProcedure="false">'Use Phase'!$AG$211</definedName>
    <definedName function="false" hidden="false" name="mleaf_a5552b6e_f10d_59fd_acfb_d3e3988b7b6d" vbProcedure="false">Production!$AK$49</definedName>
    <definedName function="false" hidden="false" name="mleaf_a5584bca_86f8_5749_8018_f15a2b0c2b1d" vbProcedure="false">'Heat map article'!$X$128</definedName>
    <definedName function="false" hidden="false" name="mleaf_a55b2092_8046_5afd_9cff_b57ed110f5b3" vbProcedure="false">Production!$AZ$42</definedName>
    <definedName function="false" hidden="false" name="mleaf_a55f3cc3_415e_5f41_ad74_62736143320e" vbProcedure="false">'Heat map article'!$AF$13</definedName>
    <definedName function="false" hidden="false" name="mleaf_a55f5807_7007_5af9_89d4_c3de60bca808" vbProcedure="false">Recycling!$BA$83</definedName>
    <definedName function="false" hidden="false" name="mleaf_a5604f04_86a5_566a_9346_2c015f315938" vbProcedure="false">Graphs!$N$7</definedName>
    <definedName function="false" hidden="false" name="mleaf_a5614da1_db33_569a_9b42_6bc3cb452da9" vbProcedure="false">Recycling!$AU$145</definedName>
    <definedName function="false" hidden="false" name="mleaf_a5640565_adcc_5a5d_b78b_bf2c3a07c381" vbProcedure="false">'Heat map article'!$AF$16</definedName>
    <definedName function="false" hidden="false" name="mleaf_a5644a25_4e57_5668_b994_2f0ba87b0054" vbProcedure="false">Recycling!$AC$104</definedName>
    <definedName function="false" hidden="false" name="mleaf_a565d36d_8fe3_5b50_812b_4b8f438bfcc9" vbProcedure="false">Resume_SensAnal!$G$43</definedName>
    <definedName function="false" hidden="false" name="mleaf_a57013e2_684e_5f75_af5b_3b79b48fecd7" vbProcedure="false">'Use Phase'!$AI$195</definedName>
    <definedName function="false" hidden="false" name="mleaf_a571cc79_594a_52bd_a047_fb60bce1b364" vbProcedure="false">Graphs!$F$54</definedName>
    <definedName function="false" hidden="false" name="mleaf_a572bd87_fedf_5a08_9391_6a22f278320a" vbProcedure="false">'Use Phase'!$U$193</definedName>
    <definedName function="false" hidden="false" name="mleaf_a573a5a4_dc5a_5856_a3cb_4927e30e5445" vbProcedure="false">Resume_SensAnal!$D$71</definedName>
    <definedName function="false" hidden="false" name="mleaf_a577076d_bc84_5643_be4a_98075983d739" vbProcedure="false">Recycling!$AV$161</definedName>
    <definedName function="false" hidden="false" name="mleaf_a57bd4e6_5508_51cd_bc18_f93bc376c6e3" vbProcedure="false">'Use Phase'!$AG$233</definedName>
    <definedName function="false" hidden="false" name="mleaf_a57c4fde_905c_5e5a_8e60_22fe2f4376cf" vbProcedure="false">Resume_SensAnal!$AC$48</definedName>
    <definedName function="false" hidden="false" name="mleaf_a57ea46c_ac02_5f36_9703_9d189883e286" vbProcedure="false">'Use Phase_Grid'!$Q$69</definedName>
    <definedName function="false" hidden="false" name="mleaf_a580a814_a610_5c7c_a70d_1c534b1c31d9" vbProcedure="false">'Use Phase_Grid'!$J$214</definedName>
    <definedName function="false" hidden="false" name="mleaf_a5860418_bcff_5208_b38a_df5c5cf3162e" vbProcedure="false">'Use Phase_Grid'!$U$144</definedName>
    <definedName function="false" hidden="false" name="mleaf_a587103e_c25f_5f70_9b50_adb3f72a7e7c" vbProcedure="false">'Use Phase'!$AE$349</definedName>
    <definedName function="false" hidden="false" name="mleaf_a587b631_3bc8_500e_8948_b7bae61f7bdb" vbProcedure="false">Resume_SensAnal!$D$52</definedName>
    <definedName function="false" hidden="false" name="mleaf_a58944a2_a7c6_541e_bc0b_43921a2a3039" vbProcedure="false">'Use Phase'!$N$80</definedName>
    <definedName function="false" hidden="false" name="mleaf_a58d7033_3a55_582c_8a4c_13cfb40802af" vbProcedure="false">'Heat map article'!$Y$123</definedName>
    <definedName function="false" hidden="false" name="mleaf_a58fef5f_b43c_5e47_bdeb_4bcd28ca82ae" vbProcedure="false">'Use Phase_Grid'!$K$22</definedName>
    <definedName function="false" hidden="false" name="mleaf_a590482e_6319_561a_a73e_13c3c76f48c0" vbProcedure="false">Resume_SensAnal!$R$72</definedName>
    <definedName function="false" hidden="false" name="mleaf_a59057b6_dad7_5c47_96db_f5acb730f0d2" vbProcedure="false">'Use Phase'!$T$177</definedName>
    <definedName function="false" hidden="false" name="mleaf_a592f313_9330_54fb_bdb7_fba13b561238" vbProcedure="false">'Use Phase'!$K$141</definedName>
    <definedName function="false" hidden="false" name="mleaf_a595cef2_d25b_5ffa_bbf8_4b01b1fa0c56" vbProcedure="false">'Use Phase'!$AJ$188</definedName>
    <definedName function="false" hidden="false" name="mleaf_a5963fbd_332a_552c_a094_139900fc6d8e" vbProcedure="false">Resume_SensAnal!$O$219</definedName>
    <definedName function="false" hidden="false" name="mleaf_a5971856_9143_53f0_a121_c122befc1f58" vbProcedure="false">Recycling!$AS$57</definedName>
    <definedName function="false" hidden="false" name="mleaf_a59796b0_bb74_56e4_bc32_5e14494e4f01" vbProcedure="false">'Use Phase'!$Q$350</definedName>
    <definedName function="false" hidden="false" name="mleaf_a5980039_37df_5e82_bd4d_c3933428b05e" vbProcedure="false">'Use Phase_Grid'!$M$197</definedName>
    <definedName function="false" hidden="false" name="mleaf_a598dada_ac39_5baf_a209_aaf9885ede2f" vbProcedure="false">Recycling!$BG$111</definedName>
    <definedName function="false" hidden="false" name="mleaf_a59c67a0_2511_51ee_a14d_2980d1cba258" vbProcedure="false">Resume_SensAnal!$AC$73</definedName>
    <definedName function="false" hidden="false" name="mleaf_a59e84cb_f1fb_5b68_b453_608e582e53ab" vbProcedure="false">Production!$G$49</definedName>
    <definedName function="false" hidden="false" name="mleaf_a5a058f3_78c7_5835_9404_33c0316c71a8" vbProcedure="false">'Use Phase'!$AD$153</definedName>
    <definedName function="false" hidden="false" name="mleaf_a5a3a78a_f052_5f15_89a5_742262845c9c" vbProcedure="false">Recycling!$AZ$107</definedName>
    <definedName function="false" hidden="false" name="mleaf_a5a3dd43_d125_51be_8484_facdb62e6191" vbProcedure="false">Production!$G$68</definedName>
    <definedName function="false" hidden="false" name="mleaf_a5a563ec_6f2e_5a64_8b5d_408016ed064b" vbProcedure="false">'Use Phase'!$AI$230</definedName>
    <definedName function="false" hidden="false" name="mleaf_a5a66717_d91d_5644_b0b1_e72b009c57bb" vbProcedure="false">'Heat map article'!$AN$35</definedName>
    <definedName function="false" hidden="false" name="mleaf_a5a8b791_a627_587b_b9de_b97235f649f8" vbProcedure="false">'Use Phase'!$AH$221</definedName>
    <definedName function="false" hidden="false" name="mleaf_a5ad1017_f6d7_535b_ab80_c4ff81bacf5a" vbProcedure="false">Resume_SensAnal!$AO$78</definedName>
    <definedName function="false" hidden="false" name="mleaf_a5af1c2b_97e0_543f_8523_89770e01d7e6" vbProcedure="false">'Heat map article'!$Y$8</definedName>
    <definedName function="false" hidden="false" name="mleaf_a5b32a1f_1fe7_5741_8b6d_8885805401bf" vbProcedure="false">'Heat map article'!$M$141</definedName>
    <definedName function="false" hidden="false" name="mleaf_a5bdbece_a14e_5f3d_9dda_7d26ba74383e" vbProcedure="false">'Use Phase'!$J$137</definedName>
    <definedName function="false" hidden="false" name="mleaf_a5c09587_1122_5e8d_966f_93b061cb5613" vbProcedure="false">'Heat map article'!$AI$49</definedName>
    <definedName function="false" hidden="false" name="mleaf_a5c15be8_e835_56e5_9d4b_fb1aa95631dc" vbProcedure="false">Recycling!$BD$153</definedName>
    <definedName function="false" hidden="false" name="mleaf_a5c165b0_fefb_5475_b315_41cf06caee0f" vbProcedure="false">'Use Phase'!$P$61</definedName>
    <definedName function="false" hidden="false" name="mleaf_a5c7f2b2_1492_59bc_bda3_c43ccb85a7a5" vbProcedure="false">Recycling!$BP$307</definedName>
    <definedName function="false" hidden="false" name="mleaf_a5d0522e_a040_5302_9d08_7e06947fbbbc" vbProcedure="false">Graphs!$D$34</definedName>
    <definedName function="false" hidden="false" name="mleaf_a5d17278_c8c8_56c5_957b_46762853870a" vbProcedure="false">Recycling!$AP$301</definedName>
    <definedName function="false" hidden="false" name="mleaf_a5d480f2_0012_5fdb_9b49_fcbebbd7ec46" vbProcedure="false">'Use Phase'!$Q$205</definedName>
    <definedName function="false" hidden="false" name="mleaf_a5d63459_8095_5d52_9f72_bbb3d3babe7d" vbProcedure="false">'Use Phase'!$J$57</definedName>
    <definedName function="false" hidden="false" name="mleaf_a5d84332_b7e3_514c_ad5d_22c9703dfc79" vbProcedure="false">Recycling!$E$82</definedName>
    <definedName function="false" hidden="false" name="mleaf_a5e0d5f3_9940_5d7e_bf0d_b34a54521d92" vbProcedure="false">'Use Phase_Grid'!$K$222</definedName>
    <definedName function="false" hidden="false" name="mleaf_a5e40903_9068_5246_97a5_a1d3d2732daf" vbProcedure="false">Graphs!$K$51</definedName>
    <definedName function="false" hidden="false" name="mleaf_a5e63473_862a_5727_9149_c9f56c5bf869" vbProcedure="false">Recycling!$AS$312</definedName>
    <definedName function="false" hidden="false" name="mleaf_a5e74d29_cf33_5f1c_96cf_553abc5c5503" vbProcedure="false">'Heat map article'!$AF$148</definedName>
    <definedName function="false" hidden="false" name="mleaf_a5e9b903_f50e_549f_9dea_9ea1645f2e2f" vbProcedure="false">Graphs!$L$40</definedName>
    <definedName function="false" hidden="false" name="mleaf_a5ec3abf_75ac_58ce_a1cc_1a98d4df4d6b" vbProcedure="false">'Use Phase'!$K$345</definedName>
    <definedName function="false" hidden="false" name="mleaf_a5eeff20_5e9b_5309_9ac0_bad1f8260b93" vbProcedure="false">Recycling!$AA$174</definedName>
    <definedName function="false" hidden="false" name="mleaf_a5f0d014_6012_5204_8122_2be5e06b5194" vbProcedure="false">Resume_SensAnal!$F$86</definedName>
    <definedName function="false" hidden="false" name="mleaf_a5f8f9b7_fbce_5ecc_9d6a_b7bc314e8825" vbProcedure="false">Graphs!$N$17</definedName>
    <definedName function="false" hidden="false" name="mleaf_a5f9198c_bdb5_5a87_9e3b_e0b9b2d2c3d2" vbProcedure="false">Recycling!$R$142</definedName>
    <definedName function="false" hidden="false" name="mleaf_a601e7ad_788b_566f_bcdd_26525fbf2646" vbProcedure="false">'Use Phase'!$AJ$165</definedName>
    <definedName function="false" hidden="false" name="mleaf_a6022ec1_b99b_5601_a1ce_71e45e26ab63" vbProcedure="false">Recycling!$P$91</definedName>
    <definedName function="false" hidden="false" name="mleaf_a603a4f1_4577_55a0_9b0a_7acc8f6cf43b" vbProcedure="false">Recycling!$AS$48</definedName>
    <definedName function="false" hidden="false" name="mleaf_a605b449_24f2_5a22_95ab_4e9eb8b309ba" vbProcedure="false">'Use Phase'!$J$170</definedName>
    <definedName function="false" hidden="false" name="mleaf_a605d86b_36db_5fc6_b90f_40e49f61a3b6" vbProcedure="false">'Heat map article'!$V$43</definedName>
    <definedName function="false" hidden="false" name="mleaf_a6069a0c_4325_5518_8956_6267ab613cb2" vbProcedure="false">'Use Phase'!$J$302</definedName>
    <definedName function="false" hidden="false" name="mleaf_a60c44f4_4c77_52cb_8b0f_8a49e904ae96" vbProcedure="false">'Use Phase_Grid'!$N$267</definedName>
    <definedName function="false" hidden="false" name="mleaf_a60d21bc_e2b2_5b33_90c6_979b7afc4db6" vbProcedure="false">Resume_SensAnal!$R$19</definedName>
    <definedName function="false" hidden="false" name="mleaf_a60e87b0_5bbf_51da_8d30_d12179d71c91" vbProcedure="false">'Use Phase_Grid'!$M$228</definedName>
    <definedName function="false" hidden="false" name="mleaf_a611759b_4e69_56d3_a40a_8cfc70c1d896" vbProcedure="false">Recycling!$AS$121</definedName>
    <definedName function="false" hidden="false" name="mleaf_a614e571_b0e6_5b97_bc48_0b0b399da0ac" vbProcedure="false">Resume_SensAnal!$U$204</definedName>
    <definedName function="false" hidden="false" name="mleaf_a61974f9_43bd_5a88_9b19_803f52f9de6c" vbProcedure="false">'Heat map article'!$AN$32</definedName>
    <definedName function="false" hidden="false" name="mleaf_a61bbbcb_ec07_5229_98fd_768797530c0d" vbProcedure="false">'Heat map article'!$H$101</definedName>
    <definedName function="false" hidden="false" name="mleaf_a61de8c3_73ae_5124_9831_c8e7091a647f" vbProcedure="false">'Heat map article'!$AM$28</definedName>
    <definedName function="false" hidden="false" name="mleaf_a61f2672_86ae_53dd_b444_42406d51915e" vbProcedure="false">Recycling!$AR$50</definedName>
    <definedName function="false" hidden="false" name="mleaf_a62169e2_62c2_5c1b_902b_5f701d3f1730" vbProcedure="false">'Heat map article'!$AG$134</definedName>
    <definedName function="false" hidden="false" name="mleaf_a6244614_80e4_5106_b465_2d008b6a9002" vbProcedure="false">'Use Phase_Grid'!$K$86</definedName>
    <definedName function="false" hidden="false" name="mleaf_a6254dc3_3293_587a_b89e_a4143b42da4d" vbProcedure="false">'Use Phase_Grid'!$O$140</definedName>
    <definedName function="false" hidden="false" name="mleaf_a6274713_1d84_5252_a264_bae2f65c6186" vbProcedure="false">Production!$BP$18</definedName>
    <definedName function="false" hidden="false" name="mleaf_a62dd34a_8033_5fcb_ab3f_40981c19f227" vbProcedure="false">'Use Phase'!$R$315</definedName>
    <definedName function="false" hidden="false" name="mleaf_a62f05d8_811e_5a94_abf1_9025468d9514" vbProcedure="false">Production!$W$63</definedName>
    <definedName function="false" hidden="false" name="mleaf_a630237b_4aac_536a_9cf8_0b9d9dc6fff2" vbProcedure="false">'Use Phase'!$L$310</definedName>
    <definedName function="false" hidden="false" name="mleaf_a63529ab_7ad7_57c8_a3c3_6cf8e16acca7" vbProcedure="false">Recycling!$BK$313</definedName>
    <definedName function="false" hidden="false" name="mleaf_a637f922_be0b_5664_8a04_67f1127f8161" vbProcedure="false">'Use Phase'!$Q$321</definedName>
    <definedName function="false" hidden="false" name="mleaf_a639aaa0_ff32_52dc_8d6c_fca09a08077d" vbProcedure="false">Resume_SensAnal!$K$89</definedName>
    <definedName function="false" hidden="false" name="mleaf_a639c086_67af_57be_8b69_94554ef7502a" vbProcedure="false">'Use Phase_Grid'!$J$215</definedName>
    <definedName function="false" hidden="false" name="mleaf_a63bb175_a222_5bb5_8ae8_f53a13c75afc" vbProcedure="false">Recycling!$I$129</definedName>
    <definedName function="false" hidden="false" name="mleaf_a63f323b_5656_5890_a649_1882348ae92f" vbProcedure="false">'Heat map article'!$N$32</definedName>
    <definedName function="false" hidden="false" name="mleaf_a640b1ad_122e_5f81_bf97_7ee759f42a54" vbProcedure="false">Production!$BP$6</definedName>
    <definedName function="false" hidden="false" name="mleaf_a6454f1b_2baa_5046_acad_6b6aed788d3d" vbProcedure="false">Production!$H$22</definedName>
    <definedName function="false" hidden="false" name="mleaf_a647f1fc_ab5e_5595_a2a9_57c46549de35" vbProcedure="false">Resume_SensAnal!$R$167</definedName>
    <definedName function="false" hidden="false" name="mleaf_a6487123_8a5a_5d30_8877_8e4696041763" vbProcedure="false">'Use Phase'!$AK$307</definedName>
    <definedName function="false" hidden="false" name="mleaf_a64951c1_3ec0_5a76_a75a_9e4429ebf5cd" vbProcedure="false">Graphs!$L$17</definedName>
    <definedName function="false" hidden="false" name="mleaf_a64a3f87_1215_5e88_a401_6a682d4ac42f" vbProcedure="false">'Use Phase'!$AF$300</definedName>
    <definedName function="false" hidden="false" name="mleaf_a64abe62_a71a_5524_b2a0_37a0fb87e01e" vbProcedure="false">Recycling!$K$193</definedName>
    <definedName function="false" hidden="false" name="mleaf_a650108b_419c_52e9_be86_377c1e929738" vbProcedure="false">'Use Phase_Grid'!$P$94</definedName>
    <definedName function="false" hidden="false" name="mleaf_a6545bab_541b_5b73_8d7e_3287177b1782" vbProcedure="false">Resume_SensAnal!$AQ$77</definedName>
    <definedName function="false" hidden="false" name="mleaf_a65dde5f_2bc4_55a9_8c5e_f412301047ce" vbProcedure="false">'Heat map article'!$Q$33</definedName>
    <definedName function="false" hidden="false" name="mleaf_a6600cd1_d0b0_5cc7_b151_a7209c61a5fe" vbProcedure="false">Production!$M$103</definedName>
    <definedName function="false" hidden="false" name="mleaf_a6610526_2100_5a84_83f6_aad07c41dfb4" vbProcedure="false">Recycling!$AR$336</definedName>
    <definedName function="false" hidden="false" name="mleaf_a667c220_400a_5798_aa9b_3e5e877621eb" vbProcedure="false">Resume_SensAnal!$AH$101</definedName>
    <definedName function="false" hidden="false" name="mleaf_a667edce_119a_5b0c_9063_56982444bdb2" vbProcedure="false">Resume_SensAnal!$O$206</definedName>
    <definedName function="false" hidden="false" name="mleaf_a668e09c_f518_5562_a94c_02c5356394c9" vbProcedure="false">'Use Phase_Grid'!$U$163</definedName>
    <definedName function="false" hidden="false" name="mleaf_a66aca01_e616_52fc_be15_b3a506c32931" vbProcedure="false">Production!$BD$228</definedName>
    <definedName function="false" hidden="false" name="mleaf_a66cfaca_0253_52e9_a1b6_009d7375a6cf" vbProcedure="false">Recycling!$BL$302</definedName>
    <definedName function="false" hidden="false" name="mleaf_a6715885_bc0a_5092_9872_c49262e7e975" vbProcedure="false">'Use Phase'!$U$199</definedName>
    <definedName function="false" hidden="false" name="mleaf_a679c90f_13a6_5b35_87c2_bda7797b245c" vbProcedure="false">Resume_SensAnal!$K$166</definedName>
    <definedName function="false" hidden="false" name="mleaf_a67a77fc_1bce_5f37_a667_c8ad38b0a892" vbProcedure="false">Production!$L$237</definedName>
    <definedName function="false" hidden="false" name="mleaf_a67c8c33_4399_52f7_92fa_0269d2b5b06d" vbProcedure="false">Recycling!$AJ$146</definedName>
    <definedName function="false" hidden="false" name="mleaf_a68091d9_0cfc_5cf0_99b8_7f27a6a3ff1a" vbProcedure="false">Recycling!$AR$45</definedName>
    <definedName function="false" hidden="false" name="mleaf_a682899a_d9cc_5899_a7cf_9d654773541d" vbProcedure="false">Recycling!$AU$103</definedName>
    <definedName function="false" hidden="false" name="mleaf_a688d4ab_3456_5805_a071_e2d9f1c0de0e" vbProcedure="false">Resume_SensAnal!$K$156</definedName>
    <definedName function="false" hidden="false" name="mleaf_a6899105_d354_5faf_a473_c94d4ea28438" vbProcedure="false">Resume_SensAnal!$F$150</definedName>
    <definedName function="false" hidden="false" name="mleaf_a68adf9e_47de_5473_90cb_3db7a055664a" vbProcedure="false">'Use Phase'!$K$293</definedName>
    <definedName function="false" hidden="false" name="mleaf_a68c69c4_4ca7_5e36_b00e_ec6a7cb7eede" vbProcedure="false">Recycling!$R$91</definedName>
    <definedName function="false" hidden="false" name="mleaf_a68dcfc5_a166_54a0_8c4e_482f34f8453c" vbProcedure="false">'Heat map article'!$AG$116</definedName>
    <definedName function="false" hidden="false" name="mleaf_a691efff_52bf_550c_9ccf_30b69ec4e13b" vbProcedure="false">Recycling!$R$164</definedName>
    <definedName function="false" hidden="false" name="mleaf_a693f93e_b040_50d3_b07e_9808d7cb8e67" vbProcedure="false">Resume_SensAnal!$AI$99</definedName>
    <definedName function="false" hidden="false" name="mleaf_a694ab58_8dc9_5e57_ad92_48343047017f" vbProcedure="false">Resume_SensAnal!$I$17</definedName>
    <definedName function="false" hidden="false" name="mleaf_a69784d0_257e_573c_95dd_6c95d562cd0d" vbProcedure="false">Production!$H$174</definedName>
    <definedName function="false" hidden="false" name="mleaf_a69abad4_80ff_598a_aa0f_3ac07b2bc23f" vbProcedure="false">'Use Phase'!$AK$225</definedName>
    <definedName function="false" hidden="false" name="mleaf_a69b2baf_e91e_5b6f_a4f2_ed9b3d3b3e32" vbProcedure="false">'Use Phase'!$AI$219</definedName>
    <definedName function="false" hidden="false" name="mleaf_a69dc8d2_6948_5cdd_b28e_af6883685ebe" vbProcedure="false">Production!$AD$88</definedName>
    <definedName function="false" hidden="false" name="mleaf_a6a24a13_c41b_52c9_8727_ad0ca424825d" vbProcedure="false">'Heat map article'!$V$109</definedName>
    <definedName function="false" hidden="false" name="mleaf_a6a3946a_ac30_59b2_8117_382308fb8ee2" vbProcedure="false">'Heat map article'!$AB$138</definedName>
    <definedName function="false" hidden="false" name="mleaf_a6a64622_365d_587f_b43d_400edb5b00a3" vbProcedure="false">Recycling!$BC$156</definedName>
    <definedName function="false" hidden="false" name="mleaf_a6a6d076_1bad_50e0_83c8_21678b3cf9e5" vbProcedure="false">Resume_SensAnal!$AK$121</definedName>
    <definedName function="false" hidden="false" name="mleaf_a6a71c39_0a0b_5235_a89d_aded51224adc" vbProcedure="false">Production!$BF$205</definedName>
    <definedName function="false" hidden="false" name="mleaf_a6a7914b_e8ca_5ff7_9046_d58eb97231e6" vbProcedure="false">Recycling!$AQ$164</definedName>
    <definedName function="false" hidden="false" name="mleaf_a6ab4a81_3467_55ff_86a3_57c2839fe12b" vbProcedure="false">Graphs!$D$57</definedName>
    <definedName function="false" hidden="false" name="mleaf_a6ab6372_9ece_593f_88ed_25a05c1c54cc" vbProcedure="false">Recycling!$AE$177</definedName>
    <definedName function="false" hidden="false" name="mleaf_a6adbf3c_2834_5bc1_81b9_2a9f5c4b13f1" vbProcedure="false">'Heat map article'!$AI$140</definedName>
    <definedName function="false" hidden="false" name="mleaf_a6ae3b61_849d_589b_8596_7afd77c0ca12" vbProcedure="false">Resume_SensAnal!$AR$107</definedName>
    <definedName function="false" hidden="false" name="mleaf_a6b37382_d299_5492_a8f3_045a1494bf75" vbProcedure="false">'Use Phase_Grid'!$Q$264</definedName>
    <definedName function="false" hidden="false" name="mleaf_a6b3c2bd_cf9f_59bd_8259_e04a5862ac0c" vbProcedure="false">'Use Phase'!$D$43</definedName>
    <definedName function="false" hidden="false" name="mleaf_a6b44b9a_ab2f_546a_979d_7890aa4cb960" vbProcedure="false">Graphs!$G$66</definedName>
    <definedName function="false" hidden="false" name="mleaf_a6b6cf5e_017e_58df_8462_74467f75aeb2" vbProcedure="false">Resume_SensAnal!$G$104</definedName>
    <definedName function="false" hidden="false" name="mleaf_a6b7848c_b3e1_50e9_a492_57c571ad78dc" vbProcedure="false">'Use Phase'!$AI$325</definedName>
    <definedName function="false" hidden="false" name="mleaf_a6b7ff8a_1a84_5695_860d_9ce9ff985659" vbProcedure="false">'Use Phase'!$W$306</definedName>
    <definedName function="false" hidden="false" name="mleaf_a6b8d3fb_dfd5_5d73_9c6b_4e27c1ca5be4" vbProcedure="false">'Use Phase_Grid'!$K$234</definedName>
    <definedName function="false" hidden="false" name="mleaf_a6bf80b6_5afa_584d_8006_c9158c34e003" vbProcedure="false">Resume_SensAnal!$D$103</definedName>
    <definedName function="false" hidden="false" name="mleaf_a6c0e4a5_38d4_5115_9895_366219de6333" vbProcedure="false">'Use Phase'!$M$358</definedName>
    <definedName function="false" hidden="false" name="mleaf_a6c8f163_a528_5751_99c3_52bd29605374" vbProcedure="false">Production!$AL$54</definedName>
    <definedName function="false" hidden="false" name="mleaf_a6c9b5fe_13c7_5163_ada8_829f4e5f5cba" vbProcedure="false">Resume_SensAnal!$C$183</definedName>
    <definedName function="false" hidden="false" name="mleaf_a6cf81c4_6902_5987_9ebe_ce63eb05c546" vbProcedure="false">Recycling!$AV$86</definedName>
    <definedName function="false" hidden="false" name="mleaf_a6d02c25_0885_5cae_8f3e_614e8a0d168c" vbProcedure="false">Recycling!$AR$324</definedName>
    <definedName function="false" hidden="false" name="mleaf_a6d2d9b5_d564_53fc_93eb_f7004193133c" vbProcedure="false">Whisker_Sens!$E$5</definedName>
    <definedName function="false" hidden="false" name="mleaf_a6d7b452_ce95_5237_a2a3_ea87a9060a31" vbProcedure="false">Resume_SensAnal!$R$157</definedName>
    <definedName function="false" hidden="false" name="mleaf_a6d7c524_dcbd_5c96_88fd_6aaf41d7643c" vbProcedure="false">'Use Phase_Grid'!$L$25</definedName>
    <definedName function="false" hidden="false" name="mleaf_a6db7eb5_294f_5fd6_bd8d_7ba7d151cd1a" vbProcedure="false">'Use Phase'!$K$268</definedName>
    <definedName function="false" hidden="false" name="mleaf_a6deaa40_8a6a_50c6_bc4c_11ec9dbeef52" vbProcedure="false">'Use Phase'!$U$269</definedName>
    <definedName function="false" hidden="false" name="mleaf_a6e45602_e0cb_5ded_aabd_2800167659d6" vbProcedure="false">Resume_SensAnal!$AQ$57</definedName>
    <definedName function="false" hidden="false" name="mleaf_a6eaf1a0_2542_5f4a_b37e_89247807154a" vbProcedure="false">Recycling!$BJ$328</definedName>
    <definedName function="false" hidden="false" name="mleaf_a6ec4a0a_8602_5ddd_b10c_1aa650e44069" vbProcedure="false">'Use Phase_Grid'!$T$218</definedName>
    <definedName function="false" hidden="false" name="mleaf_a6ee4786_f98e_5513_8d73_98c9945b23af" vbProcedure="false">Recycling!$Z$193</definedName>
    <definedName function="false" hidden="false" name="mleaf_a6f5a5d4_acf3_5b17_ac9d_a5c257c0b8a2" vbProcedure="false">Recycling!$BB$153</definedName>
    <definedName function="false" hidden="false" name="mleaf_a6f6fe09_6bf7_5787_b617_eff5bcd85376" vbProcedure="false">Production!$BN$50</definedName>
    <definedName function="false" hidden="false" name="mleaf_a6f9d957_61c3_5b5a_9cbb_64b890af0e2a" vbProcedure="false">'Use Phase'!$N$252</definedName>
    <definedName function="false" hidden="false" name="mleaf_a6fbe912_1131_565a_b5ae_5f05c810c55e" vbProcedure="false">'Use Phase'!$W$164</definedName>
    <definedName function="false" hidden="false" name="mleaf_a6fbf5aa_dd4e_5f61_8da7_c10ebe321a1a" vbProcedure="false">'Use Phase'!$J$146</definedName>
    <definedName function="false" hidden="false" name="mleaf_a6fe71c4_b5e9_5846_928f_81bf9a0fd4d7" vbProcedure="false">Production!$V$63</definedName>
    <definedName function="false" hidden="false" name="mleaf_a702bdf3_c2fb_5f8e_a5a1_82c07253f169" vbProcedure="false">Recycling!$W$162</definedName>
    <definedName function="false" hidden="false" name="mleaf_a704016b_0357_59d7_8ce1_7b117692d429" vbProcedure="false">Production!$AA$47</definedName>
    <definedName function="false" hidden="false" name="mleaf_a7057283_99c6_5c85_8556_11cd64925d7b" vbProcedure="false">Production!$G$222</definedName>
    <definedName function="false" hidden="false" name="mleaf_a707fe65_a4e3_56fa_8ee7_7db140b7c124" vbProcedure="false">'Use Phase_Grid'!$M$20</definedName>
    <definedName function="false" hidden="false" name="mleaf_a70b64d3_e919_5b82_97dc_e895de3dc2d1" vbProcedure="false">'Heat map article'!$W$142</definedName>
    <definedName function="false" hidden="false" name="mleaf_a70caaee_cf9d_5056_8639_01b9b03d5c19" vbProcedure="false">'Use Phase'!$O$362</definedName>
    <definedName function="false" hidden="false" name="mleaf_a70d57d2_c927_50b5_bbb4_96f39dad4d80" vbProcedure="false">Resume_SensAnal!$AR$49</definedName>
    <definedName function="false" hidden="false" name="mleaf_a70e9204_3350_5d2a_b40a_00d9a668413f" vbProcedure="false">Recycling!$BL$343</definedName>
    <definedName function="false" hidden="false" name="mleaf_a712dc05_9840_5cc7_b0dc_b6c723858eba" vbProcedure="false">Graphs!$N$16</definedName>
    <definedName function="false" hidden="false" name="mleaf_a7131c69_fd1e_55c4_9670_92e776770206" vbProcedure="false">'Heat map article'!$AF$28</definedName>
    <definedName function="false" hidden="false" name="mleaf_a713c234_29e4_552d_8cf8_78ae4bd57712" vbProcedure="false">Resume_SensAnal!$A$208</definedName>
    <definedName function="false" hidden="false" name="mleaf_a7170b7c_79f0_5811_82d1_8417ab1d91b3" vbProcedure="false">Recycling!$AH$187</definedName>
    <definedName function="false" hidden="false" name="mleaf_a71a4054_fd82_5b67_a672_395046f73570" vbProcedure="false">'Heat map article'!$J$139</definedName>
    <definedName function="false" hidden="false" name="mleaf_a71cd14c_770c_5a2a_a421_859e73597a24" vbProcedure="false">Production!$BE$199</definedName>
    <definedName function="false" hidden="false" name="mleaf_a71d0e04_4b0c_5be5_a5de_2f8bbbf604f4" vbProcedure="false">'Use Phase'!$O$260</definedName>
    <definedName function="false" hidden="false" name="mleaf_a71dbffc_ea4b_5d4b_a92c_08676221870d" vbProcedure="false">Recycling!$F$87</definedName>
    <definedName function="false" hidden="false" name="mleaf_a71e3115_29a4_5764_b1a0_9b73778725ed" vbProcedure="false">'Use Phase'!$J$353</definedName>
    <definedName function="false" hidden="false" name="mleaf_a71fcffa_ccb0_5700_a421_6d707ea22c73" vbProcedure="false">'Use Phase'!$AF$339</definedName>
    <definedName function="false" hidden="false" name="mleaf_a724ceb9_b444_5007_b045_ed4d17bd0512" vbProcedure="false">'Use Phase'!$B$6</definedName>
    <definedName function="false" hidden="false" name="mleaf_a7265cdd_bb67_5f1b_9489_fa89c8e653c0" vbProcedure="false">'Use Phase_Grid'!$T$201</definedName>
    <definedName function="false" hidden="false" name="mleaf_a7294530_36c8_569f_96f1_e8deae7af376" vbProcedure="false">Recycling!$AB$106</definedName>
    <definedName function="false" hidden="false" name="mleaf_a7373d83_15a5_57e5_866b_46ace3f7e871" vbProcedure="false">'Use Phase'!$O$253</definedName>
    <definedName function="false" hidden="false" name="mleaf_a73b9b7f_a4eb_5f6b_98c5_f2cddae83b1a" vbProcedure="false">'Use Phase'!$AE$247</definedName>
    <definedName function="false" hidden="false" name="mleaf_a7423573_6eba_594e_8e0a_9df436534d5f" vbProcedure="false">Resume_SensAnal!$AH$107</definedName>
    <definedName function="false" hidden="false" name="mleaf_a744cab6_0a79_509f_a9aa_df05d582cd25" vbProcedure="false">'Use Phase'!$AE$346</definedName>
    <definedName function="false" hidden="false" name="mleaf_a7452a6e_cdd8_5f7f_a4c2_5c6c42c7a8cd" vbProcedure="false">Production!$R$33</definedName>
    <definedName function="false" hidden="false" name="mleaf_a74aa392_575c_53df_8543_8a6667b9cbc9" vbProcedure="false">'Heat map article'!$J$105</definedName>
    <definedName function="false" hidden="false" name="mleaf_a751cfd7_4231_5638_b6a7_396930c8e4be" vbProcedure="false">Graphs!$Q$29</definedName>
    <definedName function="false" hidden="false" name="mleaf_a7550888_2aeb_590b_9af8_401ca26b7d8b" vbProcedure="false">Recycling!$BP$107</definedName>
    <definedName function="false" hidden="false" name="mleaf_a7553fc4_96de_58a8_8e64_ef45d3e3e9b1" vbProcedure="false">'Heat map article'!$W$105</definedName>
    <definedName function="false" hidden="false" name="mleaf_a75af179_bf1d_5e20_87a0_15ca0fca8825" vbProcedure="false">Recycling!$BA$93</definedName>
    <definedName function="false" hidden="false" name="mleaf_a75b21d8_6571_5373_8788_65fa12c61abc" vbProcedure="false">'Use Phase'!$AK$330</definedName>
    <definedName function="false" hidden="false" name="mleaf_a75b43a3_dc6f_569e_8ff8_8446c70a6124" vbProcedure="false">'Use Phase_Grid'!$L$66</definedName>
    <definedName function="false" hidden="false" name="mleaf_a75e51cd_38c8_5c9e_a1fb_0a092c087ec4" vbProcedure="false">Production!$A$28</definedName>
    <definedName function="false" hidden="false" name="mleaf_a7617d42_af98_5b7e_838c_68ad88ff08b8" vbProcedure="false">Resume_SensAnal!$AM$33</definedName>
    <definedName function="false" hidden="false" name="mleaf_a766d587_5ddb_550a_98da_8b41ea3fcdc7" vbProcedure="false">'Heat map article'!$AB$55</definedName>
    <definedName function="false" hidden="false" name="mleaf_a768a835_cfe9_5235_bf08_e593fb44cfe5" vbProcedure="false">Production!$I$165</definedName>
    <definedName function="false" hidden="false" name="mleaf_a76a345d_4d0a_527e_94c5_8a1cedf9e7bc" vbProcedure="false">Recycling!$BP$324</definedName>
    <definedName function="false" hidden="false" name="mleaf_a76e0c2d_804f_5cd2_bc9f_82ba06d3fd45" vbProcedure="false">'Heat map article'!$AW$14</definedName>
    <definedName function="false" hidden="false" name="mleaf_a76e1823_0bd0_5928_88f3_cc77d09f5b76" vbProcedure="false">Resume_SensAnal!$AO$59</definedName>
    <definedName function="false" hidden="false" name="mleaf_a7740f3c_5e75_539b_ab4c_69c6319a2d47" vbProcedure="false">'Use Phase'!$P$183</definedName>
    <definedName function="false" hidden="false" name="mleaf_a7750336_e9c5_566d_a148_7be46f1f7dfd" vbProcedure="false">'Heat map article'!$Q$128</definedName>
    <definedName function="false" hidden="false" name="mleaf_a779e251_91cc_56dd_8037_f5b9401e34f3" vbProcedure="false">'Use Phase'!$AH$242</definedName>
    <definedName function="false" hidden="false" name="mleaf_a77e7c6b_7e73_513b_8073_e0523d3dbfaa" vbProcedure="false">'Use Phase_Grid'!$P$242</definedName>
    <definedName function="false" hidden="false" name="mleaf_a77f6c99_baba_572c_a5f0_33fd4a2309e8" vbProcedure="false">'Use Phase'!$Q$374</definedName>
    <definedName function="false" hidden="false" name="mleaf_a78555db_3317_5ef7_8fe1_fe37f8afe5c6" vbProcedure="false">Production!$V$2</definedName>
    <definedName function="false" hidden="false" name="mleaf_a786b8e4_3caa_5c4f_9be6_f00ac90bb4a1" vbProcedure="false">'Use Phase'!$R$242</definedName>
    <definedName function="false" hidden="false" name="mleaf_a786e6e2_f85f_5483_8abf_4be2e5ec6d23" vbProcedure="false">Production!$AJ$145</definedName>
    <definedName function="false" hidden="false" name="mleaf_a789e3d8_d27f_513f_b180_19a0f2270816" vbProcedure="false">Graphs!$C$68</definedName>
    <definedName function="false" hidden="false" name="mleaf_a78b183e_4bae_58a8_b940_49423a62e5ba" vbProcedure="false">'Use Phase'!$U$264</definedName>
    <definedName function="false" hidden="false" name="mleaf_a78ba42b_4557_5f47_941f_32fc1d56e427" vbProcedure="false">Recycling!$AD$107</definedName>
    <definedName function="false" hidden="false" name="mleaf_a78ca93f_4ebf_5e55_a913_572a1b9666b9" vbProcedure="false">'Heat map article'!$I$141</definedName>
    <definedName function="false" hidden="false" name="mleaf_a78e8390_46cd_536f_9688_fd8293efc0dc" vbProcedure="false">'Use Phase_Grid'!$Q$244</definedName>
    <definedName function="false" hidden="false" name="mleaf_a78edb6a_5f80_58e6_98a2_901c47413dcc" vbProcedure="false">'Use Phase_Grid'!$Q$45</definedName>
    <definedName function="false" hidden="false" name="mleaf_a78fcd8c_2e70_588d_9e31_c0fe597fb83e" vbProcedure="false">Production!$AV$188</definedName>
    <definedName function="false" hidden="false" name="mleaf_a7916e78_1df6_5bf7_ac31_9e6b20bff04a" vbProcedure="false">Recycling!$J$143</definedName>
    <definedName function="false" hidden="false" name="mleaf_a791ae19_7228_5898_9ad7_271ca371dd5e" vbProcedure="false">'Use Phase_Grid'!$K$103</definedName>
    <definedName function="false" hidden="false" name="mleaf_a797be69_4149_50e4_b9f3_74212b40e98f" vbProcedure="false">Recycling!$AL$129</definedName>
    <definedName function="false" hidden="false" name="mleaf_a798a3ea_8e6a_5ab3_a2bd_3aeeb87f4b42" vbProcedure="false">'Heat map article'!$G$26</definedName>
    <definedName function="false" hidden="false" name="mleaf_a79e85f3_7f82_5844_a456_de0cdcf2e1d1" vbProcedure="false">'Use Phase_Grid'!$P$112</definedName>
    <definedName function="false" hidden="false" name="mleaf_a79fa5ad_3473_5fe7_86ee_db1a98db2a7a" vbProcedure="false">'Use Phase_Grid'!$L$218</definedName>
    <definedName function="false" hidden="false" name="mleaf_a7a0595b_2ad6_5ca9_82e3_2a40d41b6330" vbProcedure="false">'Heat map article'!$I$34</definedName>
    <definedName function="false" hidden="false" name="mleaf_a7a10782_4cf9_56be_a05b_ff3061883f9c" vbProcedure="false">'Heat map article'!$Y$127</definedName>
    <definedName function="false" hidden="false" name="mleaf_a7a395dd_55af_54fc_9243_e6fcdb8d50c1" vbProcedure="false">'Heat map article'!$AF$11</definedName>
    <definedName function="false" hidden="false" name="mleaf_a7a3fa96_d727_5fce_8431_8196b557d8bd" vbProcedure="false">'Heat map article'!$G$86</definedName>
    <definedName function="false" hidden="false" name="mleaf_a7a49e9c_e8c2_58b0_8f26_360414c83a28" vbProcedure="false">Production!$H$232</definedName>
    <definedName function="false" hidden="false" name="mleaf_a7a73247_af3a_51b6_b7cc_dac124c1797f" vbProcedure="false">'Heat map article'!$D$45</definedName>
    <definedName function="false" hidden="false" name="mleaf_a7aee818_d32e_5fa7_a375_7691599d5c21" vbProcedure="false">Recycling!$AP$125</definedName>
    <definedName function="false" hidden="false" name="mleaf_a7b117f4_75d9_5404_a3ee_f780b0bcc54c" vbProcedure="false">Recycling!$AL$127</definedName>
    <definedName function="false" hidden="false" name="mleaf_a7b2af51_3ace_5c56_92a4_ed856328e113" vbProcedure="false">Production!$AL$47</definedName>
    <definedName function="false" hidden="false" name="mleaf_a7b412df_12b7_557f_b35f_1561e585fe07" vbProcedure="false">Resume_SensAnal!$L$190</definedName>
    <definedName function="false" hidden="false" name="mleaf_a7ba0ce0_44fe_5372_8b39_551af29a2b6c" vbProcedure="false">Graphs!$K$21</definedName>
    <definedName function="false" hidden="false" name="mleaf_a7bab468_4481_5295_b094_734bfbdfbf4e" vbProcedure="false">'Heat map article'!$AA$56</definedName>
    <definedName function="false" hidden="false" name="mleaf_a7baf4e6_3bb0_5d49_99c2_860a92761271" vbProcedure="false">'Heat map article'!$AO$30</definedName>
    <definedName function="false" hidden="false" name="mleaf_a7c73066_90f5_59d0_822c_354a2a2240d7" vbProcedure="false">'Heat map article'!$X$43</definedName>
    <definedName function="false" hidden="false" name="mleaf_a7c8a430_ba6b_5a34_a632_a43a125b5088" vbProcedure="false">Production!$AU$90</definedName>
    <definedName function="false" hidden="false" name="mleaf_a7c953d6_8eef_5092_92a2_b5680682fd42" vbProcedure="false">Resume_SensAnal!$B$198</definedName>
    <definedName function="false" hidden="false" name="mleaf_a7cd642f_42d5_54ee_af1e_fc4e396eb8d6" vbProcedure="false">Recycling!$AF$174</definedName>
    <definedName function="false" hidden="false" name="mleaf_a7cd7c2b_23f1_5f1c_b0ad_7e201d544453" vbProcedure="false">Recycling!$BC$83</definedName>
    <definedName function="false" hidden="false" name="mleaf_a7cddf89_ad73_5e59_96ac_d081ed7a0090" vbProcedure="false">Recycling!$J$93</definedName>
    <definedName function="false" hidden="false" name="mleaf_a7d0c44d_06f1_5191_aac1_a00649984889" vbProcedure="false">Production!$AU$202</definedName>
    <definedName function="false" hidden="false" name="mleaf_a7d0e1b2_7530_5989_8209_f926a6293536" vbProcedure="false">Resume_SensAnal!$AM$134</definedName>
    <definedName function="false" hidden="false" name="mleaf_a7d56cad_4c8b_5ccd_bb85_54c5be1cf3f4" vbProcedure="false">'Heat map article'!$AX$46</definedName>
    <definedName function="false" hidden="false" name="mleaf_a7d6ed15_11ae_5ea1_ad3b_04268e5ec6fa" vbProcedure="false">Resume_SensAnal!$F$34</definedName>
    <definedName function="false" hidden="false" name="mleaf_a7d94f69_4b22_5380_a9d5_ef2339f544d8" vbProcedure="false">Resume_SensAnal!$I$127</definedName>
    <definedName function="false" hidden="false" name="mleaf_a7d98497_de0e_5861_9448_f553331b9166" vbProcedure="false">'Use Phase'!$M$274</definedName>
    <definedName function="false" hidden="false" name="mleaf_a7da66e3_c6ab_5811_bf86_fcd8c9acf601" vbProcedure="false">Production!$O$156</definedName>
    <definedName function="false" hidden="false" name="mleaf_a7db46d2_56f3_5ec8_a12c_ba29d9ef7fad" vbProcedure="false">'Use Phase'!$Q$61</definedName>
    <definedName function="false" hidden="false" name="mleaf_a7ec3fef_2fd6_50c4_a384_dbc19336450b" vbProcedure="false">Production!$BO$226</definedName>
    <definedName function="false" hidden="false" name="mleaf_a7efd04f_f09f_5dcb_9169_1de7c104fd2a" vbProcedure="false">'Use Phase'!$AF$328</definedName>
    <definedName function="false" hidden="false" name="mleaf_a7f18138_5b57_5445_831f_f32ee05b0005" vbProcedure="false">'Use Phase'!$L$208</definedName>
    <definedName function="false" hidden="false" name="mleaf_a7f4f999_8935_5762_bc58_041468d65804" vbProcedure="false">'Use Phase'!$M$347</definedName>
    <definedName function="false" hidden="false" name="mleaf_a7f5260b_8e6b_5172_81ca_4d0b4a7e8f0e" vbProcedure="false">Resume_SensAnal!$AK$79</definedName>
    <definedName function="false" hidden="false" name="mleaf_a7f6cc11_2770_53fa_b94c_021ba9a36f1d" vbProcedure="false">Recycling!$AZ$111</definedName>
    <definedName function="false" hidden="false" name="mleaf_a7f9d157_8dfd_5ffe_8155_ae6c4fe341b3" vbProcedure="false">Production!$J$74</definedName>
    <definedName function="false" hidden="false" name="mleaf_a7fbc53d_109b_5776_abb6_4c4935f01cec" vbProcedure="false">Recycling!$BF$113</definedName>
    <definedName function="false" hidden="false" name="mleaf_a7fead27_6926_598d_b999_3af79f441342" vbProcedure="false">'Use Phase'!$AK$278</definedName>
    <definedName function="false" hidden="false" name="mleaf_a808c329_b7d0_5b56_ac99_4ef45a2c4338" vbProcedure="false">Production!$AC$18</definedName>
    <definedName function="false" hidden="false" name="mleaf_a80cbbd2_37c1_5e7c_8e8d_64793c3bb9ad" vbProcedure="false">Resume_SensAnal!$AO$98</definedName>
    <definedName function="false" hidden="false" name="mleaf_a80e4322_4993_53cb_b38f_bee1eb5bb729" vbProcedure="false">'Use Phase'!$P$187</definedName>
    <definedName function="false" hidden="false" name="mleaf_a80ed661_6807_5403_902c_42d2a61a2d51" vbProcedure="false">Production!$B$3</definedName>
    <definedName function="false" hidden="false" name="mleaf_a810575b_eb67_55ce_8930_a35df4b5d5f0" vbProcedure="false">'Heat map article'!$P$126</definedName>
    <definedName function="false" hidden="false" name="mleaf_a811cea3_546c_5f21_b623_448e41a79440" vbProcedure="false">'Use Phase'!$J$293</definedName>
    <definedName function="false" hidden="false" name="mleaf_a812ab98_3619_5781_86d8_afde14394778" vbProcedure="false">Production!$H$190</definedName>
    <definedName function="false" hidden="false" name="mleaf_a81341a8_18a6_567d_9ce0_29832bd71c38" vbProcedure="false">Resume_SensAnal!$N$165</definedName>
    <definedName function="false" hidden="false" name="mleaf_a8165011_d036_5abb_b0e6_e7b34d05488b" vbProcedure="false">Production!$BD$48</definedName>
    <definedName function="false" hidden="false" name="mleaf_a818036f_a370_58db_9932_e1f610fe74b3" vbProcedure="false">Production!$M$136</definedName>
    <definedName function="false" hidden="false" name="mleaf_a81cbafe_63f4_5374_8169_f013d4f03071" vbProcedure="false">'Use Phase'!$V$265</definedName>
    <definedName function="false" hidden="false" name="mleaf_a81ee796_8ddd_5a1d_a6e6_a55780df95c0" vbProcedure="false">Production!$AA$211</definedName>
    <definedName function="false" hidden="false" name="mleaf_a82098e8_2976_588f_a7b6_a8ab63423c2d" vbProcedure="false">'Use Phase'!$P$288</definedName>
    <definedName function="false" hidden="false" name="mleaf_a8230556_0d60_5d56_a028_320ad78df235" vbProcedure="false">'Heat map article'!$G$58</definedName>
    <definedName function="false" hidden="false" name="mleaf_a8234c32_5a66_54df_b120_338e8735a045" vbProcedure="false">Resume_SensAnal!$AI$73</definedName>
    <definedName function="false" hidden="false" name="mleaf_a82370ee_7ea7_54e1_bead_e94538787941" vbProcedure="false">Recycling!$E$91</definedName>
    <definedName function="false" hidden="false" name="mleaf_a8250d67_eba7_5297_a12f_21a5578b6a8a" vbProcedure="false">'Use Phase_Grid'!$O$104</definedName>
    <definedName function="false" hidden="false" name="mleaf_a8298a73_0682_5997_b810_2887995a7e73" vbProcedure="false">Recycling!$AW$152</definedName>
    <definedName function="false" hidden="false" name="mleaf_a82cd9a8_d536_5881_b7d2_10a89e2378b4" vbProcedure="false">Recycling!$AW$320</definedName>
    <definedName function="false" hidden="false" name="mleaf_a82e1179_bf9f_5d3a_800f_6062e5158f27" vbProcedure="false">'Use Phase'!$N$380</definedName>
    <definedName function="false" hidden="false" name="mleaf_a832b855_dc60_5f5a_82d5_26df68f3af00" vbProcedure="false">'Use Phase'!$U$190</definedName>
    <definedName function="false" hidden="false" name="mleaf_a83305a1_b3ad_59eb_a0d0_3507a6d521c4" vbProcedure="false">'Use Phase'!$O$17</definedName>
    <definedName function="false" hidden="false" name="mleaf_a8343ed4_68ff_58cd_9d3b_6b72f8491199" vbProcedure="false">'Heat map article'!$AR$25</definedName>
    <definedName function="false" hidden="false" name="mleaf_a835365c_88d2_595f_a56d_c120e6349b1b" vbProcedure="false">Graphs!$H$43</definedName>
    <definedName function="false" hidden="false" name="mleaf_a8393d47_0592_585d_9d15_0eff5c20f2f7" vbProcedure="false">Production!$D$35</definedName>
    <definedName function="false" hidden="false" name="mleaf_a83cb248_2696_5281_bb6c_9bc89e51e584" vbProcedure="false">'Heat map article'!$AA$51</definedName>
    <definedName function="false" hidden="false" name="mleaf_a83dee69_0667_59f0_b053_f77b1a6b3ac5" vbProcedure="false">'Use Phase'!$O$150</definedName>
    <definedName function="false" hidden="false" name="mleaf_a83f8641_8b75_51df_89e9_9d3a809a7634" vbProcedure="false">Resume_SensAnal!$AF$69</definedName>
    <definedName function="false" hidden="false" name="mleaf_a84075fb_506c_5eeb_902a_eaf5e5854c89" vbProcedure="false">Resume_SensAnal!$E$30</definedName>
    <definedName function="false" hidden="false" name="mleaf_a843c629_730a_5f09_9d8e_eb25ad495d89" vbProcedure="false">Production!$P$216</definedName>
    <definedName function="false" hidden="false" name="mleaf_a847b14b_1fa7_50d4_967a_8015f5c0d014" vbProcedure="false">Production!$AM$10</definedName>
    <definedName function="false" hidden="false" name="mleaf_a849b8b8_2d80_52cd_b2fd_a1c8dc51fc77" vbProcedure="false">Resume_SensAnal!$G$193</definedName>
    <definedName function="false" hidden="false" name="mleaf_a84a77d9_0653_52b2_8c95_d8704f219166" vbProcedure="false">Resume_SensAnal!$C$189</definedName>
    <definedName function="false" hidden="false" name="mleaf_a84e32af_3b55_5a5d_a0f3_b70a67437c42" vbProcedure="false">Recycling!$BW$114</definedName>
    <definedName function="false" hidden="false" name="mleaf_a852164d_1868_5613_bc37_b77da0aa1c94" vbProcedure="false">Resume_SensAnal!$L$211</definedName>
    <definedName function="false" hidden="false" name="mleaf_a853d9d6_a353_5800_bd22_d6addff43d7b" vbProcedure="false">Resume_SensAnal!$R$75</definedName>
    <definedName function="false" hidden="false" name="mleaf_a855372a_edf6_51f2_abc0_ec612cbebac2" vbProcedure="false">'Heat map article'!$O$54</definedName>
    <definedName function="false" hidden="false" name="mleaf_a85b5f3b_69dc_5bf9_8bc0_d295a496d3d1" vbProcedure="false">'Use Phase'!$K$9</definedName>
    <definedName function="false" hidden="false" name="mleaf_a85d1db7_ad57_5fd9_9ad7_3335912a3e42" vbProcedure="false">Graphs!$F$42</definedName>
    <definedName function="false" hidden="false" name="mleaf_a85e6a1e_16c8_557f_ac60_f41e67c960ab" vbProcedure="false">Recycling!$A$1</definedName>
    <definedName function="false" hidden="false" name="mleaf_a8603735_87fc_518b_b16a_d678f37b7a47" vbProcedure="false">Production!$AL$7</definedName>
    <definedName function="false" hidden="false" name="mleaf_a8644d95_bb0d_5512_a845_6ba54a61a120" vbProcedure="false">Recycling!$AB$132</definedName>
    <definedName function="false" hidden="false" name="mleaf_a865a3ff_bc58_58ba_9bb9_1a05a549a5df" vbProcedure="false">Production!$H$169</definedName>
    <definedName function="false" hidden="false" name="mleaf_a867619a_9550_580d_9c24_ecb58a0ce7a3" vbProcedure="false">Production!$Y$158</definedName>
    <definedName function="false" hidden="false" name="mleaf_a86a08f1_9a9c_5079_888d_8a1f3c08e902" vbProcedure="false">Recycling!$AN$106</definedName>
    <definedName function="false" hidden="false" name="mleaf_a870e696_65ec_50d0_a0ee_b51df6389e72" vbProcedure="false">Recycling!$R$199</definedName>
    <definedName function="false" hidden="false" name="mleaf_a87184dc_0b67_57e4_8235_ef9dfaa1f2c5" vbProcedure="false">Resume_SensAnal!$W$18</definedName>
    <definedName function="false" hidden="false" name="mleaf_a8759bb9_615d_5e41_ad55_1e986aced5c9" vbProcedure="false">Recycling!$O$95</definedName>
    <definedName function="false" hidden="false" name="mleaf_a8776287_1dc2_51e8_b4ff_21256a88fea6" vbProcedure="false">'Use Phase_Grid'!$N$96</definedName>
    <definedName function="false" hidden="false" name="mleaf_a87eb832_56fb_5f3f_95f8_72c40c48798c" vbProcedure="false">'Heat map article'!$R$36</definedName>
    <definedName function="false" hidden="false" name="mleaf_a87f42fc_3006_5f08_9580_281498fde27d" vbProcedure="false">'Heat map article'!$AD$129</definedName>
    <definedName function="false" hidden="false" name="mleaf_a88201e1_462d_5d14_a699_f581d17ddae6" vbProcedure="false">'Use Phase_Grid'!$O$136</definedName>
    <definedName function="false" hidden="false" name="mleaf_a882975a_99e8_5701_9ff5_2f32052658d7" vbProcedure="false">'Use Phase'!$L$59</definedName>
    <definedName function="false" hidden="false" name="mleaf_a882df3b_4d67_51bb_b320_74a2eac2bf5a" vbProcedure="false">Resume_SensAnal!$E$16</definedName>
    <definedName function="false" hidden="false" name="mleaf_a882e0a6_7e1b_5c80_8960_5262d9206021" vbProcedure="false">Resume_SensAnal!$R$58</definedName>
    <definedName function="false" hidden="false" name="mleaf_a8842b60_790e_5cb1_bccf_e6b67f9f724d" vbProcedure="false">Graphs!$Q$5</definedName>
    <definedName function="false" hidden="false" name="mleaf_a8878e9a_2a06_59d9_b3de_83c4afb624c8" vbProcedure="false">'Use Phase'!$L$253</definedName>
    <definedName function="false" hidden="false" name="mleaf_a88d2798_89f9_5396_af0f_c2fba449bfa9" vbProcedure="false">Resume_SensAnal!$S$37</definedName>
    <definedName function="false" hidden="false" name="mleaf_a88d8142_393d_5a21_ab04_818791176520" vbProcedure="false">Resume_SensAnal!$H$44</definedName>
    <definedName function="false" hidden="false" name="mleaf_a89117ae_ea20_53dd_a802_3069f2e904f1" vbProcedure="false">Production!$AV$45</definedName>
    <definedName function="false" hidden="false" name="mleaf_a892b996_ae92_50f3_a6cf_670ac5622b8e" vbProcedure="false">Production!$W$62</definedName>
    <definedName function="false" hidden="false" name="mleaf_a89516a6_8ce5_542d_8f29_042ca99bb039" vbProcedure="false">Resume_SensAnal!$AO$105</definedName>
    <definedName function="false" hidden="false" name="mleaf_a8954998_c949_5662_865e_a09a5362fa11" vbProcedure="false">'Use Phase'!$P$196</definedName>
    <definedName function="false" hidden="false" name="mleaf_a8965ed6_3344_56de_9f8c_2a7d948df3ba" vbProcedure="false">Recycling!$T$199</definedName>
    <definedName function="false" hidden="false" name="mleaf_a89a6742_32da_536c_8a85_f94fb154e648" vbProcedure="false">Resume_SensAnal!$M$56</definedName>
    <definedName function="false" hidden="false" name="mleaf_a89ba86a_acd1_5562_8e0a_5c4ee76acef4" vbProcedure="false">'Heat map article'!$AV$16</definedName>
    <definedName function="false" hidden="false" name="mleaf_a89d3877_7cc0_5ec2_b063_57449266ec26" vbProcedure="false">Production!$AA$57</definedName>
    <definedName function="false" hidden="false" name="mleaf_a89d8eef_a3be_5997_84f1_77d7335394f7" vbProcedure="false">'Use Phase'!$P$8</definedName>
    <definedName function="false" hidden="false" name="mleaf_a89e88d5_d22b_5cb1_b19d_d3fdc602179a" vbProcedure="false">Resume_SensAnal!$I$121</definedName>
    <definedName function="false" hidden="false" name="mleaf_a89fcbe6_d646_5ac4_adda_68b40a2c76ee" vbProcedure="false">'Use Phase'!$O$240</definedName>
    <definedName function="false" hidden="false" name="mleaf_a8a14400_ab86_5a81_98a5_f2728f306c6d" vbProcedure="false">'Heat map article'!$AB$81</definedName>
    <definedName function="false" hidden="false" name="mleaf_a8a352b8_113f_5295_8d90_8028e6de33a2" vbProcedure="false">Production!$J$162</definedName>
    <definedName function="false" hidden="false" name="mleaf_a8a9706d_852d_57c4_a063_01818ca69c92" vbProcedure="false">'Heat map article'!$V$111</definedName>
    <definedName function="false" hidden="false" name="mleaf_a8a991b4_0823_592f_8950_f41368e314e0" vbProcedure="false">Resume_SensAnal!$U$205</definedName>
    <definedName function="false" hidden="false" name="mleaf_a8a9b1e8_0540_50bc_81a1_25124e124c9a" vbProcedure="false">Resume_SensAnal!$E$103</definedName>
    <definedName function="false" hidden="false" name="mleaf_a8ac2be1_983d_573f_abf3_dc49a6f4c33e" vbProcedure="false">'Heat map article'!$AE$77</definedName>
    <definedName function="false" hidden="false" name="mleaf_a8ac5bf8_be12_5d8d_8d7d_5814f54a670c" vbProcedure="false">Graphs!$P$49</definedName>
    <definedName function="false" hidden="false" name="mleaf_a8af1686_6f19_5f08_be5b_9e1a5af806d3" vbProcedure="false">'Use Phase'!$V$201</definedName>
    <definedName function="false" hidden="false" name="mleaf_a8b38ad4_b0d3_5c8a_bf48_1f32fd03d516" vbProcedure="false">'Heat map article'!$AA$109</definedName>
    <definedName function="false" hidden="false" name="mleaf_a8b72b75_25df_5f1a_991a_be50116f5e2b" vbProcedure="false">Recycling!$BQ$111</definedName>
    <definedName function="false" hidden="false" name="mleaf_a8b7a10b_b2f4_5757_821b_e43a29f81be8" vbProcedure="false">'Heat map article'!$Q$53</definedName>
    <definedName function="false" hidden="false" name="mleaf_a8bb7b38_122a_54c4_95a8_c542d63ca7b8" vbProcedure="false">'Use Phase'!$M$249</definedName>
    <definedName function="false" hidden="false" name="mleaf_a8bf6f8c_fac8_5f86_87a6_d55d5af43e54" vbProcedure="false">Recycling!$AY$93</definedName>
    <definedName function="false" hidden="false" name="mleaf_a8c08633_871e_5a27_afb5_5b21265c1d53" vbProcedure="false">'Heat map article'!$U$93</definedName>
    <definedName function="false" hidden="false" name="mleaf_a8c298dc_8c3a_54c2_bbb9_ae10fbaa0c82" vbProcedure="false">'Use Phase'!$Q$304</definedName>
    <definedName function="false" hidden="false" name="mleaf_a8c3a0cd_278c_5af7_89e5_4fe6f46cd258" vbProcedure="false">Resume_SensAnal!$G$61</definedName>
    <definedName function="false" hidden="false" name="mleaf_a8c71b51_13c6_57e1_9e8e_55cc775f51a9" vbProcedure="false">Graphs!$L$54</definedName>
    <definedName function="false" hidden="false" name="mleaf_a8c7cd02_3581_5f25_aea0_2b34a9112d78" vbProcedure="false">'Use Phase_Grid'!$V$213</definedName>
    <definedName function="false" hidden="false" name="mleaf_a8c93698_5514_520f_821c_e5c192e12c68" vbProcedure="false">Recycling!$S$171</definedName>
    <definedName function="false" hidden="false" name="mleaf_a8cdc941_ba6c_5105_b4c1_e99965d2c07f" vbProcedure="false">'Use Phase'!$R$58</definedName>
    <definedName function="false" hidden="false" name="mleaf_a8d1da6f_ae17_5bb0_a8ae_15fec7a84165" vbProcedure="false">Graphs!$L$34</definedName>
    <definedName function="false" hidden="false" name="mleaf_a8d34f06_7d5c_5b8d_b9ee_9cf1fcffbacc" vbProcedure="false">Resume_SensAnal!$O$215</definedName>
    <definedName function="false" hidden="false" name="mleaf_a8d89b52_cb98_5ed4_8bdb_c118fcbe994a" vbProcedure="false">'Use Phase'!$M$65</definedName>
    <definedName function="false" hidden="false" name="mleaf_a8d8c22d_cb4a_5eab_bf0f_09d653c82da9" vbProcedure="false">'Use Phase_Grid'!$P$198</definedName>
    <definedName function="false" hidden="false" name="mleaf_a8dcb359_90a4_5f09_a091_957291e29f81" vbProcedure="false">Production!$J$104</definedName>
    <definedName function="false" hidden="false" name="mleaf_a8ded1ee_af37_506d_9460_7cb412a3458b" vbProcedure="false">'Use Phase'!$Q$112</definedName>
    <definedName function="false" hidden="false" name="mleaf_a8e0feba_25f2_5ee6_842d_3c634df18c4b" vbProcedure="false">Resume_SensAnal!$E$42</definedName>
    <definedName function="false" hidden="false" name="mleaf_a8e21538_2b45_5088_94a6_220cbacc7bfb" vbProcedure="false">'Use Phase_Grid'!$M$33</definedName>
    <definedName function="false" hidden="false" name="mleaf_a8e2481d_2786_5b39_90c1_a4a3355d0120" vbProcedure="false">Recycling!$AV$93</definedName>
    <definedName function="false" hidden="false" name="mleaf_a8e51511_7462_5acf_b6ef_485261eb9e80" vbProcedure="false">'Heat map article'!$J$11</definedName>
    <definedName function="false" hidden="false" name="mleaf_a8e81761_46f1_530e_a2b3_0ba95d596f41" vbProcedure="false">Graphs!$P$47</definedName>
    <definedName function="false" hidden="false" name="mleaf_a8e8939c_4122_5649_b7f4_770d431b03a1" vbProcedure="false">'Heat map article'!$AD$122</definedName>
    <definedName function="false" hidden="false" name="mleaf_a8ea8490_a1b6_54c5_a8c9_1ebf5e2a0981" vbProcedure="false">'Heat map article'!$H$90</definedName>
    <definedName function="false" hidden="false" name="mleaf_a8eaa482_0cb1_57a8_bb8b_43f7b7283964" vbProcedure="false">'Use Phase'!$P$272</definedName>
    <definedName function="false" hidden="false" name="mleaf_a8ec69d1_d0f1_55ab_bae4_9d9050b3bfe0" vbProcedure="false">Production!$C$28</definedName>
    <definedName function="false" hidden="false" name="mleaf_a8ed7b1c_1d42_5565_8d57_ace19c9824cf" vbProcedure="false">Production!$AM$6</definedName>
    <definedName function="false" hidden="false" name="mleaf_a8f4ddd9_39ce_570d_b92d_bf30f3be1b73" vbProcedure="false">'Use Phase'!$W$176</definedName>
    <definedName function="false" hidden="false" name="mleaf_a8f5143b_8579_5a09_9187_7f2929e21306" vbProcedure="false">'Use Phase'!$N$150</definedName>
    <definedName function="false" hidden="false" name="mleaf_a8fd43ca_2813_5831_b77f_e7a0218ec2bf" vbProcedure="false">Graphs!$N$20</definedName>
    <definedName function="false" hidden="false" name="mleaf_a9044b9d_a76a_5fae_b668_30d151621e61" vbProcedure="false">Recycling!$I$134</definedName>
    <definedName function="false" hidden="false" name="mleaf_a909e1fd_92f4_5c87_8c14_b793929bef4b" vbProcedure="false">'Use Phase'!$AG$248</definedName>
    <definedName function="false" hidden="false" name="mleaf_a90ac7ca_7c5b_506d_bda1_64552a49dc10" vbProcedure="false">'Use Phase_Grid'!$K$93</definedName>
    <definedName function="false" hidden="false" name="mleaf_a90e7111_f43b_5c20_8610_c28c04af0324" vbProcedure="false">Recycling!$AM$153</definedName>
    <definedName function="false" hidden="false" name="mleaf_a90f0b21_70a5_521c_bdf9_48419f72ba2d" vbProcedure="false">'Use Phase'!$Q$15</definedName>
    <definedName function="false" hidden="false" name="mleaf_a911650c_ab40_5c1c_a468_df7c532bf0b6" vbProcedure="false">Resume_SensAnal!$X$15</definedName>
    <definedName function="false" hidden="false" name="mleaf_a91911ab_7ec7_542c_91a0_eb3d94b1ab91" vbProcedure="false">Resume_SensAnal!$V$6</definedName>
    <definedName function="false" hidden="false" name="mleaf_a91caba9_138b_55f6_ac66_0cbc7093b4c3" vbProcedure="false">'Heat map article'!$F$23</definedName>
    <definedName function="false" hidden="false" name="mleaf_a920759e_bda9_5589_8522_e0c1650e8d68" vbProcedure="false">'Heat map article'!$V$8</definedName>
    <definedName function="false" hidden="false" name="mleaf_a920a40f_cd2a_5bcb_b770_8b628b2044b2" vbProcedure="false">'Heat map article'!$H$16</definedName>
    <definedName function="false" hidden="false" name="mleaf_a924c32d_97f1_5908_8f97_6e5c1b7f781f" vbProcedure="false">'Heat map article'!$BB$23</definedName>
    <definedName function="false" hidden="false" name="mleaf_a92cdd96_ea30_578f_8612_3fb97573a8aa" vbProcedure="false">'Use Phase'!$F$44</definedName>
    <definedName function="false" hidden="false" name="mleaf_a92d4847_2f36_550e_92f4_8c238375490e" vbProcedure="false">Resume_SensAnal!$N$11</definedName>
    <definedName function="false" hidden="false" name="mleaf_a92d885f_53e7_5a9b_a4be_341268440b84" vbProcedure="false">Production!$Z$206</definedName>
    <definedName function="false" hidden="false" name="mleaf_a92f1f88_2a04_5ec8_83c2_a8aef1701638" vbProcedure="false">Resume_SensAnal!$K$96</definedName>
    <definedName function="false" hidden="false" name="mleaf_a92f9b4d_a58e_5652_a949_995e7e396517" vbProcedure="false">'Use Phase'!$U$298</definedName>
    <definedName function="false" hidden="false" name="mleaf_a930377d_0624_5306_ab40_92f2dc8a2d50" vbProcedure="false">'Use Phase'!$L$12</definedName>
    <definedName function="false" hidden="false" name="mleaf_a9327dd0_8cbb_5698_9ae1_d0253d7501d7" vbProcedure="false">Recycling!$BK$309</definedName>
    <definedName function="false" hidden="false" name="mleaf_a937b9a5_586b_5fc1_bb5e_5fca11f8a441" vbProcedure="false">Recycling!$AF$188</definedName>
    <definedName function="false" hidden="false" name="mleaf_a938434a_703e_588a_b910_86333aca97b3" vbProcedure="false">'Heat map article'!$V$73</definedName>
    <definedName function="false" hidden="false" name="mleaf_a939901f_7cbf_56d5_bfd4_f6ebd7842af0" vbProcedure="false">'Heat map article'!$G$18</definedName>
    <definedName function="false" hidden="false" name="mleaf_a939cb57_4558_5723_85e3_c51d4fbdc41e" vbProcedure="false">'Use Phase'!$K$350</definedName>
    <definedName function="false" hidden="false" name="mleaf_a93bc82c_dd31_5719_b90a_a2e40498affb" vbProcedure="false">'Use Phase'!$Q$55</definedName>
    <definedName function="false" hidden="false" name="mleaf_a93ca5d7_cae0_5bd7_84fb_ab5adba4eead" vbProcedure="false">'Heat map article'!$AS$28</definedName>
    <definedName function="false" hidden="false" name="mleaf_a93eabf1_a3a5_56ba_a902_f83e85e41dd2" vbProcedure="false">Resume_SensAnal!$D$88</definedName>
    <definedName function="false" hidden="false" name="mleaf_a941f4e9_48b3_5a44_a9c2_1f1b33815e11" vbProcedure="false">'Heat map article'!$C$79</definedName>
    <definedName function="false" hidden="false" name="mleaf_a946de79_d4ee_56ce_b0c0_41e5756427a7" vbProcedure="false">'Use Phase_Grid'!$Q$12</definedName>
    <definedName function="false" hidden="false" name="mleaf_a94833db_6d50_56a0_bd31_fb2757850a9e" vbProcedure="false">Recycling!$BR$118</definedName>
    <definedName function="false" hidden="false" name="mleaf_a948db93_c36a_5374_bf2f_a7e9dcec70eb" vbProcedure="false">Recycling!$BK$345</definedName>
    <definedName function="false" hidden="false" name="mleaf_a94a971f_fb9b_5c8d_b0e9_5d6a8f760c12" vbProcedure="false">'Heat map article'!$AH$19</definedName>
    <definedName function="false" hidden="false" name="mleaf_a94b9842_d339_5b61_946a_2ec44aacd249" vbProcedure="false">Resume_SensAnal!$E$192</definedName>
    <definedName function="false" hidden="false" name="mleaf_a952271b_5681_5252_8c06_91fdfa25179d" vbProcedure="false">Recycling!$BS$114</definedName>
    <definedName function="false" hidden="false" name="mleaf_a952beb3_1509_5b53_92f0_30082f16f227" vbProcedure="false">Graphs!$I$58</definedName>
    <definedName function="false" hidden="false" name="mleaf_a95acd8a_cb61_57b5_a1f1_fe29010347a6" vbProcedure="false">'Heat map article'!$AJ$25</definedName>
    <definedName function="false" hidden="false" name="mleaf_a95ada7c_8ae3_508a_b3ec_a6c396a0a138" vbProcedure="false">Resume_SensAnal!$T$16</definedName>
    <definedName function="false" hidden="false" name="mleaf_a95c7613_1b9b_5241_99d0_24f1f22145c6" vbProcedure="false">Production!$O$191</definedName>
    <definedName function="false" hidden="false" name="mleaf_a961e4f6_2122_5d8a_afc5_3752521c3319" vbProcedure="false">Production!$BB$4</definedName>
    <definedName function="false" hidden="false" name="mleaf_a96792ef_54bc_5709_97a0_53b1a7d50ad0" vbProcedure="false">'Use Phase'!$AH$301</definedName>
    <definedName function="false" hidden="false" name="mleaf_a967cd6d_d7c9_5910_bc65_6cbf31594e31" vbProcedure="false">'Use Phase'!$AF$213</definedName>
    <definedName function="false" hidden="false" name="mleaf_a96fb2ca_a636_50a2_aa11_0abc1a76a343" vbProcedure="false">'Use Phase'!$AG$273</definedName>
    <definedName function="false" hidden="false" name="mleaf_a97114a2_73d0_5c2e_bc4c_a7fbadc97e54" vbProcedure="false">'Use Phase'!$AI$305</definedName>
    <definedName function="false" hidden="false" name="mleaf_a971d848_e698_588c_85e6_f781a5a9dd00" vbProcedure="false">Resume_SensAnal!$AN$43</definedName>
    <definedName function="false" hidden="false" name="mleaf_a9742698_7781_5c02_9816_594f24d25e90" vbProcedure="false">Resume_SensAnal!$G$69</definedName>
    <definedName function="false" hidden="false" name="mleaf_a974d7c1_2660_54f2_b990_3be3d35c4d0e" vbProcedure="false">Production!$BM$226</definedName>
    <definedName function="false" hidden="false" name="mleaf_a9784d9f_eef4_57e2_b90e_90ada1dc4543" vbProcedure="false">Resume_SensAnal!$G$17</definedName>
    <definedName function="false" hidden="false" name="mleaf_a97ad8a1_b044_5b09_a76b_94c8db599040" vbProcedure="false">Recycling!$AV$94</definedName>
    <definedName function="false" hidden="false" name="mleaf_a97b0efa_6303_51f1_a548_19834336a6b7" vbProcedure="false">Resume_SensAnal!$J$132</definedName>
    <definedName function="false" hidden="false" name="mleaf_a97f3eb6_c735_59dd_a126_5dddaae163dd" vbProcedure="false">'Use Phase'!$P$208</definedName>
    <definedName function="false" hidden="false" name="mleaf_a9860c18_1b9d_5f36_996f_5cfa1970cbec" vbProcedure="false">'Heat map article'!$L$59</definedName>
    <definedName function="false" hidden="false" name="mleaf_a9863652_e5c4_5c62_a591_7e740636dd1c" vbProcedure="false">Recycling!$BR$298</definedName>
    <definedName function="false" hidden="false" name="mleaf_a987207a_5e87_53fd_9037_b1f4cccf1da1" vbProcedure="false">'Heat map article'!$H$92</definedName>
    <definedName function="false" hidden="false" name="mleaf_a98977e7_2fb3_5f19_a755_338fe218488c" vbProcedure="false">'Use Phase_Grid'!$F$47</definedName>
    <definedName function="false" hidden="false" name="mleaf_a98f48c9_447c_5296_9845_0b3ca97d66b5" vbProcedure="false">Resume_SensAnal!$AE$66</definedName>
    <definedName function="false" hidden="false" name="mleaf_a9977a44_d441_514b_983a_44c7f17780dc" vbProcedure="false">Recycling!$AR$56</definedName>
    <definedName function="false" hidden="false" name="mleaf_a9979cad_95ca_535b_abd2_118bde5620d3" vbProcedure="false">Production!$AJ$53</definedName>
    <definedName function="false" hidden="false" name="mleaf_a998f7d1_093f_5d9a_a1c2_5c024b32b27d" vbProcedure="false">'Use Phase_Grid'!$B$60</definedName>
    <definedName function="false" hidden="false" name="mleaf_a9996e23_d8e6_54a6_944b_e969c3492347" vbProcedure="false">'Use Phase_Grid'!$Q$195</definedName>
    <definedName function="false" hidden="false" name="mleaf_a99ad45a_75d6_5bc6_9385_b252029634d4" vbProcedure="false">Resume_SensAnal!$E$139</definedName>
    <definedName function="false" hidden="false" name="mleaf_a99b0976_47a4_5264_aee9_24c82001bfc8" vbProcedure="false">'Use Phase_Grid'!$V$173</definedName>
    <definedName function="false" hidden="false" name="mleaf_a99d6960_96ad_5b0f_9ca9_8a049dbc48f9" vbProcedure="false">'Heat map article'!$AR$22</definedName>
    <definedName function="false" hidden="false" name="mleaf_a9a50f07_9cd5_5549_9052_ffdb62e5dddf" vbProcedure="false">Graphs!$Q$17</definedName>
    <definedName function="false" hidden="false" name="mleaf_a9a6c80b_b800_5dd8_9b7e_1662be30ad43" vbProcedure="false">Recycling!$Q$101</definedName>
    <definedName function="false" hidden="false" name="mleaf_a9ab1598_ebda_5975_a02c_0ccb4461749d" vbProcedure="false">Recycling!$Y$88</definedName>
    <definedName function="false" hidden="false" name="mleaf_a9ac6b34_0f31_5902_b9bb_ce5afcc8abce" vbProcedure="false">'Heat map article'!$AA$92</definedName>
    <definedName function="false" hidden="false" name="mleaf_a9af7cae_44dc_5ca4_a128_84b663ce834a" vbProcedure="false">Resume_SensAnal!$K$68</definedName>
    <definedName function="false" hidden="false" name="mleaf_a9b1307b_6d6e_54fc_9754_b35966d446c8" vbProcedure="false">Graphs!$N$49</definedName>
    <definedName function="false" hidden="false" name="mleaf_a9b43f61_955d_5e2f_87e0_335f3ca9473a" vbProcedure="false">'Use Phase_Grid'!$K$64</definedName>
    <definedName function="false" hidden="false" name="mleaf_a9b64658_bccb_567a_bb10_7f6bf4479d5a" vbProcedure="false">Recycling!$BO$316</definedName>
    <definedName function="false" hidden="false" name="mleaf_a9b87c52_bc4b_5817_a639_77df877af609" vbProcedure="false">'Use Phase_Grid'!$P$46</definedName>
    <definedName function="false" hidden="false" name="mleaf_a9b9bea0_f1f1_5e2c_a187_9b0c7fff219d" vbProcedure="false">Resume_SensAnal!$V$218</definedName>
    <definedName function="false" hidden="false" name="mleaf_a9bb8f15_e3ad_5d92_a3cc_0265c7cf828b" vbProcedure="false">Production!$Y$215</definedName>
    <definedName function="false" hidden="false" name="mleaf_a9bf5908_7f18_516f_84c5_39bd176f1df2" vbProcedure="false">'Use Phase_Grid'!$L$167</definedName>
    <definedName function="false" hidden="false" name="mleaf_a9c11d38_d1b3_5787_918e_31cdf1dc5071" vbProcedure="false">'Heat map article'!$U$58</definedName>
    <definedName function="false" hidden="false" name="mleaf_a9c57b5e_09b7_5f11_b32a_e516b1573546" vbProcedure="false">'Use Phase'!$AD$206</definedName>
    <definedName function="false" hidden="false" name="mleaf_a9c7f812_56e4_527f_bf9f_9d3aae48852e" vbProcedure="false">'Use Phase'!$K$4</definedName>
    <definedName function="false" hidden="false" name="mleaf_a9cb7e3e_3be2_5a76_986e_66ae774c14a4" vbProcedure="false">'Use Phase'!$N$162</definedName>
    <definedName function="false" hidden="false" name="mleaf_a9d209d9_166e_5df9_9907_a068e5ed7547" vbProcedure="false">Recycling!$AW$316</definedName>
    <definedName function="false" hidden="false" name="mleaf_a9d21688_fe7a_57b9_af82_a56948203708" vbProcedure="false">'Use Phase_Grid'!$M$75</definedName>
    <definedName function="false" hidden="false" name="mleaf_a9d4eeb2_e6ae_5a6c_af7b_c138aef302a5" vbProcedure="false">'Use Phase'!$AH$282</definedName>
    <definedName function="false" hidden="false" name="mleaf_a9d7526a_9c5d_5788_86a2_bbb63ff1194f" vbProcedure="false">'Use Phase'!$C$6</definedName>
    <definedName function="false" hidden="false" name="mleaf_a9d7d4d4_a1cd_5aaf_a500_859ead70b1ce" vbProcedure="false">'Use Phase_Grid'!$D$43</definedName>
    <definedName function="false" hidden="false" name="mleaf_a9db38f2_d5b8_523f_81cb_4631477fe99a" vbProcedure="false">Resume_SensAnal!$T$129</definedName>
    <definedName function="false" hidden="false" name="mleaf_a9dc8965_1460_54f5_89d1_a76492342fb5" vbProcedure="false">Production!$R$7</definedName>
    <definedName function="false" hidden="false" name="mleaf_a9dd701a_01b2_55ea_9ab3_ce8d90a95cc5" vbProcedure="false">Production!$BM$158</definedName>
    <definedName function="false" hidden="false" name="mleaf_a9df1585_ca55_59ea_8d34_299258cec726" vbProcedure="false">Recycling!$K$203</definedName>
    <definedName function="false" hidden="false" name="mleaf_a9e23df5_587e_55f1_84da_41b2a2b22251" vbProcedure="false">'Use Phase_Grid'!$L$143</definedName>
    <definedName function="false" hidden="false" name="mleaf_a9e7d76a_ddc0_51c4_be7e_5f8f677afc38" vbProcedure="false">'Use Phase'!$Q$240</definedName>
    <definedName function="false" hidden="false" name="mleaf_a9eb55ec_b42e_5f6e_aa06_59e267ad0ed7" vbProcedure="false">Recycling!$X$174</definedName>
    <definedName function="false" hidden="false" name="mleaf_a9ec5f86_c098_5cbc_9cbf_5e636dea439e" vbProcedure="false">'Use Phase'!$N$281</definedName>
    <definedName function="false" hidden="false" name="mleaf_a9f40ea9_64d9_5104_8182_537ccdf193ac" vbProcedure="false">Production!$Q$181</definedName>
    <definedName function="false" hidden="false" name="mleaf_a9f50a78_1e9b_57c8_9c7c_d7c723228af5" vbProcedure="false">Recycling!$B$105</definedName>
    <definedName function="false" hidden="false" name="mleaf_a9f83ec7_c7fa_58a4_88b7_05556a32672f" vbProcedure="false">'Heat map article'!$M$26</definedName>
    <definedName function="false" hidden="false" name="mleaf_a9f9091a_4c89_5d5e_b6c5_141a1aa6a3e3" vbProcedure="false">'Heat map article'!$E$37</definedName>
    <definedName function="false" hidden="false" name="mleaf_a9fb8a9d_ba09_57a3_9e08_33067d17ead0" vbProcedure="false">'Heat map article'!$BA$45</definedName>
    <definedName function="false" hidden="false" name="mleaf_a9fcb497_03df_5d55_80f6_d14d6d73d775" vbProcedure="false">'Use Phase_Grid'!$J$69</definedName>
    <definedName function="false" hidden="false" name="mleaf_aa073be0_de92_5e10_81dc_2622a989ced9" vbProcedure="false">'Use Phase'!$AJ$251</definedName>
    <definedName function="false" hidden="false" name="mleaf_aa079ae9_fe20_50b9_ada4_873069741aab" vbProcedure="false">Production!$BQ$19</definedName>
    <definedName function="false" hidden="false" name="mleaf_aa08d5e5_5d37_5b71_8d5d_8f0dc55c3eed" vbProcedure="false">Recycling!$BQ$332</definedName>
    <definedName function="false" hidden="false" name="mleaf_aa09b930_69b1_56c5_8be1_5e89099fb6a3" vbProcedure="false">'Use Phase_Grid'!$L$31</definedName>
    <definedName function="false" hidden="false" name="mleaf_aa0c73e7_cee2_5dd3_aa3f_7846c77fe933" vbProcedure="false">'Use Phase'!$AF$211</definedName>
    <definedName function="false" hidden="false" name="mleaf_aa0d6815_efb7_5b6b_b56d_c3db0b1c6542" vbProcedure="false">Production!$H$70</definedName>
    <definedName function="false" hidden="false" name="mleaf_aa10639d_f62d_51b4_b209_2ee97ae5caa8" vbProcedure="false">Recycling!$AD$91</definedName>
    <definedName function="false" hidden="false" name="mleaf_aa1425ac_c220_5bee_9407_22b78f00537a" vbProcedure="false">'Use Phase_Grid'!$Q$18</definedName>
    <definedName function="false" hidden="false" name="mleaf_aa147768_d3c2_5b1b_94ca_e11dad5d65fd" vbProcedure="false">Graphs!$F$39</definedName>
    <definedName function="false" hidden="false" name="mleaf_aa14a889_68c3_58d2_9651_6b7bad5f3cc9" vbProcedure="false">Resume_SensAnal!$I$139</definedName>
    <definedName function="false" hidden="false" name="mleaf_aa1636bb_eb44_5986_9fea_73dfcf3b184c" vbProcedure="false">Recycling!$AE$101</definedName>
    <definedName function="false" hidden="false" name="mleaf_aa16e05e_688d_5410_be01_58f22910a6e0" vbProcedure="false">Graphs!$F$5</definedName>
    <definedName function="false" hidden="false" name="mleaf_aa1a3649_7ee6_50cb_9b7e_756e13dcf12d" vbProcedure="false">Recycling!$AN$116</definedName>
    <definedName function="false" hidden="false" name="mleaf_aa1d7d22_18e5_5fca_9120_a9c776756bc7" vbProcedure="false">'Heat map article'!$AD$38</definedName>
    <definedName function="false" hidden="false" name="mleaf_aa1f31e7_15a8_5e2c_b91c_8d718ba7d4bc" vbProcedure="false">'Heat map article'!$X$54</definedName>
    <definedName function="false" hidden="false" name="mleaf_aa1fecd3_fe0d_5c84_96cb_29d76f8bf806" vbProcedure="false">Resume_SensAnal!$T$73</definedName>
    <definedName function="false" hidden="false" name="mleaf_aa21c1dc_7063_5236_b032_ff44b32dcaeb" vbProcedure="false">Recycling!$O$152</definedName>
    <definedName function="false" hidden="false" name="mleaf_aa265476_9fd3_5120_bfa4_4f9b7f26f65c" vbProcedure="false">Recycling!$P$96</definedName>
    <definedName function="false" hidden="false" name="mleaf_aa2e59b8_a7bd_572b_a18b_64237c0fcdc0" vbProcedure="false">Production!$F$40</definedName>
    <definedName function="false" hidden="false" name="mleaf_aa327a77_59f5_54be_99cb_89c408cdfb0c" vbProcedure="false">Resume_SensAnal!$B$197</definedName>
    <definedName function="false" hidden="false" name="mleaf_aa338096_f2ae_5ee7_8dd6_525acb2e7e38" vbProcedure="false">'Use Phase_Grid'!$N$77</definedName>
    <definedName function="false" hidden="false" name="mleaf_aa3619ef_af73_5cb6_b096_95010dcc3a1a" vbProcedure="false">Recycling!$I$170</definedName>
    <definedName function="false" hidden="false" name="mleaf_aa374d51_9d89_5eef_8837_5c22abcdbdbb" vbProcedure="false">'Use Phase_Grid'!$C$23</definedName>
    <definedName function="false" hidden="false" name="mleaf_aa38a298_087b_5d0a_a02f_d22395ab6853" vbProcedure="false">'Heat map article'!$V$94</definedName>
    <definedName function="false" hidden="false" name="mleaf_aa40167e_9af8_5c49_aff7_a4a35767099f" vbProcedure="false">'Heat map article'!$C$50</definedName>
    <definedName function="false" hidden="false" name="mleaf_aa44b732_f81e_5722_9ce5_c336ba825c01" vbProcedure="false">Resume_SensAnal!$N$115</definedName>
    <definedName function="false" hidden="false" name="mleaf_aa4bb01a_2097_5775_8929_9727f77934b8" vbProcedure="false">Recycling!$BJ$306</definedName>
    <definedName function="false" hidden="false" name="mleaf_aa4bc38a_f7a5_580a_ae8e_be025adf4e85" vbProcedure="false">'Use Phase'!$L$155</definedName>
    <definedName function="false" hidden="false" name="mleaf_aa4e80fb_f3f3_552e_820f_65c4094174a7" vbProcedure="false">'Heat map article'!$AT$21</definedName>
    <definedName function="false" hidden="false" name="mleaf_aa50ff22_d8f7_5132_8ef4_7e29cfbd52f6" vbProcedure="false">'Use Phase_Grid'!$W$152</definedName>
    <definedName function="false" hidden="false" name="mleaf_aa51dd30_0b24_5f1b_9c0c_39e0918fb3f4" vbProcedure="false">'Heat map article'!$AG$149</definedName>
    <definedName function="false" hidden="false" name="mleaf_aa523677_aeda_5a9d_b2a8_86e849df2d3e" vbProcedure="false">'Use Phase_Grid'!$U$212</definedName>
    <definedName function="false" hidden="false" name="mleaf_aa524a52_de41_59da_8193_37998a684225" vbProcedure="false">'Heat map article'!$AG$150</definedName>
    <definedName function="false" hidden="false" name="mleaf_aa58a488_5bb6_5454_a342_9679069f61f9" vbProcedure="false">'Heat map article'!$Q$141</definedName>
    <definedName function="false" hidden="false" name="mleaf_aa5aeffd_f4dc_5b45_a10f_cbb32b7da13c" vbProcedure="false">Recycling!$AI$91</definedName>
    <definedName function="false" hidden="false" name="mleaf_aa5b2229_22cf_5461_a67c_ebe9e36d5683" vbProcedure="false">Resume_SensAnal!$G$132</definedName>
    <definedName function="false" hidden="false" name="mleaf_aa5b580d_820f_5022_9da9_07466bedef5c" vbProcedure="false">Graphs!$M$58</definedName>
    <definedName function="false" hidden="false" name="mleaf_aa5b8380_0c2a_5076_ae5d_f414cced95c2" vbProcedure="false">'Heat map article'!$R$63</definedName>
    <definedName function="false" hidden="false" name="mleaf_aa5e0cbb_b939_513c_a2ad_3957f2709d33" vbProcedure="false">Production!$AV$210</definedName>
    <definedName function="false" hidden="false" name="mleaf_aa5fb8cb_650a_52d1_9a1e_8190071dfa2b" vbProcedure="false">'Heat map article'!$U$83</definedName>
    <definedName function="false" hidden="false" name="mleaf_aa62e03f_e0d1_5517_8710_c242eebf630d" vbProcedure="false">Resume_SensAnal!$T$67</definedName>
    <definedName function="false" hidden="false" name="mleaf_aa632e8d_2bd5_59e1_954b_b38803b4cce5" vbProcedure="false">'Heat map article'!$O$56</definedName>
    <definedName function="false" hidden="false" name="mleaf_aa665e69_be31_50a4_bf61_467566115321" vbProcedure="false">'Use Phase'!$T$169</definedName>
    <definedName function="false" hidden="false" name="mleaf_aa6cf37b_9215_52c1_bc92_b3bc37f60c17" vbProcedure="false">'Use Phase_Grid'!$S$197</definedName>
    <definedName function="false" hidden="false" name="mleaf_aa6e3b41_cad9_5923_9195_63af14641ee6" vbProcedure="false">'Use Phase'!$L$374</definedName>
    <definedName function="false" hidden="false" name="mleaf_aa6e4597_0ed0_50bd_bbfe_851c7b202091" vbProcedure="false">Production!$BE$221</definedName>
    <definedName function="false" hidden="false" name="mleaf_aa72c6fe_b6f9_566b_b22b_674ee5c0976b" vbProcedure="false">Production!$Z$149</definedName>
    <definedName function="false" hidden="false" name="mleaf_aa7706d0_7c14_537e_8cfb_8a7be3237aed" vbProcedure="false">'Use Phase_Grid'!$J$144</definedName>
    <definedName function="false" hidden="false" name="mleaf_aa780c87_1f73_54dd_a83c_f3741fb5ca47" vbProcedure="false">Resume_SensAnal!$J$156</definedName>
    <definedName function="false" hidden="false" name="mleaf_aa7c4587_7d64_53af_b12a_ce5e005f98f7" vbProcedure="false">Recycling!$AT$157</definedName>
    <definedName function="false" hidden="false" name="mleaf_aa7e9a27_cc0a_5c81_9fa3_dde540e5bafe" vbProcedure="false">Recycling!$AO$109</definedName>
    <definedName function="false" hidden="false" name="mleaf_aa811c43_0c68_5abf_9ba7_727ed16bd5b8" vbProcedure="false">Resume_SensAnal!$AD$69</definedName>
    <definedName function="false" hidden="false" name="mleaf_aa85b070_bf6d_54b1_a779_0c87009479e7" vbProcedure="false">Production!$W$61</definedName>
    <definedName function="false" hidden="false" name="mleaf_aa879b84_2ad6_5dd3_b7f8_14682fb0cdbb" vbProcedure="false">'Heat map article'!$AD$110</definedName>
    <definedName function="false" hidden="false" name="mleaf_aa8c516c_b41e_5548_a0de_d610b4c7cf4a" vbProcedure="false">Production!$I$163</definedName>
    <definedName function="false" hidden="false" name="mleaf_aa8ead7e_a107_59b7_a97e_6be48cbb0047" vbProcedure="false">Resume_SensAnal!$AG$95</definedName>
    <definedName function="false" hidden="false" name="mleaf_aa8ebd83_a503_5f62_a267_8ee2021c3959" vbProcedure="false">Resume_SensAnal!$AO$132</definedName>
    <definedName function="false" hidden="false" name="mleaf_aa911857_ce80_5845_ac06_a71c67490b44" vbProcedure="false">'Use Phase'!$W$177</definedName>
    <definedName function="false" hidden="false" name="mleaf_aa928f65_ae07_55fc_8fe9_a8807e77e6a4" vbProcedure="false">Resume_SensAnal!$F$33</definedName>
    <definedName function="false" hidden="false" name="mleaf_aa93e0bb_635e_55f8_980c_72ef8c56cfd2" vbProcedure="false">'Use Phase_Grid'!$T$138</definedName>
    <definedName function="false" hidden="false" name="mleaf_aa965018_bec3_55e4_af71_8bffb5893122" vbProcedure="false">Production!$Q$89</definedName>
    <definedName function="false" hidden="false" name="mleaf_aa9a2131_8416_56ed_b7b4_bb9d84f1d931" vbProcedure="false">'Use Phase'!$AH$175</definedName>
    <definedName function="false" hidden="false" name="mleaf_aa9c446d_ba2a_5aae_9866_38c86e693e1c" vbProcedure="false">'Use Phase'!$R$229</definedName>
    <definedName function="false" hidden="false" name="mleaf_aa9c53f4_574f_5777_92fc_76ace0758f2f" vbProcedure="false">'Heat map article'!$D$153</definedName>
    <definedName function="false" hidden="false" name="mleaf_aa9e82de_a281_5163_b005_eed7259bcecc" vbProcedure="false">Resume_SensAnal!$AR$38</definedName>
    <definedName function="false" hidden="false" name="mleaf_aa9ec943_c1a9_5a4c_9b9b_d05b86c0de26" vbProcedure="false">Resume_SensAnal!$I$38</definedName>
    <definedName function="false" hidden="false" name="mleaf_aaa6d38d_9d71_5e93_b016_d495e97478be" vbProcedure="false">'Use Phase_Grid'!$N$154</definedName>
    <definedName function="false" hidden="false" name="mleaf_aaa840ad_bfd4_5923_bdd7_1bdafa93562e" vbProcedure="false">'Heat map article'!$AF$145</definedName>
    <definedName function="false" hidden="false" name="mleaf_aaa90062_37c8_551c_837a_cefaeb14adfb" vbProcedure="false">'Use Phase_Grid'!$R$82</definedName>
    <definedName function="false" hidden="false" name="mleaf_aaac3ae2_8e22_5840_9de9_2aaa2c950b2e" vbProcedure="false">Resume_SensAnal!$M$165</definedName>
    <definedName function="false" hidden="false" name="mleaf_aaae9340_ac60_506a_92f3_38cb84d9e861" vbProcedure="false">'Use Phase'!$C$5</definedName>
    <definedName function="false" hidden="false" name="mleaf_aab024af_a7a1_50e1_b7c4_a36b2380eac9" vbProcedure="false">'Use Phase_Grid'!$K$185</definedName>
    <definedName function="false" hidden="false" name="mleaf_aab70ed4_0ee5_5968_829c_2d6d805fef2d" vbProcedure="false">'Heat map article'!$D$80</definedName>
    <definedName function="false" hidden="false" name="mleaf_aab80949_f85a_5dc7_a09d_a0d2980fe103" vbProcedure="false">Recycling!$AD$96</definedName>
    <definedName function="false" hidden="false" name="mleaf_aabb65a0_b94f_5487_8b82_fa7357a61bf0" vbProcedure="false">Production!$AL$215</definedName>
    <definedName function="false" hidden="false" name="mleaf_aabc1200_9a92_5e33_81af_882c21e74e3a" vbProcedure="false">'Heat map article'!$E$35</definedName>
    <definedName function="false" hidden="false" name="mleaf_aac1c45c_7591_5dc4_ab2d_71a522c503bd" vbProcedure="false">'Heat map article'!$J$53</definedName>
    <definedName function="false" hidden="false" name="mleaf_aac7058b_9e30_5324_91ab_f1891171d0c9" vbProcedure="false">'Use Phase'!$S$189</definedName>
    <definedName function="false" hidden="false" name="mleaf_aace72bb_80b7_5994_b111_31e3ad91c8c8" vbProcedure="false">Recycling!$BG$116</definedName>
    <definedName function="false" hidden="false" name="mleaf_aad0e27e_736e_5f8c_8204_3b11b5447da8" vbProcedure="false">Graphs!$N$39</definedName>
    <definedName function="false" hidden="false" name="mleaf_aad4c123_9678_5911_ab6f_19d8f10ed015" vbProcedure="false">'Heat map article'!$Y$139</definedName>
    <definedName function="false" hidden="false" name="mleaf_aad69c50_3b05_5fe3_820e_b6be78c8d615" vbProcedure="false">Resume_SensAnal!$AP$98</definedName>
    <definedName function="false" hidden="false" name="mleaf_aad833ed_f403_5d2a_8098_22d588d50241" vbProcedure="false">'Use Phase'!$M$238</definedName>
    <definedName function="false" hidden="false" name="mleaf_aadc8b6d_a885_5e98_9349_4b843d2289c8" vbProcedure="false">Resume_SensAnal!$AR$33</definedName>
    <definedName function="false" hidden="false" name="mleaf_aade6417_81b7_5e54_8808_2b2c09d9b9a6" vbProcedure="false">'Heat map article'!$V$106</definedName>
    <definedName function="false" hidden="false" name="mleaf_aadfad94_393c_5a95_bbff_064cf9fd6fe9" vbProcedure="false">Recycling!$AW$122</definedName>
    <definedName function="false" hidden="false" name="mleaf_aadfe2b1_0415_505d_9a97_c0b16e095d1a" vbProcedure="false">'Heat map article'!$AO$35</definedName>
    <definedName function="false" hidden="false" name="mleaf_aae0c577_b7b4_5938_9d05_e16554f89275" vbProcedure="false">Recycling!$BQ$298</definedName>
    <definedName function="false" hidden="false" name="mleaf_aae1b79a_c0c0_5fce_8245_ecfbf9f8c006" vbProcedure="false">Production!$BM$214</definedName>
    <definedName function="false" hidden="false" name="mleaf_aae503a6_7b8d_530e_a553_381e5aec5a0b" vbProcedure="false">Production!$K$34</definedName>
    <definedName function="false" hidden="false" name="mleaf_aae68d41_d00b_59f9_a498_cc652f912528" vbProcedure="false">Recycling!$AR$144</definedName>
    <definedName function="false" hidden="false" name="mleaf_aae6e8ff_5d29_5fe6_bf32_af23a96978c6" vbProcedure="false">'Heat map article'!$C$2</definedName>
    <definedName function="false" hidden="false" name="mleaf_aae885d1_1199_5674_9600_5f1ca321eac0" vbProcedure="false">Recycling!$L$188</definedName>
    <definedName function="false" hidden="false" name="mleaf_aae936fe_0a12_56b6_8a17_0a94aa0d8324" vbProcedure="false">'Use Phase'!$N$233</definedName>
    <definedName function="false" hidden="false" name="mleaf_aae9d8fd_3c5f_547e_b392_1edd602434d9" vbProcedure="false">Recycling!$J$174</definedName>
    <definedName function="false" hidden="false" name="mleaf_aaeafd82_d4d2_57df_be8d_b814f48ed4f2" vbProcedure="false">Resume_SensAnal!$H$219</definedName>
    <definedName function="false" hidden="false" name="mleaf_aaed76cc_56d0_5440_9f3a_ea1cd4d8c2bd" vbProcedure="false">Recycling!$AY$96</definedName>
    <definedName function="false" hidden="false" name="mleaf_aaeeee04_cedf_55fa_ab90_9e9c58c06dab" vbProcedure="false">Production!$AJ$215</definedName>
    <definedName function="false" hidden="false" name="mleaf_aaf2148b_302d_5894_8971_dd4139e0fcab" vbProcedure="false">Production!$AU$4</definedName>
    <definedName function="false" hidden="false" name="mleaf_aaf28d18_7f60_5539_9e8d_82135c3a2024" vbProcedure="false">Graphs!$K$38</definedName>
    <definedName function="false" hidden="false" name="mleaf_aaf33336_795c_5220_b476_aae781c9b9e1" vbProcedure="false">Resume_SensAnal!$O$9</definedName>
    <definedName function="false" hidden="false" name="mleaf_aaf61e4c_2933_5fd6_972b_0622a97c4ad1" vbProcedure="false">'Use Phase_Grid'!$F$48</definedName>
    <definedName function="false" hidden="false" name="mleaf_aafabee3_9fe6_5d51_8f70_f8981b6714e5" vbProcedure="false">Resume_SensAnal!$T$132</definedName>
    <definedName function="false" hidden="false" name="mleaf_aafca327_f84c_55ec_8001_c6ba2f5ed77e" vbProcedure="false">Resume_SensAnal!$D$87</definedName>
    <definedName function="false" hidden="false" name="mleaf_ab02970c_6991_5975_ac97_541f0b7dc513" vbProcedure="false">Recycling!$U$147</definedName>
    <definedName function="false" hidden="false" name="mleaf_ab04310f_fc1a_5d65_956b_b01e05d04e4b" vbProcedure="false">Production!$BE$48</definedName>
    <definedName function="false" hidden="false" name="mleaf_ab0753da_67fe_5db1_b260_4cdd251beaed" vbProcedure="false">'Use Phase'!$L$360</definedName>
    <definedName function="false" hidden="false" name="mleaf_ab0a9fe9_d42a_50e7_bb79_49a6e0f27c69" vbProcedure="false">'Use Phase_Grid'!$W$202</definedName>
    <definedName function="false" hidden="false" name="mleaf_ab0b1ab7_6e27_56ec_a401_84ed486aa389" vbProcedure="false">'Use Phase'!$P$31</definedName>
    <definedName function="false" hidden="false" name="mleaf_ab0d37e8_e44d_57a2_9b8c_6a8bd54e04e5" vbProcedure="false">'Use Phase'!$E$47</definedName>
    <definedName function="false" hidden="false" name="mleaf_ab1bf92f_f6d9_5bf9_b2aa_326864dddeb7" vbProcedure="false">Recycling!$AY$166</definedName>
    <definedName function="false" hidden="false" name="mleaf_ab1f65ac_efdd_5aab_9e77_c4fcc207ba9c" vbProcedure="false">Recycling!$V$126</definedName>
    <definedName function="false" hidden="false" name="mleaf_ab20d72c_907c_54a3_b3d9_30143e729b45" vbProcedure="false">'Heat map article'!$M$153</definedName>
    <definedName function="false" hidden="false" name="mleaf_ab2279ba_4acf_5134_b49d_a8ef7fd35fb4" vbProcedure="false">Production!$BN$219</definedName>
    <definedName function="false" hidden="false" name="mleaf_ab2797aa_ebe1_5dc0_bb78_94ba8b0bec00" vbProcedure="false">'Use Phase'!$J$216</definedName>
    <definedName function="false" hidden="false" name="mleaf_ab2b2d22_65ab_53ab_816e_e16ecab2a1c8" vbProcedure="false">Production!$P$35</definedName>
    <definedName function="false" hidden="false" name="mleaf_ab35bcb8_65c0_50b3_8df0_d3d212a48a3a" vbProcedure="false">'Use Phase'!$W$174</definedName>
    <definedName function="false" hidden="false" name="mleaf_ab35ca9c_3150_5dac_a885_75ad714f6a6e" vbProcedure="false">Resume_SensAnal!$K$213</definedName>
    <definedName function="false" hidden="false" name="mleaf_ab384b15_371c_5cb9_bed9_eb332d3d4dcc" vbProcedure="false">'Use Phase'!$M$366</definedName>
    <definedName function="false" hidden="false" name="mleaf_ab384e85_9dd0_5bf3_805b_c64ba974ed5c" vbProcedure="false">Graphs!$N$25</definedName>
    <definedName function="false" hidden="false" name="mleaf_ab388114_3e8a_5ce9_95a1_bfdabc1ab432" vbProcedure="false">Recycling!$R$180</definedName>
    <definedName function="false" hidden="false" name="mleaf_ab3d15ef_c15d_5203_a2fc_968864998390" vbProcedure="false">Resume_SensAnal!$AR$135</definedName>
    <definedName function="false" hidden="false" name="mleaf_ab3f467c_b581_5b44_b2d2_7a3b5ecd8fca" vbProcedure="false">'Use Phase_Grid'!$L$217</definedName>
    <definedName function="false" hidden="false" name="mleaf_ab3f5efe_0c94_539b_bf0d_acfaf9cad408" vbProcedure="false">'Use Phase'!$V$323</definedName>
    <definedName function="false" hidden="false" name="mleaf_ab45e3c2_7895_5119_8507_e15896aa6742" vbProcedure="false">'Use Phase_Grid'!$Q$72</definedName>
    <definedName function="false" hidden="false" name="mleaf_ab461559_0ca1_5984_affd_aeb5af684685" vbProcedure="false">Recycling!$BM$316</definedName>
    <definedName function="false" hidden="false" name="mleaf_ab49807a_5603_50e0_9c6d_f9ba924ba9b0" vbProcedure="false">Graphs!$F$56</definedName>
    <definedName function="false" hidden="false" name="mleaf_ab4b794f_a29f_5d9f_943f_ec63c6702a87" vbProcedure="false">Recycling!$M$103</definedName>
    <definedName function="false" hidden="false" name="mleaf_ab4bc658_9f58_5909_ab20_fd3156eee512" vbProcedure="false">Production!$G$124</definedName>
    <definedName function="false" hidden="false" name="mleaf_ab4d821c_7779_5327_8211_f066d5ce0271" vbProcedure="false">Recycling!$H$151</definedName>
    <definedName function="false" hidden="false" name="mleaf_ab5078c7_4414_5f61_aa17_60192da36151" vbProcedure="false">Resume_SensAnal!$H$183</definedName>
    <definedName function="false" hidden="false" name="mleaf_ab5221e3_4440_59c8_8905_f705c819924e" vbProcedure="false">Resume_SensAnal!$AR$118</definedName>
    <definedName function="false" hidden="false" name="mleaf_ab56716b_503f_597d_a9b4_2487c4fa0d33" vbProcedure="false">'Use Phase'!$M$330</definedName>
    <definedName function="false" hidden="false" name="mleaf_ab56bc64_3c3c_524c_a076_e02373d6d0a8" vbProcedure="false">'Use Phase'!$K$257</definedName>
    <definedName function="false" hidden="false" name="mleaf_ab578440_c2b6_5e89_9b7c_d5da50d68425" vbProcedure="false">'Heat map article'!$P$40</definedName>
    <definedName function="false" hidden="false" name="mleaf_ab5b3dd4_e42f_5d53_800d_1fba3a1a2aed" vbProcedure="false">'Heat map article'!$AD$118</definedName>
    <definedName function="false" hidden="false" name="mleaf_ab5f97fd_1313_5abd_a645_8114191c299c" vbProcedure="false">'Use Phase'!$L$138</definedName>
    <definedName function="false" hidden="false" name="mleaf_ab60414e_56fc_577c_92e0_f9c3d35c9c10" vbProcedure="false">'Heat map article'!$C$149</definedName>
    <definedName function="false" hidden="false" name="mleaf_ab609921_cc08_530f_892c_961d88208fa3" vbProcedure="false">Recycling!$BP$162</definedName>
    <definedName function="false" hidden="false" name="mleaf_ab656158_292f_5a41_b179_5b27406a71d3" vbProcedure="false">'Use Phase'!$M$295</definedName>
    <definedName function="false" hidden="false" name="mleaf_ab66e063_9c2a_515c_a7d7_ccd8a578e46e" vbProcedure="false">Resume_SensAnal!$G$37</definedName>
    <definedName function="false" hidden="false" name="mleaf_ab672eb8_48b0_5c48_bdad_6ff3c64f9aad" vbProcedure="false">'Use Phase'!$V$184</definedName>
    <definedName function="false" hidden="false" name="mleaf_ab67a9e9_4699_5160_9041_5b5edfd869f1" vbProcedure="false">Recycling!$AV$82</definedName>
    <definedName function="false" hidden="false" name="mleaf_ab67e10a_bbc5_5f99_8caf_da7d2774f1b2" vbProcedure="false">Production!$W$67</definedName>
    <definedName function="false" hidden="false" name="mleaf_ab691369_c7e2_53a8_bd2c_b4187e3fd91b" vbProcedure="false">'Use Phase'!$AL$141</definedName>
    <definedName function="false" hidden="false" name="mleaf_ab6d0942_5e08_5cd1_92f8_2cfcf293bc4e" vbProcedure="false">'Use Phase'!$G$42</definedName>
    <definedName function="false" hidden="false" name="mleaf_ab6e23f1_7b44_57c9_ad37_68e8bcaaf815" vbProcedure="false">'Use Phase_Grid'!$N$108</definedName>
    <definedName function="false" hidden="false" name="mleaf_ab71535d_b4b4_57e9_9a6e_30417f501574" vbProcedure="false">'Use Phase'!$P$82</definedName>
    <definedName function="false" hidden="false" name="mleaf_ab745583_6195_520e_80b5_4c4b00d2734f" vbProcedure="false">'Heat map article'!$A$1</definedName>
    <definedName function="false" hidden="false" name="mleaf_ab79f4fe_5b44_5057_9736_4a6d9b354c7a" vbProcedure="false">'Heat map article'!$D$139</definedName>
    <definedName function="false" hidden="false" name="mleaf_ab803087_5a1b_5f91_9e24_f5d1513cd140" vbProcedure="false">Recycling!$BQ$116</definedName>
    <definedName function="false" hidden="false" name="mleaf_ab875241_408d_5c72_815f_3f30682c0e11" vbProcedure="false">'Use Phase'!$M$174</definedName>
    <definedName function="false" hidden="false" name="mleaf_ab89df65_d151_561c_ac73_dd95189aa903" vbProcedure="false">'Use Phase'!$T$350</definedName>
    <definedName function="false" hidden="false" name="mleaf_ab8a71c2_a207_5734_804d_006b0da843b2" vbProcedure="false">'Heat map article'!$AT$8</definedName>
    <definedName function="false" hidden="false" name="mleaf_ab8b24d8_f131_516d_aed8_d50a93609f68" vbProcedure="false">'Use Phase'!$Q$268</definedName>
    <definedName function="false" hidden="false" name="mleaf_ab8cff74_2003_53d6_98cc_e764a2557420" vbProcedure="false">'Heat map article'!$D$38</definedName>
    <definedName function="false" hidden="false" name="mleaf_ab8d3928_8935_56c2_b243_0d6a7741a598" vbProcedure="false">Resume_SensAnal!$W$192</definedName>
    <definedName function="false" hidden="false" name="mleaf_ab8f2bee_821b_571c_af85_ffbf129c54fb" vbProcedure="false">'Use Phase'!$P$319</definedName>
    <definedName function="false" hidden="false" name="mleaf_ab8f3331_3f6c_5b1c_ae53_42bb3315612f" vbProcedure="false">Recycling!$V$177</definedName>
    <definedName function="false" hidden="false" name="mleaf_ab91a7bb_a180_50cf_89a9_c35a2391a94a" vbProcedure="false">Recycling!$AR$94</definedName>
    <definedName function="false" hidden="false" name="mleaf_ab93b326_0f9c_51a9_b5f6_6811aaa95884" vbProcedure="false">Recycling!$Q$122</definedName>
    <definedName function="false" hidden="false" name="mleaf_ab967afa_9516_58d7_a01c_d72eb9804787" vbProcedure="false">Production!$F$31</definedName>
    <definedName function="false" hidden="false" name="mleaf_aba2cbe9_97d5_59c6_8c1f_995c0807d7d1" vbProcedure="false">Production!$BN$149</definedName>
    <definedName function="false" hidden="false" name="mleaf_aba4b1bb_7955_5608_b796_425935f9aa84" vbProcedure="false">Recycling!$AF$192</definedName>
    <definedName function="false" hidden="false" name="mleaf_aba4dfc9_7e86_57de_bf6b_f731f63f47f2" vbProcedure="false">'Use Phase_Grid'!$U$221</definedName>
    <definedName function="false" hidden="false" name="mleaf_aba9adb0_5301_53aa_a3ed_9b1f690315aa" vbProcedure="false">'Use Phase'!$AI$349</definedName>
    <definedName function="false" hidden="false" name="mleaf_abab4e84_014d_5833_af2d_46d0ba54cce5" vbProcedure="false">Resume_SensAnal!$W$12</definedName>
    <definedName function="false" hidden="false" name="mleaf_ababd36e_37b0_5ef9_89dd_762edc1bc086" vbProcedure="false">Recycling!$L$170</definedName>
    <definedName function="false" hidden="false" name="mleaf_abb4b913_e240_59eb_a750_a57aedf137a6" vbProcedure="false">Graphs!$D$66</definedName>
    <definedName function="false" hidden="false" name="mleaf_abb4f89c_80a7_5968_9710_4fe59a317d01" vbProcedure="false">Resume_SensAnal!$U$185</definedName>
    <definedName function="false" hidden="false" name="mleaf_abb834fb_aecb_5844_95aa_a0ee94c7e456" vbProcedure="false">Recycling!$AY$145</definedName>
    <definedName function="false" hidden="false" name="mleaf_abb895f9_ae4c_5bee_b5e0_0b865b420df6" vbProcedure="false">'Use Phase_Grid'!$B$57</definedName>
    <definedName function="false" hidden="false" name="mleaf_abbe2de1_8c73_5fab_b952_7aa2ae125f3f" vbProcedure="false">'Use Phase'!$AK$161</definedName>
    <definedName function="false" hidden="false" name="mleaf_abbecdfb_dc38_5f41_a14b_3155f9df0bdf" vbProcedure="false">'Heat map article'!$AA$40</definedName>
    <definedName function="false" hidden="false" name="mleaf_abbfb34b_6bca_5240_88ac_ce2681789d87" vbProcedure="false">Recycling!$O$146</definedName>
    <definedName function="false" hidden="false" name="mleaf_abc2088d_9b53_5611_a408_e88305d2d49c" vbProcedure="false">'Heat map article'!$I$42</definedName>
    <definedName function="false" hidden="false" name="mleaf_abc675b4_cc02_5c37_8d9f_16dff4579ffc" vbProcedure="false">'Use Phase'!$S$24</definedName>
    <definedName function="false" hidden="false" name="mleaf_abc73586_7dc5_532e_9565_26020ef90089" vbProcedure="false">Recycling!$U$116</definedName>
    <definedName function="false" hidden="false" name="mleaf_abcbbd31_1de4_550b_94aa_0460810c0c37" vbProcedure="false">Recycling!$AQ$149</definedName>
    <definedName function="false" hidden="false" name="mleaf_abcf1f61_df3a_52ec_ade7_eb24be2bf412" vbProcedure="false">Resume_SensAnal!$O$38</definedName>
    <definedName function="false" hidden="false" name="mleaf_abcf8913_3a76_5e7a_8ec8_8a6f6e8092c3" vbProcedure="false">Resume_SensAnal!$Y$17</definedName>
    <definedName function="false" hidden="false" name="mleaf_abd2640d_fa86_5579_94eb_caa5502c8305" vbProcedure="false">Recycling!$BK$347</definedName>
    <definedName function="false" hidden="false" name="mleaf_abd56885_f934_5002_a30a_65a070726d2c" vbProcedure="false">Recycling!$M$202</definedName>
    <definedName function="false" hidden="false" name="mleaf_abd9e504_1de5_55b8_a187_888f6700cee4" vbProcedure="false">Recycling!$AB$123</definedName>
    <definedName function="false" hidden="false" name="mleaf_abda9c1a_6c79_59a3_8653_3dd679cc01c4" vbProcedure="false">Resume_SensAnal!$N$72</definedName>
    <definedName function="false" hidden="false" name="mleaf_abdac3d2_3cc1_5e33_88f4_90984fc8def6" vbProcedure="false">'Heat map article'!$AX$26</definedName>
    <definedName function="false" hidden="false" name="mleaf_abdc6142_7f12_5bb5_9710_0b96f3058065" vbProcedure="false">'Use Phase_Grid'!$M$201</definedName>
    <definedName function="false" hidden="false" name="mleaf_abe20dac_9216_586c_b291_4320774452df" vbProcedure="false">'Use Phase_Grid'!$R$189</definedName>
    <definedName function="false" hidden="false" name="mleaf_abe31ca6_e735_5804_9f8d_8db7cc833494" vbProcedure="false">'Use Phase_Grid'!$V$163</definedName>
    <definedName function="false" hidden="false" name="mleaf_abe50b69_0a6a_5c28_9130_a981d09c8859" vbProcedure="false">'Use Phase_Grid'!$N$162</definedName>
    <definedName function="false" hidden="false" name="mleaf_abe6c636_4406_574f_ab9a_170c17d3df43" vbProcedure="false">'Heat map article'!$AB$63</definedName>
    <definedName function="false" hidden="false" name="mleaf_abe6e4ec_ccaf_562b_9fad_f1c599ca7632" vbProcedure="false">'Use Phase'!$W$151</definedName>
    <definedName function="false" hidden="false" name="mleaf_abe8af9e_a030_5d0a_8231_8fa8b5b60591" vbProcedure="false">'Heat map article'!$V$31</definedName>
    <definedName function="false" hidden="false" name="mleaf_abf4994e_a31b_5e12_989e_9864b6f83967" vbProcedure="false">Resume_SensAnal!$Q$69</definedName>
    <definedName function="false" hidden="false" name="mleaf_abf579e2_d02e_5fb1_a169_698e7182d6d7" vbProcedure="false">Recycling!$L$131</definedName>
    <definedName function="false" hidden="false" name="mleaf_abf643a9_af85_5b4f_acf0_df671a947a03" vbProcedure="false">Resume_SensAnal!$AK$90</definedName>
    <definedName function="false" hidden="false" name="mleaf_abf93587_1c34_5fc3_a568_b427b9be030c" vbProcedure="false">'Heat map article'!$W$112</definedName>
    <definedName function="false" hidden="false" name="mleaf_abfe6ef8_5b4c_53c2_a680_21ac078248fe" vbProcedure="false">Recycling!$AY$104</definedName>
    <definedName function="false" hidden="false" name="mleaf_ac017f9c_2b27_5b2e_9a48_fed5934169b8" vbProcedure="false">'Use Phase_Grid'!$S$219</definedName>
    <definedName function="false" hidden="false" name="mleaf_ac033262_88fe_56a0_942b_c4a2f57e0ee9" vbProcedure="false">'Heat map article'!$O$144</definedName>
    <definedName function="false" hidden="false" name="mleaf_ac05440a_a347_582e_a974_84c7b248f510" vbProcedure="false">Recycling!$J$165</definedName>
    <definedName function="false" hidden="false" name="mleaf_ac093d72_605e_5eb7_8635_d428043149a0" vbProcedure="false">'Heat map article'!$O$6</definedName>
    <definedName function="false" hidden="false" name="mleaf_ac0b0b09_a384_5bfa_9bfe_73c6aca6535f" vbProcedure="false">'Heat map article'!$N$131</definedName>
    <definedName function="false" hidden="false" name="mleaf_ac0b4320_3b18_5593_b65d_5367cf0b376d" vbProcedure="false">Resume_SensAnal!$D$51</definedName>
    <definedName function="false" hidden="false" name="mleaf_ac0ef86e_e12a_5cd2_9b4a_d26755cc73cc" vbProcedure="false">'Use Phase'!$L$176</definedName>
    <definedName function="false" hidden="false" name="mleaf_ac11267c_f212_5e75_8311_785e304ac46d" vbProcedure="false">'Use Phase'!$N$325</definedName>
    <definedName function="false" hidden="false" name="mleaf_ac191d6b_056d_5435_a23c_6352f1c0cc9a" vbProcedure="false">Recycling!$AC$165</definedName>
    <definedName function="false" hidden="false" name="mleaf_ac195765_6dfd_542a_9546_11b2ab7906d2" vbProcedure="false">Production!$Q$185</definedName>
    <definedName function="false" hidden="false" name="mleaf_ac1b6879_d0f1_59c4_b99c_7ec49f362366" vbProcedure="false">'Heat map article'!$AE$153</definedName>
    <definedName function="false" hidden="false" name="mleaf_ac1d7013_b2ed_542b_971b_78444b1a3c60" vbProcedure="false">Recycling!$BK$165</definedName>
    <definedName function="false" hidden="false" name="mleaf_ac273938_c7a4_5ac6_b1bc_7989f1a7dc9e" vbProcedure="false">Resume_SensAnal!$S$6</definedName>
    <definedName function="false" hidden="false" name="mleaf_ac27f4bc_d93f_535d_808d_499156585fa7" vbProcedure="false">Resume_SensAnal!$T$114</definedName>
    <definedName function="false" hidden="false" name="mleaf_ac28b511_edde_512c_b72d_b7b6c742ff35" vbProcedure="false">'Use Phase_Grid'!$L$185</definedName>
    <definedName function="false" hidden="false" name="mleaf_ac2c267c_f856_5d7f_9288_721114e2127f" vbProcedure="false">Recycling!$K$94</definedName>
    <definedName function="false" hidden="false" name="mleaf_ac31fb7c_019d_5848_9788_0641188a6563" vbProcedure="false">'Heat map article'!$Y$36</definedName>
    <definedName function="false" hidden="false" name="mleaf_ac3addab_f43c_577c_9a65_698ead396262" vbProcedure="false">Resume_SensAnal!$AQ$118</definedName>
    <definedName function="false" hidden="false" name="mleaf_ac3af491_4017_5e9d_8686_88bc4e1d3dae" vbProcedure="false">Resume_SensAnal!$Q$187</definedName>
    <definedName function="false" hidden="false" name="mleaf_ac3ef72f_518c_5299_b140_09fbd010bf86" vbProcedure="false">Recycling!$H$132</definedName>
    <definedName function="false" hidden="false" name="mleaf_ac415048_fdee_5867_9a12_8558753047fb" vbProcedure="false">Recycling!$AQ$122</definedName>
    <definedName function="false" hidden="false" name="mleaf_ac44dccc_a955_526b_9546_62ac9d6c57ee" vbProcedure="false">Production!$F$130</definedName>
    <definedName function="false" hidden="false" name="mleaf_ac46c095_5879_5a86_bee1_cd2bfcd8977b" vbProcedure="false">'Use Phase'!$T$348</definedName>
    <definedName function="false" hidden="false" name="mleaf_ac4feafd_c99b_58f7_b02d_61016a700e11" vbProcedure="false">'Use Phase'!$AI$330</definedName>
    <definedName function="false" hidden="false" name="mleaf_ac50f876_4be2_5edd_8508_b77d86f669f2" vbProcedure="false">'Use Phase'!$N$189</definedName>
    <definedName function="false" hidden="false" name="mleaf_ac52b5f1_cc9d_575a_b5b6_a19e1bf3e0c5" vbProcedure="false">'Use Phase_Grid'!$Q$100</definedName>
    <definedName function="false" hidden="false" name="mleaf_ac597c43_7ecd_5982_b573_573311b85716" vbProcedure="false">Resume_SensAnal!$AD$59</definedName>
    <definedName function="false" hidden="false" name="mleaf_ac611cea_a4ca_5f00_a4e5_f74fc0b2054c" vbProcedure="false">'Heat map article'!$J$23</definedName>
    <definedName function="false" hidden="false" name="mleaf_ac61dd67_138d_5c3e_8f66_9db120795ea3" vbProcedure="false">Recycling!$AD$86</definedName>
    <definedName function="false" hidden="false" name="mleaf_ac62eea6_5832_57c3_903e_adca520f43a6" vbProcedure="false">Production!$AT$207</definedName>
    <definedName function="false" hidden="false" name="mleaf_ac64b2ca_1807_55e3_8e40_57b39f24af2a" vbProcedure="false">'Use Phase'!$AH$192</definedName>
    <definedName function="false" hidden="false" name="mleaf_ac6531d0_0b69_5582_ba0b_0d77ebb4bdca" vbProcedure="false">'Use Phase'!$AG$176</definedName>
    <definedName function="false" hidden="false" name="mleaf_ac6cb10d_a7af_5d22_b659_c0e0cc40ae0f" vbProcedure="false">Recycling!$D$90</definedName>
    <definedName function="false" hidden="false" name="mleaf_ac6d03ef_71be_5793_85ae_5b3fceaa1148" vbProcedure="false">'Heat map article'!$Z$50</definedName>
    <definedName function="false" hidden="false" name="mleaf_ac6d7757_49af_55ed_b020_71734c174609" vbProcedure="false">'Use Phase'!$K$391</definedName>
    <definedName function="false" hidden="false" name="mleaf_ac6e86cd_bde3_5864_873d_8a113487c744" vbProcedure="false">'Use Phase_Grid'!$D$5</definedName>
    <definedName function="false" hidden="false" name="mleaf_ac7153f3_6201_53a7_871c_3ac181c34713" vbProcedure="false">'Use Phase'!$K$295</definedName>
    <definedName function="false" hidden="false" name="mleaf_ac7294ca_f039_5f5f_b685_b3d439bb29f3" vbProcedure="false">'Use Phase_Grid'!$O$219</definedName>
    <definedName function="false" hidden="false" name="mleaf_ac73481a_c577_5881_8eee_c703bd79a7c5" vbProcedure="false">'Heat map article'!$AF$53</definedName>
    <definedName function="false" hidden="false" name="mleaf_ac758a68_10ed_511e_9620_5129df2db74c" vbProcedure="false">Resume_SensAnal!$AO$48</definedName>
    <definedName function="false" hidden="false" name="mleaf_ac7cb795_b6f4_548c_9e04_55aef03afb9d" vbProcedure="false">Recycling!$AS$299</definedName>
    <definedName function="false" hidden="false" name="mleaf_ac7df2a2_2268_5d33_9dd2_84b61ba19b53" vbProcedure="false">'Use Phase'!$Q$274</definedName>
    <definedName function="false" hidden="false" name="mleaf_ac7fa5bf_1f7a_541f_9a46_4fca0d41f82f" vbProcedure="false">'Use Phase_Grid'!$O$171</definedName>
    <definedName function="false" hidden="false" name="mleaf_ac801a30_6833_56de_9ffc_b31554e5de66" vbProcedure="false">Recycling!$AJ$153</definedName>
    <definedName function="false" hidden="false" name="mleaf_ac815fa0_d3de_57e0_b467_b89dc6da2089" vbProcedure="false">Recycling!$BM$308</definedName>
    <definedName function="false" hidden="false" name="mleaf_ac829481_4efb_57d9_b862_af4da38ab7e0" vbProcedure="false">'Use Phase_Grid'!$S$33</definedName>
    <definedName function="false" hidden="false" name="mleaf_ac8414a0_04d2_540d_a8e2_103f8b85a905" vbProcedure="false">'Heat map article'!$AB$91</definedName>
    <definedName function="false" hidden="false" name="mleaf_ac85bd39_71b2_5181_bfb6_3491ef9f7315" vbProcedure="false">Whisker_Sens!$E$53</definedName>
    <definedName function="false" hidden="false" name="mleaf_ac8615ac_90e8_5713_a1ee_c165a65ece11" vbProcedure="false">'Use Phase_Grid'!$L$257</definedName>
    <definedName function="false" hidden="false" name="mleaf_ac8b96d7_5ed6_5365_8c44_4d32f86014c4" vbProcedure="false">Resume_SensAnal!$T$119</definedName>
    <definedName function="false" hidden="false" name="mleaf_ac8d5143_1aed_5779_8a8e_3490bfc6141e" vbProcedure="false">'Use Phase'!$Q$100</definedName>
    <definedName function="false" hidden="false" name="mleaf_ac8d6502_046c_5f90_a090_436af9e09b05" vbProcedure="false">Resume_SensAnal!$AM$63</definedName>
    <definedName function="false" hidden="false" name="mleaf_ac9031f4_fc6f_57aa_9dbe_38b0acd78295" vbProcedure="false">Recycling!$BC$157</definedName>
    <definedName function="false" hidden="false" name="mleaf_ac927deb_0838_5854_8284_ef6d500b524a" vbProcedure="false">'Use Phase_Grid'!$M$212</definedName>
    <definedName function="false" hidden="false" name="mleaf_ac93b27c_c696_5739_9d3a_7e460084ef3c" vbProcedure="false">'Use Phase'!$R$287</definedName>
    <definedName function="false" hidden="false" name="mleaf_ac9fa22d_f35c_5a8b_996d_c5c103423ade" vbProcedure="false">'Use Phase'!$J$204</definedName>
    <definedName function="false" hidden="false" name="mleaf_aca15b85_c9f2_5985_b6b4_fb274c887e08" vbProcedure="false">Resume_SensAnal!$F$159</definedName>
    <definedName function="false" hidden="false" name="mleaf_aca8cbbf_9b7c_5067_b541_8df42ac7ff30" vbProcedure="false">'Heat map article'!$N$62</definedName>
    <definedName function="false" hidden="false" name="mleaf_aca93eb5_9833_562d_8f7c_e583ee770f39" vbProcedure="false">Production!$H$235</definedName>
    <definedName function="false" hidden="false" name="mleaf_aca9dc54_a7d6_511c_9d84_facc0c4dd352" vbProcedure="false">Resume_SensAnal!$H$162</definedName>
    <definedName function="false" hidden="false" name="mleaf_acab3e86_67e0_56a6_8855_a57d544887fb" vbProcedure="false">Resume_SensAnal!$J$23</definedName>
    <definedName function="false" hidden="false" name="mleaf_acabd92b_f38c_592c_813c_27d5686a3fa8" vbProcedure="false">'Heat map article'!$N$96</definedName>
    <definedName function="false" hidden="false" name="mleaf_acac382c_2e77_5607_923e_e3db159df325" vbProcedure="false">'Use Phase'!$AD$331</definedName>
    <definedName function="false" hidden="false" name="mleaf_acad1f86_45d6_5ea8_89f2_a5686156bd92" vbProcedure="false">Recycling!$U$144</definedName>
    <definedName function="false" hidden="false" name="mleaf_acb13f5f_b025_529b_8140_128d1769b7ce" vbProcedure="false">Recycling!$CD$104</definedName>
    <definedName function="false" hidden="false" name="mleaf_acbd78b1_8b70_5ca3_86e7_c7a5cb913937" vbProcedure="false">'Use Phase'!$P$25</definedName>
    <definedName function="false" hidden="false" name="mleaf_acbf8c4d_b1f0_50db_a227_f1cc3108cfff" vbProcedure="false">'Heat map article'!$F$17</definedName>
    <definedName function="false" hidden="false" name="mleaf_acc3d643_a543_5000_ad9c_079f9f60ae96" vbProcedure="false">'Use Phase'!$N$255</definedName>
    <definedName function="false" hidden="false" name="mleaf_acc46745_1f48_5b0d_b748_b615327c6a1f" vbProcedure="false">'Use Phase'!$Q$192</definedName>
    <definedName function="false" hidden="false" name="mleaf_acc4818b_1b18_56b7_9d04_77e7759e96f9" vbProcedure="false">'Use Phase'!$AE$301</definedName>
    <definedName function="false" hidden="false" name="mleaf_acc60768_b455_5536_87ab_6d8cd854c75d" vbProcedure="false">Resume_SensAnal!$AQ$119</definedName>
    <definedName function="false" hidden="false" name="mleaf_acc7f7e0_74f5_5b85_a99a_80c8a0c47626" vbProcedure="false">'Heat map article'!$AA$153</definedName>
    <definedName function="false" hidden="false" name="mleaf_acca9abc_c0ec_5c63_b6d8_beb4ac849b57" vbProcedure="false">Production!$U$71</definedName>
    <definedName function="false" hidden="false" name="mleaf_acccd45b_30bf_5236_a918_fd1b1913b9e6" vbProcedure="false">Production!$X$70</definedName>
    <definedName function="false" hidden="false" name="mleaf_acce1fbf_2abe_5440_a4ef_29a042499fb7" vbProcedure="false">'Heat map article'!$L$147</definedName>
    <definedName function="false" hidden="false" name="mleaf_accef02f_850a_524a_905f_1f2713ed4922" vbProcedure="false">'Use Phase_Grid'!$C$22</definedName>
    <definedName function="false" hidden="false" name="mleaf_acd0338f_d5f5_5a1f_b38a_2fdd730d54f2" vbProcedure="false">Production!$AL$203</definedName>
    <definedName function="false" hidden="false" name="mleaf_acd0fc49_4c92_5ff1_a500_e9abef89a6c9" vbProcedure="false">Resume_SensAnal!$F$89</definedName>
    <definedName function="false" hidden="false" name="mleaf_acd48349_e4f1_55a6_b984_2e8a636deeea" vbProcedure="false">'Use Phase'!$AJ$228</definedName>
    <definedName function="false" hidden="false" name="mleaf_acd91750_6ed2_50d2_8d25_208e45d20b0e" vbProcedure="false">'Use Phase'!$J$280</definedName>
    <definedName function="false" hidden="false" name="mleaf_acdafd23_491c_5341_abb6_1eeded05e942" vbProcedure="false">'Use Phase'!$P$317</definedName>
    <definedName function="false" hidden="false" name="mleaf_acdb5680_a743_5617_91e5_8679213aba2a" vbProcedure="false">'Use Phase'!$AG$218</definedName>
    <definedName function="false" hidden="false" name="mleaf_acdff4ed_0c60_5f5e_a61f_a95db439bbbe" vbProcedure="false">'Use Phase_Grid'!$L$39</definedName>
    <definedName function="false" hidden="false" name="mleaf_ace13f22_09b2_5ba2_b611_7c11cdb5f974" vbProcedure="false">Production!$AU$216</definedName>
    <definedName function="false" hidden="false" name="mleaf_ace1e42c_e09a_5ce3_99c0_e7c833903937" vbProcedure="false">'Use Phase'!$M$66</definedName>
    <definedName function="false" hidden="false" name="mleaf_ace2c8b9_9110_5f15_a7c7_6dc985a62646" vbProcedure="false">'Use Phase_Grid'!$P$67</definedName>
    <definedName function="false" hidden="false" name="mleaf_ace31d59_9c49_56dc_9687_47fd068ce5da" vbProcedure="false">Recycling!$F$203</definedName>
    <definedName function="false" hidden="false" name="mleaf_ace4e515_6c9b_5a9a_a94b_8b33b10c5cad" vbProcedure="false">'Use Phase_Grid'!$B$3</definedName>
    <definedName function="false" hidden="false" name="mleaf_ace56dea_2779_552e_ae9c_32b7ffa66d59" vbProcedure="false">'Use Phase_Grid'!$W$176</definedName>
    <definedName function="false" hidden="false" name="mleaf_acea0c12_ce80_5b78_89f8_279901342124" vbProcedure="false">'Heat map article'!$AF$29</definedName>
    <definedName function="false" hidden="false" name="mleaf_aceae902_cf54_561b_bf0b_bad31f1e49c7" vbProcedure="false">'Heat map article'!$AG$144</definedName>
    <definedName function="false" hidden="false" name="mleaf_acf1ae2a_25e5_525a_8ad5_094e213f3f4a" vbProcedure="false">'Use Phase'!$T$194</definedName>
    <definedName function="false" hidden="false" name="mleaf_acf5504a_59e3_5b23_a99f_9850678f5960" vbProcedure="false">'Heat map article'!$F$56</definedName>
    <definedName function="false" hidden="false" name="mleaf_acf7e203_f722_5739_97ca_2732e3de04a9" vbProcedure="false">'Heat map article'!$J$12</definedName>
    <definedName function="false" hidden="false" name="mleaf_acfc2627_d711_5efc_aae7_7761eab44653" vbProcedure="false">'Use Phase'!$S$279</definedName>
    <definedName function="false" hidden="false" name="mleaf_acfe5634_c551_559f_892f_4d07461cf9c6" vbProcedure="false">'Use Phase'!$AF$221</definedName>
    <definedName function="false" hidden="false" name="mleaf_ad0045a9_6225_5388_8701_2b4aaf3fe23d" vbProcedure="false">Resume_SensAnal!$A$188</definedName>
    <definedName function="false" hidden="false" name="mleaf_ad010e40_fb35_5dc3_97ef_e4f61bbbe740" vbProcedure="false">Resume_SensAnal!$E$218</definedName>
    <definedName function="false" hidden="false" name="mleaf_ad0225b1_88c0_500b_a2b6_58fab1ef27ed" vbProcedure="false">Recycling!$BN$302</definedName>
    <definedName function="false" hidden="false" name="mleaf_ad0841cb_c996_5c78_b7d3_339225928b18" vbProcedure="false">Recycling!$AW$153</definedName>
    <definedName function="false" hidden="false" name="mleaf_ad09e73a_b962_587d_befa_e4d292982dc0" vbProcedure="false">'Use Phase'!$P$35</definedName>
    <definedName function="false" hidden="false" name="mleaf_ad0d4f0f_dae7_5d7e_b924_212d348329e3" vbProcedure="false">Production!$H$6</definedName>
    <definedName function="false" hidden="false" name="mleaf_ad0f28c5_a145_5768_8f74_ecc6cc3d8941" vbProcedure="false">Production!$BO$94</definedName>
    <definedName function="false" hidden="false" name="mleaf_ad1014d4_5172_512f_abca_8dabfc981c08" vbProcedure="false">'Heat map article'!$D$111</definedName>
    <definedName function="false" hidden="false" name="mleaf_ad18da0d_9bf8_5270_a840_26dd0b9dc75c" vbProcedure="false">'Use Phase'!$AH$297</definedName>
    <definedName function="false" hidden="false" name="mleaf_ad19d664_589c_56e9_816d_83bef500298b" vbProcedure="false">Production!$J$40</definedName>
    <definedName function="false" hidden="false" name="mleaf_ad1abff3_26d8_519b_bc64_e95ce3882f0d" vbProcedure="false">'Use Phase'!$P$98</definedName>
    <definedName function="false" hidden="false" name="mleaf_ad1c3b2d_8ec9_5ae6_af75_9330c7146a75" vbProcedure="false">Resume_SensAnal!$L$11</definedName>
    <definedName function="false" hidden="false" name="mleaf_ad1d035f_c006_5541_835d_69375b779e11" vbProcedure="false">Production!$O$35</definedName>
    <definedName function="false" hidden="false" name="mleaf_ad2177c8_9b04_55ca_b1cc_3c33b5c409ef" vbProcedure="false">'Use Phase'!$AD$285</definedName>
    <definedName function="false" hidden="false" name="mleaf_ad278828_32ed_5f91_b621_e03e1ea2143c" vbProcedure="false">'Heat map article'!$L$144</definedName>
    <definedName function="false" hidden="false" name="mleaf_ad282f2f_0ed7_585d_ab8b_8b21f69aa588" vbProcedure="false">'Heat map article'!$F$19</definedName>
    <definedName function="false" hidden="false" name="mleaf_ad28ec46_46eb_5f77_87c4_21e20441c5b1" vbProcedure="false">Production!$H$93</definedName>
    <definedName function="false" hidden="false" name="mleaf_ad2ad121_fbf1_5ea6_80f5_0cc63f5c2a8c" vbProcedure="false">Graphs!$D$41</definedName>
    <definedName function="false" hidden="false" name="mleaf_ad2d78db_1b75_55ed_a598_b9e246e64c0a" vbProcedure="false">Resume_SensAnal!$AH$64</definedName>
    <definedName function="false" hidden="false" name="mleaf_ad360799_91b0_5de0_8f27_bd9b148703ab" vbProcedure="false">Graphs!$C$42</definedName>
    <definedName function="false" hidden="false" name="mleaf_ad3a206d_d420_57f9_b0a8_fdecbcc611b4" vbProcedure="false">'Heat map article'!$O$146</definedName>
    <definedName function="false" hidden="false" name="mleaf_ad3cfead_4464_5335_b231_38ab7f4e5444" vbProcedure="false">Production!$BJ$176</definedName>
    <definedName function="false" hidden="false" name="mleaf_ad3d366a_c09e_5994_b9b3_af6225442d34" vbProcedure="false">'Heat map article'!$G$129</definedName>
    <definedName function="false" hidden="false" name="mleaf_ad3de978_0142_5329_9b65_0e06267489b5" vbProcedure="false">Production!$AL$6</definedName>
    <definedName function="false" hidden="false" name="mleaf_ad4664c4_b6fc_5060_9413_91e0c96f3bd7" vbProcedure="false">'Use Phase'!$AK$228</definedName>
    <definedName function="false" hidden="false" name="mleaf_ad4ad72d_5c26_52a2_af5f_547d85b40bc3" vbProcedure="false">Recycling!$U$91</definedName>
    <definedName function="false" hidden="false" name="mleaf_ad501d70_e9c2_5a48_b909_3a4944f8db3e" vbProcedure="false">Resume_SensAnal!$K$192</definedName>
    <definedName function="false" hidden="false" name="mleaf_ad50d4ba_effd_5c9e_9af9_da41fd82b999" vbProcedure="false">'Use Phase'!$L$192</definedName>
    <definedName function="false" hidden="false" name="mleaf_ad531b2e_517f_5971_b677_bc0c0956321e" vbProcedure="false">'Use Phase'!$K$276</definedName>
    <definedName function="false" hidden="false" name="mleaf_ad55eb44_74ed_548f_9c9b_cb4c0c56e333" vbProcedure="false">Resume_SensAnal!$AK$106</definedName>
    <definedName function="false" hidden="false" name="mleaf_ad58bfc8_d837_51b2_8c44_542d1a9a5eb3" vbProcedure="false">Resume_SensAnal!$F$124</definedName>
    <definedName function="false" hidden="false" name="mleaf_ad5948a0_42fa_5fed_b204_9e2ecda1acad" vbProcedure="false">'Use Phase'!$AG$185</definedName>
    <definedName function="false" hidden="false" name="mleaf_ad5a6fb1_4d1f_5e86_a7f3_1e54f11a0ed7" vbProcedure="false">'Heat map article'!$Z$93</definedName>
    <definedName function="false" hidden="false" name="mleaf_ad5b2278_d0c5_58f9_a644_7e7a5c5a5489" vbProcedure="false">Production!$AV$181</definedName>
    <definedName function="false" hidden="false" name="mleaf_ad5c1557_d750_59eb_b6f3_cee658c54716" vbProcedure="false">'Use Phase_Grid'!$S$205</definedName>
    <definedName function="false" hidden="false" name="mleaf_ad5c1967_9757_56db_b78a_5fad79ffed10" vbProcedure="false">Resume_SensAnal!$G$166</definedName>
    <definedName function="false" hidden="false" name="mleaf_ad5c8b8b_4706_5fad_b85b_6cd7b60a8fd5" vbProcedure="false">Resume_SensAnal!$O$72</definedName>
    <definedName function="false" hidden="false" name="mleaf_ad5d6d94_a105_5186_aabe_b22fab340d6b" vbProcedure="false">Resume_SensAnal!$AM$131</definedName>
    <definedName function="false" hidden="false" name="mleaf_ad5e1c37_7861_5cee_b019_2137cb6717bd" vbProcedure="false">Production!$BF$19</definedName>
    <definedName function="false" hidden="false" name="mleaf_ad60070b_1a22_5dec_81cd_1327be81ba26" vbProcedure="false">'Heat map article'!$AD$61</definedName>
    <definedName function="false" hidden="false" name="mleaf_ad625660_7622_5b09_b3cd_58bb6a1b20d0" vbProcedure="false">'Heat map article'!$AY$42</definedName>
    <definedName function="false" hidden="false" name="mleaf_ad64b2e0_b73a_5423_90b6_103cb4d9b981" vbProcedure="false">'Heat map article'!$AH$97</definedName>
    <definedName function="false" hidden="false" name="mleaf_ad678cde_ac76_5320_be39_9c36b3c9937d" vbProcedure="false">'Heat map article'!$D$144</definedName>
    <definedName function="false" hidden="false" name="mleaf_ad67fb83_9ed5_5657_9248_b56679c736cd" vbProcedure="false">'Heat map article'!$AI$123</definedName>
    <definedName function="false" hidden="false" name="mleaf_ad7619fd_edd5_552b_b376_dd473111d3c7" vbProcedure="false">'Heat map article'!$I$151</definedName>
    <definedName function="false" hidden="false" name="mleaf_ad774097_244e_598d_a7ab_bb73dc873e62" vbProcedure="false">Recycling!$BM$328</definedName>
    <definedName function="false" hidden="false" name="mleaf_ad777cd3_4808_5b31_92e5_99206253564e" vbProcedure="false">'Use Phase'!$AG$148</definedName>
    <definedName function="false" hidden="false" name="mleaf_ad7b9dc6_16af_5835_acce_017e810e198c" vbProcedure="false">Resume_SensAnal!$AB$38</definedName>
    <definedName function="false" hidden="false" name="mleaf_ad7e4938_9ce4_52f1_a928_79fa5f801cd5" vbProcedure="false">Recycling!$B$131</definedName>
    <definedName function="false" hidden="false" name="mleaf_ad7ea5f3_c2e2_51b9_970e_16ffc2b42657" vbProcedure="false">'Heat map article'!$G$127</definedName>
    <definedName function="false" hidden="false" name="mleaf_ad8c801d_ae00_5f20_9e39_f5c7dc6446ee" vbProcedure="false">Production!$N$114</definedName>
    <definedName function="false" hidden="false" name="mleaf_ad911233_a2a5_55e8_b022_9e628fff965d" vbProcedure="false">'Heat map article'!$L$127</definedName>
    <definedName function="false" hidden="false" name="mleaf_ad917c9c_4ef1_5623_aaef_8e015e8aa41c" vbProcedure="false">Recycling!$BQ$308</definedName>
    <definedName function="false" hidden="false" name="mleaf_ad9351ae_8003_5b60_818f_28f717a31b34" vbProcedure="false">'Use Phase'!$O$342</definedName>
    <definedName function="false" hidden="false" name="mleaf_ad956e9d_052a_51f9_a4e2_b95518157960" vbProcedure="false">Resume_SensAnal!$K$150</definedName>
    <definedName function="false" hidden="false" name="mleaf_ad9935c5_8eac_5c61_a4c7_9c6ef87ac790" vbProcedure="false">'Heat map article'!$AZ$42</definedName>
    <definedName function="false" hidden="false" name="mleaf_ad9957c9_8e83_5d93_b610_fbc3a2b2abd7" vbProcedure="false">'Heat map article'!$J$155</definedName>
    <definedName function="false" hidden="false" name="mleaf_ad9f3bf1_c095_537f_bba0_f9766bcf266f" vbProcedure="false">Production!$F$184</definedName>
    <definedName function="false" hidden="false" name="mleaf_ada09cb2_ad91_5cfd_a404_ef5bd10c8cb4" vbProcedure="false">'Use Phase'!$AG$178</definedName>
    <definedName function="false" hidden="false" name="mleaf_ada17d10_83ce_5ce0_a83b_021646ca77f6" vbProcedure="false">Recycling!$S$125</definedName>
    <definedName function="false" hidden="false" name="mleaf_ada23f0b_f16a_5507_a5f7_70acf0f3309b" vbProcedure="false">'Heat map article'!$O$32</definedName>
    <definedName function="false" hidden="false" name="mleaf_ada550a2_ca11_584b_9283_899e8bbd3c40" vbProcedure="false">'Use Phase'!$B$19</definedName>
    <definedName function="false" hidden="false" name="mleaf_adaabbdf_6e3b_5f74_82af_b0558a3e3ec6" vbProcedure="false">'Heat map article'!$I$140</definedName>
    <definedName function="false" hidden="false" name="mleaf_adab2bb1_069e_5b56_8f1f_81b060820520" vbProcedure="false">Production!$AL$154</definedName>
    <definedName function="false" hidden="false" name="mleaf_adac2fcf_735f_559a_a4e6_d281d075844e" vbProcedure="false">'Heat map article'!$AI$88</definedName>
    <definedName function="false" hidden="false" name="mleaf_adaf5405_a347_58be_b5a2_93c36470e6c6" vbProcedure="false">'Use Phase_Grid'!$K$216</definedName>
    <definedName function="false" hidden="false" name="mleaf_adb35242_d76c_5b9e_8ea9_7fcbbb0379f0" vbProcedure="false">Resume_SensAnal!$N$51</definedName>
    <definedName function="false" hidden="false" name="mleaf_adb420da_b421_5015_9505_3fd3c40769dc" vbProcedure="false">'Use Phase_Grid'!$L$100</definedName>
    <definedName function="false" hidden="false" name="mleaf_adb7ce60_b63e_53bc_87a2_9b4f6c54726e" vbProcedure="false">'Heat map article'!$AT$20</definedName>
    <definedName function="false" hidden="false" name="mleaf_adb7d83e_96b4_5586_8488_6d3c2b5db887" vbProcedure="false">Resume_SensAnal!$D$104</definedName>
    <definedName function="false" hidden="false" name="mleaf_adb9569f_9b0c_5ad2_97a9_25681dfbcc61" vbProcedure="false">Resume_SensAnal!$G$117</definedName>
    <definedName function="false" hidden="false" name="mleaf_adbb845d_96d8_566d_8b80_9675d4ec0ab6" vbProcedure="false">Recycling!$V$107</definedName>
    <definedName function="false" hidden="false" name="mleaf_adbbd64c_fe9f_5241_a3c3_7fa1f416b9fc" vbProcedure="false">'Use Phase'!$V$139</definedName>
    <definedName function="false" hidden="false" name="mleaf_adbcdf84_38c8_5d6c_bf08_f1adb5fb7ff6" vbProcedure="false">'Heat map article'!$AJ$93</definedName>
    <definedName function="false" hidden="false" name="mleaf_adc4a04a_3444_568a_b1f1_3e191bf1b0fb" vbProcedure="false">Resume_SensAnal!$T$171</definedName>
    <definedName function="false" hidden="false" name="mleaf_adc6aaff_fc3c_5b4f_a80b_d0312c1cbaf1" vbProcedure="false">'Use Phase_Grid'!$L$266</definedName>
    <definedName function="false" hidden="false" name="mleaf_add22f25_e03e_5c6e_abb9_390cc9aca997" vbProcedure="false">Recycling!$AQ$317</definedName>
    <definedName function="false" hidden="false" name="mleaf_add85d45_2f9a_5e56_b95b_d375ce3f52f0" vbProcedure="false">'Use Phase'!$AE$176</definedName>
    <definedName function="false" hidden="false" name="mleaf_add875d7_4105_57e0_a29f_81e492347ae5" vbProcedure="false">Resume_SensAnal!$X$188</definedName>
    <definedName function="false" hidden="false" name="mleaf_add94894_ed08_587f_aaae_bc2f243cc1b8" vbProcedure="false">'Use Phase'!$L$349</definedName>
    <definedName function="false" hidden="false" name="mleaf_addb776f_2ba1_57c8_be1e_0f7d1e1327eb" vbProcedure="false">'Heat map article'!$W$77</definedName>
    <definedName function="false" hidden="false" name="mleaf_addbd451_4dbf_5d52_9a6d_97558107100a" vbProcedure="false">'Use Phase_Grid'!$S$222</definedName>
    <definedName function="false" hidden="false" name="mleaf_addd8857_99c9_5502_a317_2dfb1bd798c2" vbProcedure="false">'Heat map article'!$R$57</definedName>
    <definedName function="false" hidden="false" name="mleaf_adde0788_8623_536c_9ee0_ec161fa112bc" vbProcedure="false">'Heat map article'!$AH$76</definedName>
    <definedName function="false" hidden="false" name="mleaf_adde3631_c5a0_50ac_b0bb_e305ad4a42d1" vbProcedure="false">'Use Phase'!$AE$182</definedName>
    <definedName function="false" hidden="false" name="mleaf_addf8bcf_8656_55e4_830b_184de8fa1ce1" vbProcedure="false">'Use Phase'!$S$147</definedName>
    <definedName function="false" hidden="false" name="mleaf_ade5c042_d379_5cbd_8d13_4b0f7e338049" vbProcedure="false">'Heat map article'!$H$55</definedName>
    <definedName function="false" hidden="false" name="mleaf_ade6e0f5_5735_5c2c_babe_dd1014d4762b" vbProcedure="false">'Heat map article'!$AW$43</definedName>
    <definedName function="false" hidden="false" name="mleaf_ade885d5_5b04_55cd_a061_f0109e7bead6" vbProcedure="false">Resume_SensAnal!$B$193</definedName>
    <definedName function="false" hidden="false" name="mleaf_adee43c0_5595_5ec8_b855_031c1c2abd81" vbProcedure="false">'Heat map article'!$D$150</definedName>
    <definedName function="false" hidden="false" name="mleaf_adf0d30e_9a79_56a2_bb31_481634cb550c" vbProcedure="false">'Heat map article'!$Q$57</definedName>
    <definedName function="false" hidden="false" name="mleaf_adf5eb2d_5a22_57d2_8732_0b8c67868b51" vbProcedure="false">Recycling!$AP$15</definedName>
    <definedName function="false" hidden="false" name="mleaf_adf6142b_0bc1_5150_944f_01941dbeb9aa" vbProcedure="false">'Use Phase'!$O$380</definedName>
    <definedName function="false" hidden="false" name="mleaf_adfa7380_53ac_5eac_b56b_921d5e5479b5" vbProcedure="false">Production!$K$104</definedName>
    <definedName function="false" hidden="false" name="mleaf_adfb7f7f_08af_52ab_af6f_ed6f150575c9" vbProcedure="false">'Use Phase'!$L$149</definedName>
    <definedName function="false" hidden="false" name="mleaf_adfe26c8_3a9e_571e_868b_9d5c48c7f830" vbProcedure="false">Production!$H$171</definedName>
    <definedName function="false" hidden="false" name="mleaf_adfee423_d8fc_532c_b7cc_ce97c2dce571" vbProcedure="false">Resume_SensAnal!$H$211</definedName>
    <definedName function="false" hidden="false" name="mleaf_adffeef7_79c8_5e5e_a2f0_fb3b275cee51" vbProcedure="false">'Heat map article'!$F$61</definedName>
    <definedName function="false" hidden="false" name="mleaf_ae01fa34_75f2_542d_9282_e9d46a37c527" vbProcedure="false">'Use Phase'!$M$264</definedName>
    <definedName function="false" hidden="false" name="mleaf_ae02d202_751c_5c39_8a43_bc07faf14b7b" vbProcedure="false">Production!$Q$211</definedName>
    <definedName function="false" hidden="false" name="mleaf_ae03a4d9_e611_57b6_9f67_c4883beb34fe" vbProcedure="false">'Use Phase'!$Q$191</definedName>
    <definedName function="false" hidden="false" name="mleaf_ae0983ef_feda_525d_97c0_87c0c5cb3dae" vbProcedure="false">'Heat map article'!$V$57</definedName>
    <definedName function="false" hidden="false" name="mleaf_ae103da2_9014_54e4_b2b5_9cd1afc4de9d" vbProcedure="false">'Use Phase_Grid'!$M$268</definedName>
    <definedName function="false" hidden="false" name="mleaf_ae118a15_815b_501c_9597_80baefc51e12" vbProcedure="false">'Heat map article'!$G$82</definedName>
    <definedName function="false" hidden="false" name="mleaf_ae19c8e7_fdd7_52d7_a667_30275374ae67" vbProcedure="false">'Use Phase_Grid'!$W$143</definedName>
    <definedName function="false" hidden="false" name="mleaf_ae1ca74a_1c6d_575e_96ef_14349d2a59d8" vbProcedure="false">Recycling!$AF$40</definedName>
    <definedName function="false" hidden="false" name="mleaf_ae1f7985_25fb_5986_8163_92c81f39dec6" vbProcedure="false">'Use Phase'!$AL$211</definedName>
    <definedName function="false" hidden="false" name="mleaf_ae1fff8a_7411_51fc_b0f9_870d31f4edd4" vbProcedure="false">Resume_SensAnal!$J$13</definedName>
    <definedName function="false" hidden="false" name="mleaf_ae1fffe8_b66f_5c69_b10a_88f5da7d515c" vbProcedure="false">Resume_SensAnal!$N$47</definedName>
    <definedName function="false" hidden="false" name="mleaf_ae22a34b_7572_5c30_83e4_2b0af9eab2e1" vbProcedure="false">Resume_SensAnal!$N$193</definedName>
    <definedName function="false" hidden="false" name="mleaf_ae2453f3_0dc0_5cd7_8cac_2f28ac8b06a6" vbProcedure="false">Recycling!$V$190</definedName>
    <definedName function="false" hidden="false" name="mleaf_ae26fa86_aafb_5d3f_b05e_77d84b2feb72" vbProcedure="false">Resume_SensAnal!$AP$116</definedName>
    <definedName function="false" hidden="false" name="mleaf_ae2be25e_acd4_55cc_9004_d0282b402287" vbProcedure="false">Recycling!$O$90</definedName>
    <definedName function="false" hidden="false" name="mleaf_ae2bf142_486c_5d28_a1d3_f0c51987c87d" vbProcedure="false">'Use Phase'!$R$258</definedName>
    <definedName function="false" hidden="false" name="mleaf_ae33273c_e8ad_5f5f_80a4_d8125fc5613a" vbProcedure="false">'Use Phase'!$AI$340</definedName>
    <definedName function="false" hidden="false" name="mleaf_ae36c823_8707_56b0_984f_7d06586c2e6f" vbProcedure="false">'Use Phase'!$Q$148</definedName>
    <definedName function="false" hidden="false" name="mleaf_ae370693_b723_5070_833d_868567979708" vbProcedure="false">'Heat map article'!$J$138</definedName>
    <definedName function="false" hidden="false" name="mleaf_ae3753ae_dd22_536f_ba18_1fd2531ef11c" vbProcedure="false">'Use Phase'!$M$146</definedName>
    <definedName function="false" hidden="false" name="mleaf_ae38cbbf_b0ce_5b4b_8184_1e17fc931cef" vbProcedure="false">Resume_SensAnal!$E$60</definedName>
    <definedName function="false" hidden="false" name="mleaf_ae467261_7ad3_5fbd_a501_5ef82a781d9f" vbProcedure="false">'Use Phase_Grid'!$S$150</definedName>
    <definedName function="false" hidden="false" name="mleaf_ae4bafc3_58fb_5eaa_8e45_1359c49b7707" vbProcedure="false">Recycling!$AA$191</definedName>
    <definedName function="false" hidden="false" name="mleaf_ae4c2d35_371e_5192_88ae_4588acfb865f" vbProcedure="false">Recycling!$J$104</definedName>
    <definedName function="false" hidden="false" name="mleaf_ae5b73c3_ba85_553f_a799_e2efaf0c8e5b" vbProcedure="false">'Use Phase_Grid'!$M$63</definedName>
    <definedName function="false" hidden="false" name="mleaf_ae61a7ac_0606_555e_8060_e6e2b6e2faa4" vbProcedure="false">'Heat map article'!$I$12</definedName>
    <definedName function="false" hidden="false" name="mleaf_ae62a65e_19f4_579b_8ce5_5a81f5c21cda" vbProcedure="false">Whisker_Sens!$I$18</definedName>
    <definedName function="false" hidden="false" name="mleaf_ae633e23_ffef_5aec_accc_6c98c373d5d9" vbProcedure="false">'Use Phase'!$AK$284</definedName>
    <definedName function="false" hidden="false" name="mleaf_ae63c153_a59d_5f75_9979_1caec488917a" vbProcedure="false">Production!$AB$11</definedName>
    <definedName function="false" hidden="false" name="mleaf_ae6884fd_2b0d_5964_b2cd_0e3577d17616" vbProcedure="false">Production!$K$117</definedName>
    <definedName function="false" hidden="false" name="mleaf_ae689014_93c2_5854_a509_2e8323add22a" vbProcedure="false">Recycling!$AW$126</definedName>
    <definedName function="false" hidden="false" name="mleaf_ae689a12_9464_56f6_9cc1_32f43158b44c" vbProcedure="false">Resume_SensAnal!$U$215</definedName>
    <definedName function="false" hidden="false" name="mleaf_ae690cc0_fe86_5619_af7d_c16f5002a41c" vbProcedure="false">'Use Phase'!$AK$302</definedName>
    <definedName function="false" hidden="false" name="mleaf_ae6a1ba6_6290_5cf2_896e_7ac7f638e22d" vbProcedure="false">'Heat map article'!$D$134</definedName>
    <definedName function="false" hidden="false" name="mleaf_ae6c86a2_0de5_56dc_bf80_1565b9c00574" vbProcedure="false">'Heat map article'!$AP$16</definedName>
    <definedName function="false" hidden="false" name="mleaf_ae6ef0ad_d1de_56c8_83e3_6378b3928032" vbProcedure="false">Recycling!$AV$147</definedName>
    <definedName function="false" hidden="false" name="mleaf_ae7163d6_4351_5042_bf24_8557258054f1" vbProcedure="false">Recycling!$K$187</definedName>
    <definedName function="false" hidden="false" name="mleaf_ae72068c_a108_58dc_bcf1_4065292d9c5c" vbProcedure="false">'Use Phase'!$Q$265</definedName>
    <definedName function="false" hidden="false" name="mleaf_ae73de4f_ef4a_58e1_ae09_ddbf338540a4" vbProcedure="false">Recycling!$AE$170</definedName>
    <definedName function="false" hidden="false" name="mleaf_ae77d701_de00_582f_8ac1_1712686ef131" vbProcedure="false">Production!$H$18</definedName>
    <definedName function="false" hidden="false" name="mleaf_ae7ab837_54e6_559c_8491_5bc2f8188173" vbProcedure="false">Resume_SensAnal!$E$126</definedName>
    <definedName function="false" hidden="false" name="mleaf_ae7d34e5_419c_594e_86da_d047763943dd" vbProcedure="false">'Heat map article'!$C$101</definedName>
    <definedName function="false" hidden="false" name="mleaf_ae7daaae_933e_5082_b13a_b8b64cbeaac9" vbProcedure="false">'Use Phase'!$AE$160</definedName>
    <definedName function="false" hidden="false" name="mleaf_ae7fed51_e266_5ed4_a500_da3e93356bdf" vbProcedure="false">'Heat map article'!$AH$64</definedName>
    <definedName function="false" hidden="false" name="mleaf_ae8536fc_587b_5b10_8789_b39e977a9b37" vbProcedure="false">'Use Phase_Grid'!$O$25</definedName>
    <definedName function="false" hidden="false" name="mleaf_ae875b07_87e1_53e7_92d8_5789eaa6e1b9" vbProcedure="false">'Use Phase_Grid'!$D$39</definedName>
    <definedName function="false" hidden="false" name="mleaf_ae8944f8_903a_5151_9db6_6c1c003f891d" vbProcedure="false">'Heat map article'!$AY$9</definedName>
    <definedName function="false" hidden="false" name="mleaf_ae89f504_b3b4_59ee_a9e8_072a16c483fc" vbProcedure="false">Recycling!$AU$328</definedName>
    <definedName function="false" hidden="false" name="mleaf_ae8c9c0e_77dc_5baf_bc8f_7349ab68b0ba" vbProcedure="false">'Use Phase'!$W$299</definedName>
    <definedName function="false" hidden="false" name="mleaf_ae90a1aa_0c08_5fd9_a216_3a3ee342b2ad" vbProcedure="false">'Use Phase'!$Q$383</definedName>
    <definedName function="false" hidden="false" name="mleaf_ae957668_12cc_570f_a684_9ab8110be650" vbProcedure="false">Resume_SensAnal!$AE$48</definedName>
    <definedName function="false" hidden="false" name="mleaf_ae96c27c_831c_53d0_ac17_75fd5599c1fc" vbProcedure="false">Resume_SensAnal!$Q$219</definedName>
    <definedName function="false" hidden="false" name="mleaf_ae9702a8_2efc_5fa6_90f0_d0c6260510b7" vbProcedure="false">Resume_SensAnal!$AR$74</definedName>
    <definedName function="false" hidden="false" name="mleaf_ae9720b8_a393_5354_ad95_3fca8c76e1d1" vbProcedure="false">Production!$BE$51</definedName>
    <definedName function="false" hidden="false" name="mleaf_ae9ad61e_977c_5099_8747_2bfce2c9ff4d" vbProcedure="false">'Use Phase'!$AD$140</definedName>
    <definedName function="false" hidden="false" name="mleaf_aea105d7_39f8_5512_8734_bb308317e39c" vbProcedure="false">'Use Phase'!$AJ$316</definedName>
    <definedName function="false" hidden="false" name="mleaf_aea37d45_f8c1_5f48_ba93_a7935c75239c" vbProcedure="false">'Use Phase'!$AJ$223</definedName>
    <definedName function="false" hidden="false" name="mleaf_aea584e2_3a34_573c_83e5_91f49b7f9efa" vbProcedure="false">'Heat map article'!$AQ$8</definedName>
    <definedName function="false" hidden="false" name="mleaf_aead9599_9826_56b1_8c4c_7be7e8ab1022" vbProcedure="false">Production!$X$72</definedName>
    <definedName function="false" hidden="false" name="mleaf_aeafdcb4_8215_56ae_b8fa_df07a82e5cc8" vbProcedure="false">'Use Phase_Grid'!$M$213</definedName>
    <definedName function="false" hidden="false" name="mleaf_aeb07d52_5ffa_5a47_a23d_3fdf3122f071" vbProcedure="false">'Heat map article'!$U$126</definedName>
    <definedName function="false" hidden="false" name="mleaf_aeb27730_56c1_521c_8e53_76988c75dc5b" vbProcedure="false">'Heat map article'!$W$120</definedName>
    <definedName function="false" hidden="false" name="mleaf_aeb4ddce_63bd_5492_a48f_ed589f8fb4a0" vbProcedure="false">Recycling!$L$110</definedName>
    <definedName function="false" hidden="false" name="mleaf_aeb4e22b_6a50_5fbe_b145_f9055df7faa3" vbProcedure="false">Resume_SensAnal!$X$212</definedName>
    <definedName function="false" hidden="false" name="mleaf_aeb6b965_e29a_5f25_b5de_be1ef083fb1c" vbProcedure="false">Resume_SensAnal!$AN$114</definedName>
    <definedName function="false" hidden="false" name="mleaf_aeb8b065_d49f_5e4b_9b0c_846b07ea531a" vbProcedure="false">Production!$K$241</definedName>
    <definedName function="false" hidden="false" name="mleaf_aeb9d90d_9ee3_5dc4_b071_198ba8d3c2b8" vbProcedure="false">'Use Phase'!$P$140</definedName>
    <definedName function="false" hidden="false" name="mleaf_aeba5dd3_b777_53bd_81d1_c9a97e951e1d" vbProcedure="false">Resume_SensAnal!$AD$45</definedName>
    <definedName function="false" hidden="false" name="mleaf_aebad0ea_50d2_520f_9731_fbfacf62f75e" vbProcedure="false">Resume_SensAnal!$N$216</definedName>
    <definedName function="false" hidden="false" name="mleaf_aebc60c1_8edf_54be_a538_1c339ee0949c" vbProcedure="false">Resume_SensAnal!$AH$89</definedName>
    <definedName function="false" hidden="false" name="mleaf_aebcb188_dec1_5879_b121_e164e9789bf6" vbProcedure="false">'Use Phase_Grid'!$W$198</definedName>
    <definedName function="false" hidden="false" name="mleaf_aebffe16_bb40_5d62_ab08_11b2d667ec2b" vbProcedure="false">Recycling!$AU$57</definedName>
    <definedName function="false" hidden="false" name="mleaf_aec297b4_1c10_5aec_b308_3a68297df805" vbProcedure="false">Production!$N$245</definedName>
    <definedName function="false" hidden="false" name="mleaf_aec4a652_5781_55f3_811a_4dba5a6b9462" vbProcedure="false">'Heat map article'!$V$29</definedName>
    <definedName function="false" hidden="false" name="mleaf_aec7f943_47e8_5521_bad9_0c6090101db2" vbProcedure="false">'Use Phase_Grid'!$L$219</definedName>
    <definedName function="false" hidden="false" name="mleaf_aec8cecf_283d_5da6_bc69_5e02b36a8d09" vbProcedure="false">Resume_SensAnal!$AF$34</definedName>
    <definedName function="false" hidden="false" name="mleaf_aecac038_a759_5ce4_93e5_d5c4678c51be" vbProcedure="false">'Use Phase_Grid'!$Q$241</definedName>
    <definedName function="false" hidden="false" name="mleaf_aecb5896_f869_5a77_b6af_1c89829afbef" vbProcedure="false">Resume_SensAnal!$I$125</definedName>
    <definedName function="false" hidden="false" name="mleaf_aecd74e6_797d_5fdd_99ff_6b62dae78372" vbProcedure="false">Production!$L$18</definedName>
    <definedName function="false" hidden="false" name="mleaf_aed2276c_aa44_5511_9a1e_b363f88d1d3b" vbProcedure="false">'Heat map article'!$AH$109</definedName>
    <definedName function="false" hidden="false" name="mleaf_aed6b574_3efc_5d11_b4f9_98e1f6d963c0" vbProcedure="false">'Use Phase'!$P$296</definedName>
    <definedName function="false" hidden="false" name="mleaf_aed720d7_4e02_5500_9790_745e64bae7fc" vbProcedure="false">'Use Phase_Grid'!$O$18</definedName>
    <definedName function="false" hidden="false" name="mleaf_aed880a4_6e18_5a39_aaa9_3ac9b5d93c53" vbProcedure="false">Recycling!$S$137</definedName>
    <definedName function="false" hidden="false" name="mleaf_aed8e581_e772_54ab_8fde_d37eb922a5fd" vbProcedure="false">'Use Phase'!$AF$251</definedName>
    <definedName function="false" hidden="false" name="mleaf_aedac8ae_fecb_5f13_ace3_3fd49161ea39" vbProcedure="false">'Heat map article'!$E$110</definedName>
    <definedName function="false" hidden="false" name="mleaf_aedb3c0a_2847_52a6_b10e_861cffa9651a" vbProcedure="false">Recycling!$AJ$89</definedName>
    <definedName function="false" hidden="false" name="mleaf_aedf3470_d286_5510_af02_cf4397c73fbe" vbProcedure="false">Resume_SensAnal!$G$12</definedName>
    <definedName function="false" hidden="false" name="mleaf_aedfc50a_a5aa_5cca_8efd_399bebbb75d4" vbProcedure="false">'Use Phase_Grid'!$J$229</definedName>
    <definedName function="false" hidden="false" name="mleaf_aee80bad_fb5f_5487_909d_5995e5a5e478" vbProcedure="false">'Use Phase'!$O$151</definedName>
    <definedName function="false" hidden="false" name="mleaf_aeead4ba_b0ab_5f32_bacb_db17828fdef8" vbProcedure="false">'Heat map article'!$I$106</definedName>
    <definedName function="false" hidden="false" name="mleaf_aeec11dd_aa1e_5410_bc5d_2877467d4e38" vbProcedure="false">'Use Phase'!$J$268</definedName>
    <definedName function="false" hidden="false" name="mleaf_aeec274c_a169_559f_903a_fce02b5eb717" vbProcedure="false">'Use Phase'!$AD$240</definedName>
    <definedName function="false" hidden="false" name="mleaf_aeec32d6_c0a1_54cd_9147_18c17e32ba73" vbProcedure="false">'Use Phase_Grid'!$Q$66</definedName>
    <definedName function="false" hidden="false" name="mleaf_aef48d34_9778_5203_8094_592fdc6480ef" vbProcedure="false">Production!$B$38</definedName>
    <definedName function="false" hidden="false" name="mleaf_aef8f2df_07b5_5f18_9679_17cbef2b9fe4" vbProcedure="false">Recycling!$H$90</definedName>
    <definedName function="false" hidden="false" name="mleaf_aefd2dc1_f3d8_52fd_bd34_4d5ac54e6f94" vbProcedure="false">Resume_SensAnal!$AL$51</definedName>
    <definedName function="false" hidden="false" name="mleaf_aefe7a90_e5fb_5b79_9857_8e299222b367" vbProcedure="false">Production!$L$11</definedName>
    <definedName function="false" hidden="false" name="mleaf_aeffbca1_4e9a_5a55_8dd8_13729dd08292" vbProcedure="false">Resume_SensAnal!$P$189</definedName>
    <definedName function="false" hidden="false" name="mleaf_af03a79d_424d_5406_941c_669fa9906cd6" vbProcedure="false">Recycling!$S$146</definedName>
    <definedName function="false" hidden="false" name="mleaf_af049f98_6e62_523a_b0e8_f159af32f193" vbProcedure="false">Production!$BO$48</definedName>
    <definedName function="false" hidden="false" name="mleaf_af061b5e_d1be_5f7d_914f_37ced1607650" vbProcedure="false">'Heat map article'!$BA$44</definedName>
    <definedName function="false" hidden="false" name="mleaf_af0757e4_06d1_5418_9757_71cb9cbde2b9" vbProcedure="false">Production!$M$104</definedName>
    <definedName function="false" hidden="false" name="mleaf_af08e1ed_10a4_580f_9d34_b6c3e690fd68" vbProcedure="false">Resume_SensAnal!$AM$121</definedName>
    <definedName function="false" hidden="false" name="mleaf_af08f2d2_097b_5812_9ee1_c6ca7f507b98" vbProcedure="false">'Use Phase'!$P$92</definedName>
    <definedName function="false" hidden="false" name="mleaf_af0c2e80_28c2_5998_bbe1_4db36bb0b449" vbProcedure="false">Resume_SensAnal!$E$71</definedName>
    <definedName function="false" hidden="false" name="mleaf_af0efd0f_69c2_59da_b2cf_46d917807beb" vbProcedure="false">'Use Phase'!$AJ$155</definedName>
    <definedName function="false" hidden="false" name="mleaf_af12ffba_9850_53b7_bc9e_cd0899707fb4" vbProcedure="false">Resume_SensAnal!$T$90</definedName>
    <definedName function="false" hidden="false" name="mleaf_af133aa7_b9c4_588e_9da5_006fdddbd62f" vbProcedure="false">Recycling!$AO$83</definedName>
    <definedName function="false" hidden="false" name="mleaf_af158e4d_627f_5998_bd56_5c528a4d3b31" vbProcedure="false">Recycling!$AV$132</definedName>
    <definedName function="false" hidden="false" name="mleaf_af18c790_e819_5539_86d9_fb0a7d7bdeac" vbProcedure="false">Resume_SensAnal!$N$214</definedName>
    <definedName function="false" hidden="false" name="mleaf_af1938dd_e6eb_5420_b81d_d191605742a5" vbProcedure="false">'Heat map article'!$AF$151</definedName>
    <definedName function="false" hidden="false" name="mleaf_af1cd204_ab02_5699_bcd1_c4bdd26f35d8" vbProcedure="false">Recycling!$O$122</definedName>
    <definedName function="false" hidden="false" name="mleaf_af1dddf7_0c4e_5657_879a_ca1e6a8b395d" vbProcedure="false">Recycling!$BF$165</definedName>
    <definedName function="false" hidden="false" name="mleaf_af1e3ef8_879c_5a0d_a57f_357797931dfc" vbProcedure="false">Resume_SensAnal!$AI$76</definedName>
    <definedName function="false" hidden="false" name="mleaf_af20b617_44e7_5783_a8fd_11f32a40fc00" vbProcedure="false">'Use Phase_Grid'!$P$128</definedName>
    <definedName function="false" hidden="false" name="mleaf_af20f1f1_a9d6_56be_a29d_b24945678e70" vbProcedure="false">Resume_SensAnal!$AI$91</definedName>
    <definedName function="false" hidden="false" name="mleaf_af2c288d_e980_588e_b803_b227ad1ade91" vbProcedure="false">Production!$AL$11</definedName>
    <definedName function="false" hidden="false" name="mleaf_af2c3c62_23f8_5f71_a7cb_eb623bbaced7" vbProcedure="false">Resume_SensAnal!$M$115</definedName>
    <definedName function="false" hidden="false" name="mleaf_af2c6dc9_538c_5555_a863_ed031dced0e1" vbProcedure="false">'Use Phase'!$K$223</definedName>
    <definedName function="false" hidden="false" name="mleaf_af2c9066_e081_5f85_b237_f75730f86659" vbProcedure="false">'Use Phase'!$K$323</definedName>
    <definedName function="false" hidden="false" name="mleaf_af40a506_dc08_5a69_a871_86eef11515f1" vbProcedure="false">Resume_SensAnal!$D$100</definedName>
    <definedName function="false" hidden="false" name="mleaf_af4100b4_4864_5e05_bad0_ef80b8132384" vbProcedure="false">'Use Phase'!$W$187</definedName>
    <definedName function="false" hidden="false" name="mleaf_af41c846_6efe_59da_af2f_19e464c99699" vbProcedure="false">'Use Phase'!$Q$308</definedName>
    <definedName function="false" hidden="false" name="mleaf_af45075d_3d71_5044_93cd_d532c7c04a13" vbProcedure="false">Recycling!$AR$343</definedName>
    <definedName function="false" hidden="false" name="mleaf_af4776b6_87fa_5039_9248_9c0d46da39ad" vbProcedure="false">'Heat map article'!$AI$106</definedName>
    <definedName function="false" hidden="false" name="mleaf_af49b670_3ae5_50ff_adbf_75b2bde22de8" vbProcedure="false">Graphs!$I$65</definedName>
    <definedName function="false" hidden="false" name="mleaf_af4cef7b_7d49_502b_b67b_7a65403140ba" vbProcedure="false">Resume_SensAnal!$AP$57</definedName>
    <definedName function="false" hidden="false" name="mleaf_af4d8457_ca6a_56fa_99a2_53f6fc14abe2" vbProcedure="false">Production!$H$231</definedName>
    <definedName function="false" hidden="false" name="mleaf_af518a95_954d_538b_8e50_f7c0f4f99c7d" vbProcedure="false">'Heat map article'!$W$45</definedName>
    <definedName function="false" hidden="false" name="mleaf_af56a3a8_0c64_5711_b614_e160fc2bf793" vbProcedure="false">Resume_SensAnal!$R$76</definedName>
    <definedName function="false" hidden="false" name="mleaf_af56c6f5_4aa3_5b44_9397_399654f01f24" vbProcedure="false">Resume_SensAnal!$I$69</definedName>
    <definedName function="false" hidden="false" name="mleaf_af579db9_5784_50ca_9a47_904f7b57559a" vbProcedure="false">Resume_SensAnal!$I$126</definedName>
    <definedName function="false" hidden="false" name="mleaf_af5dbed0_d122_5245_bcb7_3ea3d1da7d09" vbProcedure="false">Resume_SensAnal!$AM$69</definedName>
    <definedName function="false" hidden="false" name="mleaf_af5e4418_43fa_5c92_9f17_24c93a584e93" vbProcedure="false">'Use Phase_Grid'!$O$156</definedName>
    <definedName function="false" hidden="false" name="mleaf_af650db6_6f40_5a67_80ff_6c33ddf9ff29" vbProcedure="false">Production!$I$235</definedName>
    <definedName function="false" hidden="false" name="mleaf_af6aefde_b6a3_5b72_b010_0245079e32d0" vbProcedure="false">Production!$BJ$42</definedName>
    <definedName function="false" hidden="false" name="mleaf_af6cc17f_f02c_5bab_8ff0_2b5b3199e32e" vbProcedure="false">'Use Phase_Grid'!$L$209</definedName>
    <definedName function="false" hidden="false" name="mleaf_af6fc958_2125_54dd_a50f_77012722ef41" vbProcedure="false">Production!$I$160</definedName>
    <definedName function="false" hidden="false" name="mleaf_af71011f_23c8_5beb_bf74_9b6502015ac2" vbProcedure="false">Production!$AI$3</definedName>
    <definedName function="false" hidden="false" name="mleaf_af72fcca_c361_54a5_98a2_21068c488ed7" vbProcedure="false">Resume_SensAnal!$N$189</definedName>
    <definedName function="false" hidden="false" name="mleaf_af7312e8_ae40_5af2_9b7b_79e802d42a37" vbProcedure="false">Recycling!$S$203</definedName>
    <definedName function="false" hidden="false" name="mleaf_af75a27a_5a71_5e70_9776_984be49e3001" vbProcedure="false">Graphs!$D$51</definedName>
    <definedName function="false" hidden="false" name="mleaf_af778dfa_c6df_5898_9e7c_206a587fcbd0" vbProcedure="false">'Heat map article'!$O$143</definedName>
    <definedName function="false" hidden="false" name="mleaf_af77967b_6d4b_5aa9_a457_96564e62cb0c" vbProcedure="false">'Use Phase'!$R$280</definedName>
    <definedName function="false" hidden="false" name="mleaf_af7f8241_4d40_56b7_aa76_0eb5b6cb5500" vbProcedure="false">Production!$AT$193</definedName>
    <definedName function="false" hidden="false" name="mleaf_af806376_3a64_58fd_abdc_75e66752f795" vbProcedure="false">Recycling!$T$186</definedName>
    <definedName function="false" hidden="false" name="mleaf_af851514_eaff_5dd4_afe3_3684ee439931" vbProcedure="false">'Use Phase'!$R$194</definedName>
    <definedName function="false" hidden="false" name="mleaf_af873a09_06cb_5be0_b35a_80bb27a5992c" vbProcedure="false">Recycling!$AD$103</definedName>
    <definedName function="false" hidden="false" name="mleaf_af89a19e_9db7_5e03_a738_6060c80b0730" vbProcedure="false">Resume_SensAnal!$L$16</definedName>
    <definedName function="false" hidden="false" name="mleaf_af8a9837_1039_5d78_9dfe_f50163790ff1" vbProcedure="false">'Heat map article'!$V$154</definedName>
    <definedName function="false" hidden="false" name="mleaf_af8acbbb_db73_5889_9d49_3b7fb7457416" vbProcedure="false">'Heat map article'!$E$51</definedName>
    <definedName function="false" hidden="false" name="mleaf_af8da34b_1ba2_5a6e_90fa_fdca4c2a4920" vbProcedure="false">'Heat map article'!$U$109</definedName>
    <definedName function="false" hidden="false" name="mleaf_af9163a5_105d_5cd6_8244_0e3646821434" vbProcedure="false">'Heat map article'!$L$125</definedName>
    <definedName function="false" hidden="false" name="mleaf_af94de0c_d604_5209_a995_945032561e6e" vbProcedure="false">'Use Phase'!$AI$299</definedName>
    <definedName function="false" hidden="false" name="mleaf_af979603_e806_517b_ae46_d8ff7d87e40d" vbProcedure="false">Resume_SensAnal!$H$199</definedName>
    <definedName function="false" hidden="false" name="mleaf_af98ba41_9230_5396_9618_00b4952fa03e" vbProcedure="false">Resume_SensAnal!$G$131</definedName>
    <definedName function="false" hidden="false" name="mleaf_af9c8d4e_91d5_556f_a24a_0c0d0333f815" vbProcedure="false">Resume_SensAnal!$AD$32</definedName>
    <definedName function="false" hidden="false" name="mleaf_af9e7f2e_46c9_5fa7_bed5_56dde197a841" vbProcedure="false">'Use Phase_Grid'!$O$138</definedName>
    <definedName function="false" hidden="false" name="mleaf_af9f8d07_d388_53fb_8e06_49e331f25a50" vbProcedure="false">Graphs!$F$48</definedName>
    <definedName function="false" hidden="false" name="mleaf_afa15a56_f366_5d3a_90ea_87ac2c64ecae" vbProcedure="false">'Use Phase'!$N$354</definedName>
    <definedName function="false" hidden="false" name="mleaf_afa38813_8bc1_50c8_80d1_9523796a66b3" vbProcedure="false">'Use Phase'!$AD$273</definedName>
    <definedName function="false" hidden="false" name="mleaf_afa938fb_f154_5812_8c7a_5b10072fcc84" vbProcedure="false">'Use Phase_Grid'!$K$166</definedName>
    <definedName function="false" hidden="false" name="mleaf_afabf8cc_5872_5e79_bfe4_b899fc89dc4b" vbProcedure="false">Production!$BF$51</definedName>
    <definedName function="false" hidden="false" name="mleaf_afadc815_6db2_52da_8f69_6061220135af" vbProcedure="false">Resume_SensAnal!$O$197</definedName>
    <definedName function="false" hidden="false" name="mleaf_afaea793_f5b3_5e31_95a6_54e2d4f86636" vbProcedure="false">'Use Phase'!$AI$206</definedName>
    <definedName function="false" hidden="false" name="mleaf_afaedd15_fc9d_5a21_b4db_2e8d7f0a1889" vbProcedure="false">Production!$K$37</definedName>
    <definedName function="false" hidden="false" name="mleaf_afb182ac_3a0c_579e_ae7d_eb1d3a8e44d8" vbProcedure="false">'Heat map article'!$C$51</definedName>
    <definedName function="false" hidden="false" name="mleaf_afb2c7a6_1218_5e8b_9d03_e46dba3e5b53" vbProcedure="false">'Use Phase'!$U$216</definedName>
    <definedName function="false" hidden="false" name="mleaf_afbf444f_9aed_58a6_bb4c_e21c5540f28b" vbProcedure="false">Resume_SensAnal!$G$19</definedName>
    <definedName function="false" hidden="false" name="mleaf_afc03688_da24_573c_b801_1196c0966abb" vbProcedure="false">Resume_SensAnal!$D$32</definedName>
    <definedName function="false" hidden="false" name="mleaf_afc372b1_80e2_5af1_8962_20b780e84233" vbProcedure="false">'Use Phase_Grid'!$G$36</definedName>
    <definedName function="false" hidden="false" name="mleaf_afc3fe9d_758e_54f5_a4d0_ceaffe5fb3b2" vbProcedure="false">'Heat map article'!$E$60</definedName>
    <definedName function="false" hidden="false" name="mleaf_afc56d52_c3dc_5f77_b563_3c5878646a3c" vbProcedure="false">'Heat map article'!$N$104</definedName>
    <definedName function="false" hidden="false" name="mleaf_afcfc7e6_0d76_5c1b_ab7d_155048f5e5a1" vbProcedure="false">Recycling!$AQ$91</definedName>
    <definedName function="false" hidden="false" name="mleaf_afd092f6_f757_54a9_bbf8_c72918664ba2" vbProcedure="false">Production!$I$131</definedName>
    <definedName function="false" hidden="false" name="mleaf_afd30ab6_eecb_5c20_a14a_a0adb434f8c5" vbProcedure="false">'Heat map article'!$I$44</definedName>
    <definedName function="false" hidden="false" name="mleaf_afd69713_e2dc_5ba0_9ec9_2d2a36a4566f" vbProcedure="false">Resume_SensAnal!$W$183</definedName>
    <definedName function="false" hidden="false" name="mleaf_afd92bd3_e52c_5d6f_8243_2cb1796d9648" vbProcedure="false">Recycling!$AU$326</definedName>
    <definedName function="false" hidden="false" name="mleaf_afdc46a1_6f2e_5576_915d_7077105de49f" vbProcedure="false">Resume_SensAnal!$H$164</definedName>
    <definedName function="false" hidden="false" name="mleaf_afe0bbaf_e75d_563c_841c_6a335ed8650b" vbProcedure="false">'Heat map article'!$O$46</definedName>
    <definedName function="false" hidden="false" name="mleaf_afe327e6_26a0_5800_9a31_1f093dd6069c" vbProcedure="false">'Heat map article'!$O$100</definedName>
    <definedName function="false" hidden="false" name="mleaf_afecfd86_fda5_5130_8c6d_df4f02228757" vbProcedure="false">'Heat map article'!$G$25</definedName>
    <definedName function="false" hidden="false" name="mleaf_aff22d5f_63d1_5183_951b_1f3dc704b649" vbProcedure="false">Recycling!$S$128</definedName>
    <definedName function="false" hidden="false" name="mleaf_aff30c82_49c9_5d7c_975b_60ccbc9db0d6" vbProcedure="false">Recycling!$AC$127</definedName>
    <definedName function="false" hidden="false" name="mleaf_affa7d41_be36_5c65_843a_e8432370872b" vbProcedure="false">'Use Phase_Grid'!$T$189</definedName>
    <definedName function="false" hidden="false" name="mleaf_afffd48f_5116_5547_8552_7c48498d670b" vbProcedure="false">Production!$BF$20</definedName>
    <definedName function="false" hidden="false" name="mleaf_b0002415_d528_5114_b35b_93b410e599cd" vbProcedure="false">Resume_SensAnal!$U$19</definedName>
    <definedName function="false" hidden="false" name="mleaf_b001901a_6781_5394_9fb3_b83fef3ec0db" vbProcedure="false">Recycling!$S$136</definedName>
    <definedName function="false" hidden="false" name="mleaf_b001ad58_fb0f_50d2_9a6f_5c6222ca60cc" vbProcedure="false">Production!$K$61</definedName>
    <definedName function="false" hidden="false" name="mleaf_b00f92b1_01c4_50a7_8fc8_8050187f71a4" vbProcedure="false">Recycling!$AD$104</definedName>
    <definedName function="false" hidden="false" name="mleaf_b0178534_07e6_59b9_aa54_99dd12c1c872" vbProcedure="false">'Use Phase'!$Q$220</definedName>
    <definedName function="false" hidden="false" name="mleaf_b0185bc2_4853_5e6b_9cb5_9ff7e5adcb4e" vbProcedure="false">'Heat map article'!$M$92</definedName>
    <definedName function="false" hidden="false" name="mleaf_b01a1c6b_08d2_5b87_b0c6_034b6a1ced3a" vbProcedure="false">'Heat map article'!$M$45</definedName>
    <definedName function="false" hidden="false" name="mleaf_b01bf75e_d4a2_5f9b_9a5c_ad9827a230d8" vbProcedure="false">Resume_SensAnal!$AF$42</definedName>
    <definedName function="false" hidden="false" name="mleaf_b01ce811_d76b_5761_a67f_c73abd26fe2b" vbProcedure="false">'Use Phase_Grid'!$C$42</definedName>
    <definedName function="false" hidden="false" name="mleaf_b01d7c8f_7a2a_5511_9524_1374c8245eda" vbProcedure="false">Resume_SensAnal!$X$20</definedName>
    <definedName function="false" hidden="false" name="mleaf_b01de15c_7f14_5e72_849a_9254f2caf6ae" vbProcedure="false">Recycling!$AT$326</definedName>
    <definedName function="false" hidden="false" name="mleaf_b023d567_4a0d_5dbb_8f2d_b2648c628148" vbProcedure="false">Production!$BD$158</definedName>
    <definedName function="false" hidden="false" name="mleaf_b025a713_979c_5d41_8371_6d8cbd51fc81" vbProcedure="false">Graphs!$P$64</definedName>
    <definedName function="false" hidden="false" name="mleaf_b02728d1_687a_5608_b869_95d4917abbbe" vbProcedure="false">'Use Phase'!$R$62</definedName>
    <definedName function="false" hidden="false" name="mleaf_b02849de_d406_518a_904a_e1d8f29e0931" vbProcedure="false">Resume_SensAnal!$AR$96</definedName>
    <definedName function="false" hidden="false" name="mleaf_b02a88fb_d8c6_5b08_9b19_bfe03b3b4ba1" vbProcedure="false">'Use Phase_Grid'!$J$83</definedName>
    <definedName function="false" hidden="false" name="mleaf_b02aee2f_330f_50ad_a6c2_c4966e2e4caf" vbProcedure="false">Graphs!$G$6</definedName>
    <definedName function="false" hidden="false" name="mleaf_b02b0362_9a89_5c16_9a54_a4ec536fdf20" vbProcedure="false">Recycling!$L$181</definedName>
    <definedName function="false" hidden="false" name="mleaf_b02e6005_1565_59dc_ac22_c6fc83938daa" vbProcedure="false">'Use Phase_Grid'!$R$159</definedName>
    <definedName function="false" hidden="false" name="mleaf_b0301d6b_faff_5372_aa3b_b8c059c981bc" vbProcedure="false">Resume_SensAnal!$G$150</definedName>
    <definedName function="false" hidden="false" name="mleaf_b03220dc_0756_5380_a504_3b1b55181c09" vbProcedure="false">Recycling!$BM$323</definedName>
    <definedName function="false" hidden="false" name="mleaf_b035999a_0e13_5523_b0f1_25ad63f3fac3" vbProcedure="false">Production!$AV$200</definedName>
    <definedName function="false" hidden="false" name="mleaf_b0366a0f_11d1_5bc2_a65b_b9c8d79c0849" vbProcedure="false">Production!$I$103</definedName>
    <definedName function="false" hidden="false" name="mleaf_b036a9b4_160d_5ac9_a3a5_2e24f638428c" vbProcedure="false">Production!$AA$205</definedName>
    <definedName function="false" hidden="false" name="mleaf_b03730ad_5187_542c_8775_3013ad232596" vbProcedure="false">'Heat map article'!$Y$20</definedName>
    <definedName function="false" hidden="false" name="mleaf_b038c8b4_eacd_55c7_bbdf_1f878da53cd2" vbProcedure="false">Production!$X$64</definedName>
    <definedName function="false" hidden="false" name="mleaf_b0390e47_d704_5e9e_ab65_79c8c8462d87" vbProcedure="false">'Use Phase'!$AE$237</definedName>
    <definedName function="false" hidden="false" name="mleaf_b039252b_bebb_5a51_930f_db20c9debaa5" vbProcedure="false">'Heat map article'!$AA$77</definedName>
    <definedName function="false" hidden="false" name="mleaf_b03b046a_b07b_53a2_8f26_7bf96d127855" vbProcedure="false">'Use Phase'!$G$58</definedName>
    <definedName function="false" hidden="false" name="mleaf_b03bcfb5_fc77_5272_b8d3_1e232d88b3f2" vbProcedure="false">Resume_SensAnal!$AP$44</definedName>
    <definedName function="false" hidden="false" name="mleaf_b03d061e_ae7c_5c93_badc_e308b596697e" vbProcedure="false">Recycling!$T$176</definedName>
    <definedName function="false" hidden="false" name="mleaf_b03d2e4c_92d7_5643_a368_5503a5bb7e7f" vbProcedure="false">'Use Phase'!$U$273</definedName>
    <definedName function="false" hidden="false" name="mleaf_b03d5b73_2e7c_538a_9404_f61f365c3855" vbProcedure="false">'Use Phase'!$W$303</definedName>
    <definedName function="false" hidden="false" name="mleaf_b03e5bc9_91f9_5ff1_86e0_fd09128cfb45" vbProcedure="false">'Heat map article'!$AI$156</definedName>
    <definedName function="false" hidden="false" name="mleaf_b03f824d_9eb3_5374_9ae9_b04f411507ff" vbProcedure="false">Resume_SensAnal!$T$97</definedName>
    <definedName function="false" hidden="false" name="mleaf_b03f98c6_9055_56f5_932b_4e7abb4a469a" vbProcedure="false">'Use Phase_Grid'!$K$76</definedName>
    <definedName function="false" hidden="false" name="mleaf_b045b18c_6485_5a33_907f_6e4a63ba2c7f" vbProcedure="false">'Use Phase'!$W$179</definedName>
    <definedName function="false" hidden="false" name="mleaf_b0460846_a71c_5b86_9b0d_11d8c2a349f8" vbProcedure="false">'Use Phase'!$M$179</definedName>
    <definedName function="false" hidden="false" name="mleaf_b047e224_10b6_5518_adc2_8078a937c45b" vbProcedure="false">'Use Phase'!$Q$284</definedName>
    <definedName function="false" hidden="false" name="mleaf_b04a3256_75ab_5f5a_a9a2_387c127eed58" vbProcedure="false">Production!$AK$152</definedName>
    <definedName function="false" hidden="false" name="mleaf_b04acbe0_597e_5935_b61e_b693a47acc28" vbProcedure="false">Graphs!$C$16</definedName>
    <definedName function="false" hidden="false" name="mleaf_b04d2e60_71cf_5ad3_bbb2_037469c975ab" vbProcedure="false">'Heat map article'!$AW$22</definedName>
    <definedName function="false" hidden="false" name="mleaf_b0525b7e_9d7b_5e74_81d8_be19288bf6b7" vbProcedure="false">Production!$H$89</definedName>
    <definedName function="false" hidden="false" name="mleaf_b052d471_2b71_5edb_a1ba_15883a9d303c" vbProcedure="false">'Use Phase'!$O$92</definedName>
    <definedName function="false" hidden="false" name="mleaf_b0562e63_fcba_582c_a35d_f225a9dd7b46" vbProcedure="false">Resume_SensAnal!$AQ$49</definedName>
    <definedName function="false" hidden="false" name="mleaf_b056f94a_29b2_5973_a977_ece6aa8623bb" vbProcedure="false">'Use Phase'!$R$27</definedName>
    <definedName function="false" hidden="false" name="mleaf_b058aa49_bcf9_5b24_84e0_a7885b8cce48" vbProcedure="false">Resume_SensAnal!$S$125</definedName>
    <definedName function="false" hidden="false" name="mleaf_b059ad20_ee00_5d69_8131_98e33bf72c63" vbProcedure="false">Production!$BO$154</definedName>
    <definedName function="false" hidden="false" name="mleaf_b05a7529_0bbf_55b1_8b8c_e62d9d4e8bc3" vbProcedure="false">'Heat map article'!$P$35</definedName>
    <definedName function="false" hidden="false" name="mleaf_b05d0d36_6ff5_5bc6_a6d2_e8ebba96ba53" vbProcedure="false">'Use Phase_Grid'!$M$15</definedName>
    <definedName function="false" hidden="false" name="mleaf_b0614a56_f659_5c6e_a726_6fdf1275d777" vbProcedure="false">Production!$M$234</definedName>
    <definedName function="false" hidden="false" name="mleaf_b06275a5_e397_59e3_83e5_c94fced664d5" vbProcedure="false">'Use Phase'!$AH$305</definedName>
    <definedName function="false" hidden="false" name="mleaf_b067e4a7_3f21_5906_94c6_3a62b0217493" vbProcedure="false">Resume_SensAnal!$S$64</definedName>
    <definedName function="false" hidden="false" name="mleaf_b069bb51_762f_5f17_b25d_77e03889fb38" vbProcedure="false">'Heat map article'!$AJ$60</definedName>
    <definedName function="false" hidden="false" name="mleaf_b06ff206_967a_53b7_b4a8_c821b5eb8c84" vbProcedure="false">'Use Phase'!$R$262</definedName>
    <definedName function="false" hidden="false" name="mleaf_b071e79b_ff33_5301_83ca_e329ed6cfa51" vbProcedure="false">'Heat map article'!$F$84</definedName>
    <definedName function="false" hidden="false" name="mleaf_b0726a37_8fdb_5062_aac6_aa9fe322737f" vbProcedure="false">'Use Phase_Grid'!$O$114</definedName>
    <definedName function="false" hidden="false" name="mleaf_b079a47f_0025_5118_a1ed_7933df6ac7f0" vbProcedure="false">Resume_SensAnal!$M$169</definedName>
    <definedName function="false" hidden="false" name="mleaf_b07e1294_79c0_50be_b675_93198349e866" vbProcedure="false">Resume_SensAnal!$O$117</definedName>
    <definedName function="false" hidden="false" name="mleaf_b07e7d1a_69ff_5b29_84bd_dc770b8384ca" vbProcedure="false">'Heat map article'!$D$133</definedName>
    <definedName function="false" hidden="false" name="mleaf_b081e8be_dfc2_584c_99a0_04957516a5b0" vbProcedure="false">'Heat map article'!$AS$34</definedName>
    <definedName function="false" hidden="false" name="mleaf_b085020b_7e01_5d55_a8a6_62270ed3d253" vbProcedure="false">Resume_SensAnal!$S$78</definedName>
    <definedName function="false" hidden="false" name="mleaf_b085b56a_d853_587f_b929_b39d4f422150" vbProcedure="false">Recycling!$U$82</definedName>
    <definedName function="false" hidden="false" name="mleaf_b08a9f50_e746_5bb4_8212_087178a33ccd" vbProcedure="false">Recycling!$AA$96</definedName>
    <definedName function="false" hidden="false" name="mleaf_b08f674e_b25f_5f16_b441_5190423cc072" vbProcedure="false">'Use Phase'!$R$5</definedName>
    <definedName function="false" hidden="false" name="mleaf_b09c268b_2738_54e6_bcfd_8e6d18d5fca8" vbProcedure="false">'Heat map article'!$AG$139</definedName>
    <definedName function="false" hidden="false" name="mleaf_b09d4cc6_2870_5b11_9686_924c1d61ea52" vbProcedure="false">Production!$BF$209</definedName>
    <definedName function="false" hidden="false" name="mleaf_b09ed2c5_31e2_52dc_ac5a_65dcc9625956" vbProcedure="false">Resume_SensAnal!$O$67</definedName>
    <definedName function="false" hidden="false" name="mleaf_b09efb7a_d8cc_5118_a728_e4b95ef82d68" vbProcedure="false">'Use Phase_Grid'!$O$118</definedName>
    <definedName function="false" hidden="false" name="mleaf_b0a029d4_021f_5c69_a8f3_867bd2d253dd" vbProcedure="false">Production!$G$218</definedName>
    <definedName function="false" hidden="false" name="mleaf_b0a1a2a4_1e38_51dd_8da8_6006da475821" vbProcedure="false">Production!$K$38</definedName>
    <definedName function="false" hidden="false" name="mleaf_b0a4e24b_156a_5edc_b7aa_208fb08513ce" vbProcedure="false">Recycling!$BK$300</definedName>
    <definedName function="false" hidden="false" name="mleaf_b0a6a8f9_631c_59df_8abd_46c9f2d1dcd0" vbProcedure="false">'Use Phase'!$AD$157</definedName>
    <definedName function="false" hidden="false" name="mleaf_b0a6d28e_2d24_5b0a_8332_51b7fc6eee02" vbProcedure="false">'Heat map article'!$Q$12</definedName>
    <definedName function="false" hidden="false" name="mleaf_b0a8920f_752e_5e57_8d91_9696eccc8801" vbProcedure="false">Production!$BN$201</definedName>
    <definedName function="false" hidden="false" name="mleaf_b0aaac88_3540_5e4d_9b64_d1c05b06a5fb" vbProcedure="false">'Use Phase'!$AI$252</definedName>
    <definedName function="false" hidden="false" name="mleaf_b0ab4995_3275_5dab_a1ec_5c126f75dbda" vbProcedure="false">Recycling!$E$156</definedName>
    <definedName function="false" hidden="false" name="mleaf_b0ab4e66_c219_544b_a5ba_33dda0e77151" vbProcedure="false">Recycling!$AI$83</definedName>
    <definedName function="false" hidden="false" name="mleaf_b0abb377_74ec_501c_b985_216feb20f5bc" vbProcedure="false">Graphs!$B$17</definedName>
    <definedName function="false" hidden="false" name="mleaf_b0ac4e85_023b_532f_a98f_4b1e41bd7487" vbProcedure="false">'Use Phase'!$K$262</definedName>
    <definedName function="false" hidden="false" name="mleaf_b0acefbb_4780_5a7d_bb97_8c484f3354ce" vbProcedure="false">Resume_SensAnal!$R$187</definedName>
    <definedName function="false" hidden="false" name="mleaf_b0ad2e3a_640d_5bf0_8d29_34827c9a707a" vbProcedure="false">'Use Phase_Grid'!$R$125</definedName>
    <definedName function="false" hidden="false" name="mleaf_b0af9b0f_4f95_57ec_beac_73c257372915" vbProcedure="false">'Use Phase_Grid'!$J$260</definedName>
    <definedName function="false" hidden="false" name="mleaf_b0b05c4c_b530_58bd_b26d_98451ed0e184" vbProcedure="false">'Use Phase'!$AL$142</definedName>
    <definedName function="false" hidden="false" name="mleaf_b0b16646_2700_5b8b_ae73_3b4e210a7bc6" vbProcedure="false">Recycling!$AT$94</definedName>
    <definedName function="false" hidden="false" name="mleaf_b0b7ee9f_1708_5eb3_80a8_3f646a43776b" vbProcedure="false">Recycling!$BO$304</definedName>
    <definedName function="false" hidden="false" name="mleaf_b0bc2d01_e3a5_56f7_8468_bf0367611d85" vbProcedure="false">Recycling!$BL$317</definedName>
    <definedName function="false" hidden="false" name="mleaf_b0c25b65_8b74_56a7_a57e_493110dd9af4" vbProcedure="false">'Use Phase'!$U$177</definedName>
    <definedName function="false" hidden="false" name="mleaf_b0c30811_6137_545f_a8cb_d7c6569de7ba" vbProcedure="false">Whisker_Sens!$J$40</definedName>
    <definedName function="false" hidden="false" name="mleaf_b0c3e70a_9152_59cf_98d3_084273af4f95" vbProcedure="false">'Use Phase_Grid'!$N$210</definedName>
    <definedName function="false" hidden="false" name="mleaf_b0c9c4f5_9559_567d_ae1f_f70cad8dff43" vbProcedure="false">Resume_SensAnal!$P$48</definedName>
    <definedName function="false" hidden="false" name="mleaf_b0cbc7ef_34fb_58b0_89a0_72e9a4274ee1" vbProcedure="false">'Heat map article'!$Z$45</definedName>
    <definedName function="false" hidden="false" name="mleaf_b0d46445_f9b1_5ddc_9043_df387b359af0" vbProcedure="false">'Use Phase'!$U$166</definedName>
    <definedName function="false" hidden="false" name="mleaf_b0d4c243_b6c8_5206_97a7_acd96b71711d" vbProcedure="false">'Use Phase_Grid'!$K$262</definedName>
    <definedName function="false" hidden="false" name="mleaf_b0d6094c_4d2b_5afd_b523_a99f18bf7ae4" vbProcedure="false">Resume_SensAnal!$K$124</definedName>
    <definedName function="false" hidden="false" name="mleaf_b0da0c58_9345_5959_9e87_2809dad4cb91" vbProcedure="false">Resume_SensAnal!$S$183</definedName>
    <definedName function="false" hidden="false" name="mleaf_b0da9d3a_f9bf_5dec_9ae6_f440f0484eb9" vbProcedure="false">'Use Phase'!$AG$186</definedName>
    <definedName function="false" hidden="false" name="mleaf_b0df976d_deaa_524a_a137_b21683b6e79b" vbProcedure="false">Recycling!$BJ$313</definedName>
    <definedName function="false" hidden="false" name="mleaf_b0e5bff9_4dc5_5fbe_b63a_5e4fe60647f3" vbProcedure="false">Production!$J$166</definedName>
    <definedName function="false" hidden="false" name="mleaf_b0e6c0bb_e4f3_598f_ba87_841761a15418" vbProcedure="false">'Heat map article'!$Z$152</definedName>
    <definedName function="false" hidden="false" name="mleaf_b0e743d2_bc92_511e_b851_edc87a0be086" vbProcedure="false">'Use Phase_Grid'!$K$257</definedName>
    <definedName function="false" hidden="false" name="mleaf_b0ea4a21_f0b8_5dd6_8bed_5a8e7ca8b2ba" vbProcedure="false">'Use Phase'!$U$276</definedName>
    <definedName function="false" hidden="false" name="mleaf_b0eb809a_48b7_5cd3_b5c3_a0bcd614bd0b" vbProcedure="false">'Heat map article'!$AE$51</definedName>
    <definedName function="false" hidden="false" name="mleaf_b0ec9a7a_bb6d_5429_a69d_ede2ed788a8b" vbProcedure="false">'Use Phase_Grid'!$P$162</definedName>
    <definedName function="false" hidden="false" name="mleaf_b0ecd7f8_5cd0_5cee_97f7_d855b4f2b051" vbProcedure="false">Resume_SensAnal!$T$131</definedName>
    <definedName function="false" hidden="false" name="mleaf_b0edacfd_305e_5f53_875a_90c819c1611e" vbProcedure="false">Resume_SensAnal!$T$86</definedName>
    <definedName function="false" hidden="false" name="mleaf_b0ee9e15_81ec_54c9_896a_76744840323c" vbProcedure="false">'Use Phase_Grid'!$M$254</definedName>
    <definedName function="false" hidden="false" name="mleaf_b0eecd91_9678_553c_89c3_4720b6f33d06" vbProcedure="false">Recycling!$BR$167</definedName>
    <definedName function="false" hidden="false" name="mleaf_b0eef220_afeb_52d8_a374_d59d58b28b5b" vbProcedure="false">'Heat map article'!$AH$17</definedName>
    <definedName function="false" hidden="false" name="mleaf_b0ef001a_999b_5cb3_ba4b_6e67e9607352" vbProcedure="false">Production!$L$20</definedName>
    <definedName function="false" hidden="false" name="mleaf_b0eff4a4_5a48_5ba3_8228_28300b918c6c" vbProcedure="false">'Heat map article'!$C$99</definedName>
    <definedName function="false" hidden="false" name="mleaf_b0f16067_2997_58b4_b539_be3dc75e0e67" vbProcedure="false">Production!$V$61</definedName>
    <definedName function="false" hidden="false" name="mleaf_b0f55e31_39aa_511f_85ea_592b4d389eb6" vbProcedure="false">'Heat map article'!$V$130</definedName>
    <definedName function="false" hidden="false" name="mleaf_b0f5cda4_e8af_5a40_95f5_2461f882d262" vbProcedure="false">Production!$G$238</definedName>
    <definedName function="false" hidden="false" name="mleaf_b0faa773_cb8f_5aab_9b07_b19002bd662b" vbProcedure="false">'Heat map article'!$AZ$13</definedName>
    <definedName function="false" hidden="false" name="mleaf_b0fcc71b_e536_5b31_bc25_e5ca46767a9b" vbProcedure="false">Recycling!$BE$144</definedName>
    <definedName function="false" hidden="false" name="mleaf_b0fe04af_d4d7_5257_8a46_ad4015237896" vbProcedure="false">'Heat map article'!$Z$25</definedName>
    <definedName function="false" hidden="false" name="mleaf_b1015109_811d_5151_b09c_69178d251d3a" vbProcedure="false">Graphs!$P$34</definedName>
    <definedName function="false" hidden="false" name="mleaf_b101813a_c88b_5072_b9f7_efaf7234d8d3" vbProcedure="false">Recycling!$L$105</definedName>
    <definedName function="false" hidden="false" name="mleaf_b10288e1_6885_5ad3_90bd_4943aad5e33c" vbProcedure="false">Whisker_Sens!$D$22</definedName>
    <definedName function="false" hidden="false" name="mleaf_b104158b_bf9c_54c2_acc0_11ea252e6a4d" vbProcedure="false">'Heat map article'!$Z$54</definedName>
    <definedName function="false" hidden="false" name="mleaf_b10448aa_bb02_5fe4_80d1_9ba4ac2597c6" vbProcedure="false">'Use Phase'!$AJ$328</definedName>
    <definedName function="false" hidden="false" name="mleaf_b10963ea_3500_5aa9_984e_77b4a1a72754" vbProcedure="false">Resume_SensAnal!$S$61</definedName>
    <definedName function="false" hidden="false" name="mleaf_b10dee31_3d68_5a09_927f_047b64f0ab10" vbProcedure="false">'Use Phase_Grid'!$J$160</definedName>
    <definedName function="false" hidden="false" name="mleaf_b10f2c40_3bfc_5381_bf45_ceae133f461b" vbProcedure="false">Recycling!$AV$14</definedName>
    <definedName function="false" hidden="false" name="mleaf_b1102f25_3350_502d_a317_2a9765eb5774" vbProcedure="false">'Heat map article'!$Z$156</definedName>
    <definedName function="false" hidden="false" name="mleaf_b112afea_b36a_5b53_97af_3bb65184ac82" vbProcedure="false">'Use Phase'!$N$9</definedName>
    <definedName function="false" hidden="false" name="mleaf_b1130fb8_84f8_5a2b_b3d2_0026ce6a2ec4" vbProcedure="false">'Heat map article'!$AH$105</definedName>
    <definedName function="false" hidden="false" name="mleaf_b117e02f_d173_5879_b1a0_346cb2b59161" vbProcedure="false">'Heat map article'!$AD$90</definedName>
    <definedName function="false" hidden="false" name="mleaf_b118da30_734b_5d84_9d40_2b8cc99529fa" vbProcedure="false">Resume_SensAnal!$P$100</definedName>
    <definedName function="false" hidden="false" name="mleaf_b11b93bb_f9dc_5998_ba35_012b41062099" vbProcedure="false">'Use Phase'!$AK$298</definedName>
    <definedName function="false" hidden="false" name="mleaf_b11bcfc8_22b7_5e0e_a204_201fee0c874f" vbProcedure="false">'Heat map article'!$AW$25</definedName>
    <definedName function="false" hidden="false" name="mleaf_b11d1043_168c_5bfb_aeff_27f27d75f185" vbProcedure="false">Production!$AN$86</definedName>
    <definedName function="false" hidden="false" name="mleaf_b1208cf2_c27d_59f2_882c_6248b60aaf40" vbProcedure="false">'Use Phase'!$AD$343</definedName>
    <definedName function="false" hidden="false" name="mleaf_b1214b0a_b306_5d0b_beca_ae5bb82ee46e" vbProcedure="false">'Use Phase'!$AE$230</definedName>
    <definedName function="false" hidden="false" name="mleaf_b124d923_611f_5651_ab19_d03d2aa611f3" vbProcedure="false">'Use Phase'!$L$316</definedName>
    <definedName function="false" hidden="false" name="mleaf_b1292056_58ba_57e8_8f17_e0eaa8451b23" vbProcedure="false">'Heat map article'!$AI$24</definedName>
    <definedName function="false" hidden="false" name="mleaf_b12a588d_24b9_5c68_8c50_b5d333297764" vbProcedure="false">Recycling!$AH$171</definedName>
    <definedName function="false" hidden="false" name="mleaf_b12b67fb_620f_52bd_8cdb_a815496f3bb7" vbProcedure="false">'Use Phase'!$AJ$239</definedName>
    <definedName function="false" hidden="false" name="mleaf_b12ca30f_db4b_56ed_a252_66f488ed445f" vbProcedure="false">Recycling!$O$203</definedName>
    <definedName function="false" hidden="false" name="mleaf_b12fc521_3d32_5301_97e6_82bf1ca3ade5" vbProcedure="false">Recycling!$AN$153</definedName>
    <definedName function="false" hidden="false" name="mleaf_b1314fd4_a6df_5516_89c0_f9b45cf857eb" vbProcedure="false">'Use Phase_Grid'!$J$243</definedName>
    <definedName function="false" hidden="false" name="mleaf_b13694ee_8f51_53f4_9cd8_ff6a1c90cddd" vbProcedure="false">Recycling!$H$108</definedName>
    <definedName function="false" hidden="false" name="mleaf_b138016f_e2ba_5649_b8c0_794a76fe939b" vbProcedure="false">Resume_SensAnal!$R$20</definedName>
    <definedName function="false" hidden="false" name="mleaf_b1391548_8ddf_53c3_800a_3b6aec9eaa91" vbProcedure="false">'Use Phase'!$O$239</definedName>
    <definedName function="false" hidden="false" name="mleaf_b13a836a_588e_5d33_9c12_a93523db87c3" vbProcedure="false">Production!$L$120</definedName>
    <definedName function="false" hidden="false" name="mleaf_b13a8af6_6880_5cc4_872b_b7d35f6f9242" vbProcedure="false">'Use Phase'!$AI$211</definedName>
    <definedName function="false" hidden="false" name="mleaf_b14098d3_d492_5b77_9720_c5a8fafe6dbc" vbProcedure="false">'Use Phase'!$L$92</definedName>
    <definedName function="false" hidden="false" name="mleaf_b147e3e1_304e_5cdb_96e3_7b0129fcae48" vbProcedure="false">'Use Phase'!$S$187</definedName>
    <definedName function="false" hidden="false" name="mleaf_b14c0774_fff2_5249_b64c_47b281167d65" vbProcedure="false">'Heat map article'!$AD$60</definedName>
    <definedName function="false" hidden="false" name="mleaf_b14c6284_80e4_5912_b9bd_1cb4e5a5ba3b" vbProcedure="false">Production!$AP$20</definedName>
    <definedName function="false" hidden="false" name="mleaf_b14cc888_b7bc_5ad8_913b_fa35118082ec" vbProcedure="false">'Use Phase_Grid'!$J$210</definedName>
    <definedName function="false" hidden="false" name="mleaf_b14cd069_d202_5bdf_9f65_59e4a1da630f" vbProcedure="false">Production!$N$104</definedName>
    <definedName function="false" hidden="false" name="mleaf_b14eb2ba_ef50_54e6_b3a0_1b4ed0f1c748" vbProcedure="false">'Use Phase'!$L$345</definedName>
    <definedName function="false" hidden="false" name="mleaf_b14f1714_c806_5932_8df1_c11e69d7d474" vbProcedure="false">Resume_SensAnal!$AK$77</definedName>
    <definedName function="false" hidden="false" name="mleaf_b14f1ea5_1b66_5aea_b258_50865ad232db" vbProcedure="false">Resume_SensAnal!$F$92</definedName>
    <definedName function="false" hidden="false" name="mleaf_b150b1d5_9300_53b1_b5ef_2d98d56b4493" vbProcedure="false">Resume_SensAnal!$AF$57</definedName>
    <definedName function="false" hidden="false" name="mleaf_b152a722_c8c2_5257_8ce2_e29a28907d06" vbProcedure="false">'Use Phase'!$N$363</definedName>
    <definedName function="false" hidden="false" name="mleaf_b1539b76_e951_5804_8474_746c85da73ad" vbProcedure="false">'Use Phase'!$P$297</definedName>
    <definedName function="false" hidden="false" name="mleaf_b153f259_7b9e_54ac_bc07_ba3fd8d02a63" vbProcedure="false">Resume_SensAnal!$AC$46</definedName>
    <definedName function="false" hidden="false" name="mleaf_b1564507_9f70_574e_82ca_58845800f870" vbProcedure="false">Recycling!$AB$116</definedName>
    <definedName function="false" hidden="false" name="mleaf_b1576f55_91a7_5e28_a3c1_7e870bfc7928" vbProcedure="false">'Heat map article'!$AZ$17</definedName>
    <definedName function="false" hidden="false" name="mleaf_b15843a7_2ca0_5c4f_9126_d72f210f7f3b" vbProcedure="false">Production!$BN$145</definedName>
    <definedName function="false" hidden="false" name="mleaf_b15a662c_b16f_5bcb_ba16_ef2964eb027d" vbProcedure="false">Graphs!$M$51</definedName>
    <definedName function="false" hidden="false" name="mleaf_b15b7db5_9f5c_5b4a_b3ac_9e86472d332d" vbProcedure="false">'Use Phase'!$K$374</definedName>
    <definedName function="false" hidden="false" name="mleaf_b15b854f_17bb_5441_aa6b_9547ec9f4d3f" vbProcedure="false">Resume_SensAnal!$D$152</definedName>
    <definedName function="false" hidden="false" name="mleaf_b1612321_98ad_57aa_8407_d6f89974faf6" vbProcedure="false">Production!$I$15</definedName>
    <definedName function="false" hidden="false" name="mleaf_b161d1a0_0f7f_5ea8_96c1_a6cee1a8da1d" vbProcedure="false">Production!$BO$191</definedName>
    <definedName function="false" hidden="false" name="mleaf_b162094f_6377_5f5d_b099_3ff3cc908ba9" vbProcedure="false">'Use Phase'!$V$196</definedName>
    <definedName function="false" hidden="false" name="mleaf_b165d20f_8c5c_5135_b170_058be9bad808" vbProcedure="false">'Use Phase_Grid'!$O$262</definedName>
    <definedName function="false" hidden="false" name="mleaf_b1660614_4457_532b_bd88_46ea242ce623" vbProcedure="false">Recycling!$AL$93</definedName>
    <definedName function="false" hidden="false" name="mleaf_b1674aab_8b8f_592e_8b23_ea36c35fbd30" vbProcedure="false">Resume_SensAnal!$D$45</definedName>
    <definedName function="false" hidden="false" name="mleaf_b16a8e7c_3e65_5cdc_b57e_53f65032d512" vbProcedure="false">Production!$AP$7</definedName>
    <definedName function="false" hidden="false" name="mleaf_b16bafc4_b00f_53f6_ab76_e18b0bd0f443" vbProcedure="false">Resume_SensAnal!$A$193</definedName>
    <definedName function="false" hidden="false" name="mleaf_b16d0274_3728_5ca8_b33a_059030a189e4" vbProcedure="false">Recycling!$T$152</definedName>
    <definedName function="false" hidden="false" name="mleaf_b170ec53_ac4a_557d_9340_fa450877b742" vbProcedure="false">'Heat map article'!$AJ$31</definedName>
    <definedName function="false" hidden="false" name="mleaf_b176ed6e_cf68_52aa_9291_04f9bedb1d45" vbProcedure="false">Whisker_Sens!$E$24</definedName>
    <definedName function="false" hidden="false" name="mleaf_b178bf83_7d47_5b66_97c9_44bcb710d1a5" vbProcedure="false">'Heat map article'!$W$29</definedName>
    <definedName function="false" hidden="false" name="mleaf_b17b92da_633f_54fe_9b2e_0616721a514b" vbProcedure="false">'Use Phase_Grid'!$N$116</definedName>
    <definedName function="false" hidden="false" name="mleaf_b17d0186_087c_5dea_9735_fb5cc72dbc74" vbProcedure="false">'Heat map article'!$AW$38</definedName>
    <definedName function="false" hidden="false" name="mleaf_b17fec2d_97d3_575c_9a3f_5d69606473db" vbProcedure="false">'Heat map article'!$H$106</definedName>
    <definedName function="false" hidden="false" name="mleaf_b182387f_0c9d_5230_b32c_59222990ae08" vbProcedure="false">Resume_SensAnal!$N$171</definedName>
    <definedName function="false" hidden="false" name="mleaf_b1865414_de06_578a_8027_752baaa22529" vbProcedure="false">Production!$BQ$15</definedName>
    <definedName function="false" hidden="false" name="mleaf_b187065a_f0b8_5fc7_b6f4_6d7db7c63962" vbProcedure="false">'Use Phase_Grid'!$P$115</definedName>
    <definedName function="false" hidden="false" name="mleaf_b189dae1_2053_56ea_b735_acf53c6538c7" vbProcedure="false">Graphs!$N$26</definedName>
    <definedName function="false" hidden="false" name="mleaf_b18fdb99_0ee2_573a_97a3_5280012c26d7" vbProcedure="false">Graphs!$E$21</definedName>
    <definedName function="false" hidden="false" name="mleaf_b1943730_2cdf_5a46_8233_c947c9f9edfa" vbProcedure="false">Resume_SensAnal!$N$130</definedName>
    <definedName function="false" hidden="false" name="mleaf_b1980ef2_c0eb_5809_9518_263d0eb454b9" vbProcedure="false">Resume_SensAnal!$P$49</definedName>
    <definedName function="false" hidden="false" name="mleaf_b19b1a83_37ab_5a99_bd89_4fb39d9f3a72" vbProcedure="false">Recycling!$BL$328</definedName>
    <definedName function="false" hidden="false" name="mleaf_b19ba4bc_47aa_55fe_abde_4ca105ce9210" vbProcedure="false">'Use Phase'!$O$263</definedName>
    <definedName function="false" hidden="false" name="mleaf_b19e6caa_9c73_5c06_b336_64ff5d564dec" vbProcedure="false">'Heat map article'!$M$81</definedName>
    <definedName function="false" hidden="false" name="mleaf_b19fbde0_6d0b_56ff_be08_de1ff023d360" vbProcedure="false">Resume_SensAnal!$J$78</definedName>
    <definedName function="false" hidden="false" name="mleaf_b1a0bade_3f59_5e50_8dc4_88a39de18bc3" vbProcedure="false">'Heat map article'!$AA$139</definedName>
    <definedName function="false" hidden="false" name="mleaf_b1a18edf_fe3a_58bb_845c_e6e5e21bfa5b" vbProcedure="false">'Use Phase'!$S$38</definedName>
    <definedName function="false" hidden="false" name="mleaf_b1a1996e_275f_5986_a925_4f3f4e8e95af" vbProcedure="false">Production!$AA$188</definedName>
    <definedName function="false" hidden="false" name="mleaf_b1a2407b_02bc_5f7c_8281_6010c838e6b8" vbProcedure="false">Recycling!$AT$83</definedName>
    <definedName function="false" hidden="false" name="mleaf_b1a2bb68_9a79_544d_99ae_6a50c4359d37" vbProcedure="false">Graphs!$E$66</definedName>
    <definedName function="false" hidden="false" name="mleaf_b1a35d27_166c_525c_8694_1eaefbb8413d" vbProcedure="false">Production!$BD$226</definedName>
    <definedName function="false" hidden="false" name="mleaf_b1b3b872_5724_5e9d_b9c6_677f2576a728" vbProcedure="false">Recycling!$BJ$345</definedName>
    <definedName function="false" hidden="false" name="mleaf_b1b615b3_53bf_593f_bfb6_3f3e507ddeac" vbProcedure="false">'Use Phase'!$T$208</definedName>
    <definedName function="false" hidden="false" name="mleaf_b1b65bcd_898d_5689_952f_8119e1339c03" vbProcedure="false">Recycling!$AP$324</definedName>
    <definedName function="false" hidden="false" name="mleaf_b1bb7e54_bbad_5afa_b0fc_8e8e7a12dc8d" vbProcedure="false">Recycling!$AG$164</definedName>
    <definedName function="false" hidden="false" name="mleaf_b1beec63_0747_5805_9f89_20a1bf9c2939" vbProcedure="false">'Use Phase_Grid'!$O$175</definedName>
    <definedName function="false" hidden="false" name="mleaf_b1bfbe44_f40f_56a4_a60d_db1afb697f8d" vbProcedure="false">'Heat map article'!$O$44</definedName>
    <definedName function="false" hidden="false" name="mleaf_b1c0d91e_4e48_5c5a_9a1f_636d855ad0fc" vbProcedure="false">Production!$A$35</definedName>
    <definedName function="false" hidden="false" name="mleaf_b1c1da04_c955_5025_97f7_b5c8c022d676" vbProcedure="false">'Use Phase_Grid'!$J$70</definedName>
    <definedName function="false" hidden="false" name="mleaf_b1c2f880_7c67_52c1_92a0_e551ebede811" vbProcedure="false">'Use Phase'!$M$221</definedName>
    <definedName function="false" hidden="false" name="mleaf_b1c45382_f536_5f70_9976_a6449547bbdd" vbProcedure="false">'Use Phase'!$K$143</definedName>
    <definedName function="false" hidden="false" name="mleaf_b1c6c991_d794_5c20_b17d_fa4a2fa208f3" vbProcedure="false">'Use Phase'!$AD$227</definedName>
    <definedName function="false" hidden="false" name="mleaf_b1c72233_97bf_542b_bded_974f38a0dbf8" vbProcedure="false">'Heat map article'!$M$110</definedName>
    <definedName function="false" hidden="false" name="mleaf_b1c89c0d_ace5_5fa9_97a9_b10270ca65e8" vbProcedure="false">'Heat map article'!$W$46</definedName>
    <definedName function="false" hidden="false" name="mleaf_b1ccf4a7_86ac_53e3_9b6d_10c5469630c6" vbProcedure="false">'Heat map article'!$AF$88</definedName>
    <definedName function="false" hidden="false" name="mleaf_b1cd578f_d87d_5cf3_994f_b9d8ae6f5dab" vbProcedure="false">Recycling!$BC$86</definedName>
    <definedName function="false" hidden="false" name="mleaf_b1cdc2c2_0fb5_5eb7_8da4_66259a72b9c4" vbProcedure="false">Resume_SensAnal!$AL$96</definedName>
    <definedName function="false" hidden="false" name="mleaf_b1d7badb_a607_5776_b2be_df4c0d996f89" vbProcedure="false">'Heat map article'!$X$86</definedName>
    <definedName function="false" hidden="false" name="mleaf_b1dc28fc_1c3b_5a82_9e79_12035abc7604" vbProcedure="false">'Use Phase'!$N$31</definedName>
    <definedName function="false" hidden="false" name="mleaf_b1de9a76_9093_58a7_8e2e_b659327033ae" vbProcedure="false">Graphs!$E$50</definedName>
    <definedName function="false" hidden="false" name="mleaf_b1e44b5f_ecc0_52bb_a42f_fc24a22cb25e" vbProcedure="false">Recycling!$F$94</definedName>
    <definedName function="false" hidden="false" name="mleaf_b1e626ff_7705_5a53_b92d_402752121638" vbProcedure="false">Graphs!$P$12</definedName>
    <definedName function="false" hidden="false" name="mleaf_b1e71d02_eb4a_5b67_bcc0_3a7f5e4f8e8f" vbProcedure="false">Recycling!$Y$174</definedName>
    <definedName function="false" hidden="false" name="mleaf_b1e96a27_9b71_5a64_92dd_becec6597d5d" vbProcedure="false">'Heat map article'!$AA$11</definedName>
    <definedName function="false" hidden="false" name="mleaf_b1ea911b_f278_544f_a8ca_c3b8e88725cf" vbProcedure="false">Resume_SensAnal!$J$39</definedName>
    <definedName function="false" hidden="false" name="mleaf_b1ee17ca_0db1_5058_86fb_b2c9df76b11f" vbProcedure="false">'Use Phase_Grid'!$O$80</definedName>
    <definedName function="false" hidden="false" name="mleaf_b1ef4b28_3d98_560a_88cc_e0419c8ea954" vbProcedure="false">'Use Phase'!$L$382</definedName>
    <definedName function="false" hidden="false" name="mleaf_b1f33c1d_bd67_55e1_95d7_f14498b78edf" vbProcedure="false">'Use Phase'!$S$351</definedName>
    <definedName function="false" hidden="false" name="mleaf_b1f4165e_b659_5ac1_b8a8_1cd9f74ff210" vbProcedure="false">'Heat map article'!$D$40</definedName>
    <definedName function="false" hidden="false" name="mleaf_b1f6a513_d745_5746_b0d8_9bbad6632123" vbProcedure="false">Resume_SensAnal!$AG$79</definedName>
    <definedName function="false" hidden="false" name="mleaf_b1f9c357_2353_59eb_986b_0b3138ca9303" vbProcedure="false">Recycling!$Y$171</definedName>
    <definedName function="false" hidden="false" name="mleaf_b1fa1d69_b2eb_53e7_85b1_1e82e24d9f6e" vbProcedure="false">'Use Phase_Grid'!$V$137</definedName>
    <definedName function="false" hidden="false" name="mleaf_b1feb2d5_2a10_546d_87e2_b5831d194cce" vbProcedure="false">Resume_SensAnal!$F$72</definedName>
    <definedName function="false" hidden="false" name="mleaf_b1fee908_008f_5840_a4d1_b580bd7028fc" vbProcedure="false">Recycling!$BR$117</definedName>
    <definedName function="false" hidden="false" name="mleaf_b20079b5_c382_5433_a762_18ec6794453d" vbProcedure="false">'Use Phase'!$N$298</definedName>
    <definedName function="false" hidden="false" name="mleaf_b2042c05_e745_521f_9e4c_a66205020a1f" vbProcedure="false">Graphs!$I$28</definedName>
    <definedName function="false" hidden="false" name="mleaf_b2043b73_096e_5a5b_b59a_8a67f13fdad2" vbProcedure="false">'Heat map article'!$M$42</definedName>
    <definedName function="false" hidden="false" name="mleaf_b2058e38_18c3_594a_9f41_e6ec3aca657f" vbProcedure="false">'Use Phase'!$P$18</definedName>
    <definedName function="false" hidden="false" name="mleaf_b206b4e1_ea99_52e3_b137_e7cb0fbbf9c7" vbProcedure="false">'Heat map article'!$M$79</definedName>
    <definedName function="false" hidden="false" name="mleaf_b208ec7e_caec_519e_b20f_6cb8eae8b23e" vbProcedure="false">Resume_SensAnal!$B$26</definedName>
    <definedName function="false" hidden="false" name="mleaf_b20d83d6_a381_51d5_badb_cbe31dfd49c5" vbProcedure="false">Recycling!$AC$199</definedName>
    <definedName function="false" hidden="false" name="mleaf_b218e9c5_5666_5f16_b7e8_cf75ff301593" vbProcedure="false">Production!$AD$83</definedName>
    <definedName function="false" hidden="false" name="mleaf_b21b3a53_4a65_5841_86da_b791983c6616" vbProcedure="false">'Use Phase'!$N$166</definedName>
    <definedName function="false" hidden="false" name="mleaf_b225ffea_9ee3_5911_a283_1eef6d08d91a" vbProcedure="false">Resume_SensAnal!$E$124</definedName>
    <definedName function="false" hidden="false" name="mleaf_b2294979_e1d1_5f83_9400_81c36858eb24" vbProcedure="false">'Heat map article'!$J$81</definedName>
    <definedName function="false" hidden="false" name="mleaf_b22fa91b_8185_5f36_95c8_af31f82aebbe" vbProcedure="false">'Use Phase'!$AH$156</definedName>
    <definedName function="false" hidden="false" name="mleaf_b22fc279_3c6f_5bbe_82c3_83e179ac5405" vbProcedure="false">'Use Phase'!$B$23</definedName>
    <definedName function="false" hidden="false" name="mleaf_b230420d_1ff0_5b07_bc8e_d5891aa06728" vbProcedure="false">'Use Phase_Grid'!$L$55</definedName>
    <definedName function="false" hidden="false" name="mleaf_b231504d_d2c4_505f_8831_8e1750745d64" vbProcedure="false">Production!$H$17</definedName>
    <definedName function="false" hidden="false" name="mleaf_b234e213_cb80_5fbf_aa53_75608bdf5334" vbProcedure="false">'Heat map article'!$V$134</definedName>
    <definedName function="false" hidden="false" name="mleaf_b2355a74_7fe4_576f_9c72_c1b902569412" vbProcedure="false">'Heat map article'!$R$90</definedName>
    <definedName function="false" hidden="false" name="mleaf_b2376f1a_5e7f_5338_ab80_72e3280dbbd2" vbProcedure="false">'Heat map article'!$Y$93</definedName>
    <definedName function="false" hidden="false" name="mleaf_b24316b9_dd3c_5789_8e39_e80a3a8bfabb" vbProcedure="false">Recycling!$B$111</definedName>
    <definedName function="false" hidden="false" name="mleaf_b247664f_0454_59cc_a59f_a5a3d3d14755" vbProcedure="false">Recycling!$I$103</definedName>
    <definedName function="false" hidden="false" name="mleaf_b24b4f02_3193_50d8_ab66_e61706756ae4" vbProcedure="false">Resume_SensAnal!$AB$56</definedName>
    <definedName function="false" hidden="false" name="mleaf_b24c2a1e_42f4_5762_8a69_1f8f1e1fbc82" vbProcedure="false">'Use Phase_Grid'!$F$58</definedName>
    <definedName function="false" hidden="false" name="mleaf_b24e4efa_0e6d_5180_8af6_ec0a10da2bd5" vbProcedure="false">Recycling!$D$86</definedName>
    <definedName function="false" hidden="false" name="mleaf_b25a4cb0_d161_5d80_9297_de9075368a91" vbProcedure="false">'Use Phase'!$AL$207</definedName>
    <definedName function="false" hidden="false" name="mleaf_b25ace4a_fbda_5635_8295_fe1cbc9f91ae" vbProcedure="false">Resume_SensAnal!$A$215</definedName>
    <definedName function="false" hidden="false" name="mleaf_b25e0813_0e5b_5c2b_bb84_99e2a0366518" vbProcedure="false">'Use Phase'!$AK$283</definedName>
    <definedName function="false" hidden="false" name="mleaf_b25fb919_fa08_5ffc_9939_3a344cc1d16a" vbProcedure="false">Resume_SensAnal!$W$213</definedName>
    <definedName function="false" hidden="false" name="mleaf_b260bb6f_05c3_5837_8e13_d38d7a643a42" vbProcedure="false">'Heat map article'!$L$131</definedName>
    <definedName function="false" hidden="false" name="mleaf_b2625f7a_db51_5276_872d_55e53fa9fd14" vbProcedure="false">Recycling!$H$199</definedName>
    <definedName function="false" hidden="false" name="mleaf_b269d98c_c079_53dd_bb34_85c07e885976" vbProcedure="false">'Use Phase'!$AG$252</definedName>
    <definedName function="false" hidden="false" name="mleaf_b26a1a12_9c5b_581d_94c7_959b862382f4" vbProcedure="false">Graphs!$M$65</definedName>
    <definedName function="false" hidden="false" name="mleaf_b26c8cea_03b6_51a1_a0e2_628c042979b1" vbProcedure="false">Graphs!$M$49</definedName>
    <definedName function="false" hidden="false" name="mleaf_b26d8200_8540_5ec2_ba9b_95a79ab8b0e4" vbProcedure="false">'Heat map article'!$AS$18</definedName>
    <definedName function="false" hidden="false" name="mleaf_b26f9dad_941b_5de8_94bb_bd3ad046eb33" vbProcedure="false">'Heat map article'!$H$154</definedName>
    <definedName function="false" hidden="false" name="mleaf_b272b146_7237_5f3c_8b73_3efb888250a6" vbProcedure="false">Resume_SensAnal!$H$214</definedName>
    <definedName function="false" hidden="false" name="mleaf_b2776da3_b021_5751_bd39_e805f89e891b" vbProcedure="false">Resume_SensAnal!$E$9</definedName>
    <definedName function="false" hidden="false" name="mleaf_b2781e28_5b8b_5f8d_acd0_4dda2827faf3" vbProcedure="false">'Heat map article'!$D$52</definedName>
    <definedName function="false" hidden="false" name="mleaf_b27a631c_72cd_5c5f_9d28_3282907383f1" vbProcedure="false">'Use Phase'!$M$157</definedName>
    <definedName function="false" hidden="false" name="mleaf_b27d2709_8a38_5a5b_a2c1_6d1eb5394bd9" vbProcedure="false">'Use Phase'!$O$118</definedName>
    <definedName function="false" hidden="false" name="mleaf_b27f944c_ceaf_5747_9415_ca48bf4274c3" vbProcedure="false">'Use Phase_Grid'!$M$199</definedName>
    <definedName function="false" hidden="false" name="mleaf_b286b2ca_27f6_5e00_8a6d_77cae755ecc0" vbProcedure="false">'Heat map article'!$AE$57</definedName>
    <definedName function="false" hidden="false" name="mleaf_b287f59f_c736_58a4_b275_681635d135c4" vbProcedure="false">'Heat map article'!$Y$103</definedName>
    <definedName function="false" hidden="false" name="mleaf_b2a5dc22_cc19_5f4a_b86e_8054994832a2" vbProcedure="false">Resume_SensAnal!$T$63</definedName>
    <definedName function="false" hidden="false" name="mleaf_b2a601cb_e856_5856_ac41_c5a44126b888" vbProcedure="false">Resume_SensAnal!$T$106</definedName>
    <definedName function="false" hidden="false" name="mleaf_b2a89ab3_50f8_51eb_9f6e_1989697ca43f" vbProcedure="false">'Use Phase_Grid'!$P$141</definedName>
    <definedName function="false" hidden="false" name="mleaf_b2a921bd_3c52_5bc6_8083_4d9e48dfca7d" vbProcedure="false">'Heat map article'!$V$60</definedName>
    <definedName function="false" hidden="false" name="mleaf_b2a9b371_4030_5370_a432_476ab5497ed4" vbProcedure="false">'Heat map article'!$AE$28</definedName>
    <definedName function="false" hidden="false" name="mleaf_b2b059d7_c4cf_5108_a778_ccacd8539d95" vbProcedure="false">Recycling!$H$133</definedName>
    <definedName function="false" hidden="false" name="mleaf_b2b2eb67_88e5_51a4_a790_3a46251d75c1" vbProcedure="false">Graphs!$F$6</definedName>
    <definedName function="false" hidden="false" name="mleaf_b2b95dd4_ab5f_51a8_aca2_e49917a50f17" vbProcedure="false">'Use Phase'!$AI$314</definedName>
    <definedName function="false" hidden="false" name="mleaf_b2c0cfbc_f99f_58b4_aee9_8e15d986389d" vbProcedure="false">Recycling!$AX$87</definedName>
    <definedName function="false" hidden="false" name="mleaf_b2c0dd18_488e_5c7a_9130_35e0f1aa71a6" vbProcedure="false">'Use Phase'!$T$273</definedName>
    <definedName function="false" hidden="false" name="mleaf_b2c3a043_800c_5473_84f9_3be078008450" vbProcedure="false">'Use Phase'!$M$121</definedName>
    <definedName function="false" hidden="false" name="mleaf_b2c42e58_00ae_5ab8_bb03_4dcb43065f21" vbProcedure="false">Graphs!$N$34</definedName>
    <definedName function="false" hidden="false" name="mleaf_b2c9445c_5959_556b_bbca_2026830c269d" vbProcedure="false">'Heat map article'!$E$104</definedName>
    <definedName function="false" hidden="false" name="mleaf_b2c9b95f_4cbf_5bc3_aa96_e964d02dae45" vbProcedure="false">Recycling!$B$125</definedName>
    <definedName function="false" hidden="false" name="mleaf_b2ca2085_17b9_502e_88b9_605ce873a00c" vbProcedure="false">Resume_SensAnal!$M$124</definedName>
    <definedName function="false" hidden="false" name="mleaf_b2cb2c0f_04ef_5230_b298_535627d9fc3c" vbProcedure="false">'Heat map article'!$AE$55</definedName>
    <definedName function="false" hidden="false" name="mleaf_b2cbf73f_cdb8_55ed_9eee_32f6c14e7c0f" vbProcedure="false">Resume_SensAnal!$F$59</definedName>
    <definedName function="false" hidden="false" name="mleaf_b2cdef18_121c_5b64_b12f_1504b11057ba" vbProcedure="false">Recycling!$M$196</definedName>
    <definedName function="false" hidden="false" name="mleaf_b2ce01ea_6c0e_5fde_aa78_120ed2799d9d" vbProcedure="false">'Use Phase'!$AG$142</definedName>
    <definedName function="false" hidden="false" name="mleaf_b2d00c75_fb0b_5e74_9481_26b649fc5cb7" vbProcedure="false">'Use Phase'!$R$19</definedName>
    <definedName function="false" hidden="false" name="mleaf_b2d0a50c_26bc_50f9_8abc_1c15ed29a2ca" vbProcedure="false">'Use Phase'!$O$262</definedName>
    <definedName function="false" hidden="false" name="mleaf_b2d1a9a2_f4db_56ea_b70e_fc6e0337b6e5" vbProcedure="false">Graphs!$H$40</definedName>
    <definedName function="false" hidden="false" name="mleaf_b2d28801_71ea_554c_8d9f_ae4a3529cce4" vbProcedure="false">Recycling!$H$142</definedName>
    <definedName function="false" hidden="false" name="mleaf_b2d360c3_9679_5d3b_a956_fa15c625f4ad" vbProcedure="false">Resume_SensAnal!$H$129</definedName>
    <definedName function="false" hidden="false" name="mleaf_b2d450fc_918b_5a96_a21b_41cadac92aea" vbProcedure="false">Resume_SensAnal!$P$120</definedName>
    <definedName function="false" hidden="false" name="mleaf_b2d56ea4_4bcd_5cbd_bed3_ad9c2fd02159" vbProcedure="false">'Heat map article'!$O$148</definedName>
    <definedName function="false" hidden="false" name="mleaf_b2db0fc1_6c85_5f4e_84d7_5d51e6c3d736" vbProcedure="false">'Use Phase_Grid'!$W$189</definedName>
    <definedName function="false" hidden="false" name="mleaf_b2de63a1_bf78_5304_9522_18915025d23b" vbProcedure="false">Resume_SensAnal!$J$196</definedName>
    <definedName function="false" hidden="false" name="mleaf_b2e12759_ddbb_57af_8785_1e1c8e66a6e4" vbProcedure="false">'Use Phase'!$R$4</definedName>
    <definedName function="false" hidden="false" name="mleaf_b2e1c8eb_8f09_54b9_b337_0adb4c60816b" vbProcedure="false">'Heat map article'!$AM$12</definedName>
    <definedName function="false" hidden="false" name="mleaf_b2e27ddd_69e3_582e_a8c1_46fabf72ff3c" vbProcedure="false">Resume_SensAnal!$I$134</definedName>
    <definedName function="false" hidden="false" name="mleaf_b2e6fa51_fb78_58b0_84c1_a9734990e988" vbProcedure="false">Recycling!$F$86</definedName>
    <definedName function="false" hidden="false" name="mleaf_b2e71681_c422_5152_a2b9_bd15d19e0457" vbProcedure="false">Resume_SensAnal!$I$7</definedName>
    <definedName function="false" hidden="false" name="mleaf_b2e9a872_a075_5ea7_a0de_134982203689" vbProcedure="false">Recycling!$AS$319</definedName>
    <definedName function="false" hidden="false" name="mleaf_b2e9b513_c438_54da_9ef6_5d808089ed56" vbProcedure="false">'Heat map article'!$N$136</definedName>
    <definedName function="false" hidden="false" name="mleaf_b2ea8b8c_fa16_59cb_a9cc_a92454579ade" vbProcedure="false">Resume_SensAnal!$AP$135</definedName>
    <definedName function="false" hidden="false" name="mleaf_b2ebc723_a5d2_5679_bfba_097292ab4fb9" vbProcedure="false">'Use Phase'!$F$43</definedName>
    <definedName function="false" hidden="false" name="mleaf_b2ee05d7_4ca4_5ddf_81b5_9fccf9215738" vbProcedure="false">Resume_SensAnal!$D$113</definedName>
    <definedName function="false" hidden="false" name="mleaf_b2f024a0_853d_5965_8c5d_1064ffef902f" vbProcedure="false">Graphs!$E$29</definedName>
    <definedName function="false" hidden="false" name="mleaf_b2f0e466_6b9a_5f57_9d63_91756482a7db" vbProcedure="false">'Heat map article'!$AH$29</definedName>
    <definedName function="false" hidden="false" name="mleaf_b2f55203_ff72_54fb_9ae8_840015eff45c" vbProcedure="false">'Heat map article'!$AI$119</definedName>
    <definedName function="false" hidden="false" name="mleaf_b2f6ce7c_b362_5946_9e8c_49a4cd3b6803" vbProcedure="false">Recycling!$AE$94</definedName>
    <definedName function="false" hidden="false" name="mleaf_b2ffe555_aad0_5d35_9917_3693c6e5fec4" vbProcedure="false">'Use Phase'!$J$275</definedName>
    <definedName function="false" hidden="false" name="mleaf_b302832c_6abd_5275_99c2_e9166a87b52a" vbProcedure="false">'Use Phase'!$AJ$243</definedName>
    <definedName function="false" hidden="false" name="mleaf_b30299d8_125b_57f4_a8db_26014b353f9b" vbProcedure="false">Recycling!$L$172</definedName>
    <definedName function="false" hidden="false" name="mleaf_b3031890_8fe9_5968_ac4f_f2f626addf78" vbProcedure="false">Production!$AU$88</definedName>
    <definedName function="false" hidden="false" name="mleaf_b304ea46_3d99_5a01_a7bc_2050e65f513b" vbProcedure="false">Recycling!$J$166</definedName>
    <definedName function="false" hidden="false" name="mleaf_b30bfff6_5307_5d29_8cb9_89444b8b1e5f" vbProcedure="false">Production!$J$62</definedName>
    <definedName function="false" hidden="false" name="mleaf_b30c0807_5f20_529c_bea1_9c166548a417" vbProcedure="false">'Use Phase'!$S$326</definedName>
    <definedName function="false" hidden="false" name="mleaf_b30cb64c_196d_573e_b1bb_81751623e4a7" vbProcedure="false">'Use Phase'!$D$48</definedName>
    <definedName function="false" hidden="false" name="mleaf_b318a467_a3f7_5946_b556_70de18ef13bd" vbProcedure="false">Graphs!$G$64</definedName>
    <definedName function="false" hidden="false" name="mleaf_b318b7ce_a07c_57f9_b3dc_94e8e26a4081" vbProcedure="false">Graphs!$C$46</definedName>
    <definedName function="false" hidden="false" name="mleaf_b31989e2_66e0_524d_94c4_25f55830d7bc" vbProcedure="false">'Use Phase_Grid'!$P$139</definedName>
    <definedName function="false" hidden="false" name="mleaf_b31edba3_ea74_57a9_ba0a_a0f885531c9b" vbProcedure="false">Recycling!$CD$115</definedName>
    <definedName function="false" hidden="false" name="mleaf_b321db02_2330_5020_aaf1_9e89d0e441db" vbProcedure="false">Production!$X$73</definedName>
    <definedName function="false" hidden="false" name="mleaf_b321db52_2aa7_5f2f_a0d4_012641e2d364" vbProcedure="false">Production!$G$102</definedName>
    <definedName function="false" hidden="false" name="mleaf_b32333d7_4145_53d2_9042_bdf2454c1a8f" vbProcedure="false">Recycling!$K$157</definedName>
    <definedName function="false" hidden="false" name="mleaf_b3238581_a40a_5f23_b1db_0b7e839d1f6f" vbProcedure="false">'Use Phase_Grid'!$M$11</definedName>
    <definedName function="false" hidden="false" name="mleaf_b32cdc9a_8e09_530b_b8a2_9bd9e46d46c2" vbProcedure="false">Graphs!$H$31</definedName>
    <definedName function="false" hidden="false" name="mleaf_b33482fb_df61_5713_8f6d_efd198e0739b" vbProcedure="false">'Use Phase_Grid'!$Q$179</definedName>
    <definedName function="false" hidden="false" name="mleaf_b33603d8_57a0_5a5f_b320_fe7adae8fae0" vbProcedure="false">Recycling!$K$114</definedName>
    <definedName function="false" hidden="false" name="mleaf_b33a0c57_ca61_543f_817c_02d2bd1f0386" vbProcedure="false">'Use Phase_Grid'!$T$136</definedName>
    <definedName function="false" hidden="false" name="mleaf_b33aee20_d81a_5f06_9572_08ba59e777ef" vbProcedure="false">'Use Phase'!$R$183</definedName>
    <definedName function="false" hidden="false" name="mleaf_b33af9df_d945_5710_a944_519eb46b9b0d" vbProcedure="false">Recycling!$AD$202</definedName>
    <definedName function="false" hidden="false" name="mleaf_b33bf12c_bd69_5e5b_bada_89085088ca8c" vbProcedure="false">Production!$AK$146</definedName>
    <definedName function="false" hidden="false" name="mleaf_b33ff1f8_365a_5476_903f_2ddf8704818d" vbProcedure="false">'Heat map article'!$K$81</definedName>
    <definedName function="false" hidden="false" name="mleaf_b340a8ab_47a3_51cf_beb2_600fe5a0cc23" vbProcedure="false">Graphs!$M$42</definedName>
    <definedName function="false" hidden="false" name="mleaf_b3427fb2_4c68_5092_b74a_2e2ec5eea775" vbProcedure="false">Recycling!$BB$146</definedName>
    <definedName function="false" hidden="false" name="mleaf_b3449141_9cb4_5fb1_b543_52d10055ece0" vbProcedure="false">'Use Phase_Grid'!$Q$47</definedName>
    <definedName function="false" hidden="false" name="mleaf_b34bee23_425c_5948_b60b_70d54f1feecd" vbProcedure="false">Resume_SensAnal!$AP$87</definedName>
    <definedName function="false" hidden="false" name="mleaf_b34c597a_9bf3_508d_9324_2bb69a4f829b" vbProcedure="false">'Heat map article'!$H$67</definedName>
    <definedName function="false" hidden="false" name="mleaf_b35b383d_fd95_53b6_9bbc_e718322cf2f7" vbProcedure="false">'Heat map article'!$AH$41</definedName>
    <definedName function="false" hidden="false" name="mleaf_b35b6ed9_e7ae_5ca8_84cc_83fa56d303f7" vbProcedure="false">Recycling!$AX$154</definedName>
    <definedName function="false" hidden="false" name="mleaf_b35b8fd4_32e4_50f2_b1cf_de5730319374" vbProcedure="false">Recycling!$R$117</definedName>
    <definedName function="false" hidden="false" name="mleaf_b35c7cca_753b_564c_b342_bbeb54112ee3" vbProcedure="false">Resume_SensAnal!$AM$71</definedName>
    <definedName function="false" hidden="false" name="mleaf_b35f549a_335a_5e31_b546_928a2ab72221" vbProcedure="false">'Heat map article'!$AG$26</definedName>
    <definedName function="false" hidden="false" name="mleaf_b360ae49_89c9_5880_8009_a5414f509856" vbProcedure="false">'Heat map article'!$AV$40</definedName>
    <definedName function="false" hidden="false" name="mleaf_b36362c7_6f2b_5079_a0e7_89cc95d17196" vbProcedure="false">Resume_SensAnal!$Q$195</definedName>
    <definedName function="false" hidden="false" name="mleaf_b36465df_a332_59df_be72_e4da88826898" vbProcedure="false">Resume_SensAnal!$O$34</definedName>
    <definedName function="false" hidden="false" name="mleaf_b369a356_db09_5ba1_afdc_61357e6c6198" vbProcedure="false">'Heat map article'!$AD$82</definedName>
    <definedName function="false" hidden="false" name="mleaf_b36a9e29_44f8_5dd7_a662_b7f2b07db96e" vbProcedure="false">Recycling!$AT$149</definedName>
    <definedName function="false" hidden="false" name="mleaf_b36cb96e_cf4a_5739_874f_351a3549d63b" vbProcedure="false">'Use Phase_Grid'!$Q$83</definedName>
    <definedName function="false" hidden="false" name="mleaf_b36de713_0111_500d_b3fc_9e52ea94cff7" vbProcedure="false">Resume_SensAnal!$T$158</definedName>
    <definedName function="false" hidden="false" name="mleaf_b375d738_f168_52f1_989b_69139eecb835" vbProcedure="false">Resume_SensAnal!$M$130</definedName>
    <definedName function="false" hidden="false" name="mleaf_b37937ec_0e9e_5c8c_9e78_06eedf8e33e6" vbProcedure="false">'Use Phase'!$AD$244</definedName>
    <definedName function="false" hidden="false" name="mleaf_b37b014c_98b5_5133_9acc_1fa88a33a19b" vbProcedure="false">'Use Phase_Grid'!$P$108</definedName>
    <definedName function="false" hidden="false" name="mleaf_b37f6eed_34c7_5e56_922d_6cc683bec32c" vbProcedure="false">Recycling!$E$149</definedName>
    <definedName function="false" hidden="false" name="mleaf_b38145ae_8666_54df_93e3_a134b54a6c88" vbProcedure="false">'Use Phase'!$K$114</definedName>
    <definedName function="false" hidden="false" name="mleaf_b3829df0_08b6_51c0_aa19_61094261a59a" vbProcedure="false">'Use Phase'!$AI$146</definedName>
    <definedName function="false" hidden="false" name="mleaf_b3846111_6fe7_5e34_b99c_950183267b97" vbProcedure="false">'Heat map article'!$AY$18</definedName>
    <definedName function="false" hidden="false" name="mleaf_b3856f5e_efb0_52af_b427_16c2c50d96f3" vbProcedure="false">Production!$AF$9</definedName>
    <definedName function="false" hidden="false" name="mleaf_b3876cf0_6c24_510e_b494_698d675f20b0" vbProcedure="false">Resume_SensAnal!$AI$48</definedName>
    <definedName function="false" hidden="false" name="mleaf_b387f66a_baa9_588f_9f0c_69a8f3735a7b" vbProcedure="false">Resume_SensAnal!$T$220</definedName>
    <definedName function="false" hidden="false" name="mleaf_b38bb68a_5111_5c78_9932_f0bc66fc0256" vbProcedure="false">Resume_SensAnal!$D$9</definedName>
    <definedName function="false" hidden="false" name="mleaf_b38cab32_ab45_5a6a_bb3b_1e6bd5f7a8c6" vbProcedure="false">'Use Phase'!$P$204</definedName>
    <definedName function="false" hidden="false" name="mleaf_b38d7111_76cd_5a33_ae2a_eee2f272b58f" vbProcedure="false">'Use Phase'!$O$211</definedName>
    <definedName function="false" hidden="false" name="mleaf_b3915bcd_9851_555e_b009_beb82e2c2c0a" vbProcedure="false">'Use Phase'!$R$84</definedName>
    <definedName function="false" hidden="false" name="mleaf_b392c262_c2ed_506f_920d_3fe4c4ccec1e" vbProcedure="false">'Heat map article'!$W$123</definedName>
    <definedName function="false" hidden="false" name="mleaf_b3933db6_cd8d_5d6e_9908_79f621cc9b6c" vbProcedure="false">Production!$G$30</definedName>
    <definedName function="false" hidden="false" name="mleaf_b39673af_76ff_576b_9cf1_d2faac06b973" vbProcedure="false">Production!$AK$201</definedName>
    <definedName function="false" hidden="false" name="mleaf_b397f63c_c97f_5dfe_b5d8_328efa39c4ec" vbProcedure="false">'Use Phase_Grid'!$P$125</definedName>
    <definedName function="false" hidden="false" name="mleaf_b39a40fd_62e1_5d99_8925_afaaa7acb733" vbProcedure="false">'Use Phase'!$P$171</definedName>
    <definedName function="false" hidden="false" name="mleaf_b39adeb4_13dd_5b3c_aafd_87335959f9e0" vbProcedure="false">Resume_SensAnal!$S$18</definedName>
    <definedName function="false" hidden="false" name="mleaf_b39c2d26_7ae2_5e44_8e71_6cd2fa4bbc83" vbProcedure="false">'Heat map article'!$AJ$78</definedName>
    <definedName function="false" hidden="false" name="mleaf_b39f8b1d_2aff_5aa5_af9d_a4b546bf363f" vbProcedure="false">Recycling!$V$142</definedName>
    <definedName function="false" hidden="false" name="mleaf_b3a46c97_bd8a_5cfb_8b46_5c915d16ad8d" vbProcedure="false">'Heat map article'!$AD$62</definedName>
    <definedName function="false" hidden="false" name="mleaf_b3a80a79_6066_5c52_85f8_0b38584a0dd1" vbProcedure="false">'Use Phase_Grid'!$Q$11</definedName>
    <definedName function="false" hidden="false" name="mleaf_b3aaf62f_897f_5e61_9f1c_db79063290f1" vbProcedure="false">Resume_SensAnal!$AH$88</definedName>
    <definedName function="false" hidden="false" name="mleaf_b3afbab7_c26e_5c4d_891a_55c373e4bd7a" vbProcedure="false">Recycling!$AE$164</definedName>
    <definedName function="false" hidden="false" name="mleaf_b3b07aae_3b1e_5e5b_8f85_c2a472cfb5ff" vbProcedure="false">'Heat map article'!$AD$9</definedName>
    <definedName function="false" hidden="false" name="mleaf_b3b13b80_6ce8_5a74_b5cd_8aa97bb35118" vbProcedure="false">Resume_SensAnal!$AL$103</definedName>
    <definedName function="false" hidden="false" name="mleaf_b3b1cc3f_e8c5_51ce_8b2c_7218a3675784" vbProcedure="false">Production!$I$61</definedName>
    <definedName function="false" hidden="false" name="mleaf_b3b79eb8_0426_5b38_9332_b839b0cfb49a" vbProcedure="false">'Use Phase_Grid'!$L$93</definedName>
    <definedName function="false" hidden="false" name="mleaf_b3b879df_05c1_54b6_a2d7_247145a7be00" vbProcedure="false">Resume_SensAnal!$N$202</definedName>
    <definedName function="false" hidden="false" name="mleaf_b3bb0a9a_242a_5ce0_85b5_8c997f3c1e7d" vbProcedure="false">Production!$O$23</definedName>
    <definedName function="false" hidden="false" name="mleaf_b3bba30f_72eb_5a2f_a220_43d0798814ea" vbProcedure="false">Recycling!$I$96</definedName>
    <definedName function="false" hidden="false" name="mleaf_b3bbbdbf_1e34_573e_83d4_f19239ee3fa7" vbProcedure="false">Production!$AK$87</definedName>
    <definedName function="false" hidden="false" name="mleaf_b3c042ab_c6ed_57b5_be7f_a5d7698ab2a3" vbProcedure="false">'Use Phase'!$M$36</definedName>
    <definedName function="false" hidden="false" name="mleaf_b3c1c71a_f1cc_5418_95f5_f11d08d16ca4" vbProcedure="false">'Heat map article'!$V$50</definedName>
    <definedName function="false" hidden="false" name="mleaf_b3c31e52_fab9_5a4c_a511_9d75f4a17e92" vbProcedure="false">Resume_SensAnal!$K$172</definedName>
    <definedName function="false" hidden="false" name="mleaf_b3c77c7a_c7a4_5f57_946c_ed49cc9dc6c7" vbProcedure="false">Recycling!$AW$162</definedName>
    <definedName function="false" hidden="false" name="mleaf_b3ca68e3_aec0_51e1_a55d_e20e7b3e91a6" vbProcedure="false">Resume_SensAnal!$K$87</definedName>
    <definedName function="false" hidden="false" name="mleaf_b3cac890_28b1_52cb_858a_058a17ccfa96" vbProcedure="false">'Use Phase_Grid'!$R$34</definedName>
    <definedName function="false" hidden="false" name="mleaf_b3cf831b_ad9f_57ac_b822_8cbedc310466" vbProcedure="false">'Use Phase_Grid'!$K$32</definedName>
    <definedName function="false" hidden="false" name="mleaf_b3d40f0e_ad62_5466_95b9_99aa0958957e" vbProcedure="false">'Use Phase'!$Q$131</definedName>
    <definedName function="false" hidden="false" name="mleaf_b3d77866_50d5_5d7f_8e48_57b1ed17e667" vbProcedure="false">'Use Phase_Grid'!$N$27</definedName>
    <definedName function="false" hidden="false" name="mleaf_b3daf599_f54f_58b4_b826_e617aa88211a" vbProcedure="false">Recycling!$AU$56</definedName>
    <definedName function="false" hidden="false" name="mleaf_b3dda126_e90f_5ac3_a8f1_838e57df8abc" vbProcedure="false">Recycling!$I$180</definedName>
    <definedName function="false" hidden="false" name="mleaf_b3de8107_fcf6_52f6_b7e3_5ba18d7de19d" vbProcedure="false">'Use Phase_Grid'!$Q$123</definedName>
    <definedName function="false" hidden="false" name="mleaf_b3e00a54_6efd_59f9_9d1f_67fef1f7265c" vbProcedure="false">'Use Phase'!$M$67</definedName>
    <definedName function="false" hidden="false" name="mleaf_b3e183ce_10e5_5088_9849_421ccf1bdd1a" vbProcedure="false">Resume_SensAnal!$AC$98</definedName>
    <definedName function="false" hidden="false" name="mleaf_b3e5782e_14f0_5f7b_83dc_d72afe751408" vbProcedure="false">'Use Phase'!$AG$239</definedName>
    <definedName function="false" hidden="false" name="mleaf_b3e93384_35dc_5a65_ae13_4e95192a0e1e" vbProcedure="false">Resume_SensAnal!$R$13</definedName>
    <definedName function="false" hidden="false" name="mleaf_b3ead33a_ce86_50ad_b4ff_981302809eb3" vbProcedure="false">Resume_SensAnal!$N$213</definedName>
    <definedName function="false" hidden="false" name="mleaf_b3f3fbfc_aca0_53bb_bdc9_135ad7c800dd" vbProcedure="false">Resume_SensAnal!$AR$42</definedName>
    <definedName function="false" hidden="false" name="mleaf_b3f6fcb2_7290_5b7f_be97_49c8b831cae0" vbProcedure="false">'Heat map article'!$O$139</definedName>
    <definedName function="false" hidden="false" name="mleaf_b3f6fccb_2129_548f_8b36_e74cfd7f5e24" vbProcedure="false">'Use Phase_Grid'!$K$220</definedName>
    <definedName function="false" hidden="false" name="mleaf_b3feae44_8342_5e57_9d7c_958f7bd77a22" vbProcedure="false">'Use Phase_Grid'!$W$195</definedName>
    <definedName function="false" hidden="false" name="mleaf_b3ff89b1_346f_525a_9db0_fb20e73129da" vbProcedure="false">Resume_SensAnal!$O$39</definedName>
    <definedName function="false" hidden="false" name="mleaf_b404e896_1bbf_5ebe_bc28_876d70b43ec3" vbProcedure="false">Recycling!$P$194</definedName>
    <definedName function="false" hidden="false" name="mleaf_b404f5e8_51b2_5221_aa28_65da876cedbd" vbProcedure="false">'Use Phase'!$O$10</definedName>
    <definedName function="false" hidden="false" name="mleaf_b406b65c_fef0_584d_a1fc_9b61601ac7c6" vbProcedure="false">'Heat map article'!$N$45</definedName>
    <definedName function="false" hidden="false" name="mleaf_b4070121_f9b0_5f46_8743_9a41368f4a4e" vbProcedure="false">'Heat map article'!$AG$93</definedName>
    <definedName function="false" hidden="false" name="mleaf_b414544b_a7e7_5846_9436_c245cb63a1e4" vbProcedure="false">Resume_SensAnal!$L$221</definedName>
    <definedName function="false" hidden="false" name="mleaf_b414a614_3d6b_5899_ae64_f03ee7863645" vbProcedure="false">Production!$BD$91</definedName>
    <definedName function="false" hidden="false" name="mleaf_b41cb826_335a_50ee_a758_498618748389" vbProcedure="false">'Use Phase'!$J$177</definedName>
    <definedName function="false" hidden="false" name="mleaf_b41e1064_1908_5a52_9060_d576913712e1" vbProcedure="false">'Use Phase'!$U$291</definedName>
    <definedName function="false" hidden="false" name="mleaf_b41e3c3e_d337_5c72_add8_b1b878b957f7" vbProcedure="false">'Use Phase'!$L$380</definedName>
    <definedName function="false" hidden="false" name="mleaf_b4208a39_303c_526e_8265_bb0c70f2a6e8" vbProcedure="false">Recycling!$B$113</definedName>
    <definedName function="false" hidden="false" name="mleaf_b4219a58_655e_5e79_b721_dc46da9b753c" vbProcedure="false">Recycling!$AS$304</definedName>
    <definedName function="false" hidden="false" name="mleaf_b421e732_5d7f_562b_b2d5_84fc84cee579" vbProcedure="false">Graphs!$D$7</definedName>
    <definedName function="false" hidden="false" name="mleaf_b4254e05_53a1_5ad7_9828_ed7e66a398a9" vbProcedure="false">Recycling!$BM$303</definedName>
    <definedName function="false" hidden="false" name="mleaf_b42664a5_ca59_501c_a523_26136af2b81a" vbProcedure="false">'Use Phase'!$S$226</definedName>
    <definedName function="false" hidden="false" name="mleaf_b426e8f8_4bbf_5bc7_8054_19ff17133c61" vbProcedure="false">'Use Phase_Grid'!$O$67</definedName>
    <definedName function="false" hidden="false" name="mleaf_b42a2108_5f1f_5d4c_88a9_63c3cb468b58" vbProcedure="false">Resume_SensAnal!$AL$70</definedName>
    <definedName function="false" hidden="false" name="mleaf_b42c413b_3a99_56ba_8c34_8151a4d6e497" vbProcedure="false">Resume_SensAnal!$T$31</definedName>
    <definedName function="false" hidden="false" name="mleaf_b4349cbc_477c_5caf_8cb3_683806214a3a" vbProcedure="false">'Use Phase'!$O$280</definedName>
    <definedName function="false" hidden="false" name="mleaf_b4350369_f4ea_53fd_98af_6353afeb7761" vbProcedure="false">'Heat map article'!$Q$16</definedName>
    <definedName function="false" hidden="false" name="mleaf_b4361f09_37f3_52be_a4e4_6a2c68c318d9" vbProcedure="false">'Use Phase_Grid'!$D$6</definedName>
    <definedName function="false" hidden="false" name="mleaf_b436b486_a3a0_5042_a975_25490465d7e0" vbProcedure="false">'Use Phase'!$Q$373</definedName>
    <definedName function="false" hidden="false" name="mleaf_b4375613_95d9_516a_9f6a_c3b4c0d0fab4" vbProcedure="false">Recycling!$Z$84</definedName>
    <definedName function="false" hidden="false" name="mleaf_b4381c6f_a103_5571_ae31_c059581ecb7b" vbProcedure="false">Production!$Y$4</definedName>
    <definedName function="false" hidden="false" name="mleaf_b43c90f6_ca85_55d5_be6e_0d275f165309" vbProcedure="false">'Use Phase'!$Q$190</definedName>
    <definedName function="false" hidden="false" name="mleaf_b43e0dbe_92c4_514c_b56c_030683c05e4d" vbProcedure="false">Recycling!$R$125</definedName>
    <definedName function="false" hidden="false" name="mleaf_b44104c4_cfd5_5d1a_8c15_d4e443b30071" vbProcedure="false">Recycling!$AR$151</definedName>
    <definedName function="false" hidden="false" name="mleaf_b44823d3_b61a_52d9_b9aa_8b4d93a0debe" vbProcedure="false">Recycling!$BJ$107</definedName>
    <definedName function="false" hidden="false" name="mleaf_b448a400_d254_5339_8348_74d791aa8215" vbProcedure="false">'Use Phase'!$K$394</definedName>
    <definedName function="false" hidden="false" name="mleaf_b449baf1_ca5f_5d2f_8a3b_42c9be22f14e" vbProcedure="false">Production!$S$9</definedName>
    <definedName function="false" hidden="false" name="mleaf_b44de84c_5769_5289_b708_5ef9861696f0" vbProcedure="false">'Use Phase'!$W$155</definedName>
    <definedName function="false" hidden="false" name="mleaf_b4548939_43ef_5e88_a68f_4dd576a4e1cb" vbProcedure="false">'Heat map article'!$W$24</definedName>
    <definedName function="false" hidden="false" name="mleaf_b454e26a_7848_5782_8151_cfdee99f6150" vbProcedure="false">Production!$BD$192</definedName>
    <definedName function="false" hidden="false" name="mleaf_b45a3fa8_81c3_5193_8f42_ea1b6d4ef6a5" vbProcedure="false">Production!$AJ$157</definedName>
    <definedName function="false" hidden="false" name="mleaf_b45cfd40_ef19_5b5a_b44d_b55c2d93684a" vbProcedure="false">Resume_SensAnal!$F$188</definedName>
    <definedName function="false" hidden="false" name="mleaf_b45e5f80_a827_5b7e_b32c_52b1c8630781" vbProcedure="false">Recycling!$BB$83</definedName>
    <definedName function="false" hidden="false" name="mleaf_b469a7e5_813a_59a5_a4ad_6c1a580b7003" vbProcedure="false">Production!$H$12</definedName>
    <definedName function="false" hidden="false" name="mleaf_b469ef22_a6e7_5c92_b8db_25283beea127" vbProcedure="false">'Heat map article'!$AV$6</definedName>
    <definedName function="false" hidden="false" name="mleaf_b46a0745_37b4_5f24_a4be_857d6d43e68c" vbProcedure="false">'Use Phase'!$AE$213</definedName>
    <definedName function="false" hidden="false" name="mleaf_b46ebd5d_c9ce_5d87_9656_f31e2c2f5a98" vbProcedure="false">Resume_SensAnal!$H$28</definedName>
    <definedName function="false" hidden="false" name="mleaf_b46fa92a_83ab_50cc_9e1f_dc540247842d" vbProcedure="false">'Heat map article'!$O$73</definedName>
    <definedName function="false" hidden="false" name="mleaf_b47132f4_bec7_5bf0_9afd_193551bff7c2" vbProcedure="false">Production!$Q$208</definedName>
    <definedName function="false" hidden="false" name="mleaf_b47320f5_042a_526d_bb17_1dc210052a65" vbProcedure="false">'Use Phase'!$Q$37</definedName>
    <definedName function="false" hidden="false" name="mleaf_b476e761_411a_59cd_97de_b8a018f9d4c1" vbProcedure="false">Recycling!$AC$166</definedName>
    <definedName function="false" hidden="false" name="mleaf_b47b8b51_2b47_5009_b891_008bbfe1ecf0" vbProcedure="false">'Use Phase_Grid'!$R$104</definedName>
    <definedName function="false" hidden="false" name="mleaf_b4824661_15a3_51ab_96c9_abc106e44635" vbProcedure="false">'Use Phase'!$AI$210</definedName>
    <definedName function="false" hidden="false" name="mleaf_b4847f48_39de_5e41_8761_0acb49a35155" vbProcedure="false">Resume_SensAnal!$P$212</definedName>
    <definedName function="false" hidden="false" name="mleaf_b487a09d_6365_5a12_a457_02bc49a11396" vbProcedure="false">'Use Phase'!$W$278</definedName>
    <definedName function="false" hidden="false" name="mleaf_b4894972_d682_59df_ba94_3aea988f28ae" vbProcedure="false">'Use Phase_Grid'!$O$244</definedName>
    <definedName function="false" hidden="false" name="mleaf_b48e9d91_9dec_5fa0_8d84_0f115f81bba7" vbProcedure="false">Resume_SensAnal!$AL$124</definedName>
    <definedName function="false" hidden="false" name="mleaf_b4900c7e_7990_5478_b6c8_93e7106de601" vbProcedure="false">Production!$Q$147</definedName>
    <definedName function="false" hidden="false" name="mleaf_b494d4f8_7173_5e9b_b343_d4fd1e2d0732" vbProcedure="false">Recycling!$AB$128</definedName>
    <definedName function="false" hidden="false" name="mleaf_b497a11b_4fe3_5806_ab2a_201e199855af" vbProcedure="false">Recycling!$AJ$81</definedName>
    <definedName function="false" hidden="false" name="mleaf_b49951bd_2ffc_5c66_b69d_7ad97c6976e4" vbProcedure="false">'Heat map article'!$G$142</definedName>
    <definedName function="false" hidden="false" name="mleaf_b49b453d_daaa_5e9d_83d6_3ca439c50510" vbProcedure="false">'Heat map article'!$M$73</definedName>
    <definedName function="false" hidden="false" name="mleaf_b49daafe_324d_5b63_88b0_cb0697f6b1bd" vbProcedure="false">'Use Phase_Grid'!$M$216</definedName>
    <definedName function="false" hidden="false" name="mleaf_b49e2dde_a88f_5bd0_a54b_20818445901c" vbProcedure="false">'Use Phase'!$U$208</definedName>
    <definedName function="false" hidden="false" name="mleaf_b4a394f2_03d9_5b9f_b6cf_719f60d01b6c" vbProcedure="false">'Use Phase'!$AK$316</definedName>
    <definedName function="false" hidden="false" name="mleaf_b4a3f635_19be_5d05_951c_0258d78de5dd" vbProcedure="false">Resume_SensAnal!$AQ$73</definedName>
    <definedName function="false" hidden="false" name="mleaf_b4a408d1_70ac_51c4_a9da_9cad95d0007f" vbProcedure="false">Resume_SensAnal!$N$92</definedName>
    <definedName function="false" hidden="false" name="mleaf_b4a5315d_8a08_532e_b18a_e5e9a5d4c85c" vbProcedure="false">'Use Phase'!$J$168</definedName>
    <definedName function="false" hidden="false" name="mleaf_b4a6b3bd_bd6f_5944_870b_fe46dac5ce09" vbProcedure="false">Recycling!$H$175</definedName>
    <definedName function="false" hidden="false" name="mleaf_b4abf5a1_186d_5134_92ab_e3fde3ad098e" vbProcedure="false">'Heat map article'!$AO$44</definedName>
    <definedName function="false" hidden="false" name="mleaf_b4ad1d59_7c5e_54ce_a630_4a809cf1a2e7" vbProcedure="false">Recycling!$AR$87</definedName>
    <definedName function="false" hidden="false" name="mleaf_b4ad7502_c097_5f71_9184_a97de9660dae" vbProcedure="false">'Use Phase'!$G$63</definedName>
    <definedName function="false" hidden="false" name="mleaf_b4b391f7_b313_55c8_bbe3_6e8905a1f9ed" vbProcedure="false">'Heat map article'!$AQ$14</definedName>
    <definedName function="false" hidden="false" name="mleaf_b4b43755_9043_5222_a874_551c620e3fbf" vbProcedure="false">'Heat map article'!$I$11</definedName>
    <definedName function="false" hidden="false" name="mleaf_b4ba9508_b5ac_55ba_aef4_be6e3ee64347" vbProcedure="false">'Heat map article'!$W$43</definedName>
    <definedName function="false" hidden="false" name="mleaf_b4baa56f_6d18_525b_9b69_64809b639324" vbProcedure="false">'Use Phase'!$M$45</definedName>
    <definedName function="false" hidden="false" name="mleaf_b4baf98e_bc5f_5e58_814f_d4a6c1a25d12" vbProcedure="false">Whisker_Sens!$I$55</definedName>
    <definedName function="false" hidden="false" name="mleaf_b4bc0489_ff1d_51b2_bed7_586b4042d1d9" vbProcedure="false">'Heat map article'!$I$61</definedName>
    <definedName function="false" hidden="false" name="mleaf_b4c2a62c_d904_5ba4_9370_dbdf63f0ea77" vbProcedure="false">'Use Phase_Grid'!$Q$193</definedName>
    <definedName function="false" hidden="false" name="mleaf_b4c448c7_c31a_5ef4_a825_cc8ffa365411" vbProcedure="false">'Heat map article'!$AF$75</definedName>
    <definedName function="false" hidden="false" name="mleaf_b4ca4bb7_609b_5e30_8a62_f8e3231b81c4" vbProcedure="false">Production!$H$25</definedName>
    <definedName function="false" hidden="false" name="mleaf_b4ccbfb6_76d7_5cf3_8d5b_df7a2e9e998e" vbProcedure="false">Resume_SensAnal!$AB$95</definedName>
    <definedName function="false" hidden="false" name="mleaf_b4ce08ce_681b_5559_9dea_c78d76a2ab25" vbProcedure="false">'Heat map article'!$P$144</definedName>
    <definedName function="false" hidden="false" name="mleaf_b4cfc3d5_85d6_54c4_ad6a_acfe17963165" vbProcedure="false">'Heat map article'!$AB$65</definedName>
    <definedName function="false" hidden="false" name="mleaf_b4d6d438_9a2e_5066_8abc_e09e39e0e46e" vbProcedure="false">Resume_SensAnal!$AM$39</definedName>
    <definedName function="false" hidden="false" name="mleaf_b4d72141_6dd1_5091_88da_5cae732e15d1" vbProcedure="false">'Use Phase_Grid'!$P$164</definedName>
    <definedName function="false" hidden="false" name="mleaf_b4d8761b_9e8f_5241_aa9d_aac50c8353d2" vbProcedure="false">'Heat map article'!$AB$100</definedName>
    <definedName function="false" hidden="false" name="mleaf_b4d8f290_5026_5fb4_aeab_0a9a68b15fe7" vbProcedure="false">Resume_SensAnal!$S$10</definedName>
    <definedName function="false" hidden="false" name="mleaf_b4e00e9b_90c8_5006_ba18_ba65b4604747" vbProcedure="false">Recycling!$AE$84</definedName>
    <definedName function="false" hidden="false" name="mleaf_b4e1006b_9d1a_5e6a_989d_41360b23e3a7" vbProcedure="false">Resume_SensAnal!$AI$100</definedName>
    <definedName function="false" hidden="false" name="mleaf_b4e384d8_289a_578e_bea3_090902245880" vbProcedure="false">'Use Phase_Grid'!$S$154</definedName>
    <definedName function="false" hidden="false" name="mleaf_b4ea3304_3eb5_550e_bd31_ef1b336a544e" vbProcedure="false">Production!$H$46</definedName>
    <definedName function="false" hidden="false" name="mleaf_b4f23dbf_4eb2_5531_812a_e52234521ac4" vbProcedure="false">'Use Phase'!$J$174</definedName>
    <definedName function="false" hidden="false" name="mleaf_b4f4ad36_f954_51d7_8003_a7dfea6804d6" vbProcedure="false">Recycling!$T$93</definedName>
    <definedName function="false" hidden="false" name="mleaf_b4f71607_e0be_5675_92b7_e6db2de68ac6" vbProcedure="false">'Heat map article'!$H$26</definedName>
    <definedName function="false" hidden="false" name="mleaf_b4fce550_c81d_515e_8948_1acff8d14025" vbProcedure="false">Resume_SensAnal!$E$122</definedName>
    <definedName function="false" hidden="false" name="mleaf_b503c365_1cec_5443_9272_a761142995fb" vbProcedure="false">Production!$AW$6</definedName>
    <definedName function="false" hidden="false" name="mleaf_b503e982_a687_57a0_b07c_87b6c6aed811" vbProcedure="false">'Heat map article'!$C$43</definedName>
    <definedName function="false" hidden="false" name="mleaf_b504e6de_fc4a_58db_848e_ad2e61b2a112" vbProcedure="false">Graphs!$P$46</definedName>
    <definedName function="false" hidden="false" name="mleaf_b5087311_7f36_5ab1_8814_9d5960935e53" vbProcedure="false">'Use Phase'!$K$263</definedName>
    <definedName function="false" hidden="false" name="mleaf_b50d5d12_ad70_5f00_80ab_4423bc544470" vbProcedure="false">'Use Phase'!$AF$227</definedName>
    <definedName function="false" hidden="false" name="mleaf_b515654f_1b3f_5d6b_9f70_7659bf526c1f" vbProcedure="false">'Use Phase'!$W$143</definedName>
    <definedName function="false" hidden="false" name="mleaf_b516455e_3a0c_5b57_830c_b7bcd60039f4" vbProcedure="false">Resume_SensAnal!$M$76</definedName>
    <definedName function="false" hidden="false" name="mleaf_b517a92c_c2a1_5709_ac06_521436081f27" vbProcedure="false">Resume_SensAnal!$AH$65</definedName>
    <definedName function="false" hidden="false" name="mleaf_b51bc23d_db15_542a_ba44_b0db122489f7" vbProcedure="false">Resume_SensAnal!$AL$99</definedName>
    <definedName function="false" hidden="false" name="mleaf_b51c0f04_7b11_525b_9406_92720d9163f9" vbProcedure="false">Recycling!$AU$333</definedName>
    <definedName function="false" hidden="false" name="mleaf_b51d31a4_f3a7_5e15_8f87_15f1178617e5" vbProcedure="false">Recycling!$AV$134</definedName>
    <definedName function="false" hidden="false" name="mleaf_b51f83ab_6c52_5bd1_b603_624fbd4333f0" vbProcedure="false">Resume_SensAnal!$U$196</definedName>
    <definedName function="false" hidden="false" name="mleaf_b520cb64_62eb_508b_82b9_c9b09b79b703" vbProcedure="false">Production!$AK$150</definedName>
    <definedName function="false" hidden="false" name="mleaf_b52218f8_6b35_5a1f_af34_a6a62c503247" vbProcedure="false">Resume_SensAnal!$H$59</definedName>
    <definedName function="false" hidden="false" name="mleaf_b5255218_85b5_5a74_809e_038b4111d794" vbProcedure="false">'Use Phase'!$D$61</definedName>
    <definedName function="false" hidden="false" name="mleaf_b527fa2f_5937_5157_8e29_9d99bd615815" vbProcedure="false">'Use Phase_Grid'!$K$80</definedName>
    <definedName function="false" hidden="false" name="mleaf_b52937a5_f6df_5d5a_a9b6_8aac2e1af288" vbProcedure="false">'Heat map article'!$V$52</definedName>
    <definedName function="false" hidden="false" name="mleaf_b52d6045_e344_5903_92c8_f5a8897469bd" vbProcedure="false">'Use Phase'!$V$214</definedName>
    <definedName function="false" hidden="false" name="mleaf_b52d61ba_1560_5dde_9d57_9f18aa2d677b" vbProcedure="false">Recycling!$AL$148</definedName>
    <definedName function="false" hidden="false" name="mleaf_b52fb43e_e32c_56eb_bff4_dc6e34c31922" vbProcedure="false">'Use Phase'!$J$243</definedName>
    <definedName function="false" hidden="false" name="mleaf_b5305bd8_fc4e_5396_bda1_5de6936dca7b" vbProcedure="false">'Heat map article'!$O$19</definedName>
    <definedName function="false" hidden="false" name="mleaf_b532ffc3_645d_5dfa_9721_00d7add4495b" vbProcedure="false">'Use Phase'!$AK$177</definedName>
    <definedName function="false" hidden="false" name="mleaf_b53ae2f8_0d25_57e2_bf14_94782c2bef1f" vbProcedure="false">'Use Phase_Grid'!$R$59</definedName>
    <definedName function="false" hidden="false" name="mleaf_b53eb7c8_9d79_51ed_b783_957e0041e5d5" vbProcedure="false">'Heat map article'!$AX$10</definedName>
    <definedName function="false" hidden="false" name="mleaf_b53fe5ee_af03_54ef_9af4_09b554c6f9cb" vbProcedure="false">'Use Phase'!$O$176</definedName>
    <definedName function="false" hidden="false" name="mleaf_b5406575_5654_5df8_985d_370bc28c49b3" vbProcedure="false">Recycling!$AD$161</definedName>
    <definedName function="false" hidden="false" name="mleaf_b54174d5_10da_585a_bd96_0434927efab8" vbProcedure="false">Resume_SensAnal!$R$200</definedName>
    <definedName function="false" hidden="false" name="mleaf_b5417d36_165c_543c_a974_69e37f27a1d4" vbProcedure="false">Production!$L$38</definedName>
    <definedName function="false" hidden="false" name="mleaf_b5432bb2_eabb_5d88_9c3d_f80f8c1834be" vbProcedure="false">Graphs!$K$10</definedName>
    <definedName function="false" hidden="false" name="mleaf_b5436584_81db_5b36_9372_fc653d87d91e" vbProcedure="false">'Use Phase'!$R$56</definedName>
    <definedName function="false" hidden="false" name="mleaf_b5440ee6_5f6d_51a4_b71a_b376db0799b8" vbProcedure="false">Resume_SensAnal!$AG$74</definedName>
    <definedName function="false" hidden="false" name="mleaf_b5455f96_4dfb_51b3_a364_5ade01d74af4" vbProcedure="false">'Use Phase_Grid'!$T$202</definedName>
    <definedName function="false" hidden="false" name="mleaf_b54845d2_019b_5e28_8c30_2d21980f8210" vbProcedure="false">Resume_SensAnal!$U$189</definedName>
    <definedName function="false" hidden="false" name="mleaf_b54ab90b_d821_58c6_97de_656eb4fa81b3" vbProcedure="false">Whisker_Sens!$J$38</definedName>
    <definedName function="false" hidden="false" name="mleaf_b54be2d9_3775_5ba6_b644_85b3bf58cb65" vbProcedure="false">Resume_SensAnal!$M$131</definedName>
    <definedName function="false" hidden="false" name="mleaf_b54c5f7b_a248_51df_84e2_afe7f335a229" vbProcedure="false">'Use Phase'!$L$62</definedName>
    <definedName function="false" hidden="false" name="mleaf_b54cb421_2ffe_5069_9818_7fd08261c810" vbProcedure="false">Recycling!$BO$298</definedName>
    <definedName function="false" hidden="false" name="mleaf_b54ccad5_4144_5198_8d31_39842c34cc66" vbProcedure="false">Recycling!$T$157</definedName>
    <definedName function="false" hidden="false" name="mleaf_b5553ec7_0007_5918_835a_54f3b5b58114" vbProcedure="false">'Use Phase'!$V$211</definedName>
    <definedName function="false" hidden="false" name="mleaf_b55a0ff7_bc96_5fae_b09d_0b5d372dd36f" vbProcedure="false">'Heat map article'!$D$9</definedName>
    <definedName function="false" hidden="false" name="mleaf_b55dcadf_6cf6_5cb9_b7f1_0a42c0843532" vbProcedure="false">'Heat map article'!$U$7</definedName>
    <definedName function="false" hidden="false" name="mleaf_b561a938_3990_5e91_ac0f_4fa142979242" vbProcedure="false">Graphs!$Q$64</definedName>
    <definedName function="false" hidden="false" name="mleaf_b5620170_e32a_551b_a8c7_4e67aa4bc09c" vbProcedure="false">Resume_SensAnal!$T$18</definedName>
    <definedName function="false" hidden="false" name="mleaf_b5639c34_8df8_5d4f_a4fb_bf064c8fe998" vbProcedure="false">'Use Phase_Grid'!$O$186</definedName>
    <definedName function="false" hidden="false" name="mleaf_b565474c_26af_5b50_8e40_76d266ed0806" vbProcedure="false">Recycling!$BL$309</definedName>
    <definedName function="false" hidden="false" name="mleaf_b5672c33_a0f5_52c9_8043_cd60f2c1d7db" vbProcedure="false">'Heat map article'!$AO$46</definedName>
    <definedName function="false" hidden="false" name="mleaf_b56a1cc0_8b21_5281_8ca4_b286d769b5b3" vbProcedure="false">Resume_SensAnal!$G$103</definedName>
    <definedName function="false" hidden="false" name="mleaf_b56b47d0_3b1a_5e04_b70a_07657e712e51" vbProcedure="false">Resume_SensAnal!$E$68</definedName>
    <definedName function="false" hidden="false" name="mleaf_b56dcae0_0d70_52c3_896a_4cb0b47dbe69" vbProcedure="false">Resume_SensAnal!$AN$90</definedName>
    <definedName function="false" hidden="false" name="mleaf_b56f278b_912e_5f9b_a3e5_bd251dec8f49" vbProcedure="false">Resume_SensAnal!$M$170</definedName>
    <definedName function="false" hidden="false" name="mleaf_b571ad46_45d7_5faf_a69c_255c7467083c" vbProcedure="false">'Heat map article'!$H$111</definedName>
    <definedName function="false" hidden="false" name="mleaf_b5731afa_0591_5db8_8ba0_8c61f558c230" vbProcedure="false">'Heat map article'!$I$130</definedName>
    <definedName function="false" hidden="false" name="mleaf_b575ce8b_5f9c_5cad_80b9_cba752ef2a45" vbProcedure="false">'Use Phase_Grid'!$M$25</definedName>
    <definedName function="false" hidden="false" name="mleaf_b57c4d4a_8855_57a9_959b_30c4a7f8b4e8" vbProcedure="false">'Heat map article'!$AL$10</definedName>
    <definedName function="false" hidden="false" name="mleaf_b57ebe67_4e79_5778_b817_7a0ac47f2cc3" vbProcedure="false">'Use Phase'!$AK$279</definedName>
    <definedName function="false" hidden="false" name="mleaf_b580e9d0_3bdf_5045_9c9f_2daa7f64e75f" vbProcedure="false">Resume_SensAnal!$R$217</definedName>
    <definedName function="false" hidden="false" name="mleaf_b5825e77_2adf_5ad5_a9bc_c215b8fe7d01" vbProcedure="false">'Heat map article'!$AB$86</definedName>
    <definedName function="false" hidden="false" name="mleaf_b582baaa_dee6_55d4_b7f4_dc050db19dd3" vbProcedure="false">'Use Phase_Grid'!$K$115</definedName>
    <definedName function="false" hidden="false" name="mleaf_b582c3b1_20fc_5b8b_9188_43acae9d63ac" vbProcedure="false">'Heat map article'!$AE$6</definedName>
    <definedName function="false" hidden="false" name="mleaf_b5863115_756d_5404_bced_f531837ca4cf" vbProcedure="false">Production!$G$47</definedName>
    <definedName function="false" hidden="false" name="mleaf_b58a3a8f_036a_5c7d_a843_d8ef6b6e8e50" vbProcedure="false">Recycling!$AT$50</definedName>
    <definedName function="false" hidden="false" name="mleaf_b58e42f2_519c_58c3_9f5d_b9e7c10eef44" vbProcedure="false">Recycling!$AL$103</definedName>
    <definedName function="false" hidden="false" name="mleaf_b58f906e_1bfb_53b9_90cf_6e49227a5e39" vbProcedure="false">'Heat map article'!$L$135</definedName>
    <definedName function="false" hidden="false" name="mleaf_b59228b9_714f_5e4a_aecf_2e11363f6d85" vbProcedure="false">'Heat map article'!$U$116</definedName>
    <definedName function="false" hidden="false" name="mleaf_b595c7d8_494d_53f1_bf1d_5e897715194c" vbProcedure="false">Production!$G$235</definedName>
    <definedName function="false" hidden="false" name="mleaf_b59a779f_b22c_5cad_af01_3205e2bee438" vbProcedure="false">Recycling!$S$114</definedName>
    <definedName function="false" hidden="false" name="mleaf_b5a178ea_3561_5f65_a112_ae13250fa7df" vbProcedure="false">'Use Phase'!$O$371</definedName>
    <definedName function="false" hidden="false" name="mleaf_b5a32e31_b7bb_5ae8_a55e_75868f1f3fb5" vbProcedure="false">'Use Phase'!$N$96</definedName>
    <definedName function="false" hidden="false" name="mleaf_b5a37ee5_732b_5b9d_b0e2_e020f61dff1f" vbProcedure="false">'Use Phase'!$AG$352</definedName>
    <definedName function="false" hidden="false" name="mleaf_b5a4ffad_19bb_5d39_a92b_5af893ed993d" vbProcedure="false">Resume_SensAnal!$P$9</definedName>
    <definedName function="false" hidden="false" name="mleaf_b5a501fb_49fa_584f_bdd0_0824278c65c8" vbProcedure="false">'Use Phase_Grid'!$N$143</definedName>
    <definedName function="false" hidden="false" name="mleaf_b5ab728c_9eee_5b6e_a0b7_2339838e262c" vbProcedure="false">Production!$H$39</definedName>
    <definedName function="false" hidden="false" name="mleaf_b5aee94c_ab58_5021_b2f9_110f6c569f53" vbProcedure="false">'Use Phase'!$AG$214</definedName>
    <definedName function="false" hidden="false" name="mleaf_b5b0e660_4312_5bfd_9e66_d95d8a743eb3" vbProcedure="false">Whisker_Sens!$J$53</definedName>
    <definedName function="false" hidden="false" name="mleaf_b5b143e7_d442_5617_a07a_7959fc341ce2" vbProcedure="false">'Heat map article'!$AX$13</definedName>
    <definedName function="false" hidden="false" name="mleaf_b5b48f05_1738_5dd2_9506_fe964dba95d0" vbProcedure="false">'Heat map article'!$AJ$75</definedName>
    <definedName function="false" hidden="false" name="mleaf_b5b61f44_b25c_5c90_aa98_326cd9220fba" vbProcedure="false">'Heat map article'!$BB$31</definedName>
    <definedName function="false" hidden="false" name="mleaf_b5b70c21_230b_51cc_8cb2_481f6fca63f9" vbProcedure="false">'Heat map article'!$H$60</definedName>
    <definedName function="false" hidden="false" name="mleaf_b5b765c9_c18e_569b_98f1_60b70b33d950" vbProcedure="false">'Use Phase'!$AG$276</definedName>
    <definedName function="false" hidden="false" name="mleaf_b5c19403_5bec_589d_8052_6f775c02f818" vbProcedure="false">Recycling!$AM$166</definedName>
    <definedName function="false" hidden="false" name="mleaf_b5c34fcc_34b3_59ef_b613_57f1a3b8c855" vbProcedure="false">'Use Phase'!$AK$152</definedName>
    <definedName function="false" hidden="false" name="mleaf_b5c7bc9f_1bcb_51ac_bef8_7b44ef0dc675" vbProcedure="false">Resume_SensAnal!$AM$88</definedName>
    <definedName function="false" hidden="false" name="mleaf_b5caf45c_e3d6_57ee_8fad_f2bb34d1d97c" vbProcedure="false">Recycling!$BJ$310</definedName>
    <definedName function="false" hidden="false" name="mleaf_b5cfbaaa_bb7f_5665_8a2d_5cf9f4ee6625" vbProcedure="false">'Use Phase_Grid'!$O$10</definedName>
    <definedName function="false" hidden="false" name="mleaf_b5d1492f_ff0b_5e08_a7cb_fd8ea54eeb28" vbProcedure="false">Graphs!$L$47</definedName>
    <definedName function="false" hidden="false" name="mleaf_b5d583ee_8948_5158_a7c4_67226c416579" vbProcedure="false">Graphs!$N$29</definedName>
    <definedName function="false" hidden="false" name="mleaf_b5d6ad55_72d8_5c2c_97af_5c6db4c3201c" vbProcedure="false">Recycling!$BR$119</definedName>
    <definedName function="false" hidden="false" name="mleaf_b5dcd7ff_e2d6_5465_bc37_8bf6e747a823" vbProcedure="false">'Heat map article'!$AQ$39</definedName>
    <definedName function="false" hidden="false" name="mleaf_b5dd1a5f_b53b_5914_a563_e6e245292911" vbProcedure="false">'Use Phase_Grid'!$V$159</definedName>
    <definedName function="false" hidden="false" name="mleaf_b5ddfd5a_cb70_502e_b50d_c23bb1f33c9a" vbProcedure="false">Production!$O$199</definedName>
    <definedName function="false" hidden="false" name="mleaf_b5df0079_25d1_518d_9ef9_92af27cf73ee" vbProcedure="false">'Use Phase'!$V$295</definedName>
    <definedName function="false" hidden="false" name="mleaf_b5df1b97_fe05_5e03_af70_cdd6dfc512f8" vbProcedure="false">'Use Phase_Grid'!$U$167</definedName>
    <definedName function="false" hidden="false" name="mleaf_b5e36aef_76b6_5c9a_b6f4_2b9ff42461de" vbProcedure="false">Resume_SensAnal!$A$207</definedName>
    <definedName function="false" hidden="false" name="mleaf_b5e875e6_5b5d_50f3_9a4c_95d71ac1901a" vbProcedure="false">Resume_SensAnal!$S$168</definedName>
    <definedName function="false" hidden="false" name="mleaf_b5e9cc4d_7b2c_54f6_b925_1c5dbbb1cf0a" vbProcedure="false">Graphs!$M$68</definedName>
    <definedName function="false" hidden="false" name="mleaf_b5e9faf7_8e73_5ebf_ba57_f744000470e4" vbProcedure="false">'Use Phase_Grid'!$K$53</definedName>
    <definedName function="false" hidden="false" name="mleaf_b5ebf56d_092d_555f_85a6_b39e8afad31d" vbProcedure="false">Production!$V$65</definedName>
    <definedName function="false" hidden="false" name="mleaf_b5ecaec2_7d04_5c19_9bde_eb0f2a9c1361" vbProcedure="false">'Use Phase'!$AD$301</definedName>
    <definedName function="false" hidden="false" name="mleaf_b5f564b5_c115_5bbf_8c30_660734c10806" vbProcedure="false">'Use Phase'!$AK$155</definedName>
    <definedName function="false" hidden="false" name="mleaf_b603f0aa_11ee_542c_b75d_2caf616a8151" vbProcedure="false">Production!$AW$18</definedName>
    <definedName function="false" hidden="false" name="mleaf_b6069e1b_37dc_5936_97ca_42cc57c7c16c" vbProcedure="false">Recycling!$O$84</definedName>
    <definedName function="false" hidden="false" name="mleaf_b60c6491_8622_5103_8bfd_3be5638e9521" vbProcedure="false">Recycling!$AV$114</definedName>
    <definedName function="false" hidden="false" name="mleaf_b60ee1b0_0fe6_50e4_a78f_f014a67825f4" vbProcedure="false">'Use Phase'!$AI$345</definedName>
    <definedName function="false" hidden="false" name="mleaf_b6109219_e97a_5160_a91d_44ada38676da" vbProcedure="false">'Use Phase'!$AG$296</definedName>
    <definedName function="false" hidden="false" name="mleaf_b6111454_99ee_51ef_a148_71c7b659f06c" vbProcedure="false">'Heat map article'!$L$49</definedName>
    <definedName function="false" hidden="false" name="mleaf_b6111ed2_f479_5472_846e_3c5ee93be46a" vbProcedure="false">'Heat map article'!$AM$26</definedName>
    <definedName function="false" hidden="false" name="mleaf_b61184de_3c8c_53db_bcbf_8db700675a26" vbProcedure="false">Resume_SensAnal!$J$183</definedName>
    <definedName function="false" hidden="false" name="mleaf_b61206ab_d7bd_50ad_bf59_95fd1d7bc30d" vbProcedure="false">'Use Phase'!$J$299</definedName>
    <definedName function="false" hidden="false" name="mleaf_b6140c94_606f_539a_bbaf_ba658c931be3" vbProcedure="false">Production!$X$4</definedName>
    <definedName function="false" hidden="false" name="mleaf_b6174545_b483_5890_9689_525fb2919dbc" vbProcedure="false">'Heat map article'!$O$45</definedName>
    <definedName function="false" hidden="false" name="mleaf_b61a8fa6_94f9_5b75_9929_e03cdfa370e8" vbProcedure="false">'Heat map article'!$J$51</definedName>
    <definedName function="false" hidden="false" name="mleaf_b61aa1c7_d0fb_5f69_8f8e_4dee5a41c854" vbProcedure="false">Graphs!$B$25</definedName>
    <definedName function="false" hidden="false" name="mleaf_b61c6b49_58cb_5108_8ae6_ad00ef8d1d8f" vbProcedure="false">'Use Phase'!$B$44</definedName>
    <definedName function="false" hidden="false" name="mleaf_b61c8153_73ff_57aa_a190_931e73e43d5d" vbProcedure="false">Recycling!$AA$170</definedName>
    <definedName function="false" hidden="false" name="mleaf_b628af7e_05f5_5a05_a1ac_f965a765df0f" vbProcedure="false">Production!$F$162</definedName>
    <definedName function="false" hidden="false" name="mleaf_b62e576c_7692_539e_bc88_1bc97f6f14b5" vbProcedure="false">Production!$AJ$209</definedName>
    <definedName function="false" hidden="false" name="mleaf_b62eb43e_3d33_5f3e_bd10_83133df628d9" vbProcedure="false">'Heat map article'!$AJ$138</definedName>
    <definedName function="false" hidden="false" name="mleaf_b6306f3f_354b_501c_bbdd_4088c5c83779" vbProcedure="false">Production!$AZ$2</definedName>
    <definedName function="false" hidden="false" name="mleaf_b6310075_2923_5270_bd49_1462e5b4803d" vbProcedure="false">'Use Phase'!$K$84</definedName>
    <definedName function="false" hidden="false" name="mleaf_b6317754_dc76_5098_9d7c_ae091ae26f46" vbProcedure="false">Resume_SensAnal!$AF$64</definedName>
    <definedName function="false" hidden="false" name="mleaf_b633765f_9846_5788_adc6_cd1dac837727" vbProcedure="false">Production!$BF$148</definedName>
    <definedName function="false" hidden="false" name="mleaf_b633ce84_69ff_5eb7_884d_89ae0a2ef7fc" vbProcedure="false">Production!$F$214</definedName>
    <definedName function="false" hidden="false" name="mleaf_b6382952_a907_5908_b0f0_6c6e62d6f363" vbProcedure="false">Production!$AT$83</definedName>
    <definedName function="false" hidden="false" name="mleaf_b63ac183_4187_5727_a26a_a0c6d520332e" vbProcedure="false">'Heat map article'!$AG$106</definedName>
    <definedName function="false" hidden="false" name="mleaf_b63f0914_7990_52c3_9b8a_e88e5259592f" vbProcedure="false">'Heat map article'!$X$93</definedName>
    <definedName function="false" hidden="false" name="mleaf_b640b943_8fd8_5efc_a8ae_c6a2be97f2ea" vbProcedure="false">Production!$AT$198</definedName>
    <definedName function="false" hidden="false" name="mleaf_b64ca946_b671_5d06_a9a3_7edc407fa4ac" vbProcedure="false">Recycling!$BP$101</definedName>
    <definedName function="false" hidden="false" name="mleaf_b64d3cc2_9d80_5dfb_9ac7_352413cdfc8b" vbProcedure="false">Resume_SensAnal!$O$200</definedName>
    <definedName function="false" hidden="false" name="mleaf_b64df828_8a0a_5cd1_b998_adb838513d1a" vbProcedure="false">Resume_SensAnal!$I$90</definedName>
    <definedName function="false" hidden="false" name="mleaf_b64fb926_39af_5f3e_9a22_3800a655abee" vbProcedure="false">'Heat map article'!$F$97</definedName>
    <definedName function="false" hidden="false" name="mleaf_b650de6d_9906_5180_97a0_355dcd2a90ee" vbProcedure="false">Recycling!$AK$90</definedName>
    <definedName function="false" hidden="false" name="mleaf_b6566e20_49ad_5ecc_afbb_99ec1352b111" vbProcedure="false">'Heat map article'!$U$41</definedName>
    <definedName function="false" hidden="false" name="mleaf_b658d29b_5321_5448_8b35_b5d63f7dcf47" vbProcedure="false">Resume_SensAnal!$AH$34</definedName>
    <definedName function="false" hidden="false" name="mleaf_b65c32fe_b63f_58a5_92e7_4d738c0a3954" vbProcedure="false">Recycling!$E$157</definedName>
    <definedName function="false" hidden="false" name="mleaf_b65c5c47_6649_5eee_a823_9654a48577b0" vbProcedure="false">'Heat map article'!$W$38</definedName>
    <definedName function="false" hidden="false" name="mleaf_b660604a_f640_56bf_870a_be115d8121b5" vbProcedure="false">'Use Phase'!$N$118</definedName>
    <definedName function="false" hidden="false" name="mleaf_b66063b4_1433_55bd_84f4_34b01391c671" vbProcedure="false">'Heat map article'!$E$113</definedName>
    <definedName function="false" hidden="false" name="mleaf_b6688516_afca_5ef4_b829_6173f24f3a10" vbProcedure="false">'Use Phase'!$O$213</definedName>
    <definedName function="false" hidden="false" name="mleaf_b66ad494_b033_5c7b_a7e4_b4701889de40" vbProcedure="false">Production!$B$33</definedName>
    <definedName function="false" hidden="false" name="mleaf_b670fbcb_1811_55c2_a992_365cf6fcd27a" vbProcedure="false">'Use Phase'!$Q$241</definedName>
    <definedName function="false" hidden="false" name="mleaf_b6711414_2817_5681_af0f_cd5beb9526ca" vbProcedure="false">'Use Phase'!$W$203</definedName>
    <definedName function="false" hidden="false" name="mleaf_b672b0a9_6a58_5639_b2e0_cfef633580ff" vbProcedure="false">Whisker_Sens!$J$34</definedName>
    <definedName function="false" hidden="false" name="mleaf_b672df0e_f8f2_57be_afc6_dc2f195c1ac6" vbProcedure="false">'Use Phase'!$S$277</definedName>
    <definedName function="false" hidden="false" name="mleaf_b685bb36_a902_5cef_b606_29da32229c7a" vbProcedure="false">'Use Phase'!$AI$351</definedName>
    <definedName function="false" hidden="false" name="mleaf_b6892c3b_c559_5f49_ade3_8b20c64c6fe3" vbProcedure="false">Recycling!$BC$149</definedName>
    <definedName function="false" hidden="false" name="mleaf_b68bb8bb_615a_54d6_8f9f_dc6923f20b35" vbProcedure="false">'Heat map article'!$AH$150</definedName>
    <definedName function="false" hidden="false" name="mleaf_b6937bf1_8e53_5093_8d4b_90ef86175189" vbProcedure="false">'Use Phase_Grid'!$P$136</definedName>
    <definedName function="false" hidden="false" name="mleaf_b693dbc2_285e_5b52_ab86_7d6eb08a1eb9" vbProcedure="false">'Use Phase'!$V$343</definedName>
    <definedName function="false" hidden="false" name="mleaf_b69495df_dc62_5d4d_b7fb_11ee443702ab" vbProcedure="false">'Use Phase'!$W$189</definedName>
    <definedName function="false" hidden="false" name="mleaf_b695fa26_4d5e_58a6_b5a2_ee086394cfb1" vbProcedure="false">Resume_SensAnal!$U$214</definedName>
    <definedName function="false" hidden="false" name="mleaf_b69632dd_7ce2_5579_9576_395146d97816" vbProcedure="false">Resume_SensAnal!$E$87</definedName>
    <definedName function="false" hidden="false" name="mleaf_b69c0929_5dac_5cf1_acc4_6dd145a6d3ca" vbProcedure="false">Production!$R$65</definedName>
    <definedName function="false" hidden="false" name="mleaf_b69fd17f_1331_56cd_8403_752813517a80" vbProcedure="false">Recycling!$J$147</definedName>
    <definedName function="false" hidden="false" name="mleaf_b6a0ee27_6d00_55fd_a419_879bcabc317d" vbProcedure="false">Resume_SensAnal!$G$170</definedName>
    <definedName function="false" hidden="false" name="mleaf_b6a55da3_d256_51ed_84ca_144d21ff0ea8" vbProcedure="false">Resume_SensAnal!$G$124</definedName>
    <definedName function="false" hidden="false" name="mleaf_b6a5dbcf_4773_57c1_a3bd_0ebf5ba4bdf5" vbProcedure="false">'Heat map article'!$AA$53</definedName>
    <definedName function="false" hidden="false" name="mleaf_b6a83b9c_90a8_5387_b227_c3289722d42a" vbProcedure="false">Whisker_Sens!$J$52</definedName>
    <definedName function="false" hidden="false" name="mleaf_b6a9de7a_02f1_55ab_900b_eb00dca33fb5" vbProcedure="false">'Use Phase'!$R$169</definedName>
    <definedName function="false" hidden="false" name="mleaf_b6aa8bff_003a_5924_af3c_8eeec5c20a0c" vbProcedure="false">Recycling!$R$96</definedName>
    <definedName function="false" hidden="false" name="mleaf_b6acf9f5_d1f0_5f6b_b475_d5f49447f0c7" vbProcedure="false">Recycling!$AP$156</definedName>
    <definedName function="false" hidden="false" name="mleaf_b6b14783_0929_5741_ae91_8f4cafc146c7" vbProcedure="false">'Heat map article'!$F$148</definedName>
    <definedName function="false" hidden="false" name="mleaf_b6b168d2_c636_537d_bdca_e71b6fc9235c" vbProcedure="false">Production!$J$130</definedName>
    <definedName function="false" hidden="false" name="mleaf_b6b586f0_d4f1_5640_aae5_099616a6a4f4" vbProcedure="false">'Use Phase_Grid'!$R$218</definedName>
    <definedName function="false" hidden="false" name="mleaf_b6b6d164_5e49_572e_8182_d78b99fbd00d" vbProcedure="false">'Heat map article'!$N$43</definedName>
    <definedName function="false" hidden="false" name="mleaf_b6ba144d_c652_5f2c_8196_90daf6fb6d2e" vbProcedure="false">'Heat map article'!$H$6</definedName>
    <definedName function="false" hidden="false" name="mleaf_b6bae4eb_47c6_5a9d_8a6a_d3df3fc7d0ae" vbProcedure="false">'Use Phase'!$P$348</definedName>
    <definedName function="false" hidden="false" name="mleaf_b6bdc9b4_407c_5cb1_a31c_ed8271d20d0b" vbProcedure="false">'Heat map article'!$D$49</definedName>
    <definedName function="false" hidden="false" name="mleaf_b6be4463_bb91_597a_ae9d_b5257a7f6d1c" vbProcedure="false">Resume_SensAnal!$K$73</definedName>
    <definedName function="false" hidden="false" name="mleaf_b6c82349_29d2_503c_bc59_ddb4e329a04a" vbProcedure="false">Resume_SensAnal!$I$113</definedName>
    <definedName function="false" hidden="false" name="mleaf_b6ca3730_1fc5_51d7_be79_3998a5deb48e" vbProcedure="false">Resume_SensAnal!$AK$123</definedName>
    <definedName function="false" hidden="false" name="mleaf_b6cb4ed5_48ad_583d_be07_52ecbd98af9d" vbProcedure="false">Production!$BO$49</definedName>
    <definedName function="false" hidden="false" name="mleaf_b6cda08d_ad2f_5195_a040_73ffba9a42ba" vbProcedure="false">'Heat map article'!$AY$11</definedName>
    <definedName function="false" hidden="false" name="mleaf_b6d05c7b_b318_5b9f_b9f8_2f4cf9141f87" vbProcedure="false">Recycling!$AW$136</definedName>
    <definedName function="false" hidden="false" name="mleaf_b6d1f604_2bb3_5bf5_9d7d_1f3020dd7b0c" vbProcedure="false">Recycling!$AE$163</definedName>
    <definedName function="false" hidden="false" name="mleaf_b6d7be94_245e_5cf7_8895_60a229833255" vbProcedure="false">'Heat map article'!$U$144</definedName>
    <definedName function="false" hidden="false" name="mleaf_b6db568b_1446_5755_8f22_66fac79ce46e" vbProcedure="false">Resume_SensAnal!$AE$50</definedName>
    <definedName function="false" hidden="false" name="mleaf_b6dd4aad_493a_514c_a862_d251b57eff34" vbProcedure="false">Production!$L$239</definedName>
    <definedName function="false" hidden="false" name="mleaf_b6e22dd7_385e_5d9c_8a0f_325fb1fbe149" vbProcedure="false">'Use Phase_Grid'!$P$61</definedName>
    <definedName function="false" hidden="false" name="mleaf_b6e3afd6_f8c6_5e6a_9acc_c406fdc00af0" vbProcedure="false">'Use Phase_Grid'!$K$261</definedName>
    <definedName function="false" hidden="false" name="mleaf_b6e65c5a_233a_51d3_85c0_e7adabae46f2" vbProcedure="false">Resume_SensAnal!$O$159</definedName>
    <definedName function="false" hidden="false" name="mleaf_b6e886a3_d2fc_510b_958a_57e9df5dc288" vbProcedure="false">Recycling!$AB$134</definedName>
    <definedName function="false" hidden="false" name="mleaf_b6f0e548_1736_5af2_a5d2_1e4c1744bc00" vbProcedure="false">'Heat map article'!$BA$27</definedName>
    <definedName function="false" hidden="false" name="mleaf_b6f23df4_001a_5c00_bb09_3319ca0c4f0b" vbProcedure="false">'Use Phase_Grid'!$M$50</definedName>
    <definedName function="false" hidden="false" name="mleaf_b6f33fdd_4f32_529a_bb52_4c4422aa30c1" vbProcedure="false">'Heat map article'!$O$86</definedName>
    <definedName function="false" hidden="false" name="mleaf_b6f9cb8d_fd1d_530f_80c6_7a235c30aeed" vbProcedure="false">Production!$B$36</definedName>
    <definedName function="false" hidden="false" name="mleaf_b6fadff6_d69a_5ac2_a7e0_a8ef8e4cc86a" vbProcedure="false">Graphs!$D$29</definedName>
    <definedName function="false" hidden="false" name="mleaf_b6fb97b0_c81e_563a_a71f_34b663cce5ea" vbProcedure="false">'Use Phase'!$O$79</definedName>
    <definedName function="false" hidden="false" name="mleaf_b6fd5ac9_f772_5320_99cc_5aeb2d7a29b1" vbProcedure="false">'Use Phase'!$AJ$194</definedName>
    <definedName function="false" hidden="false" name="mleaf_b7008399_db69_52bd_bcb2_e15d1d526068" vbProcedure="false">Recycling!$AL$163</definedName>
    <definedName function="false" hidden="false" name="mleaf_b700cae7_4853_5c30_99e7_bd16b46bcafb" vbProcedure="false">'Heat map article'!$L$119</definedName>
    <definedName function="false" hidden="false" name="mleaf_b702eed6_68f8_5ec6_a99a_551594317140" vbProcedure="false">Recycling!$AC$117</definedName>
    <definedName function="false" hidden="false" name="mleaf_b703307a_b119_5929_ad22_14d1eee0de86" vbProcedure="false">Production!$K$130</definedName>
    <definedName function="false" hidden="false" name="mleaf_b703692d_641a_514d_8071_e7fa6ced1442" vbProcedure="false">Recycling!$S$105</definedName>
    <definedName function="false" hidden="false" name="mleaf_b7068672_5fda_5052_8107_b1d942923973" vbProcedure="false">Production!$F$28</definedName>
    <definedName function="false" hidden="false" name="mleaf_b70a08ed_29b8_5cd6_9315_16dd88836e03" vbProcedure="false">'Heat map article'!$N$98</definedName>
    <definedName function="false" hidden="false" name="mleaf_b70a8a1f_cbd1_544a_b6cf_5a73d0f38f61" vbProcedure="false">Whisker_Sens!$F$33</definedName>
    <definedName function="false" hidden="false" name="mleaf_b70f5874_cafe_557c_b5b4_770e7bd15b1f" vbProcedure="false">Recycling!$AF$112</definedName>
    <definedName function="false" hidden="false" name="mleaf_b71078ec_07f0_5ccd_844f_224c378c32f1" vbProcedure="false">Graphs!$D$30</definedName>
    <definedName function="false" hidden="false" name="mleaf_b7117f1e_5325_5003_9677_cbba58bb59aa" vbProcedure="false">Graphs!$G$20</definedName>
    <definedName function="false" hidden="false" name="mleaf_b7147e76_aa10_5517_8b01_956db73e6c82" vbProcedure="false">'Heat map article'!$D$79</definedName>
    <definedName function="false" hidden="false" name="mleaf_b7165adf_7723_543b_8d93_3740adb03a8e" vbProcedure="false">Resume_SensAnal!$AO$70</definedName>
    <definedName function="false" hidden="false" name="mleaf_b719100a_5e7c_5bcc_9cd7_6fc45e0963bb" vbProcedure="false">'Heat map article'!$Z$148</definedName>
    <definedName function="false" hidden="false" name="mleaf_b7224130_b774_5bda_b3c6_104abc844d99" vbProcedure="false">'Heat map article'!$O$33</definedName>
    <definedName function="false" hidden="false" name="mleaf_b72245bd_6eba_5402_b77b_1f98f80ff35e" vbProcedure="false">'Use Phase'!$O$45</definedName>
    <definedName function="false" hidden="false" name="mleaf_b722d10a_e6f6_5e71_a464_050036f648b3" vbProcedure="false">Recycling!$G$154</definedName>
    <definedName function="false" hidden="false" name="mleaf_b7237c3f_339e_5e38_b802_2dcbc16eabd4" vbProcedure="false">Recycling!$AP$300</definedName>
    <definedName function="false" hidden="false" name="mleaf_b72813c7_0390_5f31_b367_4e9ff4f1b483" vbProcedure="false">Resume_SensAnal!$AO$95</definedName>
    <definedName function="false" hidden="false" name="mleaf_b7297ab9_cf6e_5ec0_a4e3_73b243e24f4d" vbProcedure="false">'Heat map article'!$H$10</definedName>
    <definedName function="false" hidden="false" name="mleaf_b729b8ba_0fa8_5533_a372_1d28ee363e8b" vbProcedure="false">Recycling!$I$193</definedName>
    <definedName function="false" hidden="false" name="mleaf_b72a9ce2_d463_5360_8a2e_f172865c123b" vbProcedure="false">Recycling!$AW$164</definedName>
    <definedName function="false" hidden="false" name="mleaf_b72adb45_9027_5847_9f72_8adb0d725c0a" vbProcedure="false">'Use Phase'!$AF$324</definedName>
    <definedName function="false" hidden="false" name="mleaf_b72b3e3c_1d82_5ffa_af56_8fc81db58c18" vbProcedure="false">'Use Phase_Grid'!$M$66</definedName>
    <definedName function="false" hidden="false" name="mleaf_b72bd732_76bb_5fe3_a40b_1cf445039509" vbProcedure="false">Recycling!$Y$85</definedName>
    <definedName function="false" hidden="false" name="mleaf_b72d4a5e_ce46_5150_9f77_3151fdb256b4" vbProcedure="false">'Use Phase'!$AJ$275</definedName>
    <definedName function="false" hidden="false" name="mleaf_b7326a99_084b_5de3_95e5_f468917a2b50" vbProcedure="false">'Use Phase'!$AE$317</definedName>
    <definedName function="false" hidden="false" name="mleaf_b736f529_c9a5_5508_8982_eac329c8ba18" vbProcedure="false">Recycling!$Y$84</definedName>
    <definedName function="false" hidden="false" name="mleaf_b73942af_3fb7_587d_9c66_fccd8f57f7ef" vbProcedure="false">'Use Phase'!$O$139</definedName>
    <definedName function="false" hidden="false" name="mleaf_b7397ebb_88e6_5c69_839d_0b9f25ca25d9" vbProcedure="false">'Use Phase'!$AE$211</definedName>
    <definedName function="false" hidden="false" name="mleaf_b73b30b2_0a06_5cd1_947d_9ac557baf89f" vbProcedure="false">Production!$O$53</definedName>
    <definedName function="false" hidden="false" name="mleaf_b73cf1ae_0f2a_507a_89cd_264c02cfa0d6" vbProcedure="false">Resume_SensAnal!$Q$116</definedName>
    <definedName function="false" hidden="false" name="mleaf_b73d527d_cbe3_53e9_acf0_7d83baffe3bb" vbProcedure="false">Production!$J$38</definedName>
    <definedName function="false" hidden="false" name="mleaf_b7441b39_77ec_5816_b1c2_53a291261d1f" vbProcedure="false">'Heat map article'!$P$30</definedName>
    <definedName function="false" hidden="false" name="mleaf_b744773a_1931_5d82_9cec_24d1b76b194c" vbProcedure="false">Graphs!$B$29</definedName>
    <definedName function="false" hidden="false" name="mleaf_b74900b8_e556_5510_90a7_55081eae220e" vbProcedure="false">Recycling!$BR$101</definedName>
    <definedName function="false" hidden="false" name="mleaf_b74ee80f_3d58_5ac6_85e4_bad13ebd8286" vbProcedure="false">'Heat map article'!$J$125</definedName>
    <definedName function="false" hidden="false" name="mleaf_b750240b_d6b4_5eca_b558_3327c674fc0d" vbProcedure="false">'Heat map article'!$BB$6</definedName>
    <definedName function="false" hidden="false" name="mleaf_b750981b_7048_57f8_99e1_82d0d34a3e77" vbProcedure="false">'Heat map article'!$R$23</definedName>
    <definedName function="false" hidden="false" name="mleaf_b750c770_95ad_5b69_b694_ce981ddec011" vbProcedure="false">'Heat map article'!$AM$34</definedName>
    <definedName function="false" hidden="false" name="mleaf_b7598fc4_ea41_5052_b0d5_e8859089758e" vbProcedure="false">'Use Phase'!$N$265</definedName>
    <definedName function="false" hidden="false" name="mleaf_b759d3d5_ed53_53b2_a18a_2861f52b3892" vbProcedure="false">Resume_SensAnal!$F$220</definedName>
    <definedName function="false" hidden="false" name="mleaf_b75c2000_2af5_5304_9ba8_78d2fb9cbb33" vbProcedure="false">'Heat map article'!$I$77</definedName>
    <definedName function="false" hidden="false" name="mleaf_b7608e92_2926_58f5_af19_69b819d02fdd" vbProcedure="false">'Use Phase_Grid'!$V$160</definedName>
    <definedName function="false" hidden="false" name="mleaf_b762d8d4_b76e_52ee_9344_f296cd683ed7" vbProcedure="false">Recycling!$AR$322</definedName>
    <definedName function="false" hidden="false" name="mleaf_b76374f5_ea8b_539f_8f95_13509fc4c9b2" vbProcedure="false">'Heat map article'!$AR$31</definedName>
    <definedName function="false" hidden="false" name="mleaf_b767a1f4_13f4_5be5_90b0_f8bdadc03f60" vbProcedure="false">Resume_SensAnal!$AQ$132</definedName>
    <definedName function="false" hidden="false" name="mleaf_b767b927_9b8c_530f_8353_94bdd5742e33" vbProcedure="false">'Use Phase_Grid'!$Q$230</definedName>
    <definedName function="false" hidden="false" name="mleaf_b7685b4f_3d45_5f41_ab68_c7563d27dd9d" vbProcedure="false">Resume_SensAnal!$K$210</definedName>
    <definedName function="false" hidden="false" name="mleaf_b7693f0e_9665_5e25_adb4_72bc799f9cec" vbProcedure="false">'Heat map article'!$X$140</definedName>
    <definedName function="false" hidden="false" name="mleaf_b7703a20_080d_5197_96ae_26c119710fb6" vbProcedure="false">Production!$I$102</definedName>
    <definedName function="false" hidden="false" name="mleaf_b772abb3_c5c9_5a2c_b35b_d8f3937bbb49" vbProcedure="false">'Heat map article'!$AA$130</definedName>
    <definedName function="false" hidden="false" name="mleaf_b777e492_0e31_5cb1_b968_58a45a1d0ef7" vbProcedure="false">Resume_SensAnal!$B$209</definedName>
    <definedName function="false" hidden="false" name="mleaf_b77b6230_4160_52a6_8f04_ede63556c2d1" vbProcedure="false">'Use Phase'!$N$30</definedName>
    <definedName function="false" hidden="false" name="mleaf_b77f90c1_0886_59bd_959f_4b13a68c8d1e" vbProcedure="false">'Use Phase_Grid'!$F$40</definedName>
    <definedName function="false" hidden="false" name="mleaf_b7819834_46e1_5f37_b1e8_fcca94aa8598" vbProcedure="false">Production!$S$5</definedName>
    <definedName function="false" hidden="false" name="mleaf_b781bf2d_a150_571c_8fe0_71fed5990159" vbProcedure="false">'Heat map article'!$I$49</definedName>
    <definedName function="false" hidden="false" name="mleaf_b788307b_e891_538e_aec2_adfeb291459a" vbProcedure="false">'Use Phase_Grid'!$K$254</definedName>
    <definedName function="false" hidden="false" name="mleaf_b78b3f71_318d_57f3_9d44_cc1d958e64db" vbProcedure="false">Production!$AT$184</definedName>
    <definedName function="false" hidden="false" name="mleaf_b78dde70_5e45_5cea_a21a_8da361d9df5d" vbProcedure="false">'Use Phase'!$AH$276</definedName>
    <definedName function="false" hidden="false" name="mleaf_b79ff651_04a5_581d_8266_6c9fdd071f80" vbProcedure="false">'Heat map article'!$AG$107</definedName>
    <definedName function="false" hidden="false" name="mleaf_b7a34049_4c7a_5b1c_a86a_693bac1a8678" vbProcedure="false">'Heat map article'!$V$123</definedName>
    <definedName function="false" hidden="false" name="mleaf_b7a760e9_f8c4_5516_af9c_b24b17664109" vbProcedure="false">'Heat map article'!$N$19</definedName>
    <definedName function="false" hidden="false" name="mleaf_b7a76c43_a2e6_58ad_a432_514c6e62bf57" vbProcedure="false">'Use Phase'!$AI$302</definedName>
    <definedName function="false" hidden="false" name="mleaf_b7a842fb_3c26_5888_a492_2871b7af51ff" vbProcedure="false">'Heat map article'!$G$111</definedName>
    <definedName function="false" hidden="false" name="mleaf_b7ae7934_6d9d_5014_bf1d_bf637b2f597e" vbProcedure="false">'Use Phase'!$M$10</definedName>
    <definedName function="false" hidden="false" name="mleaf_b7af341d_2064_58b7_b69f_f1f209f1bb0e" vbProcedure="false">'Use Phase'!$J$223</definedName>
    <definedName function="false" hidden="false" name="mleaf_b7b78b95_88ba_5e29_9ab4_412499374ce4" vbProcedure="false">'Use Phase_Grid'!$O$58</definedName>
    <definedName function="false" hidden="false" name="mleaf_b7ba9424_e599_5e5c_81f6_20df07be11af" vbProcedure="false">Recycling!$AX$92</definedName>
    <definedName function="false" hidden="false" name="mleaf_b7bc2751_7450_5a3a_87de_526e6333134c" vbProcedure="false">'Use Phase'!$AI$247</definedName>
    <definedName function="false" hidden="false" name="mleaf_b7bc81e9_7e89_58bb_b68f_620d53ab781b" vbProcedure="false">'Heat map article'!$AJ$110</definedName>
    <definedName function="false" hidden="false" name="mleaf_b7bea7af_3e17_54f5_8091_cfed5713b0ca" vbProcedure="false">Production!$P$24</definedName>
    <definedName function="false" hidden="false" name="mleaf_b7c21dab_60fa_5c64_9f86_2d42b9911cbc" vbProcedure="false">'Use Phase_Grid'!$W$212</definedName>
    <definedName function="false" hidden="false" name="mleaf_b7c23ed4_4ee3_53de_8f75_5f3e7bedd2f6" vbProcedure="false">Production!$H$111</definedName>
    <definedName function="false" hidden="false" name="mleaf_b7c2c80e_6bb5_56b7_9068_bec80f353107" vbProcedure="false">Recycling!$AV$127</definedName>
    <definedName function="false" hidden="false" name="mleaf_b7c35504_144e_544c_b1a0_73c05c8fe0f0" vbProcedure="false">'Use Phase'!$O$230</definedName>
    <definedName function="false" hidden="false" name="mleaf_b7d3224e_0858_5024_8e8b_cc65570f0df4" vbProcedure="false">'Use Phase'!$AG$342</definedName>
    <definedName function="false" hidden="false" name="mleaf_b7d34c7a_3402_587a_ae98_11f65f5db09f" vbProcedure="false">Recycling!$B$102</definedName>
    <definedName function="false" hidden="false" name="mleaf_b7d47426_ad36_56fc_a973_7965072effb9" vbProcedure="false">'Heat map article'!$AW$21</definedName>
    <definedName function="false" hidden="false" name="mleaf_b7d8f769_5f46_5e8c_8e4c_6ed47aadf385" vbProcedure="false">'Heat map article'!$E$120</definedName>
    <definedName function="false" hidden="false" name="mleaf_b7dd6983_f76c_5600_b312_fa6ab421b653" vbProcedure="false">Recycling!$AB$122</definedName>
    <definedName function="false" hidden="false" name="mleaf_b7df1137_6f1a_57fc_92b0_a17e751e2881" vbProcedure="false">Recycling!$BM$301</definedName>
    <definedName function="false" hidden="false" name="mleaf_b7e11cb1_eb2d_537f_bf17_d548f1516890" vbProcedure="false">'Heat map article'!$AL$12</definedName>
    <definedName function="false" hidden="false" name="mleaf_b7e1e5ba_78da_5940_b42b_145c5594eea7" vbProcedure="false">'Heat map article'!$U$24</definedName>
    <definedName function="false" hidden="false" name="mleaf_b7e43f1c_1be8_5472_93c0_b57ac6b519a0" vbProcedure="false">'Use Phase_Grid'!$V$180</definedName>
    <definedName function="false" hidden="false" name="mleaf_b7e8ba26_0794_5050_9a13_81af6635a0a8" vbProcedure="false">'Use Phase'!$R$210</definedName>
    <definedName function="false" hidden="false" name="mleaf_b7ef05e8_0be4_5bfc_93a3_8ae92ed81a94" vbProcedure="false">Resume_SensAnal!$H$148</definedName>
    <definedName function="false" hidden="false" name="mleaf_b7f062fd_8233_5438_81b3_335dfa11dc78" vbProcedure="false">Recycling!$S$174</definedName>
    <definedName function="false" hidden="false" name="mleaf_b7f3051a_7f22_5dc2_88dc_b2b3dafd37c4" vbProcedure="false">Resume_SensAnal!$X$213</definedName>
    <definedName function="false" hidden="false" name="mleaf_b7f366f8_708e_5a57_8251_478d1dce4d36" vbProcedure="false">'Heat map article'!$AF$37</definedName>
    <definedName function="false" hidden="false" name="mleaf_b7f444a1_466e_56d3_bec9_b2ffe8dfe0ce" vbProcedure="false">Graphs!$M$30</definedName>
    <definedName function="false" hidden="false" name="mleaf_b7f667ce_245c_5227_8723_b2bcb307aab6" vbProcedure="false">Recycling!$AN$164</definedName>
    <definedName function="false" hidden="false" name="mleaf_b7f926f7_9a31_51b6_ad0d_3622daf24871" vbProcedure="false">Recycling!$F$96</definedName>
    <definedName function="false" hidden="false" name="mleaf_b7fc7446_db1a_558b_a084_0596bc346fc7" vbProcedure="false">Graphs!$L$48</definedName>
    <definedName function="false" hidden="false" name="mleaf_b7fc7c31_1817_5d15_a4b7_c0a96b4a1a44" vbProcedure="false">Resume_SensAnal!$AL$122</definedName>
    <definedName function="false" hidden="false" name="mleaf_b7fc84f0_1798_50f0_b8a7_a162fd92bcb6" vbProcedure="false">'Use Phase_Grid'!$M$5</definedName>
    <definedName function="false" hidden="false" name="mleaf_b805f02b_98ad_58d0_af24_9cfe0ddb9f96" vbProcedure="false">'Use Phase'!$M$210</definedName>
    <definedName function="false" hidden="false" name="mleaf_b80625ce_c10a_51fe_ac01_8635fc4b4e8d" vbProcedure="false">Resume_SensAnal!$H$91</definedName>
    <definedName function="false" hidden="false" name="mleaf_b8069077_82f7_50af_967d_bff19e34f364" vbProcedure="false">Recycling!$B$103</definedName>
    <definedName function="false" hidden="false" name="mleaf_b80748a8_4035_5810_8760_4ba55f24a120" vbProcedure="false">'Use Phase'!$AI$300</definedName>
    <definedName function="false" hidden="false" name="mleaf_b80c167f_973c_5d65_8a85_2bf04e083ef2" vbProcedure="false">'Heat map article'!$AX$11</definedName>
    <definedName function="false" hidden="false" name="mleaf_b811b065_7e4e_5e44_aafa_3703e25c8bf1" vbProcedure="false">Production!$W$75</definedName>
    <definedName function="false" hidden="false" name="mleaf_b8120762_f8aa_571b_a268_7086b4da079c" vbProcedure="false">'Use Phase'!$M$72</definedName>
    <definedName function="false" hidden="false" name="mleaf_b812a6bd_adc8_5205_a8f3_67fed46a6b69" vbProcedure="false">'Heat map article'!$E$102</definedName>
    <definedName function="false" hidden="false" name="mleaf_b814c6ee_be6b_55ed_8792_b4a27ae7cbc5" vbProcedure="false">Recycling!$AD$84</definedName>
    <definedName function="false" hidden="false" name="mleaf_b8183ff9_45bb_546b_990f_040f58b9a49e" vbProcedure="false">'Use Phase'!$AI$157</definedName>
    <definedName function="false" hidden="false" name="mleaf_b81a9532_6a73_531d_96b8_a5161673ba2c" vbProcedure="false">'Use Phase'!$AE$331</definedName>
    <definedName function="false" hidden="false" name="mleaf_b81d8d17_1e4c_5e75_9617_834dc5e932a3" vbProcedure="false">Graphs!$K$9</definedName>
    <definedName function="false" hidden="false" name="mleaf_b81e4b33_3c54_5ad3_bd83_99e996f303c5" vbProcedure="false">Resume_SensAnal!$AE$73</definedName>
    <definedName function="false" hidden="false" name="mleaf_b81e6017_1829_5c1a_b3bd_ad0d2a91b742" vbProcedure="false">'Heat map article'!$AA$116</definedName>
    <definedName function="false" hidden="false" name="mleaf_b820e425_5c49_5664_a4d3_b1f721d7a86f" vbProcedure="false">'Use Phase'!$T$140</definedName>
    <definedName function="false" hidden="false" name="mleaf_b821031f_356f_5d11_9008_413927c3ddaf" vbProcedure="false">'Heat map article'!$AG$87</definedName>
    <definedName function="false" hidden="false" name="mleaf_b8222261_07ea_55e1_8887_0da3e4ca24a5" vbProcedure="false">'Heat map article'!$Z$86</definedName>
    <definedName function="false" hidden="false" name="mleaf_b8223cc3_b8fc_59cb_9e6b_0ca3cec69343" vbProcedure="false">Resume_SensAnal!$I$45</definedName>
    <definedName function="false" hidden="false" name="mleaf_b822eef7_f09e_58f1_ab58_73ab61518bec" vbProcedure="false">'Use Phase_Grid'!$R$162</definedName>
    <definedName function="false" hidden="false" name="mleaf_b82aa8fd_bc75_5090_829e_a3e5ab96d6be" vbProcedure="false">Recycling!$AR$340</definedName>
    <definedName function="false" hidden="false" name="mleaf_b82c0975_3eb7_5f0a_afeb_ad2d81f8b79a" vbProcedure="false">'Heat map article'!$L$40</definedName>
    <definedName function="false" hidden="false" name="mleaf_b82c3c0d_0773_55a6_9ec2_9ab3ee1d5ec2" vbProcedure="false">Resume_SensAnal!$AF$73</definedName>
    <definedName function="false" hidden="false" name="mleaf_b82c84ac_b8a8_51c3_b273_32231612d459" vbProcedure="false">'Heat map article'!$AA$155</definedName>
    <definedName function="false" hidden="false" name="mleaf_b82d18f8_84eb_5553_86d0_75bc0e1248bc" vbProcedure="false">Production!$R$73</definedName>
    <definedName function="false" hidden="false" name="mleaf_b833b43a_d55d_532d_9410_33e3edfe63e3" vbProcedure="false">Resume_SensAnal!$B$211</definedName>
    <definedName function="false" hidden="false" name="mleaf_b834e046_b1e9_5713_9a3b_78fdcc9cff63" vbProcedure="false">'Heat map article'!$L$31</definedName>
    <definedName function="false" hidden="false" name="mleaf_b834f7b3_e9d8_552b_b95a_36d9990fdf6e" vbProcedure="false">'Use Phase_Grid'!$J$227</definedName>
    <definedName function="false" hidden="false" name="mleaf_b837d881_8310_5e7d_aa44_67349384f56e" vbProcedure="false">'Heat map article'!$AF$101</definedName>
    <definedName function="false" hidden="false" name="mleaf_b83a14bf_e6ed_5f5b_b8ca_5ba7255e71d0" vbProcedure="false">Resume_SensAnal!$AO$33</definedName>
    <definedName function="false" hidden="false" name="mleaf_b83d0290_a658_5aab_9640_7f5297161105" vbProcedure="false">Recycling!$BS$105</definedName>
    <definedName function="false" hidden="false" name="mleaf_b83d1ad3_def3_57bc_a69f_66ce91922984" vbProcedure="false">'Use Phase_Grid'!$N$5</definedName>
    <definedName function="false" hidden="false" name="mleaf_b840a12b_79b5_5b55_98a9_0e6d43af3992" vbProcedure="false">'Use Phase_Grid'!$O$263</definedName>
    <definedName function="false" hidden="false" name="mleaf_b841c1e1_e68e_529c_8fc8_ca33a044563d" vbProcedure="false">Recycling!$F$147</definedName>
    <definedName function="false" hidden="false" name="mleaf_b845cb6c_7f31_5e04_a3fa_8e40460c7ca2" vbProcedure="false">Resume_SensAnal!$R$71</definedName>
    <definedName function="false" hidden="false" name="mleaf_b84610b5_e570_5889_a245_ed30ebb43f8a" vbProcedure="false">Resume_SensAnal!$S$46</definedName>
    <definedName function="false" hidden="false" name="mleaf_b848b70c_6332_5cbb_ac8e_59613b755d54" vbProcedure="false">'Use Phase_Grid'!$M$195</definedName>
    <definedName function="false" hidden="false" name="mleaf_b848b8cd_adb7_580d_a8c5_83757a8a82a1" vbProcedure="false">'Heat map article'!$G$22</definedName>
    <definedName function="false" hidden="false" name="mleaf_b8495278_6bd2_5847_9427_308d4f1f0f89" vbProcedure="false">Whisker_Sens!$J$19</definedName>
    <definedName function="false" hidden="false" name="mleaf_b849d212_03c3_59bc_85c0_bd8fb295c5dc" vbProcedure="false">Recycling!$BA$88</definedName>
    <definedName function="false" hidden="false" name="mleaf_b84a115e_18d3_54e7_96ab_db07bcdf477f" vbProcedure="false">'Heat map article'!$AG$98</definedName>
    <definedName function="false" hidden="false" name="mleaf_b84c99fb_5df5_5605_8de2_4a1881d11394" vbProcedure="false">'Heat map article'!$AP$26</definedName>
    <definedName function="false" hidden="false" name="mleaf_b851907d_4cb0_5c11_99e2_ba67a0baf11d" vbProcedure="false">Graphs!$M$54</definedName>
    <definedName function="false" hidden="false" name="mleaf_b8543789_ae24_55d5_9e30_f63ab48919a2" vbProcedure="false">Resume_SensAnal!$M$16</definedName>
    <definedName function="false" hidden="false" name="mleaf_b8600eef_202d_56a0_a206_4d30f23e8587" vbProcedure="false">Resume_SensAnal!$T$49</definedName>
    <definedName function="false" hidden="false" name="mleaf_b862f0a1_b3bd_5fff_818d_9cd3fc09253e" vbProcedure="false">'Use Phase'!$AG$189</definedName>
    <definedName function="false" hidden="false" name="mleaf_b863fd79_2c88_591f_b726_e89f09c73dc3" vbProcedure="false">'Heat map article'!$AO$6</definedName>
    <definedName function="false" hidden="false" name="mleaf_b8684750_e649_5273_828a_b0095bf12b9d" vbProcedure="false">'Use Phase_Grid'!$V$223</definedName>
    <definedName function="false" hidden="false" name="mleaf_b8695301_afb3_5db4_b5d1_3d0d72541c8b" vbProcedure="false">Resume_SensAnal!$M$86</definedName>
    <definedName function="false" hidden="false" name="mleaf_b869cd3e_2440_50ef_967d_0019bb310298" vbProcedure="false">'Heat map article'!$AJ$152</definedName>
    <definedName function="false" hidden="false" name="mleaf_b869dde0_5c16_57fc_aafe_abac19a09c32" vbProcedure="false">'Heat map article'!$AN$17</definedName>
    <definedName function="false" hidden="false" name="mleaf_b86cb24b_74e9_5224_a2d0_20a82f6c4a04" vbProcedure="false">Recycling!$S$92</definedName>
    <definedName function="false" hidden="false" name="mleaf_b86e1e44_031c_50b4_bf38_0d5b3883ae59" vbProcedure="false">'Heat map article'!$W$111</definedName>
    <definedName function="false" hidden="false" name="mleaf_b8703695_9dd7_5b98_831d_bac3d8286d3a" vbProcedure="false">Recycling!$AT$95</definedName>
    <definedName function="false" hidden="false" name="mleaf_b875a3f3_8b6d_5d2b_99de_413f2121de9c" vbProcedure="false">Resume_SensAnal!$AR$102</definedName>
    <definedName function="false" hidden="false" name="mleaf_b87cf60b_4b37_5575_ac43_be1c1fca85ac" vbProcedure="false">'Use Phase'!$AD$309</definedName>
    <definedName function="false" hidden="false" name="mleaf_b87dbfac_c62b_5d8b_ad4c_091dff8aafce" vbProcedure="false">'Use Phase'!$S$196</definedName>
    <definedName function="false" hidden="false" name="mleaf_b87efea1_33cc_56d2_bc69_5364e3ae72e3" vbProcedure="false">'Heat map article'!$AA$91</definedName>
    <definedName function="false" hidden="false" name="mleaf_b8821268_84cf_5334_a1f9_9c8c4ba34057" vbProcedure="false">'Use Phase'!$P$12</definedName>
    <definedName function="false" hidden="false" name="mleaf_b883a39a_5993_55d6_9b06_ea183edf54c9" vbProcedure="false">'Use Phase_Grid'!$O$168</definedName>
    <definedName function="false" hidden="false" name="mleaf_b88b4477_beb1_56a3_9bb8_b8bd2a26eb3f" vbProcedure="false">Production!$L$164</definedName>
    <definedName function="false" hidden="false" name="mleaf_b88fffe5_2376_5375_81a9_2dd1d3eecb3c" vbProcedure="false">'Use Phase'!$T$173</definedName>
    <definedName function="false" hidden="false" name="mleaf_b89292d6_3aa6_5398_b325_70b61deab4c7" vbProcedure="false">Recycling!$V$149</definedName>
    <definedName function="false" hidden="false" name="mleaf_b895b85e_7ee8_5cf7_b527_6c1a457ebb72" vbProcedure="false">Recycling!$J$196</definedName>
    <definedName function="false" hidden="false" name="mleaf_b898f56e_7228_5ec5_a5a1_78b540cae8b9" vbProcedure="false">Production!$W$73</definedName>
    <definedName function="false" hidden="false" name="mleaf_b89e495f_5d7c_5225_92e0_a5766cc5cc5b" vbProcedure="false">'Heat map article'!$AI$136</definedName>
    <definedName function="false" hidden="false" name="mleaf_b89e5992_b818_5a66_9779_1d7f7ea320a0" vbProcedure="false">Production!$AZ$80</definedName>
    <definedName function="false" hidden="false" name="mleaf_b89f8c1c_2efa_540f_bab6_59d44b9b9bc9" vbProcedure="false">Resume_SensAnal!$Q$127</definedName>
    <definedName function="false" hidden="false" name="mleaf_b8a0733c_71a7_5e50_90fc_6bbc834b959c" vbProcedure="false">'Heat map article'!$H$113</definedName>
    <definedName function="false" hidden="false" name="mleaf_b8a56e63_da61_5e97_80ca_23387182970f" vbProcedure="false">Resume_SensAnal!$W$19</definedName>
    <definedName function="false" hidden="false" name="mleaf_b8a6ec20_c1a7_5ea8_bc34_6f7386de006e" vbProcedure="false">Resume_SensAnal!$AD$103</definedName>
    <definedName function="false" hidden="false" name="mleaf_b8aade9c_a931_58a5_9ab0_3b8d1eb6b80e" vbProcedure="false">'Use Phase'!$N$23</definedName>
    <definedName function="false" hidden="false" name="mleaf_b8acb410_23a2_5c07_9dfc_b051a724da72" vbProcedure="false">Resume_SensAnal!$H$79</definedName>
    <definedName function="false" hidden="false" name="mleaf_b8ad6345_4a6d_550f_b7f2_b795aa4948e0" vbProcedure="false">Recycling!$AQ$341</definedName>
    <definedName function="false" hidden="false" name="mleaf_b8af2d4c_3c4a_57df_8bbc_a0e9afb3e284" vbProcedure="false">'Use Phase'!$AD$253</definedName>
    <definedName function="false" hidden="false" name="mleaf_b8af3a49_7b8e_521f_a158_cc7a8b3fa00a" vbProcedure="false">'Use Phase_Grid'!$Q$61</definedName>
    <definedName function="false" hidden="false" name="mleaf_b8b04468_e2cb_5f6a_90a6_ff57111c9b45" vbProcedure="false">Resume_SensAnal!$AF$60</definedName>
    <definedName function="false" hidden="false" name="mleaf_b8b2e5b7_bef6_572a_8159_72a2143dde8e" vbProcedure="false">Graphs!$B$22</definedName>
    <definedName function="false" hidden="false" name="mleaf_b8b4e023_893a_585a_af55_6809ae7e5b5f" vbProcedure="false">'Heat map article'!$G$12</definedName>
    <definedName function="false" hidden="false" name="mleaf_b8b580ea_1ea4_5980_909c_e3dfabf7b36b" vbProcedure="false">Production!$AV$17</definedName>
    <definedName function="false" hidden="false" name="mleaf_b8b622e6_8c67_5fe5_b2c1_203d8feab9ac" vbProcedure="false">Recycling!$AZ$157</definedName>
    <definedName function="false" hidden="false" name="mleaf_b8b7ae81_b9ed_511e_a010_5db53c30ccf8" vbProcedure="false">'Use Phase'!$N$366</definedName>
    <definedName function="false" hidden="false" name="mleaf_b8bb1272_04c7_5baf_a3dc_843772194e20" vbProcedure="false">'Use Phase_Grid'!$W$173</definedName>
    <definedName function="false" hidden="false" name="mleaf_b8bb7646_c2d0_5001_abbf_65a9f9eca77d" vbProcedure="false">'Use Phase'!$S$309</definedName>
    <definedName function="false" hidden="false" name="mleaf_b8c0bfbc_bbe4_562f_8002_1cc627f50290" vbProcedure="false">'Use Phase'!$Q$58</definedName>
    <definedName function="false" hidden="false" name="mleaf_b8c2b69a_b998_5ee4_b971_45242bd13387" vbProcedure="false">'Use Phase'!$J$330</definedName>
    <definedName function="false" hidden="false" name="mleaf_b8c45cd9_b782_55b9_ae87_167f8537c4c7" vbProcedure="false">Resume_SensAnal!$O$198</definedName>
    <definedName function="false" hidden="false" name="mleaf_b8c5b57a_e89e_5de3_a7c8_05bf840d432e" vbProcedure="false">Resume_SensAnal!$AL$87</definedName>
    <definedName function="false" hidden="false" name="mleaf_b8c82266_69e9_577d_b19f_28523806a86f" vbProcedure="false">Production!$H$220</definedName>
    <definedName function="false" hidden="false" name="mleaf_b8cb343a_97d0_56cf_bffc_446c4728f56a" vbProcedure="false">'Heat map article'!$AJ$42</definedName>
    <definedName function="false" hidden="false" name="mleaf_b8cfd372_dfcc_5553_bc13_7f605e40b210" vbProcedure="false">'Use Phase'!$R$166</definedName>
    <definedName function="false" hidden="false" name="mleaf_b8d2d745_f49a_5f0d_8256_421650ee49cf" vbProcedure="false">'Use Phase'!$L$233</definedName>
    <definedName function="false" hidden="false" name="mleaf_b8d4a131_d804_5960_bc89_b821d967b05a" vbProcedure="false">Resume_SensAnal!$V$9</definedName>
    <definedName function="false" hidden="false" name="mleaf_b8d97df4_ed2e_55ea_827f_38cdf8463e75" vbProcedure="false">'Use Phase'!$E$44</definedName>
    <definedName function="false" hidden="false" name="mleaf_b8d9a937_e009_58d9_8c01_cd412b4c998d" vbProcedure="false">Resume_SensAnal!$AQ$101</definedName>
    <definedName function="false" hidden="false" name="mleaf_b8dcf573_29c4_58f0_94ca_feb0ae5eba6c" vbProcedure="false">Recycling!$AE$95</definedName>
    <definedName function="false" hidden="false" name="mleaf_b8de4b13_286d_5439_a5ba_5702fcdccbe7" vbProcedure="false">Recycling!$AT$144</definedName>
    <definedName function="false" hidden="false" name="mleaf_b8e52de2_fb27_5540_b16a_8caddac652d4" vbProcedure="false">Recycling!$AK$92</definedName>
    <definedName function="false" hidden="false" name="mleaf_b8f03d3e_6727_5448_ab9d_5e13daa620a1" vbProcedure="false">'Heat map article'!$E$105</definedName>
    <definedName function="false" hidden="false" name="mleaf_b8f2939e_88af_51b4_a20d_4453000ababd" vbProcedure="false">Graphs!$Q$50</definedName>
    <definedName function="false" hidden="false" name="mleaf_b8f47e8b_42e3_5941_8a09_63c43e0f0ec0" vbProcedure="false">Graphs!$Q$21</definedName>
    <definedName function="false" hidden="false" name="mleaf_b8fb6120_764f_5ec7_a925_7758b29e3de3" vbProcedure="false">'Use Phase'!$AI$144</definedName>
    <definedName function="false" hidden="false" name="mleaf_b900df2b_2237_5b8f_aaf3_571219cd25ec" vbProcedure="false">'Use Phase'!$AD$144</definedName>
    <definedName function="false" hidden="false" name="mleaf_b9038cba_f836_53ce_a61c_1d7bc56b3586" vbProcedure="false">'Heat map article'!$C$45</definedName>
    <definedName function="false" hidden="false" name="mleaf_b90456d5_63e6_541d_90bf_3d48e6f417c9" vbProcedure="false">'Heat map article'!$AH$110</definedName>
    <definedName function="false" hidden="false" name="mleaf_b9060456_1da8_5cd9_beb5_3662fb25b202" vbProcedure="false">'Use Phase'!$V$272</definedName>
    <definedName function="false" hidden="false" name="mleaf_b90a69ff_4e9a_5214_835d_ee0204172fca" vbProcedure="false">Recycling!$BR$318</definedName>
    <definedName function="false" hidden="false" name="mleaf_b90ed8bf_4a8b_54e1_a7cc_01097527b540" vbProcedure="false">Recycling!$AY$81</definedName>
    <definedName function="false" hidden="false" name="mleaf_b9110bb4_4e75_5043_8a0f_3da7b8384a01" vbProcedure="false">'Heat map article'!$Q$131</definedName>
    <definedName function="false" hidden="false" name="mleaf_b91af74a_53d0_5265_b2c8_ce94c2520ab7" vbProcedure="false">'Use Phase_Grid'!$T$186</definedName>
    <definedName function="false" hidden="false" name="mleaf_b91e0b85_bc49_5d1d_b032_22298e29d707" vbProcedure="false">'Heat map article'!$AE$149</definedName>
    <definedName function="false" hidden="false" name="mleaf_b91e24ac_25c8_5c85_a4a9_b7aa89e9e755" vbProcedure="false">Recycling!$T$94</definedName>
    <definedName function="false" hidden="false" name="mleaf_b91ebc75_6a83_50cb_8d73_f3ee11faa193" vbProcedure="false">'Use Phase'!$S$299</definedName>
    <definedName function="false" hidden="false" name="mleaf_b9207cd8_7179_51e3_869e_2ca4ca30787a" vbProcedure="false">'Use Phase'!$V$316</definedName>
    <definedName function="false" hidden="false" name="mleaf_b9213e83_bd99_5011_a0f0_f03e045a2b7f" vbProcedure="false">'Use Phase_Grid'!$N$262</definedName>
    <definedName function="false" hidden="false" name="mleaf_b9227810_5524_5b51_984e_3e5773f3a8b7" vbProcedure="false">'Use Phase'!$R$15</definedName>
    <definedName function="false" hidden="false" name="mleaf_b923ed3b_4e3d_55f5_ab88_bb2f87fcfb3f" vbProcedure="false">Recycling!$BM$331</definedName>
    <definedName function="false" hidden="false" name="mleaf_b9260e4d_256b_573b_a924_9d5035b534d0" vbProcedure="false">'Use Phase'!$V$325</definedName>
    <definedName function="false" hidden="false" name="mleaf_b926cc22_c895_5fcc_8234_bedc819783d1" vbProcedure="false">Production!$K$85</definedName>
    <definedName function="false" hidden="false" name="mleaf_b92c9768_ac4c_592e_a97a_c8be7c9ac186" vbProcedure="false">'Heat map article'!$N$95</definedName>
    <definedName function="false" hidden="false" name="mleaf_b9342bbf_25a1_546c_959e_9a17e9935e5f" vbProcedure="false">'Heat map article'!$J$65</definedName>
    <definedName function="false" hidden="false" name="mleaf_b93715c7_7f94_5631_9573_5e5da1458a9a" vbProcedure="false">'Heat map article'!$W$25</definedName>
    <definedName function="false" hidden="false" name="mleaf_b937e30c_3a2b_5102_a943_d36771446d86" vbProcedure="false">Graphs!$Q$4</definedName>
    <definedName function="false" hidden="false" name="mleaf_b9395445_3e80_5514_aada_1bf0fe7a60c6" vbProcedure="false">Production!$AV$9</definedName>
    <definedName function="false" hidden="false" name="mleaf_b941f11c_21e1_5447_a2ec_0aeb266b83b6" vbProcedure="false">Production!$Y$153</definedName>
    <definedName function="false" hidden="false" name="mleaf_b945a9ba_202c_5487_af3e_bb0697c74da7" vbProcedure="false">'Use Phase'!$Q$196</definedName>
    <definedName function="false" hidden="false" name="mleaf_b9462c58_2bce_50f9_ba6e_a30d404d9045" vbProcedure="false">'Heat map article'!$W$124</definedName>
    <definedName function="false" hidden="false" name="mleaf_b94aad6d_1a0b_52f0_9acd_239dfa2c3d71" vbProcedure="false">Recycling!$AE$173</definedName>
    <definedName function="false" hidden="false" name="mleaf_b94de2c4_dc49_5e36_8135_ddd78288dbee" vbProcedure="false">Graphs!$O$8</definedName>
    <definedName function="false" hidden="false" name="mleaf_b9669b92_c92f_595e_a1e7_54fe119ff0d8" vbProcedure="false">'Use Phase'!$B$5</definedName>
    <definedName function="false" hidden="false" name="mleaf_b968ad70_1d5a_5034_8da6_e79fd879f165" vbProcedure="false">Production!$N$172</definedName>
    <definedName function="false" hidden="false" name="mleaf_b96a0c4a_f232_544c_bdc4_d55e5b0195c7" vbProcedure="false">'Heat map article'!$P$106</definedName>
    <definedName function="false" hidden="false" name="mleaf_b96a0f85_47cb_533b_af7f_a1661102deb9" vbProcedure="false">Production!$BF$57</definedName>
    <definedName function="false" hidden="false" name="mleaf_b96bf6e1_d69b_59d7_a8f4_f7ae92c42493" vbProcedure="false">'Use Phase'!$M$339</definedName>
    <definedName function="false" hidden="false" name="mleaf_b96e48ad_7740_58bd_8e5a_bc36695a418c" vbProcedure="false">Recycling!$R$146</definedName>
    <definedName function="false" hidden="false" name="mleaf_b96f0124_89f8_5e3d_ae66_d7416ace9497" vbProcedure="false">Production!$G$203</definedName>
    <definedName function="false" hidden="false" name="mleaf_b96f29c4_8939_503c_8b68_7c94a06e8286" vbProcedure="false">Recycling!$AU$319</definedName>
    <definedName function="false" hidden="false" name="mleaf_b9715f84_b76c_5694_a71a_e2466d0d743f" vbProcedure="false">'Use Phase_Grid'!$O$243</definedName>
    <definedName function="false" hidden="false" name="mleaf_b971fd9c_4496_50f4_8148_8a68000aebe7" vbProcedure="false">Production!$Z$187</definedName>
    <definedName function="false" hidden="false" name="mleaf_b972f5ec_86b3_5799_8a8b_d2d09a9cf7f8" vbProcedure="false">'Use Phase'!$L$363</definedName>
    <definedName function="false" hidden="false" name="mleaf_b9754f39_4d1b_51cd_baae_e3c238ef7a4d" vbProcedure="false">'Use Phase'!$T$253</definedName>
    <definedName function="false" hidden="false" name="mleaf_b9790bd5_e45b_50d4_82ef_c85db8c2f78c" vbProcedure="false">Recycling!$AU$307</definedName>
    <definedName function="false" hidden="false" name="mleaf_b980bab0_167f_53ed_afc7_324e36963c5d" vbProcedure="false">Resume_SensAnal!$AQ$42</definedName>
    <definedName function="false" hidden="false" name="mleaf_b984b24e_760f_5773_bd73_d4db83826707" vbProcedure="false">Production!$M$25</definedName>
    <definedName function="false" hidden="false" name="mleaf_b9853f27_6f7c_569d_bcde_44ec2f1efbf2" vbProcedure="false">'Use Phase'!$W$287</definedName>
    <definedName function="false" hidden="false" name="mleaf_b9879c93_7cf7_55ee_b90d_b7d06dddfa73" vbProcedure="false">Recycling!$F$189</definedName>
    <definedName function="false" hidden="false" name="mleaf_b987ad32_7dc0_547e_91c6_fb129f53cdf1" vbProcedure="false">Resume_SensAnal!$J$127</definedName>
    <definedName function="false" hidden="false" name="mleaf_b98cbab9_2223_5ac1_921a_ca6506901175" vbProcedure="false">'Use Phase_Grid'!$L$48</definedName>
    <definedName function="false" hidden="false" name="mleaf_b98fdb27_9044_5963_8238_0a3fd0c80101" vbProcedure="false">'Heat map article'!$W$107</definedName>
    <definedName function="false" hidden="false" name="mleaf_b991eef5_23cf_5e7e_9525_b8b820da9928" vbProcedure="false">'Heat map article'!$AH$136</definedName>
    <definedName function="false" hidden="false" name="mleaf_b992a19e_0525_55b7_9660_672831d5ccac" vbProcedure="false">Graphs!$P$30</definedName>
    <definedName function="false" hidden="false" name="mleaf_b992e1a3_ee46_5473_b7bc_8a1a91e78a98" vbProcedure="false">'Heat map article'!$Q$19</definedName>
    <definedName function="false" hidden="false" name="mleaf_b9939752_3182_59e7_b214_c993057c5eef" vbProcedure="false">Recycling!$H$122</definedName>
    <definedName function="false" hidden="false" name="mleaf_b9958b4b_d7aa_56ac_b0af_359bbf307213" vbProcedure="false">'Use Phase_Grid'!$P$48</definedName>
    <definedName function="false" hidden="false" name="mleaf_b997d574_431f_5927_9aed_5b0465725cd9" vbProcedure="false">'Use Phase'!$J$252</definedName>
    <definedName function="false" hidden="false" name="mleaf_b998f0c7_2622_5f9d_8500_75d2099d49db" vbProcedure="false">Resume_SensAnal!$N$94</definedName>
    <definedName function="false" hidden="false" name="mleaf_b9999442_de00_5c41_bb7d_746766722a0c" vbProcedure="false">Recycling!$BI$119</definedName>
    <definedName function="false" hidden="false" name="mleaf_b99b2a61_3a9a_58e9_9b42_0c65aa805bda" vbProcedure="false">'Heat map article'!$AD$141</definedName>
    <definedName function="false" hidden="false" name="mleaf_b99b92ab_65c9_58ad_a0b2_9e2e692cafb7" vbProcedure="false">'Use Phase'!$AH$254</definedName>
    <definedName function="false" hidden="false" name="mleaf_b99fceef_8dba_5808_8e5c_213e8d252860" vbProcedure="false">'Use Phase'!$F$61</definedName>
    <definedName function="false" hidden="false" name="mleaf_b9a0e169_b81b_5ee5_9e0f_7201d929744d" vbProcedure="false">'Use Phase_Grid'!$R$100</definedName>
    <definedName function="false" hidden="false" name="mleaf_b9a0fd72_1c63_5a87_8581_26bc890af019" vbProcedure="false">Graphs!$Q$56</definedName>
    <definedName function="false" hidden="false" name="mleaf_b9ab145d_4a07_5f3f_8d53_306f610c91c3" vbProcedure="false">'Use Phase'!$O$346</definedName>
    <definedName function="false" hidden="false" name="mleaf_b9ad31bd_74a9_5095_a222_839f3ef3940b" vbProcedure="false">Recycling!$AI$40</definedName>
    <definedName function="false" hidden="false" name="mleaf_b9aea0b8_154f_5d1c_99d2_1ed52cbcb8b6" vbProcedure="false">Recycling!$BJ$322</definedName>
    <definedName function="false" hidden="false" name="mleaf_b9aecd03_06a6_5379_b3e8_b363b3b28c97" vbProcedure="false">'Use Phase'!$T$164</definedName>
    <definedName function="false" hidden="false" name="mleaf_b9af64f9_7e5b_5a93_839e_0af39f2f2545" vbProcedure="false">'Heat map article'!$I$15</definedName>
    <definedName function="false" hidden="false" name="mleaf_b9b361ec_ac6e_59e2_8946_ef8835c5bf3a" vbProcedure="false">'Use Phase_Grid'!$Q$213</definedName>
    <definedName function="false" hidden="false" name="mleaf_b9b459d9_2bda_56f7_a3cf_e98209f82e4c" vbProcedure="false">Graphs!$C$49</definedName>
    <definedName function="false" hidden="false" name="mleaf_b9b5f97a_be4d_5fdc_80ae_b27d8ecf4589" vbProcedure="false">'Heat map article'!$L$128</definedName>
    <definedName function="false" hidden="false" name="mleaf_b9b64888_380d_57d5_ae4c_b21ff4fa9737" vbProcedure="false">Recycling!$AN$114</definedName>
    <definedName function="false" hidden="false" name="mleaf_b9b87310_692e_570e_8288_a7e5cdfd82da" vbProcedure="false">Recycling!$AP$316</definedName>
    <definedName function="false" hidden="false" name="mleaf_b9bc5230_81d7_5545_a1e1_94cae24cc949" vbProcedure="false">Resume_SensAnal!$I$94</definedName>
    <definedName function="false" hidden="false" name="mleaf_b9bfbdfb_2b7a_54cc_ac82_65c6c6288c09" vbProcedure="false">'Heat map article'!$AD$135</definedName>
    <definedName function="false" hidden="false" name="mleaf_b9c1706f_6ef2_5b14_97cb_3be9060cc80d" vbProcedure="false">Resume_SensAnal!$M$69</definedName>
    <definedName function="false" hidden="false" name="mleaf_b9c3f628_498a_56bb_9897_49eb515ce50e" vbProcedure="false">'Heat map article'!$Z$120</definedName>
    <definedName function="false" hidden="false" name="mleaf_b9c70688_f145_5936_8e6a_d3a07d41d86d" vbProcedure="false">Recycling!$AQ$84</definedName>
    <definedName function="false" hidden="false" name="mleaf_b9c72ccb_422d_5c28_b180_05ed05a6ef0d" vbProcedure="false">'Use Phase_Grid'!$U$154</definedName>
    <definedName function="false" hidden="false" name="mleaf_b9cace2d_f5ff_5a66_b369_7546045823d3" vbProcedure="false">'Use Phase'!$N$37</definedName>
    <definedName function="false" hidden="false" name="mleaf_b9cc7a70_064a_5a0e_91f7_005d870fa0f0" vbProcedure="false">Recycling!$BM$311</definedName>
    <definedName function="false" hidden="false" name="mleaf_b9cd054d_faa1_52a0_b8e1_02d64437c91f" vbProcedure="false">Production!$BO$228</definedName>
    <definedName function="false" hidden="false" name="mleaf_b9ceecb7_bf50_52e4_a29e_2a840719188b" vbProcedure="false">'Use Phase'!$J$264</definedName>
    <definedName function="false" hidden="false" name="mleaf_b9cf179a_e3df_5bbb_bb4f_9a6bc11c174a" vbProcedure="false">'Use Phase_Grid'!$P$152</definedName>
    <definedName function="false" hidden="false" name="mleaf_b9d3571f_b5bd_5d52_9e95_608b2c3730bc" vbProcedure="false">Recycling!$AU$43</definedName>
    <definedName function="false" hidden="false" name="mleaf_b9d6c012_d88d_5831_ba81_c487c4149a8f" vbProcedure="false">'Use Phase_Grid'!$K$9</definedName>
    <definedName function="false" hidden="false" name="mleaf_b9e23e3e_f1c2_569f_bfcc_a91b4c65046e" vbProcedure="false">Production!$F$96</definedName>
    <definedName function="false" hidden="false" name="mleaf_b9e44ae4_0fd0_5fd8_96f8_fa0ca89ba896" vbProcedure="false">'Use Phase_Grid'!$Q$116</definedName>
    <definedName function="false" hidden="false" name="mleaf_b9e4910f_3a32_5a35_978c_6286161224d4" vbProcedure="false">Resume_SensAnal!$O$173</definedName>
    <definedName function="false" hidden="false" name="mleaf_b9e72407_4587_52b9_822b_dfc5386e8231" vbProcedure="false">'Heat map article'!$U$74</definedName>
    <definedName function="false" hidden="false" name="mleaf_b9e9c5d6_b3e8_5acb_becc_dcf5c182cdc8" vbProcedure="false">Production!$S$69</definedName>
    <definedName function="false" hidden="false" name="mleaf_b9ea5633_ae47_54f7_92b7_d58004efead9" vbProcedure="false">Resume_SensAnal!$AH$90</definedName>
    <definedName function="false" hidden="false" name="mleaf_b9f1a8d1_2ad7_5e60_b7bb_ca64f57582fd" vbProcedure="false">'Use Phase'!$AJ$352</definedName>
    <definedName function="false" hidden="false" name="mleaf_b9f1cff8_08f8_5629_83a3_e5b4c568449b" vbProcedure="false">Resume_SensAnal!$Q$9</definedName>
    <definedName function="false" hidden="false" name="mleaf_b9f445a9_fb53_5ff9_a776_a188630fd773" vbProcedure="false">'Use Phase'!$P$41</definedName>
    <definedName function="false" hidden="false" name="mleaf_b9fb23bc_2d01_51d6_88b6_5fb796a7664a" vbProcedure="false">Recycling!$E$102</definedName>
    <definedName function="false" hidden="false" name="mleaf_b9fb3fea_fecc_5852_8bda_eb8e10eec263" vbProcedure="false">'Use Phase'!$O$372</definedName>
    <definedName function="false" hidden="false" name="mleaf_b9ff282c_fe06_5f5b_80a6_d9f39e38e240" vbProcedure="false">Recycling!$T$172</definedName>
    <definedName function="false" hidden="false" name="mleaf_ba00c684_cb88_526c_8c33_cae9316b5f68" vbProcedure="false">Recycling!$AT$312</definedName>
    <definedName function="false" hidden="false" name="mleaf_ba012deb_0031_5ccc_8169_ab17c4163537" vbProcedure="false">'Use Phase'!$V$269</definedName>
    <definedName function="false" hidden="false" name="mleaf_ba01a158_a7d8_5895_a146_b7f9d7e32ac7" vbProcedure="false">Recycling!$AV$167</definedName>
    <definedName function="false" hidden="false" name="mleaf_ba01e09c_91f6_5f3f_9e85_134c96c892eb" vbProcedure="false">'Use Phase_Grid'!$W$158</definedName>
    <definedName function="false" hidden="false" name="mleaf_ba0529e4_6879_5e19_b248_63994b4a16ba" vbProcedure="false">Resume_SensAnal!$F$168</definedName>
    <definedName function="false" hidden="false" name="mleaf_ba05e335_0d0c_5bc8_b0f6_12fe7fbb9770" vbProcedure="false">'Heat map article'!$D$21</definedName>
    <definedName function="false" hidden="false" name="mleaf_ba05f68a_4edb_5c6f_9e5b_798446f6420f" vbProcedure="false">Resume_SensAnal!$M$106</definedName>
    <definedName function="false" hidden="false" name="mleaf_ba0897a7_0397_5c99_9f2a_a6a9fa32d2d6" vbProcedure="false">Resume_SensAnal!$M$14</definedName>
    <definedName function="false" hidden="false" name="mleaf_ba0b0a7e_b5a8_500b_a025_d84bcf8cba99" vbProcedure="false">'Heat map article'!$F$54</definedName>
    <definedName function="false" hidden="false" name="mleaf_ba0e1eed_2837_529c_8318_aec84c460739" vbProcedure="false">'Use Phase_Grid'!$Q$188</definedName>
    <definedName function="false" hidden="false" name="mleaf_ba0f4a48_7cdc_5d56_8246_8e5c751a210c" vbProcedure="false">'Heat map article'!$M$101</definedName>
    <definedName function="false" hidden="false" name="mleaf_ba11bfbe_7524_5186_bf61_3f1b11e773a2" vbProcedure="false">'Use Phase'!$D$38</definedName>
    <definedName function="false" hidden="false" name="mleaf_ba11fb51_6377_58fb_ab3a_3e42bad6ab8d" vbProcedure="false">Recycling!$V$1</definedName>
    <definedName function="false" hidden="false" name="mleaf_ba12cbe3_eb01_55e4_827e_6edfbd9de0b4" vbProcedure="false">'Heat map article'!$AE$81</definedName>
    <definedName function="false" hidden="false" name="mleaf_ba1c99b5_91cf_5c4b_8b76_09b3f9955a25" vbProcedure="false">'Use Phase'!$J$277</definedName>
    <definedName function="false" hidden="false" name="mleaf_ba1d9f60_e359_5bbb_9ebd_134484278920" vbProcedure="false">Recycling!$AY$117</definedName>
    <definedName function="false" hidden="false" name="mleaf_ba1e15e0_fd0d_5f35_801f_23543b052625" vbProcedure="false">'Heat map article'!$Z$150</definedName>
    <definedName function="false" hidden="false" name="mleaf_ba1ed0a3_ca9b_5476_9443_fb3cff5c18b6" vbProcedure="false">Resume_SensAnal!$C$17</definedName>
    <definedName function="false" hidden="false" name="mleaf_ba20175b_8c8b_5302_91fb_948ffc7e1efe" vbProcedure="false">'Heat map article'!$AI$57</definedName>
    <definedName function="false" hidden="false" name="mleaf_ba227fe6_9f7b_510a_bb9f_10d81d556716" vbProcedure="false">Recycling!$BQ$323</definedName>
    <definedName function="false" hidden="false" name="mleaf_ba2ae545_190b_5ab9_ad66_7e14b24495f6" vbProcedure="false">'Heat map article'!$AI$73</definedName>
    <definedName function="false" hidden="false" name="mleaf_ba2c9c50_b2ee_51d2_90e6_51c595683a89" vbProcedure="false">'Use Phase'!$W$274</definedName>
    <definedName function="false" hidden="false" name="mleaf_ba334b3f_2cfb_5352_9412_a53036d0f073" vbProcedure="false">Graphs!$L$4</definedName>
    <definedName function="false" hidden="false" name="mleaf_ba33899c_9602_54a5_a55d_a531023f52be" vbProcedure="false">Production!$BE$149</definedName>
    <definedName function="false" hidden="false" name="mleaf_ba33fd2b_64a2_5639_aed6_96c888decbd5" vbProcedure="false">'Use Phase'!$AF$279</definedName>
    <definedName function="false" hidden="false" name="mleaf_ba373523_5d3d_5644_ab17_ca4f3d084a5f" vbProcedure="false">'Use Phase'!$AK$258</definedName>
    <definedName function="false" hidden="false" name="mleaf_ba38067f_9382_5acd_940d_a11fc820be52" vbProcedure="false">'Use Phase'!$N$72</definedName>
    <definedName function="false" hidden="false" name="mleaf_ba39d523_dd0c_528c_8405_173239544623" vbProcedure="false">Resume_SensAnal!$S$216</definedName>
    <definedName function="false" hidden="false" name="mleaf_ba39efca_8f41_59f7_b040_3b19851ab1ef" vbProcedure="false">'Use Phase'!$P$242</definedName>
    <definedName function="false" hidden="false" name="mleaf_ba3c3b74_fa55_5cc3_b4cf_8d36bcb9c50b" vbProcedure="false">'Use Phase_Grid'!$U$203</definedName>
    <definedName function="false" hidden="false" name="mleaf_ba43df33_7429_5d6e_a439_901c565754a9" vbProcedure="false">Resume_SensAnal!$D$85</definedName>
    <definedName function="false" hidden="false" name="mleaf_ba449163_83b0_5fc8_bcd2_179a7b04c06f" vbProcedure="false">'Heat map article'!$X$150</definedName>
    <definedName function="false" hidden="false" name="mleaf_ba44b262_0632_540e_8057_14d4404a166e" vbProcedure="false">Production!$L$168</definedName>
    <definedName function="false" hidden="false" name="mleaf_ba459efd_8050_5251_941c_bca38b24a6f9" vbProcedure="false">Recycling!$AO$108</definedName>
    <definedName function="false" hidden="false" name="mleaf_ba4740f0_885b_5182_a1a3_7e4a45823e78" vbProcedure="false">'Use Phase'!$AE$342</definedName>
    <definedName function="false" hidden="false" name="mleaf_ba47850c_c201_58f8_85fe_aeadc1435553" vbProcedure="false">Resume_SensAnal!$E$48</definedName>
    <definedName function="false" hidden="false" name="mleaf_ba4a16df_badc_5cb0_9ac8_753cad2803d0" vbProcedure="false">Recycling!$AM$164</definedName>
    <definedName function="false" hidden="false" name="mleaf_ba4ce299_a52f_538b_9f7d_7c85d1a01466" vbProcedure="false">'Use Phase_Grid'!$Q$265</definedName>
    <definedName function="false" hidden="false" name="mleaf_ba4d5bdb_4bd5_564f_a4a8_dd829552bd66" vbProcedure="false">'Use Phase'!$W$314</definedName>
    <definedName function="false" hidden="false" name="mleaf_ba4e56a4_9412_5c72_bab9_6a71f4af9e83" vbProcedure="false">Production!$M$111</definedName>
    <definedName function="false" hidden="false" name="mleaf_ba544bf0_0d88_572f_b5aa_79943156b37f" vbProcedure="false">'Heat map article'!$N$60</definedName>
    <definedName function="false" hidden="false" name="mleaf_ba54c1fb_3618_5666_aa32_68b135c1bde2" vbProcedure="false">'Use Phase_Grid'!$J$257</definedName>
    <definedName function="false" hidden="false" name="mleaf_ba5c9b55_f451_5e2e_b24b_eba4ddc648d8" vbProcedure="false">'Use Phase'!$W$257</definedName>
    <definedName function="false" hidden="false" name="mleaf_ba5e22c7_c52e_566a_a087_f7048fd3739a" vbProcedure="false">'Use Phase'!$Q$83</definedName>
    <definedName function="false" hidden="false" name="mleaf_ba5fb3e2_16e5_52ac_adaa_17a5bb56cb07" vbProcedure="false">'Use Phase_Grid'!$P$74</definedName>
    <definedName function="false" hidden="false" name="mleaf_ba5ff09e_287d_59e7_9843_861e160232ae" vbProcedure="false">Production!$B$37</definedName>
    <definedName function="false" hidden="false" name="mleaf_ba6040a9_3859_5d54_a5c8_16e73edb912c" vbProcedure="false">Resume_SensAnal!$J$167</definedName>
    <definedName function="false" hidden="false" name="mleaf_ba60dea0_56c7_52cc_b575_e5445e02940c" vbProcedure="false">Resume_SensAnal!$AP$33</definedName>
    <definedName function="false" hidden="false" name="mleaf_ba61c89f_4640_5859_bdac_4ab50676c3e6" vbProcedure="false">'Use Phase'!$K$175</definedName>
    <definedName function="false" hidden="false" name="mleaf_ba6268dc_cdfc_53b9_99de_1060455494ac" vbProcedure="false">'Heat map article'!$D$39</definedName>
    <definedName function="false" hidden="false" name="mleaf_ba64baca_28cf_54bd_81a2_f82828fa1739" vbProcedure="false">Production!$H$204</definedName>
    <definedName function="false" hidden="false" name="mleaf_ba6611dc_f3c8_5004_8b0f_f7e880b44249" vbProcedure="false">'Heat map article'!$Y$46</definedName>
    <definedName function="false" hidden="false" name="mleaf_ba688a0e_03e3_5afc_9387_65a4d8c2c040" vbProcedure="false">'Use Phase'!$AK$146</definedName>
    <definedName function="false" hidden="false" name="mleaf_ba7006e3_05d6_5848_800a_3ffd3f89e9b9" vbProcedure="false">'Heat map article'!$Z$21</definedName>
    <definedName function="false" hidden="false" name="mleaf_ba745c8c_ead1_511a_989e_42b27e9d6f92" vbProcedure="false">'Use Phase'!$AG$240</definedName>
    <definedName function="false" hidden="false" name="mleaf_ba74b68e_6f11_5a23_a860_256d936f8642" vbProcedure="false">'Use Phase'!$AJ$305</definedName>
    <definedName function="false" hidden="false" name="mleaf_ba7e34a2_4ab4_52a9_b9c8_faf647bbf445" vbProcedure="false">Production!$Q$53</definedName>
    <definedName function="false" hidden="false" name="mleaf_ba8c58d0_698a_5747_b077_27b0eaae0a37" vbProcedure="false">Production!$BO$157</definedName>
    <definedName function="false" hidden="false" name="mleaf_ba8c7bf8_8b38_51b6_9210_a576df8b77d3" vbProcedure="false">Resume_SensAnal!$F$91</definedName>
    <definedName function="false" hidden="false" name="mleaf_ba928a24_3e16_5035_a3ab_12e2628613fe" vbProcedure="false">Graphs!$K$48</definedName>
    <definedName function="false" hidden="false" name="mleaf_ba9503b6_5fcf_5858_9644_949032cc8edc" vbProcedure="false">Resume_SensAnal!$K$7</definedName>
    <definedName function="false" hidden="false" name="mleaf_ba9a1245_0b26_56c8_a858_930b0dc1aa43" vbProcedure="false">'Use Phase'!$T$326</definedName>
    <definedName function="false" hidden="false" name="mleaf_ba9b3dda_3181_5beb_aeeb_45badb0bbd98" vbProcedure="false">'Heat map article'!$AV$42</definedName>
    <definedName function="false" hidden="false" name="mleaf_ba9b9d73_1426_5ea9_a7f5_460ae9bd8e6d" vbProcedure="false">Graphs!$C$14</definedName>
    <definedName function="false" hidden="false" name="mleaf_ba9e2aaf_9127_5e7e_b03b_66a6ed7c25d0" vbProcedure="false">'Use Phase'!$AJ$185</definedName>
    <definedName function="false" hidden="false" name="mleaf_ba9ef7f6_5ffa_58f0_bdde_cea4ce9bf4a0" vbProcedure="false">'Use Phase'!$U$278</definedName>
    <definedName function="false" hidden="false" name="mleaf_baa14606_2fd0_57c8_99f5_3da0d05c416c" vbProcedure="false">Resume_SensAnal!$AM$43</definedName>
    <definedName function="false" hidden="false" name="mleaf_baa43441_fe32_5124_a4f2_4c768a152cd4" vbProcedure="false">'Use Phase'!$N$43</definedName>
    <definedName function="false" hidden="false" name="mleaf_baa7d9ed_c835_5da2_a2fd_af4faf09053f" vbProcedure="false">'Use Phase_Grid'!$N$62</definedName>
    <definedName function="false" hidden="false" name="mleaf_baa886b6_420d_51ed_ba19_5c4729d91cd2" vbProcedure="false">Recycling!$AA$93</definedName>
    <definedName function="false" hidden="false" name="mleaf_baa8bafb_da8b_5a54_9c68_ede9b1b46375" vbProcedure="false">'Use Phase'!$J$205</definedName>
    <definedName function="false" hidden="false" name="mleaf_baa9a4d4_7c81_502c_ae2b_b584b2fcd515" vbProcedure="false">Production!$H$72</definedName>
    <definedName function="false" hidden="false" name="mleaf_baae102a_903d_569d_bf1e_1d83d05d0508" vbProcedure="false">'Use Phase'!$U$146</definedName>
    <definedName function="false" hidden="false" name="mleaf_baafb671_29ab_57c0_95ff_cfa2e16ff6df" vbProcedure="false">'Use Phase_Grid'!$Q$25</definedName>
    <definedName function="false" hidden="false" name="mleaf_bab07596_9629_5fec_89d7_f78e6e1dd3b0" vbProcedure="false">'Use Phase_Grid'!$E$55</definedName>
    <definedName function="false" hidden="false" name="mleaf_bab140f0_1e93_5800_90a2_cf11083fd5dd" vbProcedure="false">Recycling!$AH$166</definedName>
    <definedName function="false" hidden="false" name="mleaf_bab46e82_be93_599d_97de_2343fd336ea7" vbProcedure="false">'Use Phase_Grid'!$Q$7</definedName>
    <definedName function="false" hidden="false" name="mleaf_bab56e8f_5c4a_58d3_a36f_583e89dea1c5" vbProcedure="false">Production!$R$62</definedName>
    <definedName function="false" hidden="false" name="mleaf_bab883fd_4ccb_504b_b373_43e0479ec726" vbProcedure="false">'Heat map article'!$AO$14</definedName>
    <definedName function="false" hidden="false" name="mleaf_bab8c38c_1022_5205_8f4b_387df71d2b39" vbProcedure="false">'Use Phase_Grid'!$P$49</definedName>
    <definedName function="false" hidden="false" name="mleaf_babddc11_ef70_59c6_a020_8b5842532f46" vbProcedure="false">'Use Phase'!$AF$215</definedName>
    <definedName function="false" hidden="false" name="mleaf_babe4539_42ca_5798_9793_1445788e794e" vbProcedure="false">Resume_SensAnal!$AP$134</definedName>
    <definedName function="false" hidden="false" name="mleaf_bac61875_04d0_54f9_9d0b_a4c0cede6e03" vbProcedure="false">'Heat map article'!$L$126</definedName>
    <definedName function="false" hidden="false" name="mleaf_bac9d4d9_d146_5fdd_957c_44ab7db402df" vbProcedure="false">'Use Phase'!$Q$208</definedName>
    <definedName function="false" hidden="false" name="mleaf_bacb1e20_bdcb_547d_a84a_7437c2e01582" vbProcedure="false">'Use Phase_Grid'!$K$243</definedName>
    <definedName function="false" hidden="false" name="mleaf_bacd0f7c_07eb_53c9_9095_d463d37e00f5" vbProcedure="false">Production!$BE$185</definedName>
    <definedName function="false" hidden="false" name="mleaf_bacdbc63_37e9_53f6_91bb_532582e88668" vbProcedure="false">'Heat map article'!$AB$21</definedName>
    <definedName function="false" hidden="false" name="mleaf_bace7726_3185_5f8c_9ee8_0a85289f2284" vbProcedure="false">'Use Phase_Grid'!$R$72</definedName>
    <definedName function="false" hidden="false" name="mleaf_bace91fc_a095_57c5_9c0f_0278add7f526" vbProcedure="false">'Use Phase'!$P$160</definedName>
    <definedName function="false" hidden="false" name="mleaf_bacf0cdb_bfa0_5893_9b23_9322d846f88d" vbProcedure="false">Recycling!$AC$113</definedName>
    <definedName function="false" hidden="false" name="mleaf_bacf91f9_0908_5bdb_8fed_b62c58c38af8" vbProcedure="false">Production!$BO$204</definedName>
    <definedName function="false" hidden="false" name="mleaf_bad57b7b_ea4a_5f40_a40a_5918bc7eb653" vbProcedure="false">'Use Phase'!$L$77</definedName>
    <definedName function="false" hidden="false" name="mleaf_bad8c92b_a83a_5038_8ac6_ea8e56656188" vbProcedure="false">Resume_SensAnal!$AQ$58</definedName>
    <definedName function="false" hidden="false" name="mleaf_badb182a_3363_56e1_9f6b_95455d8dd769" vbProcedure="false">Recycling!$AC$163</definedName>
    <definedName function="false" hidden="false" name="mleaf_bae2d5e2_1628_56c1_9bee_70b553026646" vbProcedure="false">Resume_SensAnal!$H$115</definedName>
    <definedName function="false" hidden="false" name="mleaf_bae34bcc_860a_51ad_b7fe_3657a888fdd0" vbProcedure="false">Resume_SensAnal!$P$45</definedName>
    <definedName function="false" hidden="false" name="mleaf_bae3a4db_ace1_566f_a4f3_a8b8acb79383" vbProcedure="false">'Heat map article'!$C$75</definedName>
    <definedName function="false" hidden="false" name="mleaf_bae3e0f7_87d0_5064_aeb4_4c32a7896b68" vbProcedure="false">'Use Phase'!$L$64</definedName>
    <definedName function="false" hidden="false" name="mleaf_bae6a6f8_368c_556b_a4c3_e8f3c3bcba93" vbProcedure="false">'Use Phase'!$AK$236</definedName>
    <definedName function="false" hidden="false" name="mleaf_bae9abac_2bd7_5318_8a98_3cdc59189c4c" vbProcedure="false">Graphs!$B$51</definedName>
    <definedName function="false" hidden="false" name="mleaf_baeb1be3_6114_5d00_8208_f8a168807b8f" vbProcedure="false">'Heat map article'!$AE$73</definedName>
    <definedName function="false" hidden="false" name="mleaf_baee7191_1f04_5ce8_b519_af072f18100e" vbProcedure="false">'Heat map article'!$R$46</definedName>
    <definedName function="false" hidden="false" name="mleaf_baf5887d_05a4_5204_99a7_2cc0b067100a" vbProcedure="false">'Use Phase_Grid'!$B$16</definedName>
    <definedName function="false" hidden="false" name="mleaf_baf74510_4a9c_5f17_938d_5a62531fc837" vbProcedure="false">Resume_SensAnal!$M$192</definedName>
    <definedName function="false" hidden="false" name="mleaf_baf94a4c_ebd8_542f_a50b_59ba1ea33b06" vbProcedure="false">Graphs!$O$65</definedName>
    <definedName function="false" hidden="false" name="mleaf_bafca86c_64bf_5fbc_a5f3_1d3284b55195" vbProcedure="false">Graphs!$K$37</definedName>
    <definedName function="false" hidden="false" name="mleaf_bafe877a_2313_5e06_975d_46ce3e77cc64" vbProcedure="false">Graphs!$I$29</definedName>
    <definedName function="false" hidden="false" name="mleaf_bb02c0fe_a523_5a88_99cc_077216c3818a" vbProcedure="false">Production!$Y$210</definedName>
    <definedName function="false" hidden="false" name="mleaf_bb02db66_7db5_5b43_97e8_3ff9eb151fc3" vbProcedure="false">Resume_SensAnal!$C$111</definedName>
    <definedName function="false" hidden="false" name="mleaf_bb03fcde_60a4_57b8_84fc_7b61cee31191" vbProcedure="false">Resume_SensAnal!$Q$216</definedName>
    <definedName function="false" hidden="false" name="mleaf_bb042bd7_da04_5109_99cc_dcf6060c0e22" vbProcedure="false">'Use Phase_Grid'!$N$192</definedName>
    <definedName function="false" hidden="false" name="mleaf_bb079496_6061_5418_b760_25aeaad408d7" vbProcedure="false">Resume_SensAnal!$C$55</definedName>
    <definedName function="false" hidden="false" name="mleaf_bb099f19_6f33_5999_a12e_605b27b7fc3e" vbProcedure="false">Resume_SensAnal!$C$192</definedName>
    <definedName function="false" hidden="false" name="mleaf_bb0c480a_32ce_5fa1_886c_8b8404590d0d" vbProcedure="false">Resume_SensAnal!$P$99</definedName>
    <definedName function="false" hidden="false" name="mleaf_bb10b821_6725_5fe0_a90d_7177c68b00ce" vbProcedure="false">Resume_SensAnal!$AE$105</definedName>
    <definedName function="false" hidden="false" name="mleaf_bb12ffab_ada7_593b_b495_c42196f918f6" vbProcedure="false">Whisker_Sens!$C$13</definedName>
    <definedName function="false" hidden="false" name="mleaf_bb14386c_8ffd_5e31_9ecf_9ea5c5b29793" vbProcedure="false">'Use Phase'!$M$360</definedName>
    <definedName function="false" hidden="false" name="mleaf_bb180399_60fd_59dd_9369_cdfbc19c232c" vbProcedure="false">'Use Phase'!$AH$253</definedName>
    <definedName function="false" hidden="false" name="mleaf_bb2180b9_d887_5392_af5a_0857e96cd546" vbProcedure="false">Resume_SensAnal!$AQ$59</definedName>
    <definedName function="false" hidden="false" name="mleaf_bb22194d_af60_541e_b2ad_e605cffaaf4b" vbProcedure="false">Production!$H$52</definedName>
    <definedName function="false" hidden="false" name="mleaf_bb22254c_5879_55c9_88bf_833bbd8ff752" vbProcedure="false">Resume_SensAnal!$Q$194</definedName>
    <definedName function="false" hidden="false" name="mleaf_bb24baca_5a4b_5cc2_b4e6_2b1c17864516" vbProcedure="false">'Heat map article'!$R$31</definedName>
    <definedName function="false" hidden="false" name="mleaf_bb267965_a43a_5dfb_9bcc_7864278c12e2" vbProcedure="false">'Use Phase_Grid'!$Q$137</definedName>
    <definedName function="false" hidden="false" name="mleaf_bb2ffb27_1713_5528_9d8c_cfafe65b0bef" vbProcedure="false">'Use Phase'!$AH$353</definedName>
    <definedName function="false" hidden="false" name="mleaf_bb30e93f_225a_5416_96db_7f8e3fbe3e21" vbProcedure="false">Production!$F$91</definedName>
    <definedName function="false" hidden="false" name="mleaf_bb34078d_0b26_5871_8d6c_6b5bb5ec80fd" vbProcedure="false">'Heat map article'!$I$8</definedName>
    <definedName function="false" hidden="false" name="mleaf_bb347428_6353_5b14_9b53_bc46337f3c73" vbProcedure="false">Recycling!$AR$53</definedName>
    <definedName function="false" hidden="false" name="mleaf_bb35e3f1_2be5_59cd_9509_1e8350a3010e" vbProcedure="false">Recycling!$AU$77</definedName>
    <definedName function="false" hidden="false" name="mleaf_bb360e94_a1e9_522b_9a2e_4a08facfce4f" vbProcedure="false">'Use Phase_Grid'!$L$6</definedName>
    <definedName function="false" hidden="false" name="mleaf_bb36e677_7faf_5a2d_8dcc_b99de49b07c3" vbProcedure="false">'Use Phase'!$AH$210</definedName>
    <definedName function="false" hidden="false" name="mleaf_bb385d9d_a922_516d_b54c_223de15547e2" vbProcedure="false">'Use Phase'!$P$265</definedName>
    <definedName function="false" hidden="false" name="mleaf_bb3cbfa9_b709_5d86_8170_962be4bb148a" vbProcedure="false">'Heat map article'!$L$23</definedName>
    <definedName function="false" hidden="false" name="mleaf_bb3f633a_a6a1_50cd_88d4_7ad5bfacf849" vbProcedure="false">Resume_SensAnal!$AR$104</definedName>
    <definedName function="false" hidden="false" name="mleaf_bb43e585_d288_526f_9d9c_45bbeb4eeda9" vbProcedure="false">'Heat map article'!$AG$13</definedName>
    <definedName function="false" hidden="false" name="mleaf_bb46a82f_b9a4_565f_bc2e_2fed62b92b18" vbProcedure="false">Resume_SensAnal!$AI$66</definedName>
    <definedName function="false" hidden="false" name="mleaf_bb505433_cf3d_5fe8_aaa5_8b286ecbcd4e" vbProcedure="false">Graphs!$F$12</definedName>
    <definedName function="false" hidden="false" name="mleaf_bb520b83_779e_5bcc_9cf9_8309fea6dfd9" vbProcedure="false">'Use Phase'!$P$67</definedName>
    <definedName function="false" hidden="false" name="mleaf_bb533dff_72f6_525a_b839_ce03bd96581b" vbProcedure="false">Recycling!$BP$104</definedName>
    <definedName function="false" hidden="false" name="mleaf_bb53e06a_5e14_5389_9b30_df3e2e6b5dfe" vbProcedure="false">Resume_SensAnal!$E$188</definedName>
    <definedName function="false" hidden="false" name="mleaf_bb5506cb_6950_5c2d_a72c_c7b18a0634f9" vbProcedure="false">'Heat map article'!$Z$90</definedName>
    <definedName function="false" hidden="false" name="mleaf_bb5790ed_0e89_5114_9508_e8573226575a" vbProcedure="false">Resume_SensAnal!$E$45</definedName>
    <definedName function="false" hidden="false" name="mleaf_bb582386_9eca_5437_99cc_160a36c1584f" vbProcedure="false">'Use Phase'!$V$348</definedName>
    <definedName function="false" hidden="false" name="mleaf_bb59b2d1_6d4d_552f_aa7e_6cb6795e0d6f" vbProcedure="false">'Heat map article'!$N$90</definedName>
    <definedName function="false" hidden="false" name="mleaf_bb6076e6_959b_5d69_b6ca_abde8f033b62" vbProcedure="false">'Use Phase'!$J$284</definedName>
    <definedName function="false" hidden="false" name="mleaf_bb60d03d_329f_581e_868f_4977f9bfa09d" vbProcedure="false">Production!$V$74</definedName>
    <definedName function="false" hidden="false" name="mleaf_bb629632_3f6f_531f_b175_599274dfbbbf" vbProcedure="false">Resume_SensAnal!$R$41</definedName>
    <definedName function="false" hidden="false" name="mleaf_bb647c92_4e4f_5209_a2a6_6fa462591c33" vbProcedure="false">'Heat map article'!$H$30</definedName>
    <definedName function="false" hidden="false" name="mleaf_bb65b9ee_ec6e_5740_a352_6359e1801874" vbProcedure="false">'Use Phase'!$AF$264</definedName>
    <definedName function="false" hidden="false" name="mleaf_bb661912_7bc9_5bbc_a42a_2cd78b2858d8" vbProcedure="false">Production!$AU$181</definedName>
    <definedName function="false" hidden="false" name="mleaf_bb66d58c_9889_5230_b772_b06969a6668e" vbProcedure="false">Recycling!$X$171</definedName>
    <definedName function="false" hidden="false" name="mleaf_bb68ec2a_c324_5202_b92d_8c35f33bbc95" vbProcedure="false">'Use Phase'!$Q$250</definedName>
    <definedName function="false" hidden="false" name="mleaf_bb6a0d96_b589_58e8_bb54_f05f2787aa60" vbProcedure="false">'Use Phase_Grid'!$S$164</definedName>
    <definedName function="false" hidden="false" name="mleaf_bb6d5559_2ed4_578f_a073_825edb67f25d" vbProcedure="false">Graphs!$O$22</definedName>
    <definedName function="false" hidden="false" name="mleaf_bb6d861e_bb7e_57f5_920a_8b30a86b01a9" vbProcedure="false">'Heat map article'!$I$126</definedName>
    <definedName function="false" hidden="false" name="mleaf_bb6fc38f_2c74_5d32_8230_7cba8ccbb000" vbProcedure="false">Production!$M$23</definedName>
    <definedName function="false" hidden="false" name="mleaf_bb6fd7b7_da69_5c0a_a8f5_b6d7b6fb2dd7" vbProcedure="false">Resume_SensAnal!$Q$45</definedName>
    <definedName function="false" hidden="false" name="mleaf_bb75ac46_e060_5193_a2eb_98e9e8e6489d" vbProcedure="false">'Use Phase'!$M$212</definedName>
    <definedName function="false" hidden="false" name="mleaf_bb75c8f1_4181_5fe1_98d4_45e3c30171d7" vbProcedure="false">Production!$G$149</definedName>
    <definedName function="false" hidden="false" name="mleaf_bb78bd19_4fc3_52fa_8882_54487fc668cf" vbProcedure="false">Production!$AA$51</definedName>
    <definedName function="false" hidden="false" name="mleaf_bb7ca52d_fa80_56ed_abb2_94daae95730a" vbProcedure="false">'Heat map article'!$AX$29</definedName>
    <definedName function="false" hidden="false" name="mleaf_bb80333c_dc35_508e_85cf_db944b2c71fc" vbProcedure="false">Recycling!$C$122</definedName>
    <definedName function="false" hidden="false" name="mleaf_bb836645_1e11_5c0e_9d93_970d630971b2" vbProcedure="false">'Heat map article'!$G$141</definedName>
    <definedName function="false" hidden="false" name="mleaf_bb860d11_2228_5285_b9cc_208349aebabc" vbProcedure="false">'Use Phase'!$G$39</definedName>
    <definedName function="false" hidden="false" name="mleaf_bb87a231_bf74_5633_8dc3_bffbc544115b" vbProcedure="false">'Use Phase'!$K$155</definedName>
    <definedName function="false" hidden="false" name="mleaf_bb87bfe3_a38c_588d_a51b_243e0afa4c84" vbProcedure="false">Production!$AL$207</definedName>
    <definedName function="false" hidden="false" name="mleaf_bb885174_c4e4_5e33_80c0_6382901bfd32" vbProcedure="false">'Use Phase'!$J$324</definedName>
    <definedName function="false" hidden="false" name="mleaf_bb8894ef_0a0e_514c_ab02_f54fc39057dd" vbProcedure="false">'Use Phase'!$U$200</definedName>
    <definedName function="false" hidden="false" name="mleaf_bb8c7a95_6d46_5ffb_9bb3_3d7a550f915a" vbProcedure="false">'Use Phase'!$AK$214</definedName>
    <definedName function="false" hidden="false" name="mleaf_bb8dbd06_1903_5328_824c_c055df9d223e" vbProcedure="false">'Use Phase'!$AI$306</definedName>
    <definedName function="false" hidden="false" name="mleaf_bb8f927a_a8b3_5fb6_be9b_64969e585528" vbProcedure="false">'Use Phase_Grid'!$W$140</definedName>
    <definedName function="false" hidden="false" name="mleaf_bb8fe096_f5c2_5d7e_ae8e_5eff02b368b0" vbProcedure="false">Production!$O$227</definedName>
    <definedName function="false" hidden="false" name="mleaf_bb906485_bc2d_555c_a4bf_d00842bea7bb" vbProcedure="false">Resume_SensAnal!$S$8</definedName>
    <definedName function="false" hidden="false" name="mleaf_bb92cbf1_4ffb_5b03_8df8_62f7b3fd82ae" vbProcedure="false">Recycling!$AZ$93</definedName>
    <definedName function="false" hidden="false" name="mleaf_bb9848ba_4292_5c2d_a888_96aac417d3e3" vbProcedure="false">'Use Phase'!$L$120</definedName>
    <definedName function="false" hidden="false" name="mleaf_bb997468_fc69_5f44_b2c8_60138de21548" vbProcedure="false">Production!$BF$86</definedName>
    <definedName function="false" hidden="false" name="mleaf_bb9c5073_d5be_517c_90ee_4e2d36c17dec" vbProcedure="false">'Use Phase'!$AE$138</definedName>
    <definedName function="false" hidden="false" name="mleaf_bb9c9c5d_8fcb_543e_8667_cdedd481177a" vbProcedure="false">'Heat map article'!$U$149</definedName>
    <definedName function="false" hidden="false" name="mleaf_bb9df7dc_1199_50d3_970b_75516965c37a" vbProcedure="false">Recycling!$AV$113</definedName>
    <definedName function="false" hidden="false" name="mleaf_bb9ec565_29a2_59ae_8b37_4711ce0970fe" vbProcedure="false">'Heat map article'!$C$29</definedName>
    <definedName function="false" hidden="false" name="mleaf_bb9eeaac_2da5_5712_b33d_0b2802d868f4" vbProcedure="false">Resume_SensAnal!$I$61</definedName>
    <definedName function="false" hidden="false" name="mleaf_bb9f8ad4_4d52_50a2_9803_0c353de722de" vbProcedure="false">Recycling!$AZ$104</definedName>
    <definedName function="false" hidden="false" name="mleaf_bba1dfd4_a8c6_52cb_b7df_15c35cc9da13" vbProcedure="false">'Use Phase_Grid'!$R$151</definedName>
    <definedName function="false" hidden="false" name="mleaf_bba8708b_0f69_5640_9e83_775b439d47ac" vbProcedure="false">Production!$AU$149</definedName>
    <definedName function="false" hidden="false" name="mleaf_bba9284b_c6fd_55b1_9702_e57864ae2835" vbProcedure="false">'Use Phase'!$P$114</definedName>
    <definedName function="false" hidden="false" name="mleaf_bba9790a_3089_5f6e_a644_cda05926702e" vbProcedure="false">Production!$O$179</definedName>
    <definedName function="false" hidden="false" name="mleaf_bbaa2d22_250b_50be_bf7e_5f2acca1c117" vbProcedure="false">'Use Phase_Grid'!$R$198</definedName>
    <definedName function="false" hidden="false" name="mleaf_bbaa43b3_2441_57a7_870f_cff1dfedd2f0" vbProcedure="false">'Use Phase_Grid'!$O$256</definedName>
    <definedName function="false" hidden="false" name="mleaf_bbac4587_d00d_5016_80b1_9c6de0f267d6" vbProcedure="false">Production!$Q$35</definedName>
    <definedName function="false" hidden="false" name="mleaf_bbae6714_dd1c_5ed3_b81f_1de7d61754de" vbProcedure="false">Recycling!$BR$116</definedName>
    <definedName function="false" hidden="false" name="mleaf_bbaeebb0_63b4_5bcf_af4f_3785f4952b65" vbProcedure="false">Resume_SensAnal!$J$88</definedName>
    <definedName function="false" hidden="false" name="mleaf_bbb14517_aefe_53c8_8362_a0afc529f53d" vbProcedure="false">'Use Phase'!$P$153</definedName>
    <definedName function="false" hidden="false" name="mleaf_bbba1303_78d8_5053_a2c1_187807137405" vbProcedure="false">'Use Phase_Grid'!$W$200</definedName>
    <definedName function="false" hidden="false" name="mleaf_bbbc028c_8606_5180_a457_11a28cc2f345" vbProcedure="false">Production!$I$234</definedName>
    <definedName function="false" hidden="false" name="mleaf_bbbd1d0f_546b_5aeb_9cbf_9bc3dfcfc467" vbProcedure="false">'Heat map article'!$AD$63</definedName>
    <definedName function="false" hidden="false" name="mleaf_bbbd64d3_2ce5_566b_b1bc_6e3ad68193de" vbProcedure="false">Production!$AT$158</definedName>
    <definedName function="false" hidden="false" name="mleaf_bbbe1bce_baac_5842_8c4c_2fe94e87273b" vbProcedure="false">Resume_SensAnal!$M$207</definedName>
    <definedName function="false" hidden="false" name="mleaf_bbbf5e9d_176e_5899_a09e_397848a6bc33" vbProcedure="false">'Use Phase_Grid'!$V$152</definedName>
    <definedName function="false" hidden="false" name="mleaf_bbc008b7_b8a7_53e4_98ec_0987b4bf1b0f" vbProcedure="false">Resume_SensAnal!$AO$88</definedName>
    <definedName function="false" hidden="false" name="mleaf_bbc33494_16e7_5192_9b81_5a47c65c5684" vbProcedure="false">'Heat map article'!$L$120</definedName>
    <definedName function="false" hidden="false" name="mleaf_bbc6e771_9536_58e1_a2ee_9736f9e72b55" vbProcedure="false">Recycling!$O$142</definedName>
    <definedName function="false" hidden="false" name="mleaf_bbca763f_8985_5d78_a9b1_3ca13ca64544" vbProcedure="false">Recycling!$AW$138</definedName>
    <definedName function="false" hidden="false" name="mleaf_bbcf6270_9aef_5652_bed0_95b82abdc2b9" vbProcedure="false">Resume_SensAnal!$AG$78</definedName>
    <definedName function="false" hidden="false" name="mleaf_bbcf86a7_f559_57dc_8240_f3da9f87cf3b" vbProcedure="false">Resume_SensAnal!$M$92</definedName>
    <definedName function="false" hidden="false" name="mleaf_bbd72ed2_7aa3_54f8_9edf_e06cebab9aee" vbProcedure="false">'Use Phase_Grid'!$L$82</definedName>
    <definedName function="false" hidden="false" name="mleaf_bbde8e23_63e9_5a1f_aa84_5608e29664b6" vbProcedure="false">'Use Phase'!$N$52</definedName>
    <definedName function="false" hidden="false" name="mleaf_bbe0f066_e3ea_555c_a551_7d61d77b0388" vbProcedure="false">Recycling!$Q$199</definedName>
    <definedName function="false" hidden="false" name="mleaf_bbe1ae8c_3c63_52a6_a6b0_9a3b97c84733" vbProcedure="false">'Heat map article'!$AF$66</definedName>
    <definedName function="false" hidden="false" name="mleaf_bbe33246_d950_5e35_b25a_587e163ff2e5" vbProcedure="false">Resume_SensAnal!$M$163</definedName>
    <definedName function="false" hidden="false" name="mleaf_bbe570de_59bc_5a15_bf23_2437781ed665" vbProcedure="false">Graphs!$E$23</definedName>
    <definedName function="false" hidden="false" name="mleaf_bbe577d5_3b28_5453_9dcc_e2e93ca439c6" vbProcedure="false">'Heat map article'!$P$23</definedName>
    <definedName function="false" hidden="false" name="mleaf_bbe6e175_45e5_5f8a_988a_7f9f1800780c" vbProcedure="false">Resume_SensAnal!$J$124</definedName>
    <definedName function="false" hidden="false" name="mleaf_bbea63eb_f85b_5225_ac26_d8858291acf3" vbProcedure="false">'Use Phase'!$F$59</definedName>
    <definedName function="false" hidden="false" name="mleaf_bbee758f_eaa8_5788_999a_ea28f6e7970a" vbProcedure="false">Production!$R$26</definedName>
    <definedName function="false" hidden="false" name="mleaf_bbef5b4c_3ed5_53da_a92a_39282f835f31" vbProcedure="false">'Heat map article'!$E$156</definedName>
    <definedName function="false" hidden="false" name="mleaf_bbf1d5dd_a9fd_53c8_9535_d56b98dd5fb9" vbProcedure="false">Graphs!$C$60</definedName>
    <definedName function="false" hidden="false" name="mleaf_bbf29981_5750_5c9f_b59e_ed9d4c90c1ec" vbProcedure="false">'Use Phase_Grid'!$O$142</definedName>
    <definedName function="false" hidden="false" name="mleaf_bbf2a3cd_495c_59b2_b34d_eb5a55b04b76" vbProcedure="false">Production!$BO$199</definedName>
    <definedName function="false" hidden="false" name="mleaf_bbf442a4_c921_59bd_b7e1_9c46e88a4861" vbProcedure="false">Graphs!$H$4</definedName>
    <definedName function="false" hidden="false" name="mleaf_bbf591c4_5eb6_5e98_afdd_b9ccc78ba911" vbProcedure="false">Resume_SensAnal!$R$198</definedName>
    <definedName function="false" hidden="false" name="mleaf_bbf79c43_1db8_51b6_b373_423f89ea778b" vbProcedure="false">'Use Phase'!$N$392</definedName>
    <definedName function="false" hidden="false" name="mleaf_bbf9ae2b_9e21_537c_a775_cc1f185b4a20" vbProcedure="false">'Heat map article'!$L$106</definedName>
    <definedName function="false" hidden="false" name="mleaf_bbfa46f0_3f97_50f1_9377_b93399b97056" vbProcedure="false">Graphs!$B$33</definedName>
    <definedName function="false" hidden="false" name="mleaf_bbfbd260_f710_5fa5_bc77_27f77b1aa09f" vbProcedure="false">Recycling!$H$87</definedName>
    <definedName function="false" hidden="false" name="mleaf_bbfbf560_2944_5ddf_9d34_9d8446c2b95c" vbProcedure="false">'Use Phase'!$AK$198</definedName>
    <definedName function="false" hidden="false" name="mleaf_bbfe8b9b_269a_5e80_9d8a_3a63cfa37c2e" vbProcedure="false">Recycling!$BF$123</definedName>
    <definedName function="false" hidden="false" name="mleaf_bbff00f1_98e5_56c5_927b_67a442cdb0b6" vbProcedure="false">'Heat map article'!$U$97</definedName>
    <definedName function="false" hidden="false" name="mleaf_bbff500d_f6b5_5445_a61a_4877c4a4558f" vbProcedure="false">'Use Phase'!$L$199</definedName>
    <definedName function="false" hidden="false" name="mleaf_bc003c07_5f5a_5538_a547_786d5eb9eadf" vbProcedure="false">'Use Phase'!$V$222</definedName>
    <definedName function="false" hidden="false" name="mleaf_bc03146b_955e_53e1_acd3_fc9d284a0661" vbProcedure="false">Recycling!$BL$324</definedName>
    <definedName function="false" hidden="false" name="mleaf_bc040f76_3014_50e7_8ca7_3ce9ea745880" vbProcedure="false">Production!$K$133</definedName>
    <definedName function="false" hidden="false" name="mleaf_bc05bcea_fd65_5848_8d3d_82473f95ecfa" vbProcedure="false">'Heat map article'!$F$82</definedName>
    <definedName function="false" hidden="false" name="mleaf_bc0c2d32_4a53_535a_9b13_d94cecac7071" vbProcedure="false">'Use Phase'!$N$4</definedName>
    <definedName function="false" hidden="false" name="mleaf_bc0e91b2_0b2b_5bb4_a13c_fa60dbf7de59" vbProcedure="false">'Heat map article'!$AO$40</definedName>
    <definedName function="false" hidden="false" name="mleaf_bc0fc00f_2c1e_514c_958e_1b6370fac078" vbProcedure="false">Production!$H$44</definedName>
    <definedName function="false" hidden="false" name="mleaf_bc14046b_4a87_5bf3_96ae_6dda88b647ae" vbProcedure="false">Production!$AU$87</definedName>
    <definedName function="false" hidden="false" name="mleaf_bc1428ff_127e_5f09_9a98_441e88d0d42f" vbProcedure="false">'Heat map article'!$W$67</definedName>
    <definedName function="false" hidden="false" name="mleaf_bc15928a_7705_5e3b_bb9a_4043d62052dc" vbProcedure="false">'Use Phase'!$W$279</definedName>
    <definedName function="false" hidden="false" name="mleaf_bc162fd0_284e_5aef_af08_635378648c9e" vbProcedure="false">Recycling!$BK$321</definedName>
    <definedName function="false" hidden="false" name="mleaf_bc1a2ba6_2900_598a_b886_756d87c22d38" vbProcedure="false">'Heat map article'!$Y$37</definedName>
    <definedName function="false" hidden="false" name="mleaf_bc25075b_8ddf_5582_b0c8_6034f4b3489b" vbProcedure="false">Production!$AL$218</definedName>
    <definedName function="false" hidden="false" name="mleaf_bc297eed_a54f_5b33_8376_7a5545dae6af" vbProcedure="false">'Use Phase'!$J$133</definedName>
    <definedName function="false" hidden="false" name="mleaf_bc2cc7d4_cefd_5fbe_a48b_5732323cfffd" vbProcedure="false">'Use Phase_Grid'!$Q$197</definedName>
    <definedName function="false" hidden="false" name="mleaf_bc2fd1b6_2918_5bcf_bc70_6bbbfc16dcbd" vbProcedure="false">'Use Phase'!$O$80</definedName>
    <definedName function="false" hidden="false" name="mleaf_bc306280_bc41_55b5_9550_533cc855b9f4" vbProcedure="false">'Use Phase'!$Q$36</definedName>
    <definedName function="false" hidden="false" name="mleaf_bc34aa73_dd10_5383_b765_e180cceeb66c" vbProcedure="false">'Use Phase'!$AH$250</definedName>
    <definedName function="false" hidden="false" name="mleaf_bc38badf_75e4_52a9_8cce_a3a6ddeb7278" vbProcedure="false">'Use Phase'!$P$50</definedName>
    <definedName function="false" hidden="false" name="mleaf_bc38f67d_0a7d_5e71_8840_e7769a630b9b" vbProcedure="false">Production!$K$24</definedName>
    <definedName function="false" hidden="false" name="mleaf_bc39d421_be77_5ccd_82b5_1a273f8a5c19" vbProcedure="false">Resume_SensAnal!$Q$119</definedName>
    <definedName function="false" hidden="false" name="mleaf_bc3e52c9_550b_5a98_9c93_e965f54505df" vbProcedure="false">Resume_SensAnal!$F$219</definedName>
    <definedName function="false" hidden="false" name="mleaf_bc4660b8_a034_58da_be91_d06fa9e9c5cd" vbProcedure="false">'Use Phase'!$L$61</definedName>
    <definedName function="false" hidden="false" name="mleaf_bc473b13_a6b9_557a_b85c_1ee1338bb764" vbProcedure="false">'Use Phase_Grid'!$Q$50</definedName>
    <definedName function="false" hidden="false" name="mleaf_bc49d327_4fb1_520e_930c_1665bb7d10c4" vbProcedure="false">Recycling!$V$99</definedName>
    <definedName function="false" hidden="false" name="mleaf_bc4a7b99_bcf9_5050_9ccc_8cccbf5d35d6" vbProcedure="false">Resume_SensAnal!$AH$63</definedName>
    <definedName function="false" hidden="false" name="mleaf_bc4a88bd_14a8_5fbd_904b_9a1dc75c3073" vbProcedure="false">'Use Phase'!$AJ$225</definedName>
    <definedName function="false" hidden="false" name="mleaf_bc4d6e03_1880_52bf_aabd_8dcbce557b2e" vbProcedure="false">Recycling!$AC$109</definedName>
    <definedName function="false" hidden="false" name="mleaf_bc4dc0f5_b3ea_54b2_91e6_814484163ddd" vbProcedure="false">'Heat map article'!$C$128</definedName>
    <definedName function="false" hidden="false" name="mleaf_bc4e4b7d_e293_5ec9_8f25_cc372522a01c" vbProcedure="false">'Use Phase'!$L$209</definedName>
    <definedName function="false" hidden="false" name="mleaf_bc51a64e_8ca0_5354_8746_4f449ba98e67" vbProcedure="false">'Use Phase_Grid'!$C$39</definedName>
    <definedName function="false" hidden="false" name="mleaf_bc5287bd_5649_5da6_b58f_3815bad9c421" vbProcedure="false">'Use Phase'!$AK$144</definedName>
    <definedName function="false" hidden="false" name="mleaf_bc530616_b4d3_5c85_9e62_543b3762db9e" vbProcedure="false">Resume_SensAnal!$J$213</definedName>
    <definedName function="false" hidden="false" name="mleaf_bc537cad_2054_5c00_96be_8a69e183835b" vbProcedure="false">Resume_SensAnal!$AK$71</definedName>
    <definedName function="false" hidden="false" name="mleaf_bc5ae6cc_8690_563b_942e_a5fa3dfaf0c1" vbProcedure="false">Production!$M$169</definedName>
    <definedName function="false" hidden="false" name="mleaf_bc676bbb_c5cd_5961_af99_4bba39367594" vbProcedure="false">Production!$BO$84</definedName>
    <definedName function="false" hidden="false" name="mleaf_bc6857c1_d9ee_5e20_b05d_d192cf1046d3" vbProcedure="false">'Heat map article'!$C$24</definedName>
    <definedName function="false" hidden="false" name="mleaf_bc68f95f_1b16_5f93_9fc5_5cd454251be6" vbProcedure="false">'Use Phase'!$AG$339</definedName>
    <definedName function="false" hidden="false" name="mleaf_bc6d1974_1e8b_5898_87fb_67ef4b887341" vbProcedure="false">'Use Phase'!$N$197</definedName>
    <definedName function="false" hidden="false" name="mleaf_bc713925_60b4_521e_b73f_85b0690ef2f3" vbProcedure="false">Resume_SensAnal!$P$151</definedName>
    <definedName function="false" hidden="false" name="mleaf_bc779477_0d2c_5769_a5cc_13e769dd32b4" vbProcedure="false">'Use Phase'!$AG$330</definedName>
    <definedName function="false" hidden="false" name="mleaf_bc79306f_3c21_55ef_85a7_782c71ce0a7b" vbProcedure="false">Production!$K$71</definedName>
    <definedName function="false" hidden="false" name="mleaf_bc7ff63d_b9ab_5e48_8e77_105766719fd3" vbProcedure="false">'Heat map article'!$M$119</definedName>
    <definedName function="false" hidden="false" name="mleaf_bc847c75_ae6f_5c83_ae9f_f890e8dd091a" vbProcedure="false">'Heat map article'!$AN$45</definedName>
    <definedName function="false" hidden="false" name="mleaf_bc8505ec_ebc0_5e37_bddd_41325838864f" vbProcedure="false">Recycling!$H$130</definedName>
    <definedName function="false" hidden="false" name="mleaf_bc87c52e_7e5f_5307_bcd3_91f76297f7cf" vbProcedure="false">'Use Phase'!$M$71</definedName>
    <definedName function="false" hidden="false" name="mleaf_bc8dde64_7977_5994_b64a_56663d0d4ab1" vbProcedure="false">'Use Phase'!$K$284</definedName>
    <definedName function="false" hidden="false" name="mleaf_bc965c87_8960_5d7a_8055_41b3c6de2c03" vbProcedure="false">'Use Phase'!$K$86</definedName>
    <definedName function="false" hidden="false" name="mleaf_bc9d1311_0da8_58bd_ac9e_cc31895f2162" vbProcedure="false">Graphs!$D$8</definedName>
    <definedName function="false" hidden="false" name="mleaf_bc9e568d_7af1_59a1_83f7_a5cfe4cd5239" vbProcedure="false">Whisker_Sens!$E$9</definedName>
    <definedName function="false" hidden="false" name="mleaf_bca20fee_6fea_51f8_b982_d249f069055e" vbProcedure="false">Resume_SensAnal!$I$140</definedName>
    <definedName function="false" hidden="false" name="mleaf_bca30e2d_350a_5d21_adc0_35e0362134e1" vbProcedure="false">Production!$AJ$55</definedName>
    <definedName function="false" hidden="false" name="mleaf_bca674fc_d0b6_5f0b_a470_74f4b88bba38" vbProcedure="false">Production!$AV$20</definedName>
    <definedName function="false" hidden="false" name="mleaf_bca7099c_a2e7_5ac4_8a95_e49cc73ae478" vbProcedure="false">'Heat map article'!$F$10</definedName>
    <definedName function="false" hidden="false" name="mleaf_bca8b764_1a15_519c_a057_e18182dbdae3" vbProcedure="false">'Use Phase_Grid'!$Q$34</definedName>
    <definedName function="false" hidden="false" name="mleaf_bca9721f_baf8_59d0_879a_bf802f2f8696" vbProcedure="false">'Use Phase'!$R$67</definedName>
    <definedName function="false" hidden="false" name="mleaf_bcac8e07_f3f1_5694_b410_dc63a71b0f33" vbProcedure="false">Recycling!$BG$103</definedName>
    <definedName function="false" hidden="false" name="mleaf_bcae8b8d_13a2_5edf_9fe0_3f6f8f22f831" vbProcedure="false">Production!$AJ$193</definedName>
    <definedName function="false" hidden="false" name="mleaf_bcaec3c1_285f_530b_89b9_0f81496e90c3" vbProcedure="false">'Heat map article'!$W$127</definedName>
    <definedName function="false" hidden="false" name="mleaf_bcb14d47_6619_5454_ad3d_d1269037f54e" vbProcedure="false">'Heat map article'!$AW$35</definedName>
    <definedName function="false" hidden="false" name="mleaf_bcb3fed3_f61d_5808_977f_cf35709dd852" vbProcedure="false">Resume_SensAnal!$P$95</definedName>
    <definedName function="false" hidden="false" name="mleaf_bcb47fa9_8911_530b_940b_2e73f47597b5" vbProcedure="false">'Use Phase'!$AH$183</definedName>
    <definedName function="false" hidden="false" name="mleaf_bcb7eec1_00e5_559f_b8e8_764bd2501cd7" vbProcedure="false">'Use Phase_Grid'!$P$60</definedName>
    <definedName function="false" hidden="false" name="mleaf_bcbc8643_6f39_5da9_ad0c_67a7d1b3bc26" vbProcedure="false">'Heat map article'!$L$117</definedName>
    <definedName function="false" hidden="false" name="mleaf_bcbd7cd5_807c_54a3_bcbe_fd0f9f12f2ee" vbProcedure="false">Resume_SensAnal!$AG$87</definedName>
    <definedName function="false" hidden="false" name="mleaf_bcbed1ed_f8dc_5245_9636_1f799d681fea" vbProcedure="false">'Heat map article'!$D$117</definedName>
    <definedName function="false" hidden="false" name="mleaf_bcc1169e_9b05_5018_94c5_dd2323a25137" vbProcedure="false">'Heat map article'!$AG$50</definedName>
    <definedName function="false" hidden="false" name="mleaf_bcc3e227_332a_5fef_bf4d_d8f99dfdb303" vbProcedure="false">'Heat map article'!$E$8</definedName>
    <definedName function="false" hidden="false" name="mleaf_bcc6e7ce_d3cd_5e4d_8275_4c63165501e2" vbProcedure="false">'Use Phase_Grid'!$S$201</definedName>
    <definedName function="false" hidden="false" name="mleaf_bcc94462_5d47_56f1_aba5_52a2e8a0c58d" vbProcedure="false">'Heat map article'!$AE$154</definedName>
    <definedName function="false" hidden="false" name="mleaf_bcca3152_5c1a_5cb9_9886_fab45efba3da" vbProcedure="false">Resume_SensAnal!$R$135</definedName>
    <definedName function="false" hidden="false" name="mleaf_bccaff94_5fe5_582e_98ea_5c06e33d2cae" vbProcedure="false">Graphs!$G$52</definedName>
    <definedName function="false" hidden="false" name="mleaf_bcce2d73_e02c_557d_976c_4473043ef857" vbProcedure="false">Whisker_Sens!$D$20</definedName>
    <definedName function="false" hidden="false" name="mleaf_bcce38bd_1110_50c3_89e3_476447c8f7de" vbProcedure="false">'Use Phase'!$N$128</definedName>
    <definedName function="false" hidden="false" name="mleaf_bccec000_7bd2_5b52_8215_744fdf429c27" vbProcedure="false">Resume_SensAnal!$R$31</definedName>
    <definedName function="false" hidden="false" name="mleaf_bcd0dd0b_1a5d_5d5b_a846_1d07758aba86" vbProcedure="false">Production!$AZ$4</definedName>
    <definedName function="false" hidden="false" name="mleaf_bcd9900f_3832_57d6_ad3e_226ee7493414" vbProcedure="false">Resume_SensAnal!$AI$46</definedName>
    <definedName function="false" hidden="false" name="mleaf_bcdc54c9_ad88_5212_acf3_f58b8ffb276e" vbProcedure="false">'Heat map article'!$AE$101</definedName>
    <definedName function="false" hidden="false" name="mleaf_bce1559b_5dc9_55a7_92d4_17749026d1de" vbProcedure="false">'Heat map article'!$V$83</definedName>
    <definedName function="false" hidden="false" name="mleaf_bce7df03_c0f9_5c69_b5d9_ece348b32001" vbProcedure="false">'Heat map article'!$Z$153</definedName>
    <definedName function="false" hidden="false" name="mleaf_bce92550_103a_5e2c_a8c5_62b5e1a5306a" vbProcedure="false">Production!$V$73</definedName>
    <definedName function="false" hidden="false" name="mleaf_bce97fb4_8497_596b_9d3f_9454daafd0ab" vbProcedure="false">'Use Phase'!$AE$251</definedName>
    <definedName function="false" hidden="false" name="mleaf_bcea870a_610e_582f_9118_c5ce90902239" vbProcedure="false">Production!$AA$83</definedName>
    <definedName function="false" hidden="false" name="mleaf_bceae325_4884_58f5_b54d_143b91369a2f" vbProcedure="false">Resume_SensAnal!$G$135</definedName>
    <definedName function="false" hidden="false" name="mleaf_bcebd73f_94c9_519c_88a1_b51fac1c05f8" vbProcedure="false">Graphs!$N$6</definedName>
    <definedName function="false" hidden="false" name="mleaf_bcee9973_b5c8_514d_9875_e3ec0ba9920f" vbProcedure="false">Resume_SensAnal!$M$48</definedName>
    <definedName function="false" hidden="false" name="mleaf_bcef7c28_f13c_5e52_a556_b2033f9f4dcd" vbProcedure="false">'Heat map article'!$AB$52</definedName>
    <definedName function="false" hidden="false" name="mleaf_bcf03865_d891_5e3c_a18b_d1ce40c3bcf4" vbProcedure="false">'Heat map article'!$AG$32</definedName>
    <definedName function="false" hidden="false" name="mleaf_bcf39bd9_12ad_57a7_88d2_8b1951b716be" vbProcedure="false">'Use Phase'!$P$198</definedName>
    <definedName function="false" hidden="false" name="mleaf_bcf5ac81_bd6a_551f_9a3d_2e56e4c2037c" vbProcedure="false">'Heat map article'!$AE$100</definedName>
    <definedName function="false" hidden="false" name="mleaf_bcf8a890_b678_5633_a76a_b4140ea11709" vbProcedure="false">'Heat map article'!$U$131</definedName>
    <definedName function="false" hidden="false" name="mleaf_bcfce127_aa52_516f_ab7a_e4d03fbac592" vbProcedure="false">Recycling!$E$95</definedName>
    <definedName function="false" hidden="false" name="mleaf_bcfda02b_a620_5b46_8225_2987d953ed11" vbProcedure="false">Recycling!$AP$11</definedName>
    <definedName function="false" hidden="false" name="mleaf_bd028d50_fc16_558b_931f_6fe9660e9132" vbProcedure="false">'Heat map article'!$I$109</definedName>
    <definedName function="false" hidden="false" name="mleaf_bd05c29d_a2bd_53a0_bf5a_46e4014c4bdf" vbProcedure="false">'Heat map article'!$M$134</definedName>
    <definedName function="false" hidden="false" name="mleaf_bd081bc4_0a81_561a_ab97_dfe93ad9dbeb" vbProcedure="false">Resume_SensAnal!$AG$64</definedName>
    <definedName function="false" hidden="false" name="mleaf_bd0a6795_4b6f_54c2_abdf_77bea725046f" vbProcedure="false">Production!$J$126</definedName>
    <definedName function="false" hidden="false" name="mleaf_bd0a6f23_e944_5eed_b002_d9ceefbd8662" vbProcedure="false">Recycling!$CD$117</definedName>
    <definedName function="false" hidden="false" name="mleaf_bd0b3656_0750_5be2_9586_0424c3bb4cc1" vbProcedure="false">Recycling!$BH$106</definedName>
    <definedName function="false" hidden="false" name="mleaf_bd0d31cc_5894_5c93_b49f_7834f05b8504" vbProcedure="false">Graphs!$N$32</definedName>
    <definedName function="false" hidden="false" name="mleaf_bd0f0fd9_5111_5dd3_b2bb_ed304effbd9f" vbProcedure="false">Production!$L$27</definedName>
    <definedName function="false" hidden="false" name="mleaf_bd112696_762c_59d8_badd_2e44ffa01551" vbProcedure="false">Graphs!$H$12</definedName>
    <definedName function="false" hidden="false" name="mleaf_bd13d7fe_52b1_551d_86b6_8f0ee12c8e1c" vbProcedure="false">Recycling!$L$127</definedName>
    <definedName function="false" hidden="false" name="mleaf_bd162ae9_2ee7_5f5e_86c3_74ecf77e42d8" vbProcedure="false">Production!$R$16</definedName>
    <definedName function="false" hidden="false" name="mleaf_bd16e918_330b_5c6b_b25e_196daa64d9d4" vbProcedure="false">'Heat map article'!$J$151</definedName>
    <definedName function="false" hidden="false" name="mleaf_bd18e8c3_14d6_544e_a64c_8d030d1cdf65" vbProcedure="false">Recycling!$BA$82</definedName>
    <definedName function="false" hidden="false" name="mleaf_bd1cf021_71f5_5f6d_a1f4_8b40c9bbd0ed" vbProcedure="false">'Use Phase'!$K$253</definedName>
    <definedName function="false" hidden="false" name="mleaf_bd1dfa26_a931_5378_9d26_8af86baf9189" vbProcedure="false">Resume_SensAnal!$K$33</definedName>
    <definedName function="false" hidden="false" name="mleaf_bd1e581c_59ac_5b63_a90b_ff496ab1aa0e" vbProcedure="false">Resume_SensAnal!$P$188</definedName>
    <definedName function="false" hidden="false" name="mleaf_bd200e72_d74d_506f_941a_c8babb487880" vbProcedure="false">Production!$H$55</definedName>
    <definedName function="false" hidden="false" name="mleaf_bd237aab_525e_5afb_a22e_540a11c30341" vbProcedure="false">'Heat map article'!$N$103</definedName>
    <definedName function="false" hidden="false" name="mleaf_bd28c45f_3461_5c50_8137_fbdc6390186e" vbProcedure="false">Production!$H$127</definedName>
    <definedName function="false" hidden="false" name="mleaf_bd29d754_e795_501a_8a85_a6e9016a484a" vbProcedure="false">'Heat map article'!$P$33</definedName>
    <definedName function="false" hidden="false" name="mleaf_bd2b171f_a9ff_5f35_8545_8efd2ac23321" vbProcedure="false">'Use Phase_Grid'!$N$211</definedName>
    <definedName function="false" hidden="false" name="mleaf_bd2b82b1_90e9_57d3_8ac1_0b4b4946132f" vbProcedure="false">Production!$G$46</definedName>
    <definedName function="false" hidden="false" name="mleaf_bd36496b_bd86_5aee_8e03_dfc2dc0a6f37" vbProcedure="false">Resume_SensAnal!$AL$100</definedName>
    <definedName function="false" hidden="false" name="mleaf_bd37fb96_4956_53ae_a755_4268272c6e3b" vbProcedure="false">Recycling!$AT$52</definedName>
    <definedName function="false" hidden="false" name="mleaf_bd380843_fbd0_57b1_a635_f206f206dea5" vbProcedure="false">Resume_SensAnal!$D$147</definedName>
    <definedName function="false" hidden="false" name="mleaf_bd42a2d1_38e1_536e_b8d8_8d3b0e466590" vbProcedure="false">Recycling!$AB$96</definedName>
    <definedName function="false" hidden="false" name="mleaf_bd45a835_fca5_5642_8977_a2d4a86142ef" vbProcedure="false">'Use Phase'!$K$91</definedName>
    <definedName function="false" hidden="false" name="mleaf_bd4628b9_e45f_523d_9826_5817dc6efda5" vbProcedure="false">'Heat map article'!$Q$6</definedName>
    <definedName function="false" hidden="false" name="mleaf_bd4a5963_7b84_59af_87b2_e98844d75ef6" vbProcedure="false">'Use Phase'!$AK$163</definedName>
    <definedName function="false" hidden="false" name="mleaf_bd4cbd18_c72f_5b29_8d75_f71dd3394e49" vbProcedure="false">Recycling!$BS$104</definedName>
    <definedName function="false" hidden="false" name="mleaf_bd503974_14cc_57a3_9f07_80ef773dafa5" vbProcedure="false">'Heat map article'!$I$139</definedName>
    <definedName function="false" hidden="false" name="mleaf_bd513d20_df7f_58df_9a68_6fccb988969d" vbProcedure="false">'Heat map article'!$Y$80</definedName>
    <definedName function="false" hidden="false" name="mleaf_bd516d3a_8d9e_5bf8_8103_0433b9ea3f24" vbProcedure="false">'Use Phase'!$S$194</definedName>
    <definedName function="false" hidden="false" name="mleaf_bd5195a2_ad3f_5706_a339_347097e57d17" vbProcedure="false">'Use Phase'!$S$338</definedName>
    <definedName function="false" hidden="false" name="mleaf_bd51bb5f_e0c2_57b2_becc_9111ef8c1b9c" vbProcedure="false">Resume_SensAnal!$N$57</definedName>
    <definedName function="false" hidden="false" name="mleaf_bd527dfa_c14d_54eb_9e78_768ec3a6120b" vbProcedure="false">'Use Phase'!$J$44</definedName>
    <definedName function="false" hidden="false" name="mleaf_bd54be9a_959a_5596_9a4d_c0623f6328c1" vbProcedure="false">'Use Phase_Grid'!$B$26</definedName>
    <definedName function="false" hidden="false" name="mleaf_bd570f1c_0bfd_5d92_8022_9607ad60df90" vbProcedure="false">Resume_SensAnal!$J$97</definedName>
    <definedName function="false" hidden="false" name="mleaf_bd63e2dd_4605_5a5c_8d51_0660379eaea0" vbProcedure="false">Recycling!$AI$184</definedName>
    <definedName function="false" hidden="false" name="mleaf_bd67c51d_835c_5bda_ac0f_1b415681602f" vbProcedure="false">Resume_SensAnal!$J$202</definedName>
    <definedName function="false" hidden="false" name="mleaf_bd68ae96_4685_53c5_840d_45cb1c89a525" vbProcedure="false">'Use Phase_Grid'!$N$56</definedName>
    <definedName function="false" hidden="false" name="mleaf_bd6f3977_b057_5c9c_8f3f_3e0b6b1da31e" vbProcedure="false">Production!$B$17</definedName>
    <definedName function="false" hidden="false" name="mleaf_bd751561_245e_5253_9a4e_c6cf9fb5a095" vbProcedure="false">Resume_SensAnal!$AB$51</definedName>
    <definedName function="false" hidden="false" name="mleaf_bd761cc2_3768_50fd_9883_686750323550" vbProcedure="false">'Use Phase'!$P$64</definedName>
    <definedName function="false" hidden="false" name="mleaf_bd79c0c5_f6c9_58ab_8672_f130053e50e6" vbProcedure="false">'Use Phase'!$V$189</definedName>
    <definedName function="false" hidden="false" name="mleaf_bd7ba050_5f03_5798_8e74_9df526928e53" vbProcedure="false">Resume_SensAnal!$P$159</definedName>
    <definedName function="false" hidden="false" name="mleaf_bd7facf2_2144_5264_8a44_2e7294e06d9a" vbProcedure="false">Production!$BQ$18</definedName>
    <definedName function="false" hidden="false" name="mleaf_bd8006d3_3366_5601_a15c_e3853594f1d0" vbProcedure="false">'Heat map article'!$Y$86</definedName>
    <definedName function="false" hidden="false" name="mleaf_bd8712d2_d044_5c00_9970_5c5707e842b3" vbProcedure="false">'Use Phase_Grid'!$U$141</definedName>
    <definedName function="false" hidden="false" name="mleaf_bd8781db_ddcb_5159_ae3a_66cef2fd5d5b" vbProcedure="false">'Heat map article'!$O$23</definedName>
    <definedName function="false" hidden="false" name="mleaf_bd880d5a_14c9_5818_8284_1905c90577f6" vbProcedure="false">Recycling!$L$132</definedName>
    <definedName function="false" hidden="false" name="mleaf_bd8903a7_0fd4_55ea_9166_21a081661fc8" vbProcedure="false">Resume_SensAnal!$AH$76</definedName>
    <definedName function="false" hidden="false" name="mleaf_bd8e927c_ec2d_53b5_8a87_d65ffff4b6b2" vbProcedure="false">Resume_SensAnal!$P$194</definedName>
    <definedName function="false" hidden="false" name="mleaf_bd9293e4_b494_5f66_9682_177ca75fe07b" vbProcedure="false">'Use Phase'!$L$354</definedName>
    <definedName function="false" hidden="false" name="mleaf_bd94637d_c3d8_5059_9c61_e3c37374b4b3" vbProcedure="false">'Heat map article'!$P$45</definedName>
    <definedName function="false" hidden="false" name="mleaf_bd96bf13_5a19_546e_b18a_bd8fed0645ad" vbProcedure="false">Recycling!$I$151</definedName>
    <definedName function="false" hidden="false" name="mleaf_bd9d4411_0365_5702_a04e_2ad5f6990ced" vbProcedure="false">Recycling!$U$166</definedName>
    <definedName function="false" hidden="false" name="mleaf_bd9e2711_ebcf_5b6a_834b_298879d26434" vbProcedure="false">Production!$U$11</definedName>
    <definedName function="false" hidden="false" name="mleaf_bda01c83_f44b_5cfa_b5ee_9928a482d288" vbProcedure="false">Recycling!$AP$121</definedName>
    <definedName function="false" hidden="false" name="mleaf_bda31c25_6f3f_5bec_ac0c_05fbd0ec2fcb" vbProcedure="false">Resume_SensAnal!$S$196</definedName>
    <definedName function="false" hidden="false" name="mleaf_bda94f25_e39e_5bff_a6f5_76d2c786adac" vbProcedure="false">'Use Phase'!$AH$148</definedName>
    <definedName function="false" hidden="false" name="mleaf_bdb12b9e_1414_5dfa_9387_b7cbcb8328b5" vbProcedure="false">'Use Phase'!$AJ$190</definedName>
    <definedName function="false" hidden="false" name="mleaf_bdb7a5c5_239a_53dc_843d_ef31d72493e7" vbProcedure="false">Resume_SensAnal!$P$36</definedName>
    <definedName function="false" hidden="false" name="mleaf_bdbc9a6b_2cd4_57e2_b6a1_d35d83fce1b7" vbProcedure="false">'Use Phase_Grid'!$Q$171</definedName>
    <definedName function="false" hidden="false" name="mleaf_bdbe2d1f_5938_5626_9458_f539168f229b" vbProcedure="false">Recycling!$AX$322</definedName>
    <definedName function="false" hidden="false" name="mleaf_bdbefca0_50fc_5ca3_9748_9f24cdd229dc" vbProcedure="false">Resume_SensAnal!$N$151</definedName>
    <definedName function="false" hidden="false" name="mleaf_bdc1c3c2_6265_505b_9347_f37b7bea7529" vbProcedure="false">'Use Phase'!$O$277</definedName>
    <definedName function="false" hidden="false" name="mleaf_bdc80a63_1653_547c_8bda_ed4a63059d94" vbProcedure="false">'Heat map article'!$AI$36</definedName>
    <definedName function="false" hidden="false" name="mleaf_bdcdea59_8e99_5752_8b64_40698b400ed5" vbProcedure="false">Production!$L$66</definedName>
    <definedName function="false" hidden="false" name="mleaf_bdce4427_9857_5976_9a02_8cc134a25bb6" vbProcedure="false">'Use Phase'!$M$227</definedName>
    <definedName function="false" hidden="false" name="mleaf_bdcf51bf_ac9b_5266_9db7_a299b0b9ea1f" vbProcedure="false">'Use Phase'!$AI$205</definedName>
    <definedName function="false" hidden="false" name="mleaf_bdd2518f_6875_539b_8020_e10dbada6faf" vbProcedure="false">'Heat map article'!$AF$95</definedName>
    <definedName function="false" hidden="false" name="mleaf_bddd003f_76ca_5023_83fc_d7c8c572428e" vbProcedure="false">Recycling!$AM$85</definedName>
    <definedName function="false" hidden="false" name="mleaf_bdddcecf_cb0c_5590_84b6_3a7d158956cf" vbProcedure="false">'Use Phase_Grid'!$L$192</definedName>
    <definedName function="false" hidden="false" name="mleaf_bde18605_6839_5c5a_9316_8bcaa20eba55" vbProcedure="false">'Use Phase'!$O$7</definedName>
    <definedName function="false" hidden="false" name="mleaf_bde59721_88aa_5ea4_9e84_e26d0c8f458d" vbProcedure="false">Recycling!$AX$103</definedName>
    <definedName function="false" hidden="false" name="mleaf_bde7caf2_0a0c_550e_aa9b_15cce8380db2" vbProcedure="false">'Use Phase'!$K$25</definedName>
    <definedName function="false" hidden="false" name="mleaf_bdeb0343_0a9e_527a_9c29_04e42555c28b" vbProcedure="false">'Use Phase'!$AE$299</definedName>
    <definedName function="false" hidden="false" name="mleaf_bdecc519_73b3_5a15_8be0_1f492444dc9d" vbProcedure="false">Recycling!$AB$179</definedName>
    <definedName function="false" hidden="false" name="mleaf_bdede782_eb68_574d_af8b_37dcf864b183" vbProcedure="false">'Heat map article'!$AP$42</definedName>
    <definedName function="false" hidden="false" name="mleaf_bdee5c5e_c9d2_53f6_bd2f_f4ba375cb232" vbProcedure="false">'Use Phase'!$AJ$219</definedName>
    <definedName function="false" hidden="false" name="mleaf_bdf730d1_42c7_5fac_892f_8cb2ec3f1dd4" vbProcedure="false">'Heat map article'!$K$92</definedName>
    <definedName function="false" hidden="false" name="mleaf_bdf7e11a_a632_5fd5_b39e_906df3e09f9d" vbProcedure="false">'Use Phase_Grid'!$E$59</definedName>
    <definedName function="false" hidden="false" name="mleaf_bdfbc4e5_db38_5df2_a189_26a4d984dbeb" vbProcedure="false">'Heat map article'!$E$83</definedName>
    <definedName function="false" hidden="false" name="mleaf_bdfff9d0_6da2_5731_87e1_c6b5485b7420" vbProcedure="false">'Use Phase_Grid'!$E$44</definedName>
    <definedName function="false" hidden="false" name="mleaf_be069499_7b23_5ce3_a2db_597321e5c3f8" vbProcedure="false">Recycling!$L$84</definedName>
    <definedName function="false" hidden="false" name="mleaf_be071adc_cfcc_5851_bff1_598f5ae5eeba" vbProcedure="false">'Use Phase_Grid'!$O$30</definedName>
    <definedName function="false" hidden="false" name="mleaf_be072081_8991_5701_9498_5dac07367567" vbProcedure="false">'Use Phase_Grid'!$N$23</definedName>
    <definedName function="false" hidden="false" name="mleaf_be0a4758_633d_5852_aeb3_ed0df5ae2ce7" vbProcedure="false">'Use Phase'!$L$156</definedName>
    <definedName function="false" hidden="false" name="mleaf_be0e1db6_18e5_5e2f_93fd_ea634fe9b767" vbProcedure="false">'Use Phase_Grid'!$J$141</definedName>
    <definedName function="false" hidden="false" name="mleaf_be0fc3e5_f94c_5f60_9a6e_2d4e9785651f" vbProcedure="false">'Use Phase_Grid'!$O$239</definedName>
    <definedName function="false" hidden="false" name="mleaf_be10591a_fa81_59e5_bac4_63089ff6ad96" vbProcedure="false">Resume_SensAnal!$H$197</definedName>
    <definedName function="false" hidden="false" name="mleaf_be11ed25_8df1_5a81_a0f9_176770b900e7" vbProcedure="false">Resume_SensAnal!$AC$68</definedName>
    <definedName function="false" hidden="false" name="mleaf_be13e38f_69a2_559b_8c90_417ed488271d" vbProcedure="false">Production!$I$65</definedName>
    <definedName function="false" hidden="false" name="mleaf_be14f9e3_e499_5200_bcf0_dbd3c0e338b7" vbProcedure="false">'Use Phase'!$M$291</definedName>
    <definedName function="false" hidden="false" name="mleaf_be160fa0_36aa_5ce9_92b5_97d0560050bb" vbProcedure="false">Production!$AZ$19</definedName>
    <definedName function="false" hidden="false" name="mleaf_be18aec4_9b02_5ce8_aef3_a237d1347caa" vbProcedure="false">Recycling!$AR$306</definedName>
    <definedName function="false" hidden="false" name="mleaf_be1ab2e4_2ce1_5b22_8861_4aabc223400e" vbProcedure="false">'Heat map article'!$H$40</definedName>
    <definedName function="false" hidden="false" name="mleaf_be1cbce7_18f0_5546_8c30_781b7dcfbd1e" vbProcedure="false">Recycling!$AN$90</definedName>
    <definedName function="false" hidden="false" name="mleaf_be1e6e70_2eb9_50ab_b5c9_5c60dc2003c6" vbProcedure="false">'Use Phase'!$W$320</definedName>
    <definedName function="false" hidden="false" name="mleaf_be215d9a_9b0f_5841_837c_015170e99ac8" vbProcedure="false">Production!$J$70</definedName>
    <definedName function="false" hidden="false" name="mleaf_be23fcf9_93ae_549f_ba44_9e1423f1c36f" vbProcedure="false">Resume_SensAnal!$R$107</definedName>
    <definedName function="false" hidden="false" name="mleaf_be252c89_84ba_501d_ba24_9d135e4eee2f" vbProcedure="false">'Use Phase'!$AG$336</definedName>
    <definedName function="false" hidden="false" name="mleaf_be25a9ad_be4f_53db_b307_ddf16556d442" vbProcedure="false">Recycling!$S$126</definedName>
    <definedName function="false" hidden="false" name="mleaf_be26a93b_5c27_544e_80f5_64b828d91c2a" vbProcedure="false">Recycling!$W$154</definedName>
    <definedName function="false" hidden="false" name="mleaf_be2937be_9088_54ec_a3ea_9b9b812c36ea" vbProcedure="false">Resume_SensAnal!$G$155</definedName>
    <definedName function="false" hidden="false" name="mleaf_be2938ae_eada_540b_9737_de32955a51ef" vbProcedure="false">Production!$Q$87</definedName>
    <definedName function="false" hidden="false" name="mleaf_be29fca5_cbe2_50bc_bafe_4e6066d75f1c" vbProcedure="false">'Use Phase_Grid'!$O$255</definedName>
    <definedName function="false" hidden="false" name="mleaf_be2d1bed_0e93_50b2_b4d2_52659c188aec" vbProcedure="false">Recycling!$AB$84</definedName>
    <definedName function="false" hidden="false" name="mleaf_be2eeb81_065c_54db_a002_ecae1e5860cf" vbProcedure="false">Production!$K$135</definedName>
    <definedName function="false" hidden="false" name="mleaf_be2ffba0_1731_5223_9b5d_ada3c836401c" vbProcedure="false">'Use Phase_Grid'!$W$155</definedName>
    <definedName function="false" hidden="false" name="mleaf_be301618_123c_5952_8cfd_a703eaf07972" vbProcedure="false">Production!$F$48</definedName>
    <definedName function="false" hidden="false" name="mleaf_be32ee62_f144_524f_a98c_95e247ee777a" vbProcedure="false">'Heat map article'!$W$87</definedName>
    <definedName function="false" hidden="false" name="mleaf_be35e608_2114_592a_a34a_90682cd5c995" vbProcedure="false">'Heat map article'!$G$118</definedName>
    <definedName function="false" hidden="false" name="mleaf_be36f9b8_a30e_5a6b_a518_fd3a35c9b3be" vbProcedure="false">'Use Phase'!$AK$207</definedName>
    <definedName function="false" hidden="false" name="mleaf_be3eb781_0c0c_5624_822e_ec1cf757e64f" vbProcedure="false">Recycling!$F$145</definedName>
    <definedName function="false" hidden="false" name="mleaf_be41a102_60a1_5350_a2a8_0f39e9883a51" vbProcedure="false">'Heat map article'!$Z$8</definedName>
    <definedName function="false" hidden="false" name="mleaf_be42450c_9305_58d9_bf2d_d65304f7578f" vbProcedure="false">Graphs!$B$38</definedName>
    <definedName function="false" hidden="false" name="mleaf_be427250_df27_56d1_a115_e8daa771e0ed" vbProcedure="false">'Heat map article'!$AB$149</definedName>
    <definedName function="false" hidden="false" name="mleaf_be427fce_5453_5105_b90a_6cf471d3f776" vbProcedure="false">Resume_SensAnal!$D$130</definedName>
    <definedName function="false" hidden="false" name="mleaf_be49b960_6381_55aa_a77c_3b0aa06e8c0e" vbProcedure="false">Production!$Q$57</definedName>
    <definedName function="false" hidden="false" name="mleaf_be4b9e52_5e13_58c5_8823_f4a1fc122823" vbProcedure="false">'Use Phase'!$J$143</definedName>
    <definedName function="false" hidden="false" name="mleaf_be4b9e79_6716_5bbe_8abb_2ff36aef30c1" vbProcedure="false">'Use Phase_Grid'!$B$41</definedName>
    <definedName function="false" hidden="false" name="mleaf_be4bdfcb_fada_5a7c_97f4_2044c912a296" vbProcedure="false">Resume_SensAnal!$K$30</definedName>
    <definedName function="false" hidden="false" name="mleaf_be4f1d2c_b65e_5f2f_a72c_be6b2ae4efc5" vbProcedure="false">'Use Phase'!$M$207</definedName>
    <definedName function="false" hidden="false" name="mleaf_be505e53_cedf_53fa_9583_29cf288be0d0" vbProcedure="false">Recycling!$AW$96</definedName>
    <definedName function="false" hidden="false" name="mleaf_be50d429_9a11_5d91_b453_da885c2b079b" vbProcedure="false">'Use Phase'!$AK$293</definedName>
    <definedName function="false" hidden="false" name="mleaf_be5646c9_921a_5a7d_9d65_bcd64e497826" vbProcedure="false">Resume_SensAnal!$R$219</definedName>
    <definedName function="false" hidden="false" name="mleaf_be56b33c_33ac_509a_b44c_015f8349165b" vbProcedure="false">Resume_SensAnal!$AL$107</definedName>
    <definedName function="false" hidden="false" name="mleaf_be59e2c8_408a_53a7_96f8_2e08adba1708" vbProcedure="false">'Use Phase'!$L$186</definedName>
    <definedName function="false" hidden="false" name="mleaf_be5ab633_6476_518c_ad75_418701e09262" vbProcedure="false">'Use Phase_Grid'!$L$23</definedName>
    <definedName function="false" hidden="false" name="mleaf_be5eede3_6743_514e_a186_6a205434e5b5" vbProcedure="false">'Heat map article'!$H$110</definedName>
    <definedName function="false" hidden="false" name="mleaf_be61c801_908f_59dc_9b6e_9664d58047cf" vbProcedure="false">'Use Phase'!$J$392</definedName>
    <definedName function="false" hidden="false" name="mleaf_be64cad6_c4da_5899_933b_ceedce7edad0" vbProcedure="false">Resume_SensAnal!$K$34</definedName>
    <definedName function="false" hidden="false" name="mleaf_be6871cf_2f13_5a12_a2b0_9ce8f48ace5e" vbProcedure="false">'Use Phase_Grid'!$R$172</definedName>
    <definedName function="false" hidden="false" name="mleaf_be694a7e_4ca8_513c_8b23_4fceb086e08c" vbProcedure="false">'Heat map article'!$W$91</definedName>
    <definedName function="false" hidden="false" name="mleaf_be6b0cfa_23a8_5b7b_b26f_14ad5dc18303" vbProcedure="false">'Use Phase_Grid'!$K$40</definedName>
    <definedName function="false" hidden="false" name="mleaf_be6c24d0_a1b8_5c25_b5c9_afec80aea621" vbProcedure="false">Resume_SensAnal!$T$10</definedName>
    <definedName function="false" hidden="false" name="mleaf_be6d5aa2_8c63_588c_8ace_9ec49e436280" vbProcedure="false">'Use Phase_Grid'!$K$47</definedName>
    <definedName function="false" hidden="false" name="mleaf_be6f9780_b397_5eeb_92bc_358690618fbf" vbProcedure="false">'Use Phase'!$U$214</definedName>
    <definedName function="false" hidden="false" name="mleaf_be706746_7272_5fa2_94bf_77396c52ff2a" vbProcedure="false">'Use Phase'!$AJ$154</definedName>
    <definedName function="false" hidden="false" name="mleaf_be712af6_25f7_5be2_8aa7_06435359f75b" vbProcedure="false">'Heat map article'!$V$56</definedName>
    <definedName function="false" hidden="false" name="mleaf_be779db9_fa8a_50c4_84a6_546b039d7adb" vbProcedure="false">'Use Phase'!$AK$313</definedName>
    <definedName function="false" hidden="false" name="mleaf_be820011_73fa_50c8_8479_bd3423894196" vbProcedure="false">Production!$AL$201</definedName>
    <definedName function="false" hidden="false" name="mleaf_be82a93b_0dac_553d_82eb_4224f8dddaf1" vbProcedure="false">'Use Phase'!$J$71</definedName>
    <definedName function="false" hidden="false" name="mleaf_be83df7e_5b71_5bb4_89c1_06c07677985c" vbProcedure="false">'Use Phase'!$Q$301</definedName>
    <definedName function="false" hidden="false" name="mleaf_be84780a_7c2a_5cd7_89ee_44f18f4c966c" vbProcedure="false">'Heat map article'!$AD$125</definedName>
    <definedName function="false" hidden="false" name="mleaf_be8507bd_0566_55ad_964c_525db0005747" vbProcedure="false">Recycling!$BG$106</definedName>
    <definedName function="false" hidden="false" name="mleaf_be853a92_9723_585f_8c21_e2b2f3c5231e" vbProcedure="false">Graphs!$O$13</definedName>
    <definedName function="false" hidden="false" name="mleaf_be85991f_8041_5604_867b_25bfc00289b2" vbProcedure="false">Resume_SensAnal!$AF$99</definedName>
    <definedName function="false" hidden="false" name="mleaf_be87e9ab_d18b_50a4_a5b4_5bb5fd4dab0c" vbProcedure="false">Resume_SensAnal!$Q$129</definedName>
    <definedName function="false" hidden="false" name="mleaf_be889414_8446_5104_8909_3a183da505f5" vbProcedure="false">'Heat map article'!$AS$20</definedName>
    <definedName function="false" hidden="false" name="mleaf_be8ad84c_04d3_504c_ae49_7280179884d7" vbProcedure="false">'Use Phase'!$Q$106</definedName>
    <definedName function="false" hidden="false" name="mleaf_be8d6a01_baea_5803_acbf_f224be1fa2cf" vbProcedure="false">Resume_SensAnal!$O$128</definedName>
    <definedName function="false" hidden="false" name="mleaf_be914ba1_fe93_5978_b4b1_ae12c209c263" vbProcedure="false">'Use Phase_Grid'!$L$15</definedName>
    <definedName function="false" hidden="false" name="mleaf_be9284d1_0a48_547f_8c22_f660a5c1d5fa" vbProcedure="false">'Heat map article'!$Q$122</definedName>
    <definedName function="false" hidden="false" name="mleaf_be930235_d1da_5354_b058_46e60fc58e67" vbProcedure="false">'Heat map article'!$K$78</definedName>
    <definedName function="false" hidden="false" name="mleaf_be93a852_4f03_5d62_9338_469b285cb211" vbProcedure="false">'Use Phase'!$R$227</definedName>
    <definedName function="false" hidden="false" name="mleaf_be9829f1_025c_5f7e_b31f_c810aa57ae34" vbProcedure="false">Resume_SensAnal!$E$15</definedName>
    <definedName function="false" hidden="false" name="mleaf_be9937d6_1558_549d_bd59_d81f8bb7fe1d" vbProcedure="false">'Use Phase_Grid'!$Q$8</definedName>
    <definedName function="false" hidden="false" name="mleaf_be9be0be_49c0_5778_914e_94a8e8fbe523" vbProcedure="false">Recycling!$AD$118</definedName>
    <definedName function="false" hidden="false" name="mleaf_bea1f6fe_f601_5de9_a0bd_1fc21e590b88" vbProcedure="false">'Use Phase'!$R$69</definedName>
    <definedName function="false" hidden="false" name="mleaf_bea27991_7a28_5096_bdad_51548df43d77" vbProcedure="false">'Use Phase'!$N$269</definedName>
    <definedName function="false" hidden="false" name="mleaf_bea3e6bb_0c03_5f5f_9849_b457b5f846a3" vbProcedure="false">Production!$AP$10</definedName>
    <definedName function="false" hidden="false" name="mleaf_bea4d645_cfa0_5b30_ab38_f2cdcc0d2ade" vbProcedure="false">Resume_SensAnal!$X$12</definedName>
    <definedName function="false" hidden="false" name="mleaf_bea766c8_d370_5791_a917_858e9fa3400d" vbProcedure="false">'Use Phase'!$M$112</definedName>
    <definedName function="false" hidden="false" name="mleaf_beb10487_8e3d_56d0_9533_f0a2c655d39b" vbProcedure="false">Resume_SensAnal!$AP$69</definedName>
    <definedName function="false" hidden="false" name="mleaf_beb208f2_ce45_5e39_a022_59be834ae058" vbProcedure="false">Production!$AV$225</definedName>
    <definedName function="false" hidden="false" name="mleaf_beb82df3_7f27_59f6_a0e9_f881c2d541a3" vbProcedure="false">Recycling!$L$135</definedName>
    <definedName function="false" hidden="false" name="mleaf_bebb7809_8bb1_57f7_afe6_87dd19f4c4c5" vbProcedure="false">'Heat map article'!$AH$153</definedName>
    <definedName function="false" hidden="false" name="mleaf_bebc4730_4bfa_52a8_8778_c82f329ce3d3" vbProcedure="false">'Use Phase'!$AI$313</definedName>
    <definedName function="false" hidden="false" name="mleaf_bec01291_41fe_5c44_9d0d_991c87a79b05" vbProcedure="false">Production!$J$102</definedName>
    <definedName function="false" hidden="false" name="mleaf_bec0f662_e153_5bbd_bf45_f469f2db0b58" vbProcedure="false">Recycling!$BN$310</definedName>
    <definedName function="false" hidden="false" name="mleaf_bec11e14_2255_517b_93a5_a3e1f80492a0" vbProcedure="false">'Use Phase'!$T$156</definedName>
    <definedName function="false" hidden="false" name="mleaf_bec2b1f7_a3db_5139_9988_4673d5d888fb" vbProcedure="false">'Use Phase'!$Q$5</definedName>
    <definedName function="false" hidden="false" name="mleaf_bec3d75a_0c5d_56c8_a097_0504a3be1b1f" vbProcedure="false">Recycling!$AF$105</definedName>
    <definedName function="false" hidden="false" name="mleaf_beca5793_d256_59ff_a061_d1f12aa6ecf0" vbProcedure="false">'Heat map article'!$AR$13</definedName>
    <definedName function="false" hidden="false" name="mleaf_beccaace_d0a4_5e71_8cee_b408aa1805c0" vbProcedure="false">'Use Phase'!$AD$172</definedName>
    <definedName function="false" hidden="false" name="mleaf_bed0035b_9523_51e5_b7ac_a00f6da70c0a" vbProcedure="false">Production!$J$167</definedName>
    <definedName function="false" hidden="false" name="mleaf_bed96a3c_6c5c_5071_8f70_cfd9e50cf484" vbProcedure="false">Production!$Q$24</definedName>
    <definedName function="false" hidden="false" name="mleaf_bedd5317_af8c_547b_b7eb_0956bafa645c" vbProcedure="false">'Heat map article'!$O$85</definedName>
    <definedName function="false" hidden="false" name="mleaf_bee2dadb_c508_5c36_a2ef_2ad51f0c6cae" vbProcedure="false">'Heat map article'!$Q$105</definedName>
    <definedName function="false" hidden="false" name="mleaf_bee4aa7a_c06f_55de_b14a_cb6db9fba16b" vbProcedure="false">'Use Phase'!$Q$393</definedName>
    <definedName function="false" hidden="false" name="mleaf_bee88405_5813_51a6_847e_a1f2ed8321c4" vbProcedure="false">Resume_SensAnal!$M$211</definedName>
    <definedName function="false" hidden="false" name="mleaf_bee92a59_d55d_5849_9de8_cf773de81b0b" vbProcedure="false">Recycling!$S$108</definedName>
    <definedName function="false" hidden="false" name="mleaf_beea8369_5a8d_5e5f_b87c_adfb0781e894" vbProcedure="false">'Use Phase'!$Q$320</definedName>
    <definedName function="false" hidden="false" name="mleaf_beefe412_335e_545d_8824_0fe9b21b81c6" vbProcedure="false">'Use Phase'!$W$221</definedName>
    <definedName function="false" hidden="false" name="mleaf_bef06446_2d67_5c07_b482_edbaba4608a1" vbProcedure="false">Recycling!$C$103</definedName>
    <definedName function="false" hidden="false" name="mleaf_bef0c13b_9858_5643_9422_ed6385c68ae5" vbProcedure="false">Recycling!$AN$117</definedName>
    <definedName function="false" hidden="false" name="mleaf_bef236ab_85c8_54f0_85d4_4ac88c20a6ff" vbProcedure="false">'Use Phase'!$Q$198</definedName>
    <definedName function="false" hidden="false" name="mleaf_bef577f3_d9ef_55a6_a362_3581033c5d1d" vbProcedure="false">'Use Phase'!$W$233</definedName>
    <definedName function="false" hidden="false" name="mleaf_bef76db8_2633_5013_b5a1_4f67cb34eee5" vbProcedure="false">Production!$AP$18</definedName>
    <definedName function="false" hidden="false" name="mleaf_befab0b1_5c28_5d82_badf_3fe1ff08c78b" vbProcedure="false">'Use Phase'!$S$354</definedName>
    <definedName function="false" hidden="false" name="mleaf_befbde54_63f0_5c37_8530_fdd189e43785" vbProcedure="false">Production!$BJ$13</definedName>
    <definedName function="false" hidden="false" name="mleaf_befcd157_a2a3_5128_891b_ae60242c31ba" vbProcedure="false">Resume_SensAnal!$Q$158</definedName>
    <definedName function="false" hidden="false" name="mleaf_bf019efd_add3_576b_a47c_ffca69b2f269" vbProcedure="false">'Heat map article'!$X$88</definedName>
    <definedName function="false" hidden="false" name="mleaf_bf021d1b_7893_51fe_aec8_402dac523e89" vbProcedure="false">'Use Phase'!$M$98</definedName>
    <definedName function="false" hidden="false" name="mleaf_bf0339c6_ce03_544b_b265_f41d6c55cdcb" vbProcedure="false">'Heat map article'!$AZ$29</definedName>
    <definedName function="false" hidden="false" name="mleaf_bf075ddd_0fc9_5af1_899f_c5c15b70ebd4" vbProcedure="false">Resume_SensAnal!$J$189</definedName>
    <definedName function="false" hidden="false" name="mleaf_bf078d9b_d01c_5349_a20f_21140435b7e8" vbProcedure="false">Recycling!$BN$330</definedName>
    <definedName function="false" hidden="false" name="mleaf_bf07af2f_df84_54d9_958f_d0b49f9ac4dc" vbProcedure="false">'Heat map article'!$F$136</definedName>
    <definedName function="false" hidden="false" name="mleaf_bf0a138e_fec5_5e28_8257_29002017bf4a" vbProcedure="false">Production!$AC$9</definedName>
    <definedName function="false" hidden="false" name="mleaf_bf0ac0a7_e4ab_5c0c_984d_bfb69a51400b" vbProcedure="false">Resume_SensAnal!$D$101</definedName>
    <definedName function="false" hidden="false" name="mleaf_bf0c6a3f_56ec_5ba4_ab53_d75730f87929" vbProcedure="false">'Use Phase_Grid'!$N$123</definedName>
    <definedName function="false" hidden="false" name="mleaf_bf0eef09_71c3_5ef2_b709_27e1925dfb27" vbProcedure="false">'Heat map article'!$I$155</definedName>
    <definedName function="false" hidden="false" name="mleaf_bf1133c8_fd9e_5df2_8891_1beac97fd0e8" vbProcedure="false">'Use Phase'!$N$207</definedName>
    <definedName function="false" hidden="false" name="mleaf_bf11aa58_1204_5b0d_b529_bae7d031105f" vbProcedure="false">Resume_SensAnal!$AK$129</definedName>
    <definedName function="false" hidden="false" name="mleaf_bf1380d4_7b69_5763_b85c_434381b31342" vbProcedure="false">Recycling!$S$104</definedName>
    <definedName function="false" hidden="false" name="mleaf_bf185c67_b2a9_5c89_87a1_3f713492d93b" vbProcedure="false">'Heat map article'!$U$156</definedName>
    <definedName function="false" hidden="false" name="mleaf_bf1df407_2042_545a_8442_ea785540ef7d" vbProcedure="false">Recycling!$R$148</definedName>
    <definedName function="false" hidden="false" name="mleaf_bf203ebd_b4fe_5162_a0ce_d5b7364425f5" vbProcedure="false">'Heat map article'!$AL$31</definedName>
    <definedName function="false" hidden="false" name="mleaf_bf219bba_f376_5c22_bc34_112c5b606c1f" vbProcedure="false">'Use Phase_Grid'!$T$147</definedName>
    <definedName function="false" hidden="false" name="mleaf_bf23ad38_7dad_55fa_a9f8_31c732b3647c" vbProcedure="false">Recycling!$AL$125</definedName>
    <definedName function="false" hidden="false" name="mleaf_bf26d86f_8314_5265_acd4_0a1e926baedb" vbProcedure="false">Recycling!$K$172</definedName>
    <definedName function="false" hidden="false" name="mleaf_bf270da9_665e_5206_9ee8_af3a22e8faba" vbProcedure="false">'Use Phase'!$L$392</definedName>
    <definedName function="false" hidden="false" name="mleaf_bf27f43c_7c03_5210_b1ff_981653e8ba2a" vbProcedure="false">'Heat map article'!$AE$129</definedName>
    <definedName function="false" hidden="false" name="mleaf_bf2895b0_5085_5ec5_93f8_f6d87599d91e" vbProcedure="false">'Use Phase'!$N$56</definedName>
    <definedName function="false" hidden="false" name="mleaf_bf2971eb_5aae_5d67_84e0_83944cf20e8b" vbProcedure="false">'Heat map article'!$Z$140</definedName>
    <definedName function="false" hidden="false" name="mleaf_bf2e57bd_3d4e_529a_a41f_7e34501bcf01" vbProcedure="false">'Use Phase'!$L$31</definedName>
    <definedName function="false" hidden="false" name="mleaf_bf334d03_c447_51af_8bcd_2b710b6d055b" vbProcedure="false">Recycling!$R$114</definedName>
    <definedName function="false" hidden="false" name="mleaf_bf3965e6_ae26_5cc7_ae3b_c4b136afaf9f" vbProcedure="false">Production!$BO$147</definedName>
    <definedName function="false" hidden="false" name="mleaf_bf3d03b5_c922_5913_bed9_9447d311ab17" vbProcedure="false">Resume_SensAnal!$AL$50</definedName>
    <definedName function="false" hidden="false" name="mleaf_bf3e13c8_a066_50cd_98d6_42f3957ffebc" vbProcedure="false">Resume_SensAnal!$AO$97</definedName>
    <definedName function="false" hidden="false" name="mleaf_bf3eaabe_4805_52ed_a1e0_320293382473" vbProcedure="false">Resume_SensAnal!$T$201</definedName>
    <definedName function="false" hidden="false" name="mleaf_bf44cb03_5261_506d_acdd_afd03431596c" vbProcedure="false">Recycling!$AC$119</definedName>
    <definedName function="false" hidden="false" name="mleaf_bf456097_95fb_5784_ab37_e15590cc4053" vbProcedure="false">'Use Phase'!$Q$325</definedName>
    <definedName function="false" hidden="false" name="mleaf_bf4d33a6_ebfa_50ff_92dc_4d5d300b4014" vbProcedure="false">Recycling!$AN$157</definedName>
    <definedName function="false" hidden="false" name="mleaf_bf532003_2eee_5d31_9688_f8a3b4abd47e" vbProcedure="false">Resume_SensAnal!$AN$101</definedName>
    <definedName function="false" hidden="false" name="mleaf_bf55dc35_66e9_5e24_a88d_919b151046a8" vbProcedure="false">'Heat map article'!$AS$45</definedName>
    <definedName function="false" hidden="false" name="mleaf_bf67dd0c_a748_525a_acba_91a42475daa6" vbProcedure="false">'Use Phase'!$N$12</definedName>
    <definedName function="false" hidden="false" name="mleaf_bf6cb83a_ff54_5d3c_89b1_71e44a1fa924" vbProcedure="false">Cover!$B$4</definedName>
    <definedName function="false" hidden="false" name="mleaf_bf6eaa64_098a_5fae_b546_7dcafaf0b6a6" vbProcedure="false">'Heat map article'!$U$67</definedName>
    <definedName function="false" hidden="false" name="mleaf_bf704436_a470_543c_8301_d4d689f662de" vbProcedure="false">Resume_SensAnal!$Q$104</definedName>
    <definedName function="false" hidden="false" name="mleaf_bf72cd4f_a80c_50b3_8467_1c0fe8e7bdbd" vbProcedure="false">Whisker_Sens!$J$6</definedName>
    <definedName function="false" hidden="false" name="mleaf_bf772aec_a133_526f_b11d_adf376b87d9e" vbProcedure="false">Resume_SensAnal!$J$210</definedName>
    <definedName function="false" hidden="false" name="mleaf_bf784a1a_cc56_51e4_a5c2_3a00ea364cc4" vbProcedure="false">Recycling!$AS$42</definedName>
    <definedName function="false" hidden="false" name="mleaf_bf7921f1_aa1e_5b96_8b3e_3089e952bdbb" vbProcedure="false">Recycling!$BO$312</definedName>
    <definedName function="false" hidden="false" name="mleaf_bf80591e_974c_51e8_979c_85d66a9a1485" vbProcedure="false">Production!$I$63</definedName>
    <definedName function="false" hidden="false" name="mleaf_bf81b939_aca3_574e_b30f_73842d43cc6f" vbProcedure="false">Resume_SensAnal!$AO$35</definedName>
    <definedName function="false" hidden="false" name="mleaf_bf8a9c5c_089e_5447_a26f_b8105d8b94f0" vbProcedure="false">'Use Phase'!$K$54</definedName>
    <definedName function="false" hidden="false" name="mleaf_bf8b0a9c_341f_5dc3_81ff_08c8123b7ae8" vbProcedure="false">'Use Phase'!$AF$182</definedName>
    <definedName function="false" hidden="false" name="mleaf_bf8ebb0a_99de_5dfa_af8c_b4800561da1a" vbProcedure="false">Production!$N$100</definedName>
    <definedName function="false" hidden="false" name="mleaf_bf9041ed_c20b_5db8_9721_ee440065c633" vbProcedure="false">'Use Phase'!$O$364</definedName>
    <definedName function="false" hidden="false" name="mleaf_bf92e4c4_446f_57cc_a791_73d48d148ba3" vbProcedure="false">Resume_SensAnal!$E$131</definedName>
    <definedName function="false" hidden="false" name="mleaf_bf95441a_3a4a_5153_a0d6_479fc875464c" vbProcedure="false">'Use Phase_Grid'!$R$60</definedName>
    <definedName function="false" hidden="false" name="mleaf_bf9625d1_2220_5c1a_b0f0_8731ee8084d3" vbProcedure="false">'Heat map article'!$E$153</definedName>
    <definedName function="false" hidden="false" name="mleaf_bf9750f0_4227_50a2_a23b_42500b922c46" vbProcedure="false">Production!$AF$4</definedName>
    <definedName function="false" hidden="false" name="mleaf_bf9a904b_58dc_5ee0_96d3_313c3adc9d3a" vbProcedure="false">'Use Phase'!$J$320</definedName>
    <definedName function="false" hidden="false" name="mleaf_bf9d45dd_8ca4_5a01_870f_77d18d0eaca9" vbProcedure="false">Resume_SensAnal!$P$128</definedName>
    <definedName function="false" hidden="false" name="mleaf_bf9ebce4_656a_5429_b10d_7edc7a2d22fb" vbProcedure="false">Resume_SensAnal!$R$74</definedName>
    <definedName function="false" hidden="false" name="mleaf_bf9f08d2_169f_562b_8d78_b1cfe2a5f421" vbProcedure="false">Recycling!$CB$103</definedName>
    <definedName function="false" hidden="false" name="mleaf_bfa00c33_5a82_57c8_82f5_1e23b2f0b396" vbProcedure="false">Resume_SensAnal!$R$101</definedName>
    <definedName function="false" hidden="false" name="mleaf_bfa328c3_db8c_52a9_94e7_e4ac27c9f7b6" vbProcedure="false">Recycling!$AP$150</definedName>
    <definedName function="false" hidden="false" name="mleaf_bfa69cde_2afc_5f58_a1e8_3a78aed22f60" vbProcedure="false">'Heat map article'!$AS$24</definedName>
    <definedName function="false" hidden="false" name="mleaf_bfa7abc0_d4b7_5740_b626_3d6bc5824cec" vbProcedure="false">Recycling!$BN$319</definedName>
    <definedName function="false" hidden="false" name="mleaf_bfacdbd5_01fa_5e11_8ec4_3b6fbb9ac94c" vbProcedure="false">Resume_SensAnal!$AL$46</definedName>
    <definedName function="false" hidden="false" name="mleaf_bfbb6dd9_f3e3_54b0_97ed_3549d026c975" vbProcedure="false">'Use Phase'!$AJ$351</definedName>
    <definedName function="false" hidden="false" name="mleaf_bfbbe5df_52f8_5740_ae91_b8fbe8a8a78b" vbProcedure="false">Production!$H$118</definedName>
    <definedName function="false" hidden="false" name="mleaf_bfbd2e42_efe5_543c_8655_b958aa866d2d" vbProcedure="false">'Use Phase'!$L$391</definedName>
    <definedName function="false" hidden="false" name="mleaf_bfbfe81a_2c00_52cc_8d1d_018c3133e2df" vbProcedure="false">Resume_SensAnal!$Q$134</definedName>
    <definedName function="false" hidden="false" name="mleaf_bfc0a810_048b_526d_9d46_4d5b91de305d" vbProcedure="false">'Use Phase'!$AF$195</definedName>
    <definedName function="false" hidden="false" name="mleaf_bfc2086d_37e4_51c2_a30c_d280d6d67851" vbProcedure="false">'Use Phase_Grid'!$P$31</definedName>
    <definedName function="false" hidden="false" name="mleaf_bfc5a9cb_ea95_5877_bd95_777c824b26bf" vbProcedure="false">'Heat map article'!$G$46</definedName>
    <definedName function="false" hidden="false" name="mleaf_bfc5df25_a584_5d8c_880f_2f0088c6b2e6" vbProcedure="false">'Use Phase'!$O$117</definedName>
    <definedName function="false" hidden="false" name="mleaf_bfc8659f_a336_527b_80b9_246ddab98c4f" vbProcedure="false">Resume_SensAnal!$E$157</definedName>
    <definedName function="false" hidden="false" name="mleaf_bfd3695a_2680_5c48_b663_d7af34aaef9f" vbProcedure="false">'Use Phase'!$U$210</definedName>
    <definedName function="false" hidden="false" name="mleaf_bfd4cdcc_272e_5b7b_8d59_74c97a925693" vbProcedure="false">'Use Phase_Grid'!$O$78</definedName>
    <definedName function="false" hidden="false" name="mleaf_bfd675e4_c9ca_562a_bcaf_273e7bff4d68" vbProcedure="false">'Use Phase'!$AD$330</definedName>
    <definedName function="false" hidden="false" name="mleaf_bfd8cd87_5fde_5211_99d9_9430d53d3e14" vbProcedure="false">'Heat map article'!$AE$50</definedName>
    <definedName function="false" hidden="false" name="mleaf_bfdae1e3_0cc9_538a_93ec_74caafc8f321" vbProcedure="false">Recycling!$U$92</definedName>
    <definedName function="false" hidden="false" name="mleaf_bfdbdd04_5eb7_5fdd_9fad_289624e62e53" vbProcedure="false">'Heat map article'!$AH$91</definedName>
    <definedName function="false" hidden="false" name="mleaf_bfdbf02d_61fe_5dba_84bc_0d731f90cf5d" vbProcedure="false">Resume_SensAnal!$Q$12</definedName>
    <definedName function="false" hidden="false" name="mleaf_bfde69a9_c7ed_56ff_9930_74baefabc869" vbProcedure="false">Resume_SensAnal!$O$71</definedName>
    <definedName function="false" hidden="false" name="mleaf_bfe2cd98_b2d4_5ffc_bc45_47a8dd54ec82" vbProcedure="false">Resume_SensAnal!$M$66</definedName>
    <definedName function="false" hidden="false" name="mleaf_bfe3f535_4246_50e1_bced_87fae787b7f9" vbProcedure="false">'Use Phase'!$L$57</definedName>
    <definedName function="false" hidden="false" name="mleaf_bfe87a1f_60ed_5e6b_a073_84184371b79f" vbProcedure="false">'Heat map article'!$N$30</definedName>
    <definedName function="false" hidden="false" name="mleaf_bfebb461_6d26_5dbf_b111_68b28e2b6459" vbProcedure="false">'Use Phase'!$P$143</definedName>
    <definedName function="false" hidden="false" name="mleaf_bff330d6_6814_5cc6_a843_a182759decca" vbProcedure="false">Recycling!$AW$83</definedName>
    <definedName function="false" hidden="false" name="mleaf_bff50c81_76b6_5cb6_ba69_9e2e8a53a78c" vbProcedure="false">Recycling!$AF$111</definedName>
    <definedName function="false" hidden="false" name="mleaf_bff6a218_f533_5c65_8c1e_06ea912fff20" vbProcedure="false">Resume_SensAnal!$AK$114</definedName>
    <definedName function="false" hidden="false" name="mleaf_bffcffce_63cd_5598_9b13_1a2a84cbe518" vbProcedure="false">Recycling!$AV$314</definedName>
    <definedName function="false" hidden="false" name="mleaf_bffd8603_55cb_5497_86a9_95dd52afcae6" vbProcedure="false">Recycling!$S$157</definedName>
    <definedName function="false" hidden="false" name="mleaf_c001db13_098d_5d56_beba_4d60d5d95d60" vbProcedure="false">'Heat map article'!$AA$76</definedName>
    <definedName function="false" hidden="false" name="mleaf_c009ccc1_b34d_523d_a7d7_2c29a285181e" vbProcedure="false">Recycling!$AV$157</definedName>
    <definedName function="false" hidden="false" name="mleaf_c00c8f99_5a73_5a05_977d_42ba65699b70" vbProcedure="false">'Use Phase'!$T$143</definedName>
    <definedName function="false" hidden="false" name="mleaf_c00cd43a_c890_593c_95c6_bf286b043a3d" vbProcedure="false">Recycling!$AF$113</definedName>
    <definedName function="false" hidden="false" name="mleaf_c00d58b2_2cf2_5a4f_b820_5f365dfb44f3" vbProcedure="false">Recycling!$BK$298</definedName>
    <definedName function="false" hidden="false" name="mleaf_c00ef39e_25fc_5349_a5f3_f95abac21445" vbProcedure="false">Production!$AM$13</definedName>
    <definedName function="false" hidden="false" name="mleaf_c0117aee_a427_58f7_ab75_2bf79eca6b13" vbProcedure="false">Production!$T$74</definedName>
    <definedName function="false" hidden="false" name="mleaf_c013d719_65f5_50d8_8b2b_8cfc1322720f" vbProcedure="false">'Heat map article'!$R$73</definedName>
    <definedName function="false" hidden="false" name="mleaf_c014011a_11e1_51d9_96ca_7f9947c2338d" vbProcedure="false">'Use Phase'!$P$299</definedName>
    <definedName function="false" hidden="false" name="mleaf_c0193a7e_a109_59be_8251_59664f547020" vbProcedure="false">Resume_SensAnal!$J$45</definedName>
    <definedName function="false" hidden="false" name="mleaf_c01d156e_cec8_599e_8577_8d2a16d5852b" vbProcedure="false">Resume_SensAnal!$T$20</definedName>
    <definedName function="false" hidden="false" name="mleaf_c01dc4c1_c71b_5bed_9be9_75c8cf522e81" vbProcedure="false">'Use Phase_Grid'!$L$148</definedName>
    <definedName function="false" hidden="false" name="mleaf_c01e8fb8_6d00_50ab_a40d_8ed146b08cdf" vbProcedure="false">Resume_SensAnal!$AO$101</definedName>
    <definedName function="false" hidden="false" name="mleaf_c020194a_f95f_51d3_aab1_37ca5881f870" vbProcedure="false">Resume_SensAnal!$E$162</definedName>
    <definedName function="false" hidden="false" name="mleaf_c022eea8_c1e0_5f65_9456_c5ed7f305c91" vbProcedure="false">Resume_SensAnal!$Q$51</definedName>
    <definedName function="false" hidden="false" name="mleaf_c02536ac_4b81_5c05_87b2_d662ce8a1e79" vbProcedure="false">Production!$BF$190</definedName>
    <definedName function="false" hidden="false" name="mleaf_c0277c1d_fa52_5c66_8d06_74218460299d" vbProcedure="false">Recycling!$AT$44</definedName>
    <definedName function="false" hidden="false" name="mleaf_c0297833_0cd2_5a96_920c_17f06fe4de41" vbProcedure="false">'Use Phase_Grid'!$K$12</definedName>
    <definedName function="false" hidden="false" name="mleaf_c0298e17_2298_50e4_a16d_9bc811b27250" vbProcedure="false">'Use Phase'!$M$49</definedName>
    <definedName function="false" hidden="false" name="mleaf_c02ac853_a689_52aa_9f3b_37d73a3bc643" vbProcedure="false">Recycling!$AW$6</definedName>
    <definedName function="false" hidden="false" name="mleaf_c02c9965_a4ca_5f3f_a09b_0fcb7e5f2e63" vbProcedure="false">'Use Phase'!$M$97</definedName>
    <definedName function="false" hidden="false" name="mleaf_c02efd2f_5f04_5633_9bb6_0ee3b57712ec" vbProcedure="false">Recycling!$BN$329</definedName>
    <definedName function="false" hidden="false" name="mleaf_c02f0b85_1c75_530a_ab87_cea2a697008a" vbProcedure="false">Recycling!$AL$108</definedName>
    <definedName function="false" hidden="false" name="mleaf_c0300a74_df95_53cc_90cc_5e79fee79ba4" vbProcedure="false">'Heat map article'!$BA$29</definedName>
    <definedName function="false" hidden="false" name="mleaf_c034a531_0367_5d4c_b891_e215be16a42c" vbProcedure="false">Resume_SensAnal!$B$188</definedName>
    <definedName function="false" hidden="false" name="mleaf_c0352988_706b_5179_bbd8_2ddfcbffd79f" vbProcedure="false">Recycling!$BA$145</definedName>
    <definedName function="false" hidden="false" name="mleaf_c035599b_41d1_51d0_8e1d_18564d74df30" vbProcedure="false">'Heat map article'!$X$85</definedName>
    <definedName function="false" hidden="false" name="mleaf_c03665df_7a31_531b_b4d1_9e9a838e613e" vbProcedure="false">Resume_SensAnal!$AK$70</definedName>
    <definedName function="false" hidden="false" name="mleaf_c037991a_60ae_533b_99fe_4705a603a5aa" vbProcedure="false">'Heat map article'!$AG$147</definedName>
    <definedName function="false" hidden="false" name="mleaf_c0411715_818d_5b71_aaa4_de0aad6bef56" vbProcedure="false">Recycling!$AE$197</definedName>
    <definedName function="false" hidden="false" name="mleaf_c041541c_c247_5c99_9817_a7527b608932" vbProcedure="false">'Use Phase_Grid'!$V$188</definedName>
    <definedName function="false" hidden="false" name="mleaf_c0482858_0b3d_5cd2_9587_dcfd94c354f6" vbProcedure="false">'Use Phase'!$N$328</definedName>
    <definedName function="false" hidden="false" name="mleaf_c0496523_13d5_5e60_b1c4_ae53bfda7f4e" vbProcedure="false">Recycling!$AV$130</definedName>
    <definedName function="false" hidden="false" name="mleaf_c04e71d1_055d_5757_9718_b68b5b698125" vbProcedure="false">'Use Phase'!$R$65</definedName>
    <definedName function="false" hidden="false" name="mleaf_c051997d_5baa_5e23_acb6_fbb2d3fad123" vbProcedure="false">Resume_SensAnal!$AH$48</definedName>
    <definedName function="false" hidden="false" name="mleaf_c053f4b7_e3f1_5f78_9a2c_ec6b23ceb0b7" vbProcedure="false">'Heat map article'!$Z$99</definedName>
    <definedName function="false" hidden="false" name="mleaf_c05907a4_d212_5458_acb4_5067f28c2a7f" vbProcedure="false">'Use Phase'!$V$142</definedName>
    <definedName function="false" hidden="false" name="mleaf_c05c934c_6fc6_59f5_a960_1dc4b83377f3" vbProcedure="false">Whisker_Sens!$J$3</definedName>
    <definedName function="false" hidden="false" name="mleaf_c0628880_dfe9_5328_955e_891b1918d701" vbProcedure="false">'Use Phase'!$AF$305</definedName>
    <definedName function="false" hidden="false" name="mleaf_c064b37c_b0b5_5d2e_8fb6_38dbb11de73e" vbProcedure="false">Recycling!$V$123</definedName>
    <definedName function="false" hidden="false" name="mleaf_c06696a4_82c0_58a0_b0ae_86f4fa87973c" vbProcedure="false">Resume_SensAnal!$K$217</definedName>
    <definedName function="false" hidden="false" name="mleaf_c0674773_32d1_5025_a5c9_40312759ecb1" vbProcedure="false">'Heat map article'!$BA$10</definedName>
    <definedName function="false" hidden="false" name="mleaf_c067da0c_a678_5ccd_bc40_e27db9719b70" vbProcedure="false">Resume_SensAnal!$O$186</definedName>
    <definedName function="false" hidden="false" name="mleaf_c06938af_6581_5b2b_aaff_e0961f068f21" vbProcedure="false">Resume_SensAnal!$AG$101</definedName>
    <definedName function="false" hidden="false" name="mleaf_c06a54eb_20b7_5e03_b28a_70260adc286c" vbProcedure="false">'Use Phase'!$R$271</definedName>
    <definedName function="false" hidden="false" name="mleaf_c06c5bc2_e3d5_54b7_80c9_fe3da77baca8" vbProcedure="false">'Use Phase_Grid'!$Q$236</definedName>
    <definedName function="false" hidden="false" name="mleaf_c06d1f1c_e6f1_57cd_a878_6e98a6401c25" vbProcedure="false">'Use Phase'!$B$21</definedName>
    <definedName function="false" hidden="false" name="mleaf_c06dd0d2_24a8_5015_b5cf_b814b7d57aac" vbProcedure="false">'Use Phase'!$Q$80</definedName>
    <definedName function="false" hidden="false" name="mleaf_c06faa06_9100_55b3_8dd3_8b6b4f909fab" vbProcedure="false">Resume_SensAnal!$P$192</definedName>
    <definedName function="false" hidden="false" name="mleaf_c075f48f_6851_5384_b2f6_d955e326a2bb" vbProcedure="false">'Use Phase'!$AG$184</definedName>
    <definedName function="false" hidden="false" name="mleaf_c0787a41_3cc0_5abb_9840_2fe75cc485bf" vbProcedure="false">'Use Phase'!$AG$169</definedName>
    <definedName function="false" hidden="false" name="mleaf_c07c04f0_bed2_517a_bc00_86f3b95516fb" vbProcedure="false">'Use Phase'!$P$247</definedName>
    <definedName function="false" hidden="false" name="mleaf_c07d56a1_476e_54ee_a9fe_df4fdd241ee0" vbProcedure="false">'Use Phase_Grid'!$K$179</definedName>
    <definedName function="false" hidden="false" name="mleaf_c07e6b61_5e4d_5567_9e81_c24e2f854621" vbProcedure="false">'Heat map article'!$H$146</definedName>
    <definedName function="false" hidden="false" name="mleaf_c088d9d2_ad09_58c4_9ee7_9673244bbe7e" vbProcedure="false">'Use Phase'!$L$350</definedName>
    <definedName function="false" hidden="false" name="mleaf_c08e446a_4525_5689_812b_5efac87a3f91" vbProcedure="false">Resume_SensAnal!$M$168</definedName>
    <definedName function="false" hidden="false" name="mleaf_c0904c14_762a_5342_96b1_b7e300037ab2" vbProcedure="false">'Heat map article'!$M$21</definedName>
    <definedName function="false" hidden="false" name="mleaf_c0947ac1_44ec_55b1_9e30_2bafa1d6c6c0" vbProcedure="false">'Use Phase'!$K$252</definedName>
    <definedName function="false" hidden="false" name="mleaf_c0961d35_ef5d_5cd6_b564_8d270b4a2bef" vbProcedure="false">Resume_SensAnal!$V$11</definedName>
    <definedName function="false" hidden="false" name="mleaf_c09b32f5_cb10_50f7_a0af_a6396feb15c0" vbProcedure="false">Recycling!$AY$82</definedName>
    <definedName function="false" hidden="false" name="mleaf_c09b4874_694e_5b42_8c2f_b15f2466d9f7" vbProcedure="false">'Heat map article'!$D$85</definedName>
    <definedName function="false" hidden="false" name="mleaf_c09bf67f_780b_5818_82c6_844acee5458f" vbProcedure="false">'Heat map article'!$L$105</definedName>
    <definedName function="false" hidden="false" name="mleaf_c09c9d9b_ab68_5a84_9726_c8a403f273d0" vbProcedure="false">'Heat map article'!$AB$153</definedName>
    <definedName function="false" hidden="false" name="mleaf_c09e69b9_27d0_5768_aa93_1c5f5979aec7" vbProcedure="false">'Use Phase_Grid'!$C$20</definedName>
    <definedName function="false" hidden="false" name="mleaf_c09f2f4f_1724_5465_9d13_b5318b7553db" vbProcedure="false">'Use Phase'!$U$156</definedName>
    <definedName function="false" hidden="false" name="mleaf_c09f9f7e_b2bd_583f_bda2_b59925ffe333" vbProcedure="false">'Heat map article'!$G$24</definedName>
    <definedName function="false" hidden="false" name="mleaf_c0a2ec95_d389_55a7_9e1d_421ca725e4f0" vbProcedure="false">Resume_SensAnal!$S$197</definedName>
    <definedName function="false" hidden="false" name="mleaf_c0a98f96_3e7f_5fc3_ae49_fcb0ec4edff9" vbProcedure="false">Recycling!$BK$320</definedName>
    <definedName function="false" hidden="false" name="mleaf_c0ac1ea1_b676_5bd5_9c34_d7e10c7b4e80" vbProcedure="false">'Heat map article'!$AF$122</definedName>
    <definedName function="false" hidden="false" name="mleaf_c0ad5051_0c2b_5cdf_b94b_9594e3c3ce60" vbProcedure="false">Recycling!$Y$187</definedName>
    <definedName function="false" hidden="false" name="mleaf_c0af44d5_fd24_58f5_807b_fefcb6e4f191" vbProcedure="false">'Heat map article'!$AX$17</definedName>
    <definedName function="false" hidden="false" name="mleaf_c0b00c42_f874_5ecb_859c_2b06b7c279fe" vbProcedure="false">Resume_SensAnal!$AO$66</definedName>
    <definedName function="false" hidden="false" name="mleaf_c0b17beb_ced5_508f_93d9_10592aca688d" vbProcedure="false">'Use Phase'!$B$47</definedName>
    <definedName function="false" hidden="false" name="mleaf_c0b1ff15_e08e_5302_ab03_da2be3e13113" vbProcedure="false">'Heat map article'!$C$80</definedName>
    <definedName function="false" hidden="false" name="mleaf_c0b3db2a_e97e_5b40_a9aa_9c3dece4320e" vbProcedure="false">'Heat map article'!$AU$20</definedName>
    <definedName function="false" hidden="false" name="mleaf_c0b50c2a_5e0c_5332_909e_1d621dd7f37e" vbProcedure="false">Production!$BP$5</definedName>
    <definedName function="false" hidden="false" name="mleaf_c0ba4ce7_ae5c_51d6_b061_106d5d89d77b" vbProcedure="false">Production!$K$173</definedName>
    <definedName function="false" hidden="false" name="mleaf_c0bd3303_4df3_5bc9_a1a8_b7c9c5d0e416" vbProcedure="false">Production!$G$23</definedName>
    <definedName function="false" hidden="false" name="mleaf_c0bf630a_9f03_5629_ad7c_93e7217595b5" vbProcedure="false">Recycling!$AR$333</definedName>
    <definedName function="false" hidden="false" name="mleaf_c0c20e77_590d_55b8_9f76_9f8a0f270a23" vbProcedure="false">Resume_SensAnal!$H$43</definedName>
    <definedName function="false" hidden="false" name="mleaf_c0c33b5b_4182_5745_9ce7_f2137d126d4a" vbProcedure="false">Recycling!$AP$107</definedName>
    <definedName function="false" hidden="false" name="mleaf_c0c5957a_de9c_5657_a11b_1ccd8ec87aeb" vbProcedure="false">'Use Phase_Grid'!$B$55</definedName>
    <definedName function="false" hidden="false" name="mleaf_c0c609bd_cdcb_5d62_a738_3d45fea73f7e" vbProcedure="false">'Heat map article'!$AI$124</definedName>
    <definedName function="false" hidden="false" name="mleaf_c0c9115d_eb75_5941_a6ed_2ea2781b2bc0" vbProcedure="false">'Use Phase_Grid'!$R$103</definedName>
    <definedName function="false" hidden="false" name="mleaf_c0cacd64_5f70_5bc0_874c_a7e963c977c5" vbProcedure="false">'Heat map article'!$AM$38</definedName>
    <definedName function="false" hidden="false" name="mleaf_c0cb7c98_e6c2_5558_acf3_7ca3ae91ed08" vbProcedure="false">Resume_SensAnal!$AQ$117</definedName>
    <definedName function="false" hidden="false" name="mleaf_c0cceb19_f63b_57ae_8944_805d3ab00e65" vbProcedure="false">'Use Phase'!$AG$167</definedName>
    <definedName function="false" hidden="false" name="mleaf_c0ce7f1c_94e0_5eff_a240_aa939077cc8a" vbProcedure="false">'Heat map article'!$R$89</definedName>
    <definedName function="false" hidden="false" name="mleaf_c0ceb1b9_8e22_5e4b_ac44_d485b66d5ff4" vbProcedure="false">Resume_SensAnal!$R$152</definedName>
    <definedName function="false" hidden="false" name="mleaf_c0d085dd_33e9_55ce_8bf8_9215e1872563" vbProcedure="false">'Use Phase'!$AL$212</definedName>
    <definedName function="false" hidden="false" name="mleaf_c0da15bc_1a21_5dc4_ba81_a69bc4a48632" vbProcedure="false">Graphs!$M$46</definedName>
    <definedName function="false" hidden="false" name="mleaf_c0dba4bd_3d32_5771_92db_64dff590d891" vbProcedure="false">Resume_SensAnal!$K$8</definedName>
    <definedName function="false" hidden="false" name="mleaf_c0e05508_b553_5568_9179_dec8e381f1d3" vbProcedure="false">'Use Phase'!$AD$234</definedName>
    <definedName function="false" hidden="false" name="mleaf_c0e18898_bd91_55ed_8f76_4ef62d090178" vbProcedure="false">Recycling!$AT$151</definedName>
    <definedName function="false" hidden="false" name="mleaf_c0e37384_9880_558d_803c_73805be07fbb" vbProcedure="false">'Use Phase'!$P$177</definedName>
    <definedName function="false" hidden="false" name="mleaf_c0e49787_b4d2_525e_9937_be4d4ef10e0e" vbProcedure="false">'Use Phase_Grid'!$L$139</definedName>
    <definedName function="false" hidden="false" name="mleaf_c0e5a167_0c7e_5be5_ac0b_f73719819b90" vbProcedure="false">'Use Phase_Grid'!$M$69</definedName>
    <definedName function="false" hidden="false" name="mleaf_c0e7aa18_0d39_5de9_8e6d_b9340bf0fc38" vbProcedure="false">'Use Phase_Grid'!$J$254</definedName>
    <definedName function="false" hidden="false" name="mleaf_c0ecb554_bdfb_5924_9d28_40344d086d42" vbProcedure="false">'Heat map article'!$J$20</definedName>
    <definedName function="false" hidden="false" name="mleaf_c0ecf7be_0ab6_5496_8670_95c41e57c297" vbProcedure="false">Recycling!$D$96</definedName>
    <definedName function="false" hidden="false" name="mleaf_c0ed8265_8a0f_571a_9913_48581c7a5b56" vbProcedure="false">'Use Phase'!$AJ$177</definedName>
    <definedName function="false" hidden="false" name="mleaf_c0edfc34_b214_5f32_96a0_d7b7d5ec7c8a" vbProcedure="false">Production!$Z$221</definedName>
    <definedName function="false" hidden="false" name="mleaf_c0edfd67_1dc4_58f7_a606_ba93b346e1a8" vbProcedure="false">Resume_SensAnal!$V$199</definedName>
    <definedName function="false" hidden="false" name="mleaf_c0ee1079_e51d_5343_ba30_4cbf68a754e9" vbProcedure="false">Recycling!$BG$112</definedName>
    <definedName function="false" hidden="false" name="mleaf_c0f0b863_8649_5f22_9958_0582947de433" vbProcedure="false">'Use Phase_Grid'!$P$83</definedName>
    <definedName function="false" hidden="false" name="mleaf_c0f27b13_153d_5b1e_a095_d8b3a4b94ceb" vbProcedure="false">Recycling!$R$109</definedName>
    <definedName function="false" hidden="false" name="mleaf_c0f40563_d25d_5b2d_874d_c9d3659a8007" vbProcedure="false">Resume_SensAnal!$V$209</definedName>
    <definedName function="false" hidden="false" name="mleaf_c0f52c8f_2191_51be_a9fd_b5dd5856017e" vbProcedure="false">'Heat map article'!$AG$129</definedName>
    <definedName function="false" hidden="false" name="mleaf_c0f67333_2f0c_5afc_8968_eb9c1cc70acb" vbProcedure="false">'Use Phase'!$O$388</definedName>
    <definedName function="false" hidden="false" name="mleaf_c0f751d0_abbe_53fd_b70e_db7bed6c8942" vbProcedure="false">Recycling!$P$81</definedName>
    <definedName function="false" hidden="false" name="mleaf_c0f84931_d287_5825_ab3e_e9db3a1cd1d3" vbProcedure="false">'Use Phase_Grid'!$K$245</definedName>
    <definedName function="false" hidden="false" name="mleaf_c0fa921a_0d86_51e5_a0c7_aac2353445b6" vbProcedure="false">'Heat map article'!$AF$41</definedName>
    <definedName function="false" hidden="false" name="mleaf_c0fafc47_4585_586e_bdba_c3fe8dd42644" vbProcedure="false">'Heat map article'!$AL$39</definedName>
    <definedName function="false" hidden="false" name="mleaf_c0fc9c34_c344_5a35_9105_798a4853e446" vbProcedure="false">'Heat map article'!$H$38</definedName>
    <definedName function="false" hidden="false" name="mleaf_c0ffbecb_16bf_532b_be38_5e09b9538e92" vbProcedure="false">Production!$Z$218</definedName>
    <definedName function="false" hidden="false" name="mleaf_c1021e79_39e7_5caf_966a_bb89ad7f2185" vbProcedure="false">'Use Phase'!$O$250</definedName>
    <definedName function="false" hidden="false" name="mleaf_c1065582_6dce_5f83_b851_541272e275d5" vbProcedure="false">'Use Phase'!$J$218</definedName>
    <definedName function="false" hidden="false" name="mleaf_c10732b5_9208_5a8b_b412_747745aff483" vbProcedure="false">'Heat map article'!$L$75</definedName>
    <definedName function="false" hidden="false" name="mleaf_c10a6258_9593_5ba5_a15a_805f2b4d080a" vbProcedure="false">'Use Phase'!$AE$260</definedName>
    <definedName function="false" hidden="false" name="mleaf_c10cedfe_caee_51bf_86ec_b4946481f968" vbProcedure="false">'Heat map article'!$G$97</definedName>
    <definedName function="false" hidden="false" name="mleaf_c10e280d_fb91_5561_acd0_1b554369347a" vbProcedure="false">Recycling!$T$106</definedName>
    <definedName function="false" hidden="false" name="mleaf_c10e87f5_ba91_58a9_b6c8_e3e6e91f9d1f" vbProcedure="false">Production!$M$245</definedName>
    <definedName function="false" hidden="false" name="mleaf_c10ed87f_b75e_56b6_8c62_82099388792a" vbProcedure="false">'Heat map article'!$AI$92</definedName>
    <definedName function="false" hidden="false" name="mleaf_c11125ec_cb33_57d4_ba1f_7f0aed9dc99e" vbProcedure="false">'Heat map article'!$BB$33</definedName>
    <definedName function="false" hidden="false" name="mleaf_c1125169_bd17_55e1_b115_c38018184db9" vbProcedure="false">'Use Phase'!$AD$251</definedName>
    <definedName function="false" hidden="false" name="mleaf_c11431d4_fef9_5c22_a3ca_d1fa4f8bf187" vbProcedure="false">'Heat map article'!$W$21</definedName>
    <definedName function="false" hidden="false" name="mleaf_c114c750_8f5d_5eeb_877a_b347edd94d25" vbProcedure="false">Recycling!$AU$73</definedName>
    <definedName function="false" hidden="false" name="mleaf_c1182509_d7c5_5583_bddd_f6736d5d26b3" vbProcedure="false">Production!$S$86</definedName>
    <definedName function="false" hidden="false" name="mleaf_c1186218_7b4a_541e_b3b3_f642fdf0d94b" vbProcedure="false">'Heat map article'!$AF$124</definedName>
    <definedName function="false" hidden="false" name="mleaf_c1188e84_c056_5ad1_ad1f_74776b776a76" vbProcedure="false">'Use Phase'!$D$42</definedName>
    <definedName function="false" hidden="false" name="mleaf_c11ab5a6_9328_52e9_95bf_3712c68be08e" vbProcedure="false">Resume_SensAnal!$O$166</definedName>
    <definedName function="false" hidden="false" name="mleaf_c11e7209_e068_5509_9d30_51349e958ef7" vbProcedure="false">'Use Phase'!$U$172</definedName>
    <definedName function="false" hidden="false" name="mleaf_c11ecccb_f503_53a4_a928_f9b08eeb881f" vbProcedure="false">'Heat map article'!$I$46</definedName>
    <definedName function="false" hidden="false" name="mleaf_c1221cf3_a317_5f20_8b8a_23655e279c2d" vbProcedure="false">Recycling!$B$99</definedName>
    <definedName function="false" hidden="false" name="mleaf_c1225037_2412_595c_b1ca_9c6bbd8aecd4" vbProcedure="false">Recycling!$L$106</definedName>
    <definedName function="false" hidden="false" name="mleaf_c12345f1_d901_5b86_a7bb_42d4952e74e9" vbProcedure="false">Resume_SensAnal!$P$88</definedName>
    <definedName function="false" hidden="false" name="mleaf_c126f514_8331_5634_84fd_4349ef979586" vbProcedure="false">Resume_SensAnal!$L$188</definedName>
    <definedName function="false" hidden="false" name="mleaf_c12a5694_f128_51c8_b27f_6135d37d5723" vbProcedure="false">Recycling!$AW$304</definedName>
    <definedName function="false" hidden="false" name="mleaf_c12d2598_7ff7_5fb4_a98d_b39e3b251feb" vbProcedure="false">Resume_SensAnal!$AP$97</definedName>
    <definedName function="false" hidden="false" name="mleaf_c12f93ea_9fa9_5834_98a7_40a907542766" vbProcedure="false">Resume_SensAnal!$K$107</definedName>
    <definedName function="false" hidden="false" name="mleaf_c13073d2_70a1_52d1_82e8_9fd27fa7e7fd" vbProcedure="false">Graphs!$Q$28</definedName>
    <definedName function="false" hidden="false" name="mleaf_c131c9ec_8b6d_5206_b4ec_fbd87fb721f2" vbProcedure="false">'Heat map article'!$G$78</definedName>
    <definedName function="false" hidden="false" name="mleaf_c1330b89_afe4_5255_a7ae_e04c6567da08" vbProcedure="false">'Use Phase'!$AH$237</definedName>
    <definedName function="false" hidden="false" name="mleaf_c136a31f_adc8_5957_a329_468181933f3b" vbProcedure="false">'Use Phase'!$L$231</definedName>
    <definedName function="false" hidden="false" name="mleaf_c13be4c2_7425_53a0_a508_20c1467ed0c4" vbProcedure="false">Graphs!$F$41</definedName>
    <definedName function="false" hidden="false" name="mleaf_c13bf904_65aa_5bbe_9324_29da421e9fd0" vbProcedure="false">'Use Phase_Grid'!$O$31</definedName>
    <definedName function="false" hidden="false" name="mleaf_c13e3c5d_47fa_50ee_be9b_cff12a6677a7" vbProcedure="false">Resume_SensAnal!$T$104</definedName>
    <definedName function="false" hidden="false" name="mleaf_c14188f1_0278_5ede_a859_c10eccfa8f4c" vbProcedure="false">'Use Phase'!$K$250</definedName>
    <definedName function="false" hidden="false" name="mleaf_c1422fe9_5ec8_54d0_bc91_9944d77a25a8" vbProcedure="false">Resume_SensAnal!$G$94</definedName>
    <definedName function="false" hidden="false" name="mleaf_c1464e9a_2b58_59d9_b513_4037e663be73" vbProcedure="false">Recycling!$CC$104</definedName>
    <definedName function="false" hidden="false" name="mleaf_c1501977_9023_5be4_a3c6_3b10c4a262e0" vbProcedure="false">'Use Phase'!$K$18</definedName>
    <definedName function="false" hidden="false" name="mleaf_c15381ff_95fa_51ae_a62d_046f8ee3ba0c" vbProcedure="false">Production!$G$163</definedName>
    <definedName function="false" hidden="false" name="mleaf_c153f159_8e1c_5bb9_beb7_9feaad4f5b69" vbProcedure="false">'Heat map article'!$AA$138</definedName>
    <definedName function="false" hidden="false" name="mleaf_c154cb59_1989_5dd4_be12_3b9b2ec9085e" vbProcedure="false">'Use Phase'!$AI$197</definedName>
    <definedName function="false" hidden="false" name="mleaf_c1558f63_394a_59c4_9538_902233a387d7" vbProcedure="false">Resume_SensAnal!$AF$39</definedName>
    <definedName function="false" hidden="false" name="mleaf_c1563039_d91c_5cf3_8d11_36988032d44c" vbProcedure="false">'Use Phase'!$O$206</definedName>
    <definedName function="false" hidden="false" name="mleaf_c1578a0b_2621_5f44_9535_134b3c675169" vbProcedure="false">Production!$BG$14</definedName>
    <definedName function="false" hidden="false" name="mleaf_c157df14_d478_5aa4_accc_466f2ac97099" vbProcedure="false">'Use Phase'!$AI$243</definedName>
    <definedName function="false" hidden="false" name="mleaf_c158c382_336e_5895_b9f6_e3a52ba76c47" vbProcedure="false">Production!$AW$19</definedName>
    <definedName function="false" hidden="false" name="mleaf_c15befc7_af6c_5337_a2bf_48011bf71d86" vbProcedure="false">Production!$AV$218</definedName>
    <definedName function="false" hidden="false" name="mleaf_c16024f6_ddeb_5a20_b66c_7b342a888b05" vbProcedure="false">'Use Phase'!$U$142</definedName>
    <definedName function="false" hidden="false" name="mleaf_c164d4c3_bb65_5df0_a5a1_2d61c44d0aec" vbProcedure="false">'Use Phase'!$T$284</definedName>
    <definedName function="false" hidden="false" name="mleaf_c16745c2_c483_580b_b89d_631e2d6b0486" vbProcedure="false">'Heat map article'!$AU$29</definedName>
    <definedName function="false" hidden="false" name="mleaf_c168b7d3_ec39_5098_923f_f7a8558a3d32" vbProcedure="false">Production!$L$1</definedName>
    <definedName function="false" hidden="false" name="mleaf_c173d882_2d11_5fab_8c68_1a6b71d9a4fa" vbProcedure="false">Resume_SensAnal!$T$125</definedName>
    <definedName function="false" hidden="false" name="mleaf_c1775c3c_3d46_58b5_b629_c43e129003d9" vbProcedure="false">Resume_SensAnal!$N$34</definedName>
    <definedName function="false" hidden="false" name="mleaf_c17ecb4c_98ea_5e48_a4de_aa6d775afef5" vbProcedure="false">'Heat map article'!$AS$8</definedName>
    <definedName function="false" hidden="false" name="mleaf_c17f7072_0fef_59cc_b850_7976e682cac4" vbProcedure="false">'Use Phase_Grid'!$R$167</definedName>
    <definedName function="false" hidden="false" name="mleaf_c17fb32a_3c77_546e_9158_65d0259cc08e" vbProcedure="false">'Heat map article'!$AB$80</definedName>
    <definedName function="false" hidden="false" name="mleaf_c17fd7c0_7a81_5b2e_a164_4059fb716888" vbProcedure="false">'Use Phase_Grid'!$L$87</definedName>
    <definedName function="false" hidden="false" name="mleaf_c1809c06_be74_52f6_85e7_eefa7312f98a" vbProcedure="false">Recycling!$R$201</definedName>
    <definedName function="false" hidden="false" name="mleaf_c18661f9_8be0_5ecf_98e4_17f8a6f30eae" vbProcedure="false">'Use Phase'!$V$190</definedName>
    <definedName function="false" hidden="false" name="mleaf_c1881a94_de62_5e39_bcf3_eb7453538d6a" vbProcedure="false">'Use Phase_Grid'!$K$148</definedName>
    <definedName function="false" hidden="false" name="mleaf_c18f4f4b_8ff8_542e_919f_f0ab35b78e51" vbProcedure="false">Recycling!$L$87</definedName>
    <definedName function="false" hidden="false" name="mleaf_c18f9dc8_72f5_504a_a4dd_4f0e141e3ff8" vbProcedure="false">'Use Phase_Grid'!$J$131</definedName>
    <definedName function="false" hidden="false" name="mleaf_c1913e6e_f483_5949_a4f2_8e928fdea93d" vbProcedure="false">'Use Phase'!$D$51</definedName>
    <definedName function="false" hidden="false" name="mleaf_c195e639_5a2a_57fb_b568_bdc1e350a9e9" vbProcedure="false">'Use Phase'!$AH$233</definedName>
    <definedName function="false" hidden="false" name="mleaf_c19629ac_824f_5611_948e_ec2bdd4f3339" vbProcedure="false">'Heat map article'!$AA$96</definedName>
    <definedName function="false" hidden="false" name="mleaf_c19ba746_95d9_591c_8ed7_1bd05e180162" vbProcedure="false">Production!$C$33</definedName>
    <definedName function="false" hidden="false" name="mleaf_c19e9278_7ffb_59ec_90b9_67461f4c0710" vbProcedure="false">'Use Phase_Grid'!$R$199</definedName>
    <definedName function="false" hidden="false" name="mleaf_c1a23d9d_8f35_580c_9651_f65695c4c8b5" vbProcedure="false">Recycling!$AM$106</definedName>
    <definedName function="false" hidden="false" name="mleaf_c1a657be_7f01_545b_a057_c95b372d4514" vbProcedure="false">'Use Phase'!$T$313</definedName>
    <definedName function="false" hidden="false" name="mleaf_c1ad7cda_640d_5810_b881_c84773bac32d" vbProcedure="false">Recycling!$AU$148</definedName>
    <definedName function="false" hidden="false" name="mleaf_c1b186b2_ea0d_59c4_a926_c52b0e455867" vbProcedure="false">'Use Phase'!$N$18</definedName>
    <definedName function="false" hidden="false" name="mleaf_c1b24d4b_4ac1_5d6f_a92d_ec1dd04acd6b" vbProcedure="false">Resume_SensAnal!$AP$90</definedName>
    <definedName function="false" hidden="false" name="mleaf_c1b24ff0_8524_50a8_b758_849fc4c3b2c0" vbProcedure="false">Recycling!$AT$45</definedName>
    <definedName function="false" hidden="false" name="mleaf_c1b4263d_7609_5ee1_a71f_97fdff3d1f2d" vbProcedure="false">'Heat map article'!$AJ$139</definedName>
    <definedName function="false" hidden="false" name="mleaf_c1b55d0a_f23d_5059_b5e4_4e7b87b536dc" vbProcedure="false">Recycling!$AR$309</definedName>
    <definedName function="false" hidden="false" name="mleaf_c1b5cb94_8b46_586f_9077_c7f6d37a18d9" vbProcedure="false">'Use Phase'!$P$16</definedName>
    <definedName function="false" hidden="false" name="mleaf_c1b6f122_effe_5503_9a0f_ad84559e7ad2" vbProcedure="false">'Use Phase_Grid'!$G$46</definedName>
    <definedName function="false" hidden="false" name="mleaf_c1b7c394_3345_506c_8aa3_29f0dc5e7d4b" vbProcedure="false">'Heat map article'!$AI$60</definedName>
    <definedName function="false" hidden="false" name="mleaf_c1b88245_5e8e_51d4_96b2_602f451e58dd" vbProcedure="false">'Use Phase_Grid'!$R$210</definedName>
    <definedName function="false" hidden="false" name="mleaf_c1b99236_6a32_5c6a_b86e_1163c0fb8c5d" vbProcedure="false">Production!$BM$190</definedName>
    <definedName function="false" hidden="false" name="mleaf_c1bf14d7_9afa_5436_af78_ac278100310b" vbProcedure="false">Recycling!$AI$87</definedName>
    <definedName function="false" hidden="false" name="mleaf_c1c25832_9fb5_5a56_afa6_aa88699c5171" vbProcedure="false">Recycling!$AS$143</definedName>
    <definedName function="false" hidden="false" name="mleaf_c1c42d02_4d68_5c52_bc83_9797a536f673" vbProcedure="false">'Use Phase'!$N$146</definedName>
    <definedName function="false" hidden="false" name="mleaf_c1c5562a_e24d_5937_a143_88dc35b035a1" vbProcedure="false">'Heat map article'!$AD$95</definedName>
    <definedName function="false" hidden="false" name="mleaf_c1c716aa_4c2b_5bd1_b52e_6de27ea11cbd" vbProcedure="false">Resume_SensAnal!$K$167</definedName>
    <definedName function="false" hidden="false" name="mleaf_c1c9db2c_3e47_53ce_8f1b_86536961c703" vbProcedure="false">Graphs!$E$48</definedName>
    <definedName function="false" hidden="false" name="mleaf_c1ccb945_5589_5f0e_9890_cdb3b0b335a7" vbProcedure="false">Recycling!$K$161</definedName>
    <definedName function="false" hidden="false" name="mleaf_c1cce0db_a545_5576_a743_d55de4a89e79" vbProcedure="false">'Use Phase'!$R$233</definedName>
    <definedName function="false" hidden="false" name="mleaf_c1d14ff8_f029_5d72_856f_7bc8997e7d10" vbProcedure="false">Resume_SensAnal!$AD$94</definedName>
    <definedName function="false" hidden="false" name="mleaf_c1d734a7_dfe0_5d49_a5f9_e2890fc88a7f" vbProcedure="false">'Use Phase'!$AE$339</definedName>
    <definedName function="false" hidden="false" name="mleaf_c1d73e1b_d657_5fd6_a00f_598da782720c" vbProcedure="false">'Use Phase'!$AK$341</definedName>
    <definedName function="false" hidden="false" name="mleaf_c1d9c6d9_5847_585c_9408_8f14e700684c" vbProcedure="false">Resume_SensAnal!$E$92</definedName>
    <definedName function="false" hidden="false" name="mleaf_c1db04b5_f0ba_56a0_a310_7bc48058116d" vbProcedure="false">Resume_SensAnal!$AN$78</definedName>
    <definedName function="false" hidden="false" name="mleaf_c1dbb3d8_4e43_5055_8282_5fe0109795eb" vbProcedure="false">Recycling!$BF$124</definedName>
    <definedName function="false" hidden="false" name="mleaf_c1de7147_480a_56ec_9a66_aeb24db27202" vbProcedure="false">Recycling!$AX$312</definedName>
    <definedName function="false" hidden="false" name="mleaf_c1e2ea6e_1fb2_5852_9b22_18eec25d0b0c" vbProcedure="false">'Heat map article'!$R$95</definedName>
    <definedName function="false" hidden="false" name="mleaf_c1e63976_86dd_5952_8acf_1514fca32089" vbProcedure="false">Resume_SensAnal!$AC$76</definedName>
    <definedName function="false" hidden="false" name="mleaf_c1e69280_4e05_5cea_8114_73d417164024" vbProcedure="false">'Heat map article'!$I$23</definedName>
    <definedName function="false" hidden="false" name="mleaf_c1e96b8c_827a_5b0f_9cb8_a2f2e1def91c" vbProcedure="false">Resume_SensAnal!$AL$60</definedName>
    <definedName function="false" hidden="false" name="mleaf_c1ee5afc_75f9_53ee_b7b8_e07e3a407bee" vbProcedure="false">'Use Phase'!$O$382</definedName>
    <definedName function="false" hidden="false" name="mleaf_c1f045fe_18c8_5a3a_968e_cbda12132baf" vbProcedure="false">'Use Phase'!$AK$299</definedName>
    <definedName function="false" hidden="false" name="mleaf_c1f82ced_b8c8_58f6_9c15_332fc4799d5b" vbProcedure="false">'Use Phase_Grid'!$Q$23</definedName>
    <definedName function="false" hidden="false" name="mleaf_c1f96fe4_fd09_5fbb_97d7_9251d6fd0444" vbProcedure="false">Recycling!$BW$113</definedName>
    <definedName function="false" hidden="false" name="mleaf_c1fa5997_3ec4_5d90_8177_1899f55e3ae8" vbProcedure="false">Recycling!$BH$162</definedName>
    <definedName function="false" hidden="false" name="mleaf_c202bc29_af05_5a4f_85f5_c6f88b15e176" vbProcedure="false">Whisker_Sens!$C$3</definedName>
    <definedName function="false" hidden="false" name="mleaf_c2037368_44aa_5671_aa2e_ab0c4067cc36" vbProcedure="false">'Heat map article'!$D$24</definedName>
    <definedName function="false" hidden="false" name="mleaf_c205fbb1_7370_5c1a_94bd_cce57b05ca25" vbProcedure="false">'Use Phase'!$S$238</definedName>
    <definedName function="false" hidden="false" name="mleaf_c20f9586_94b0_54bf_8d14_2ab26705b73d" vbProcedure="false">'Heat map article'!$AE$144</definedName>
    <definedName function="false" hidden="false" name="mleaf_c2125414_5772_52dd_9e9c_ea68c3fafddf" vbProcedure="false">'Use Phase'!$R$348</definedName>
    <definedName function="false" hidden="false" name="mleaf_c214625e_dc2b_5e53_9ed8_0f0cd9399808" vbProcedure="false">Resume_SensAnal!$O$169</definedName>
    <definedName function="false" hidden="false" name="mleaf_c2148131_4385_5026_a15f_60fc2d45afae" vbProcedure="false">'Heat map article'!$I$38</definedName>
    <definedName function="false" hidden="false" name="mleaf_c214f696_a660_50b8_a3a2_482e8539f6b1" vbProcedure="false">Production!$R$68</definedName>
    <definedName function="false" hidden="false" name="mleaf_c215ffb7_bd95_57e4_8dd5_5ad914cf132c" vbProcedure="false">'Heat map article'!$AD$42</definedName>
    <definedName function="false" hidden="false" name="mleaf_c21824b2_dee7_50f8_a3ed_afa14291ef6a" vbProcedure="false">'Use Phase_Grid'!$L$233</definedName>
    <definedName function="false" hidden="false" name="mleaf_c21874ad_aad2_5050_a158_d35af524171c" vbProcedure="false">Resume_SensAnal!$AQ$102</definedName>
    <definedName function="false" hidden="false" name="mleaf_c21928cd_54c3_53fa_8c86_16e5962c143a" vbProcedure="false">'Heat map article'!$R$80</definedName>
    <definedName function="false" hidden="false" name="mleaf_c21a43f1_950a_5103_b674_11c6a549cd45" vbProcedure="false">'Heat map article'!$AM$7</definedName>
    <definedName function="false" hidden="false" name="mleaf_c21f552f_cd86_57c8_9749_50ff01cedaa0" vbProcedure="false">'Use Phase'!$L$35</definedName>
    <definedName function="false" hidden="false" name="mleaf_c21f636d_ab2e_55f5_a086_2a0e86d19c72" vbProcedure="false">Production!$E$4</definedName>
    <definedName function="false" hidden="false" name="mleaf_c2224617_6a3e_5e28_9ba6_291010558dbf" vbProcedure="false">'Use Phase'!$M$287</definedName>
    <definedName function="false" hidden="false" name="mleaf_c224724b_d256_5024_9478_cddb735a8840" vbProcedure="false">'Heat map article'!$AV$30</definedName>
    <definedName function="false" hidden="false" name="mleaf_c2294d17_a2cd_59e0_b4b8_8ee53d33d710" vbProcedure="false">'Heat map article'!$AA$61</definedName>
    <definedName function="false" hidden="false" name="mleaf_c22c22b2_eda3_5cb4_b52b_50ef99e901a6" vbProcedure="false">'Use Phase'!$U$159</definedName>
    <definedName function="false" hidden="false" name="mleaf_c22f6b7d_d2e4_5683_a38c_7e9a57814e1f" vbProcedure="false">'Use Phase_Grid'!$B$61</definedName>
    <definedName function="false" hidden="false" name="mleaf_c230ce75_d865_5db6_afc5_8ef98add22c8" vbProcedure="false">'Heat map article'!$Y$39</definedName>
    <definedName function="false" hidden="false" name="mleaf_c23128e6_41b2_5656_a6c2_71f41130f782" vbProcedure="false">Production!$H$230</definedName>
    <definedName function="false" hidden="false" name="mleaf_c239b3d0_7a9a_55b6_962f_4263105b105c" vbProcedure="false">'Heat map article'!$AH$54</definedName>
    <definedName function="false" hidden="false" name="mleaf_c23a6aeb_ea02_598c_bdd8_c17be22af728" vbProcedure="false">Resume_SensAnal!$K$43</definedName>
    <definedName function="false" hidden="false" name="mleaf_c23ab8df_30e9_567b_b908_69e12917c840" vbProcedure="false">'Heat map article'!$M$89</definedName>
    <definedName function="false" hidden="false" name="mleaf_c23b5acf_a63f_5df5_b60e_37a9b56aeba1" vbProcedure="false">Recycling!$V$182</definedName>
    <definedName function="false" hidden="false" name="mleaf_c23d5f47_ccce_5b73_878c_f6304811f078" vbProcedure="false">Recycling!$Z$180</definedName>
    <definedName function="false" hidden="false" name="mleaf_c23d8804_4277_5c08_9d7d_aa4b6c76b3e4" vbProcedure="false">Resume_SensAnal!$O$46</definedName>
    <definedName function="false" hidden="false" name="mleaf_c2433c6d_0f5b_58c1_acc2_a2ae237a71f2" vbProcedure="false">'Use Phase'!$AI$239</definedName>
    <definedName function="false" hidden="false" name="mleaf_c248b6c9_ccc9_5989_8fb8_1b5157d004c9" vbProcedure="false">'Heat map article'!$R$12</definedName>
    <definedName function="false" hidden="false" name="mleaf_c2495a7a_93a0_5435_85a0_9da51ee98ed2" vbProcedure="false">Resume_SensAnal!$P$221</definedName>
    <definedName function="false" hidden="false" name="mleaf_c24b1d54_a811_56f0_9132_a4d280503000" vbProcedure="false">'Heat map article'!$J$84</definedName>
    <definedName function="false" hidden="false" name="mleaf_c24dd824_e8bb_5e11_ab73_974c0b84ddd2" vbProcedure="false">'Use Phase_Grid'!$D$55</definedName>
    <definedName function="false" hidden="false" name="mleaf_c254ec3b_68ee_5249_aa44_577c46273aa8" vbProcedure="false">Production!$BO$211</definedName>
    <definedName function="false" hidden="false" name="mleaf_c25620a7_0245_5633_8702_c0f950eb1f9e" vbProcedure="false">'Heat map article'!$AB$15</definedName>
    <definedName function="false" hidden="false" name="mleaf_c25ea8eb_05d2_59ec_b8c9_93ae90ec88fd" vbProcedure="false">Production!$N$233</definedName>
    <definedName function="false" hidden="false" name="mleaf_c25ee053_2233_55ff_af3c_093d394cebbc" vbProcedure="false">Resume_SensAnal!$AB$73</definedName>
    <definedName function="false" hidden="false" name="mleaf_c262b144_57d7_53f1_a3c8_d866dfa1803b" vbProcedure="false">'Use Phase_Grid'!$Q$247</definedName>
    <definedName function="false" hidden="false" name="mleaf_c262d085_b665_5427_b6fb_ac520333ae06" vbProcedure="false">'Use Phase'!$R$142</definedName>
    <definedName function="false" hidden="false" name="mleaf_c26377e8_17b6_5fb7_a10d_bb3113ec97c6" vbProcedure="false">'Use Phase'!$Q$354</definedName>
    <definedName function="false" hidden="false" name="mleaf_c263d72e_172c_5640_93d2_230439a29337" vbProcedure="false">Resume_SensAnal!$J$103</definedName>
    <definedName function="false" hidden="false" name="mleaf_c2698181_aa65_58f8_876b_61eda4480dc6" vbProcedure="false">'Use Phase'!$W$220</definedName>
    <definedName function="false" hidden="false" name="mleaf_c26b5678_3a8d_5794_9af4_8aaee3204421" vbProcedure="false">'Use Phase'!$P$386</definedName>
    <definedName function="false" hidden="false" name="mleaf_c26bcec0_7fb3_5dbc_b4b5_af45add6a609" vbProcedure="false">Recycling!$K$93</definedName>
    <definedName function="false" hidden="false" name="mleaf_c27c0eb3_b945_5b66_8782_db6a260726c9" vbProcedure="false">Graphs!$M$21</definedName>
    <definedName function="false" hidden="false" name="mleaf_c27c735b_756b_586f_9888_84a3f74bfdce" vbProcedure="false">Resume_SensAnal!$F$155</definedName>
    <definedName function="false" hidden="false" name="mleaf_c2850c65_add5_5f5e_af85_f0f1f7c19dbe" vbProcedure="false">Resume_SensAnal!$AI$64</definedName>
    <definedName function="false" hidden="false" name="mleaf_c2872b89_144a_5b20_adb7_bf49ba7a7c82" vbProcedure="false">'Use Phase'!$M$94</definedName>
    <definedName function="false" hidden="false" name="mleaf_c2893e53_b97a_5264_ba77_c7ba5fa738b5" vbProcedure="false">'Heat map article'!$AH$52</definedName>
    <definedName function="false" hidden="false" name="mleaf_c28949d4_567b_5dc3_80ea_7d350aab4589" vbProcedure="false">'Heat map article'!$U$120</definedName>
    <definedName function="false" hidden="false" name="mleaf_c289c373_ffe6_56b7_9f29_854d15250eae" vbProcedure="false">Resume_SensAnal!$D$156</definedName>
    <definedName function="false" hidden="false" name="mleaf_c28a6b17_1c70_5d26_8164_d2b864e7f981" vbProcedure="false">'Use Phase'!$S$227</definedName>
    <definedName function="false" hidden="false" name="mleaf_c28d8b14_488b_5317_9d3c_9f7dcda77787" vbProcedure="false">Resume_SensAnal!$E$217</definedName>
    <definedName function="false" hidden="false" name="mleaf_c2914943_0ea4_540d_8cbe_7243b7c45e26" vbProcedure="false">Recycling!$AU$320</definedName>
    <definedName function="false" hidden="false" name="mleaf_c293730a_61ec_5cee_8f92_8f9ac93c7378" vbProcedure="false">'Heat map article'!$AI$93</definedName>
    <definedName function="false" hidden="false" name="mleaf_c297db72_21ed_54f8_ab7b_7d5bf2ef2e7c" vbProcedure="false">Resume_SensAnal!$P$37</definedName>
    <definedName function="false" hidden="false" name="mleaf_c2984f94_cd5b_584d_97bb_83cdd01b6a0b" vbProcedure="false">'Use Phase'!$J$281</definedName>
    <definedName function="false" hidden="false" name="mleaf_c2a3e4e8_25ab_5ff3_bde1_512dea0c3a32" vbProcedure="false">'Use Phase'!$AF$147</definedName>
    <definedName function="false" hidden="false" name="mleaf_c2a831e7_b476_5b3b_a2c2_15b805f4b199" vbProcedure="false">'Use Phase'!$AE$348</definedName>
    <definedName function="false" hidden="false" name="mleaf_c2a9953a_9c29_58c6_9e44_d8ff30efec78" vbProcedure="false">'Use Phase_Grid'!$P$216</definedName>
    <definedName function="false" hidden="false" name="mleaf_c2aa4597_5383_5be1_8c81_773d95b227fd" vbProcedure="false">'Heat map article'!$O$63</definedName>
    <definedName function="false" hidden="false" name="mleaf_c2aa487b_ab2d_5044_bfe7_639171c7d471" vbProcedure="false">Resume_SensAnal!$AP$75</definedName>
    <definedName function="false" hidden="false" name="mleaf_c2ad312d_fcd3_54b8_967f_e752bad6959e" vbProcedure="false">Recycling!$AI$121</definedName>
    <definedName function="false" hidden="false" name="mleaf_c2adb121_e709_5da4_b99d_9a8e32cd13ef" vbProcedure="false">'Use Phase_Grid'!$M$143</definedName>
    <definedName function="false" hidden="false" name="mleaf_c2ade730_5c09_5df2_a040_2d2c6685b323" vbProcedure="false">Recycling!$I$106</definedName>
    <definedName function="false" hidden="false" name="mleaf_c2aef87d_5f4a_50f7_97d3_e6ead150d125" vbProcedure="false">'Use Phase'!$J$229</definedName>
    <definedName function="false" hidden="false" name="mleaf_c2b0df78_2c26_5b5c_8fb5_cc3708f9f978" vbProcedure="false">Resume_SensAnal!$AM$97</definedName>
    <definedName function="false" hidden="false" name="mleaf_c2b16154_2f07_5962_96e0_840c85fb0b7b" vbProcedure="false">Recycling!$AK$101</definedName>
    <definedName function="false" hidden="false" name="mleaf_c2b4a63f_6651_58a3_82c3_2e270427b8f9" vbProcedure="false">'Heat map article'!$Z$135</definedName>
    <definedName function="false" hidden="false" name="mleaf_c2b53ce6_cbd4_51af_9824_8445fa516b98" vbProcedure="false">Production!$Q$218</definedName>
    <definedName function="false" hidden="false" name="mleaf_c2b6d459_e265_519c_a1f5_ff17c50d5037" vbProcedure="false">'Heat map article'!$AG$62</definedName>
    <definedName function="false" hidden="false" name="mleaf_c2b6df8f_6002_50e4_ba54_2174603c3a91" vbProcedure="false">Recycling!$X$180</definedName>
    <definedName function="false" hidden="false" name="mleaf_c2b8d7eb_f9bb_52b5_a934_b33d5a331dc1" vbProcedure="false">Recycling!$AW$124</definedName>
    <definedName function="false" hidden="false" name="mleaf_c2b93de8_86b4_52ab_8e83_6995fd5dc6cd" vbProcedure="false">'Heat map article'!$V$140</definedName>
    <definedName function="false" hidden="false" name="mleaf_c2bc4b62_9a48_5c11_b1b2_c55b8b70a557" vbProcedure="false">'Use Phase_Grid'!$Q$139</definedName>
    <definedName function="false" hidden="false" name="mleaf_c2bc6e41_3c80_5a4e_9caf_f845e41f10f4" vbProcedure="false">'Use Phase'!$AD$327</definedName>
    <definedName function="false" hidden="false" name="mleaf_c2be4b56_6a1c_5301_a3af_4da53d983cdc" vbProcedure="false">'Heat map article'!$AO$27</definedName>
    <definedName function="false" hidden="false" name="mleaf_c2c1758b_0d49_5b5d_9f4a_d882cd7120c1" vbProcedure="false">Recycling!$AH$177</definedName>
    <definedName function="false" hidden="false" name="mleaf_c2c2d526_2e21_54af_9213_06a66047b879" vbProcedure="false">'Use Phase'!$K$199</definedName>
    <definedName function="false" hidden="false" name="mleaf_c2c54241_516b_583f_8996_b59ccf70460d" vbProcedure="false">Production!$M$60</definedName>
    <definedName function="false" hidden="false" name="mleaf_c2c739d8_64bf_56cc_acad_fa006b93e292" vbProcedure="false">Whisker_Sens!$J$9</definedName>
    <definedName function="false" hidden="false" name="mleaf_c2c7630d_6a98_55a0_a917_489e2746767d" vbProcedure="false">Resume_SensAnal!$H$186</definedName>
    <definedName function="false" hidden="false" name="mleaf_c2cc0729_6122_56fc_9f0a_e4f695a05c77" vbProcedure="false">Production!$AV$86</definedName>
    <definedName function="false" hidden="false" name="mleaf_c2ce6513_6342_50fe_bf40_acd2b23a59a9" vbProcedure="false">Resume_SensAnal!$AD$51</definedName>
    <definedName function="false" hidden="false" name="mleaf_c2d03bcb_df18_5201_9ef7_0eadf5c854ed" vbProcedure="false">Recycling!$L$95</definedName>
    <definedName function="false" hidden="false" name="mleaf_c2d353b8_a58e_5171_8858_b99bc7d0b3ce" vbProcedure="false">Production!$AV$205</definedName>
    <definedName function="false" hidden="false" name="mleaf_c2d3abfc_77cc_5f76_ae78_5e63a88c7b46" vbProcedure="false">Production!$BM$211</definedName>
    <definedName function="false" hidden="false" name="mleaf_c2d545e7_07d2_5345_9020_bc77cb2b23b4" vbProcedure="false">Resume_SensAnal!$P$118</definedName>
    <definedName function="false" hidden="false" name="mleaf_c2d577f9_d48b_5947_b923_900e42313f89" vbProcedure="false">Resume_SensAnal!$AR$41</definedName>
    <definedName function="false" hidden="false" name="mleaf_c2d5a428_932f_545d_9d39_5e8a6e03b06d" vbProcedure="false">'Heat map article'!$AH$143</definedName>
    <definedName function="false" hidden="false" name="mleaf_c2d75ebb_14a1_591e_b658_a8e75223ca35" vbProcedure="false">'Heat map article'!$AI$87</definedName>
    <definedName function="false" hidden="false" name="mleaf_c2d7d2bb_6095_5e21_8d58_0b9b6ba2e15c" vbProcedure="false">'Heat map article'!$AZ$10</definedName>
    <definedName function="false" hidden="false" name="mleaf_c2d86e8e_3201_5f5b_980e_0c2a2542e6f2" vbProcedure="false">'Heat map article'!$L$66</definedName>
    <definedName function="false" hidden="false" name="mleaf_c2e5624c_4388_5e28_82e4_e494d8f85532" vbProcedure="false">Recycling!$AR$147</definedName>
    <definedName function="false" hidden="false" name="mleaf_c2e762ab_981c_57fe_8e14_82683fdf5459" vbProcedure="false">Recycling!$AS$51</definedName>
    <definedName function="false" hidden="false" name="mleaf_c2ec794a_47ea_53c3_9214_8522df86cf8a" vbProcedure="false">Resume_SensAnal!$G$13</definedName>
    <definedName function="false" hidden="false" name="mleaf_c2efff89_ffca_581c_bf02_5e084b15203e" vbProcedure="false">'Use Phase_Grid'!$S$199</definedName>
    <definedName function="false" hidden="false" name="mleaf_c2f0ed72_c982_5f52_ad79_f1a135f46aa9" vbProcedure="false">Production!$AT$190</definedName>
    <definedName function="false" hidden="false" name="mleaf_c2f30b95_8795_57c1_a83a_9e674a5f816b" vbProcedure="false">'Heat map article'!$G$30</definedName>
    <definedName function="false" hidden="false" name="mleaf_c2f3f45a_ba75_5f5c_93a9_5c6a14c14d27" vbProcedure="false">'Use Phase'!$AH$218</definedName>
    <definedName function="false" hidden="false" name="mleaf_c2f9dff6_2d30_5f7b_86bd_6e68a0acb3a8" vbProcedure="false">'Heat map article'!$J$36</definedName>
    <definedName function="false" hidden="false" name="mleaf_c30041a0_4d14_5856_8b61_71037b88f50d" vbProcedure="false">'Use Phase'!$L$242</definedName>
    <definedName function="false" hidden="false" name="mleaf_c3048253_f908_5a39_962e_54c36a51442a" vbProcedure="false">Recycling!$AP$128</definedName>
    <definedName function="false" hidden="false" name="mleaf_c30671ea_d4a8_5c93_809b_7db3d02e0f76" vbProcedure="false">Resume_SensAnal!$H$77</definedName>
    <definedName function="false" hidden="false" name="mleaf_c30cef4c_458e_581f_9f48_75022340beeb" vbProcedure="false">'Use Phase'!$N$79</definedName>
    <definedName function="false" hidden="false" name="mleaf_c30d6d6c_bf8d_5873_8749_29595fac97aa" vbProcedure="false">Production!$K$113</definedName>
    <definedName function="false" hidden="false" name="mleaf_c30f5338_1920_5acf_bb97_a4fa35a79f18" vbProcedure="false">'Use Phase_Grid'!$Q$268</definedName>
    <definedName function="false" hidden="false" name="mleaf_c3100451_24b5_5dae_b828_dd2cddef33f8" vbProcedure="false">Recycling!$AZ$83</definedName>
    <definedName function="false" hidden="false" name="mleaf_c3144560_fd7a_5503_abcc_21e0f41dff2f" vbProcedure="false">Recycling!$BJ$315</definedName>
    <definedName function="false" hidden="false" name="mleaf_c31538c5_dd96_520e_a544_631b1c6cd5ec" vbProcedure="false">Resume_SensAnal!$I$21</definedName>
    <definedName function="false" hidden="false" name="mleaf_c31591c7_6ffe_5ae2_80ad_19e3e1651128" vbProcedure="false">'Use Phase'!$P$28</definedName>
    <definedName function="false" hidden="false" name="mleaf_c317201b_d6c0_5857_ba15_3019b52a4985" vbProcedure="false">'Use Phase'!$AF$229</definedName>
    <definedName function="false" hidden="false" name="mleaf_c3176deb_fe90_5454_beaf_9e8c49669cb5" vbProcedure="false">Resume_SensAnal!$N$200</definedName>
    <definedName function="false" hidden="false" name="mleaf_c31781b5_5efb_5505_8683_ccf1b85bee76" vbProcedure="false">Recycling!$AW$325</definedName>
    <definedName function="false" hidden="false" name="mleaf_c31ca51a_9d4b_5480_a834_4535f9816cb2" vbProcedure="false">Production!$Y$96</definedName>
    <definedName function="false" hidden="false" name="mleaf_c31d390a_6bde_566c_9528_b2e7a0bbce15" vbProcedure="false">Graphs!$E$24</definedName>
    <definedName function="false" hidden="false" name="mleaf_c3217f1e_2d3b_58d1_800c_1b70f0a607a6" vbProcedure="false">'Use Phase'!$Q$48</definedName>
    <definedName function="false" hidden="false" name="mleaf_c32931c4_326c_5881_a364_a83f2c660d49" vbProcedure="false">Recycling!$AP$109</definedName>
    <definedName function="false" hidden="false" name="mleaf_c32d1ebd_6def_53b8_bfa6_54e1191895ca" vbProcedure="false">Recycling!$Z$183</definedName>
    <definedName function="false" hidden="false" name="mleaf_c3303d63_29f4_5c4e_a35b_5dc264ed8e58" vbProcedure="false">'Heat map article'!$AZ$24</definedName>
    <definedName function="false" hidden="false" name="mleaf_c3377d83_f2da_54a8_a6d8_1784b939fca1" vbProcedure="false">Recycling!$AU$304</definedName>
    <definedName function="false" hidden="false" name="mleaf_c338c34e_79c9_50ef_afe8_d777311ebbc4" vbProcedure="false">Production!$S$65</definedName>
    <definedName function="false" hidden="false" name="mleaf_c33a4c41_6001_54cd_ba65_bbfac5e933e6" vbProcedure="false">Recycling!$AU$305</definedName>
    <definedName function="false" hidden="false" name="mleaf_c341f5f9_2287_5032_bacb_b30983ea2428" vbProcedure="false">Recycling!$BD$92</definedName>
    <definedName function="false" hidden="false" name="mleaf_c3433657_931f_5b28_a1fc_9828b10016f1" vbProcedure="false">Graphs!$I$41</definedName>
    <definedName function="false" hidden="false" name="mleaf_c3455087_5fc6_5d57_8f6d_ba8652a5925f" vbProcedure="false">'Heat map article'!$AQ$6</definedName>
    <definedName function="false" hidden="false" name="mleaf_c346ce40_5629_52cf_bf08_09e45101bbe6" vbProcedure="false">'Use Phase_Grid'!$P$188</definedName>
    <definedName function="false" hidden="false" name="mleaf_c347e801_e137_5cb7_b573_944b25b40b94" vbProcedure="false">Graphs!$L$64</definedName>
    <definedName function="false" hidden="false" name="mleaf_c34a7a7b_b276_5970_910c_80e9657a9083" vbProcedure="false">'Use Phase_Grid'!$F$49</definedName>
    <definedName function="false" hidden="false" name="mleaf_c34b6c07_b82f_5499_a3a4_e9d9d44b4db4" vbProcedure="false">Resume_SensAnal!$AH$71</definedName>
    <definedName function="false" hidden="false" name="mleaf_c34fc095_d2cd_5342_9d22_9fe77989af77" vbProcedure="false">Graphs!$Q$16</definedName>
    <definedName function="false" hidden="false" name="mleaf_c3517e6b_77b9_5297_a576_9beb40bfc9c8" vbProcedure="false">Production!$I$242</definedName>
    <definedName function="false" hidden="false" name="mleaf_c352bb17_a395_56da_b0db_8e8f188c55c1" vbProcedure="false">'Use Phase'!$L$147</definedName>
    <definedName function="false" hidden="false" name="mleaf_c355ad52_6b91_53ca_a1ff_8d7575b4d7c9" vbProcedure="false">Resume_SensAnal!$R$211</definedName>
    <definedName function="false" hidden="false" name="mleaf_c3601d88_d321_54b1_b929_c6d934d798dd" vbProcedure="false">'Heat map article'!$G$99</definedName>
    <definedName function="false" hidden="false" name="mleaf_c3631c6f_abf5_551d_98ff_4914d0e45236" vbProcedure="false">'Use Phase'!$N$198</definedName>
    <definedName function="false" hidden="false" name="mleaf_c36448b0_98f7_5222_bb1f_d9d1a02a6253" vbProcedure="false">Resume_SensAnal!$I$148</definedName>
    <definedName function="false" hidden="false" name="mleaf_c365fcac_3397_5f89_987d_ece82cf49f1c" vbProcedure="false">'Use Phase_Grid'!$K$59</definedName>
    <definedName function="false" hidden="false" name="mleaf_c366231a_b8dd_5b6e_b348_607dc3083e42" vbProcedure="false">Resume_SensAnal!$E$36</definedName>
    <definedName function="false" hidden="false" name="mleaf_c366e4a0_a0b8_5d61_8e77_29e28c47d68f" vbProcedure="false">'Use Phase'!$O$35</definedName>
    <definedName function="false" hidden="false" name="mleaf_c3674ebb_dffb_5ee2_a20c_dc1e8fdbf730" vbProcedure="false">'Heat map article'!$AD$156</definedName>
    <definedName function="false" hidden="false" name="mleaf_c368377e_1372_5464_ad53_dd8965ecefe3" vbProcedure="false">'Use Phase'!$V$278</definedName>
    <definedName function="false" hidden="false" name="mleaf_c368599a_3255_5a32_a95e_0e6110f1226d" vbProcedure="false">'Use Phase_Grid'!$J$138</definedName>
    <definedName function="false" hidden="false" name="mleaf_c36b8ced_b058_5672_a24a_31988eac24be" vbProcedure="false">'Heat map article'!$I$95</definedName>
    <definedName function="false" hidden="false" name="mleaf_c36dbb53_4ccf_53c6_8838_36d01ddbf5b9" vbProcedure="false">Production!$G$67</definedName>
    <definedName function="false" hidden="false" name="mleaf_c37002ff_e002_54ea_97c8_fa914c90fae7" vbProcedure="false">Resume_SensAnal!$J$33</definedName>
    <definedName function="false" hidden="false" name="mleaf_c370d5f5_7fd7_5c9f_9788_cf1b13c36022" vbProcedure="false">'Heat map article'!$M$19</definedName>
    <definedName function="false" hidden="false" name="mleaf_c3751e1a_4a56_5059_b3c8_b430591eb1e8" vbProcedure="false">'Use Phase'!$M$201</definedName>
    <definedName function="false" hidden="false" name="mleaf_c376e5c0_4741_51ba_82f8_612b7c489d85" vbProcedure="false">Recycling!$BF$110</definedName>
    <definedName function="false" hidden="false" name="mleaf_c37e75f6_19c6_5ff5_ab9a_e97c00cdb607" vbProcedure="false">'Use Phase'!$V$248</definedName>
    <definedName function="false" hidden="false" name="mleaf_c3824acf_b0da_50e5_941b_f814efc8c675" vbProcedure="false">'Use Phase'!$AD$166</definedName>
    <definedName function="false" hidden="false" name="mleaf_c387e19f_52f2_5ba8_b5d1_59f139d08a85" vbProcedure="false">Resume_SensAnal!$J$150</definedName>
    <definedName function="false" hidden="false" name="mleaf_c3887489_6db0_5f10_b75f_2a83fdfca3b1" vbProcedure="false">Resume_SensAnal!$Q$130</definedName>
    <definedName function="false" hidden="false" name="mleaf_c3887da1_c654_53fc_b774_8810bf21e4e7" vbProcedure="false">Recycling!$L$115</definedName>
    <definedName function="false" hidden="false" name="mleaf_c38a3aeb_05f7_5ac7_b1b9_193e13249a78" vbProcedure="false">'Heat map article'!$Z$52</definedName>
    <definedName function="false" hidden="false" name="mleaf_c38c2306_0780_5c1b_932b_de9306fc4f90" vbProcedure="false">'Heat map article'!$C$86</definedName>
    <definedName function="false" hidden="false" name="mleaf_c38d14cd_a8ed_5f02_8195_a7c1eaa2322d" vbProcedure="false">'Heat map article'!$J$135</definedName>
    <definedName function="false" hidden="false" name="mleaf_c38da4a5_7262_53d7_a253_c240d38e9932" vbProcedure="false">'Use Phase_Grid'!$S$184</definedName>
    <definedName function="false" hidden="false" name="mleaf_c38e276d_c395_5a44_a5c5_385af0ad9ab0" vbProcedure="false">'Use Phase_Grid'!$J$95</definedName>
    <definedName function="false" hidden="false" name="mleaf_c38f8cec_c79f_5599_8171_045077c5789d" vbProcedure="false">Whisker_Sens!$D$9</definedName>
    <definedName function="false" hidden="false" name="mleaf_c3955faa_9f98_5566_9d9a_2d442a954162" vbProcedure="false">'Use Phase'!$Q$150</definedName>
    <definedName function="false" hidden="false" name="mleaf_c3970fa0_8db2_5c36_bcc3_787a9467dbda" vbProcedure="false">Recycling!$AQ$338</definedName>
    <definedName function="false" hidden="false" name="mleaf_c39734e8_b94b_5fc4_a399_6fef69da58d5" vbProcedure="false">'Use Phase_Grid'!$S$209</definedName>
    <definedName function="false" hidden="false" name="mleaf_c39c98af_31d1_5469_82f2_8a82829db436" vbProcedure="false">'Heat map article'!$AH$23</definedName>
    <definedName function="false" hidden="false" name="mleaf_c39e2da3_a5ac_56bf_a485_3e4958c933b0" vbProcedure="false">Recycling!$AR$307</definedName>
    <definedName function="false" hidden="false" name="mleaf_c39f8ffc_7f9b_5b1a_9bee_132e43416670" vbProcedure="false">'Use Phase_Grid'!$Q$109</definedName>
    <definedName function="false" hidden="false" name="mleaf_c3a4f586_0a5c_5464_88c2_0f35aad3a090" vbProcedure="false">Production!$BF$45</definedName>
    <definedName function="false" hidden="false" name="mleaf_c3a6b6f1_ca03_586d_af7d_a9406a8dc3bb" vbProcedure="false">'Heat map article'!$F$95</definedName>
    <definedName function="false" hidden="false" name="mleaf_c3a82302_6fe9_5ee3_a177_f3231a0a5a44" vbProcedure="false">'Use Phase_Grid'!$N$220</definedName>
    <definedName function="false" hidden="false" name="mleaf_c3aa39eb_bbd5_5d8f_bca3_615e8982abe1" vbProcedure="false">Resume_SensAnal!$E$58</definedName>
    <definedName function="false" hidden="false" name="mleaf_c3b19a8a_d9df_5b64_8d16_29926fd1c3fc" vbProcedure="false">'Use Phase'!$D$63</definedName>
    <definedName function="false" hidden="false" name="mleaf_c3b460a6_e2fe_5155_b154_744a2cc25694" vbProcedure="false">Recycling!$AN$94</definedName>
    <definedName function="false" hidden="false" name="mleaf_c3b73c9b_df28_5236_bae0_d825e0a69206" vbProcedure="false">Production!$BE$187</definedName>
    <definedName function="false" hidden="false" name="mleaf_c3b88170_9832_5b7d_8c9a_61dc32c9b532" vbProcedure="false">Production!$F$120</definedName>
    <definedName function="false" hidden="false" name="mleaf_c3ba8120_9127_5990_8c9c_936168800d47" vbProcedure="false">Resume_SensAnal!$F$21</definedName>
    <definedName function="false" hidden="false" name="mleaf_c3c6a950_c424_595a_a3b0_d3d1ee4da652" vbProcedure="false">'Use Phase'!$S$347</definedName>
    <definedName function="false" hidden="false" name="mleaf_c3cc29b3_8224_586b_b12c_335d12b687e3" vbProcedure="false">Production!$S$13</definedName>
    <definedName function="false" hidden="false" name="mleaf_c3cf3deb_fb0e_5fcf_a99e_9a0508f00e29" vbProcedure="false">Resume_SensAnal!$AF$36</definedName>
    <definedName function="false" hidden="false" name="mleaf_c3d0c679_548f_5f20_b16c_6f39b661d396" vbProcedure="false">'Heat map article'!$AT$23</definedName>
    <definedName function="false" hidden="false" name="mleaf_c3d22cc5_8f0f_5e1b_84ff_17c9a5bc15fe" vbProcedure="false">'Use Phase'!$P$121</definedName>
    <definedName function="false" hidden="false" name="mleaf_c3d4e617_f874_5998_8e6d_7b9ad1912c26" vbProcedure="false">'Use Phase'!$AI$216</definedName>
    <definedName function="false" hidden="false" name="mleaf_c3d5b97f_08fc_5757_9dcc_28e9646f20e9" vbProcedure="false">Resume_SensAnal!$F$135</definedName>
    <definedName function="false" hidden="false" name="mleaf_c3d5bb9b_1d7f_57fb_accc_e1dabefb47fb" vbProcedure="false">'Use Phase'!$K$320</definedName>
    <definedName function="false" hidden="false" name="mleaf_c3dd4fa1_f08a_51c2_a76f_263b4b5f9e6e" vbProcedure="false">'Use Phase'!$B$45</definedName>
    <definedName function="false" hidden="false" name="mleaf_c3de8394_a199_5ef4_928d_b75aff08c792" vbProcedure="false">Resume_SensAnal!$AB$43</definedName>
    <definedName function="false" hidden="false" name="mleaf_c3df8a1a_00b8_5378_8f33_009696978777" vbProcedure="false">Production!$AT$227</definedName>
    <definedName function="false" hidden="false" name="mleaf_c3e40579_8289_5223_a8a3_35218530e092" vbProcedure="false">Graphs!$I$51</definedName>
    <definedName function="false" hidden="false" name="mleaf_c3e4d1bf_2039_55a1_b9ab_2831e77a07a2" vbProcedure="false">'Use Phase'!$AF$240</definedName>
    <definedName function="false" hidden="false" name="mleaf_c3e4f57f_ba00_5686_a213_85438acd6fbc" vbProcedure="false">'Use Phase'!$N$239</definedName>
    <definedName function="false" hidden="false" name="mleaf_c3e64788_4917_52bf_b194_f14a4641c25e" vbProcedure="false">'Use Phase_Grid'!$L$153</definedName>
    <definedName function="false" hidden="false" name="mleaf_c3e7ef66_3090_5ef2_b46b_14b8ad10c7b2" vbProcedure="false">'Heat map article'!$U$75</definedName>
    <definedName function="false" hidden="false" name="mleaf_c3e82b7e_514a_545e_9c9b_e68974bacc74" vbProcedure="false">Recycling!$BL$300</definedName>
    <definedName function="false" hidden="false" name="mleaf_c3e8d53f_3882_57e2_afc1_2c5c3a859fd1" vbProcedure="false">Resume_SensAnal!$K$188</definedName>
    <definedName function="false" hidden="false" name="mleaf_c3e8db4b_18bc_528b_9e27_deb950fcee6c" vbProcedure="false">Recycling!$AR$341</definedName>
    <definedName function="false" hidden="false" name="mleaf_c3e8f365_65a0_59e3_8402_30b30b1b588c" vbProcedure="false">Resume_SensAnal!$T$91</definedName>
    <definedName function="false" hidden="false" name="mleaf_c3ec5194_3c5a_52db_b7eb_403b27911414" vbProcedure="false">'Use Phase'!$N$81</definedName>
    <definedName function="false" hidden="false" name="mleaf_c3ef870c_1934_5c11_8772_e91c2b2fd18f" vbProcedure="false">Recycling!$AL$160</definedName>
    <definedName function="false" hidden="false" name="mleaf_c3f07029_0579_5e18_b17b_8090afb59142" vbProcedure="false">'Heat map article'!$F$49</definedName>
    <definedName function="false" hidden="false" name="mleaf_c3f14b5f_a17c_5d47_a370_42dd0fe5d3e9" vbProcedure="false">'Use Phase_Grid'!$O$153</definedName>
    <definedName function="false" hidden="false" name="mleaf_c3f46c6c_568c_5262_8853_a0da0c37572d" vbProcedure="false">Production!$I$23</definedName>
    <definedName function="false" hidden="false" name="mleaf_c3f46f14_a220_5d73_a176_5abc2a0cc2f3" vbProcedure="false">'Use Phase'!$AK$199</definedName>
    <definedName function="false" hidden="false" name="mleaf_c4016510_8cc9_5861_98cf_a955c6b73b2d" vbProcedure="false">'Heat map article'!$M$56</definedName>
    <definedName function="false" hidden="false" name="mleaf_c4080628_9586_58fe_86ad_acc1f977be1e" vbProcedure="false">Recycling!$G$149</definedName>
    <definedName function="false" hidden="false" name="mleaf_c408cbc3_115c_5ce8_94ad_552ecd29da91" vbProcedure="false">'Heat map article'!$AT$7</definedName>
    <definedName function="false" hidden="false" name="mleaf_c408d549_d3a0_5fac_ae92_17c3c7bbebb0" vbProcedure="false">Recycling!$K$197</definedName>
    <definedName function="false" hidden="false" name="mleaf_c4091d59_7e59_57ca_8d44_f523bd41bf2c" vbProcedure="false">Graphs!$Q$20</definedName>
    <definedName function="false" hidden="false" name="mleaf_c4096a6d_2009_5f38_8696_981a22459577" vbProcedure="false">'Use Phase'!$AD$179</definedName>
    <definedName function="false" hidden="false" name="mleaf_c40bd665_a0c3_53fe_b930_fae0403fbabb" vbProcedure="false">Resume_SensAnal!$D$214</definedName>
    <definedName function="false" hidden="false" name="mleaf_c4144203_b376_506e_a435_49ff0c740016" vbProcedure="false">'Use Phase'!$S$253</definedName>
    <definedName function="false" hidden="false" name="mleaf_c4183ed1_9453_5f97_a861_3c7a970dc58f" vbProcedure="false">'Use Phase'!$O$188</definedName>
    <definedName function="false" hidden="false" name="mleaf_c4188660_96ca_55be_a612_1cc7a44dfdd5" vbProcedure="false">'Heat map article'!$E$73</definedName>
    <definedName function="false" hidden="false" name="mleaf_c41ade7e_061c_56d3_9675_46d9c1b7d88f" vbProcedure="false">'Use Phase'!$J$279</definedName>
    <definedName function="false" hidden="false" name="mleaf_c41c1e7f_b27b_57ff_b4ee_c839134e9771" vbProcedure="false">Resume_SensAnal!$Q$100</definedName>
    <definedName function="false" hidden="false" name="mleaf_c41e5a16_b136_5c39_85df_7225a44dcc34" vbProcedure="false">Recycling!$BF$104</definedName>
    <definedName function="false" hidden="false" name="mleaf_c41ec87b_0ee6_54df_a6af_27c9918f419a" vbProcedure="false">'Use Phase'!$Q$53</definedName>
    <definedName function="false" hidden="false" name="mleaf_c42264b3_6f68_5b4d_acab_2037af1c2361" vbProcedure="false">'Use Phase'!$W$169</definedName>
    <definedName function="false" hidden="false" name="mleaf_c424d203_159a_52b6_9eb8_af4f6adc56a1" vbProcedure="false">Production!$BJ$14</definedName>
    <definedName function="false" hidden="false" name="mleaf_c4278931_460d_5cba_af98_cd9231a66fc3" vbProcedure="false">'Heat map article'!$L$27</definedName>
    <definedName function="false" hidden="false" name="mleaf_c42837c7_b8ea_5000_a759_45507dbebaf7" vbProcedure="false">Recycling!$BP$332</definedName>
    <definedName function="false" hidden="false" name="mleaf_c429338a_5442_5125_82a5_5105615f862e" vbProcedure="false">'Heat map article'!$AP$24</definedName>
    <definedName function="false" hidden="false" name="mleaf_c42b5810_3341_5c6d_8c52_98baf0a1d3bf" vbProcedure="false">Production!$F$210</definedName>
    <definedName function="false" hidden="false" name="mleaf_c42d2808_2178_5f1e_80e1_0c4f661704d2" vbProcedure="false">'Use Phase'!$L$399</definedName>
    <definedName function="false" hidden="false" name="mleaf_c42ea6ca_7afb_5473_bb08_af8665fa7930" vbProcedure="false">'Use Phase'!$W$188</definedName>
    <definedName function="false" hidden="false" name="mleaf_c431b80c_9022_5db9_83b1_975474310184" vbProcedure="false">'Heat map article'!$P$95</definedName>
    <definedName function="false" hidden="false" name="mleaf_c432d92c_4753_5349_9f18_7188a3da0756" vbProcedure="false">'Use Phase'!$Q$398</definedName>
    <definedName function="false" hidden="false" name="mleaf_c436267c_b634_5e0a_95f6_58658a36f315" vbProcedure="false">Production!$H$172</definedName>
    <definedName function="false" hidden="false" name="mleaf_c43d1e89_ffe7_5a25_a242_b47d0f0abe73" vbProcedure="false">Recycling!$BD$148</definedName>
    <definedName function="false" hidden="false" name="mleaf_c43e8ee8_07ff_5dc8_b27c_f8003c2a78c2" vbProcedure="false">Graphs!$P$13</definedName>
    <definedName function="false" hidden="false" name="mleaf_c43fc9f5_a93e_5207_9e43_758bf1d48f5d" vbProcedure="false">Production!$L$131</definedName>
    <definedName function="false" hidden="false" name="mleaf_c44501d9_09fb_51f2_a387_92ece5f62120" vbProcedure="false">Recycling!$B$133</definedName>
    <definedName function="false" hidden="false" name="mleaf_c44539f3_9d19_55eb_a432_4f04b2b9b7ce" vbProcedure="false">'Use Phase'!$AF$281</definedName>
    <definedName function="false" hidden="false" name="mleaf_c447ec0d_7458_52c0_9dec_bda802d994ec" vbProcedure="false">Whisker_Sens!$C$50</definedName>
    <definedName function="false" hidden="false" name="mleaf_c4510cfb_a3a8_504a_b485_af3129b713bb" vbProcedure="false">Resume_SensAnal!$F$186</definedName>
    <definedName function="false" hidden="false" name="mleaf_c4527bd7_7c62_50b6_9468_c98203f30f5b" vbProcedure="false">'Use Phase'!$N$345</definedName>
    <definedName function="false" hidden="false" name="mleaf_c452eb23_ad10_5529_9731_7c5ab150d737" vbProcedure="false">'Heat map article'!$M$52</definedName>
    <definedName function="false" hidden="false" name="mleaf_c4538512_36a7_5b29_8734_02a33bee08ac" vbProcedure="false">'Heat map article'!$AG$77</definedName>
    <definedName function="false" hidden="false" name="mleaf_c45408a7_f45d_53c9_93eb_b904bd55bbae" vbProcedure="false">'Use Phase'!$AH$287</definedName>
    <definedName function="false" hidden="false" name="mleaf_c4554868_3099_565b_8421_818f0992f2e0" vbProcedure="false">'Use Phase'!$L$384</definedName>
    <definedName function="false" hidden="false" name="mleaf_c4559a80_ba74_5099_9139_4d3ca4d243ef" vbProcedure="false">Resume_SensAnal!$E$199</definedName>
    <definedName function="false" hidden="false" name="mleaf_c45670d0_f406_5d93_8c0b_49761a5d15b4" vbProcedure="false">'Use Phase_Grid'!$M$98</definedName>
    <definedName function="false" hidden="false" name="mleaf_c458eea6_1367_52fe_b2b5_f39b5d0bd7c2" vbProcedure="false">Resume_SensAnal!$T$79</definedName>
    <definedName function="false" hidden="false" name="mleaf_c4590ec2_48e5_5941_9f0c_be4d14e73a57" vbProcedure="false">Resume_SensAnal!$D$99</definedName>
    <definedName function="false" hidden="false" name="mleaf_c459817a_0330_5df4_929e_2a12e61e8cc5" vbProcedure="false">Recycling!$J$82</definedName>
    <definedName function="false" hidden="false" name="mleaf_c45c055c_dadb_5768_834a_85d232be54b2" vbProcedure="false">'Heat map article'!$AJ$62</definedName>
    <definedName function="false" hidden="false" name="mleaf_c45eb091_344d_52c1_9d49_8ccb9e363950" vbProcedure="false">'Use Phase_Grid'!$T$154</definedName>
    <definedName function="false" hidden="false" name="mleaf_c460698a_ba75_5896_b591_6474bd013f70" vbProcedure="false">'Use Phase_Grid'!$K$175</definedName>
    <definedName function="false" hidden="false" name="mleaf_c4632b2f_59a4_5302_b205_426f24894920" vbProcedure="false">'Use Phase'!$AF$322</definedName>
    <definedName function="false" hidden="false" name="mleaf_c463941f_01dc_591d_9135_2ba4bf1f6f28" vbProcedure="false">'Use Phase'!$N$222</definedName>
    <definedName function="false" hidden="false" name="mleaf_c464cfb9_c020_5d3f_a748_9152a23d02e1" vbProcedure="false">'Use Phase_Grid'!$R$154</definedName>
    <definedName function="false" hidden="false" name="mleaf_c464d757_0f28_56a2_9f26_0378cdc4aa89" vbProcedure="false">'Use Phase_Grid'!$T$174</definedName>
    <definedName function="false" hidden="false" name="mleaf_c466a31d_3304_5811_9579_b4be1a746ea2" vbProcedure="false">'Use Phase_Grid'!$O$184</definedName>
    <definedName function="false" hidden="false" name="mleaf_c46d7a81_3abd_53f6_b679_c5c2526a9cba" vbProcedure="false">'Heat map article'!$AJ$144</definedName>
    <definedName function="false" hidden="false" name="mleaf_c46e8225_6b20_59a1_b162_1a0147e81b3f" vbProcedure="false">'Heat map article'!$D$10</definedName>
    <definedName function="false" hidden="false" name="mleaf_c46ff5c3_7c6b_506d_8441_75d7448d38be" vbProcedure="false">Resume_SensAnal!$X$221</definedName>
    <definedName function="false" hidden="false" name="mleaf_c471ad67_6953_57a8_8dc0_814394b135f9" vbProcedure="false">'Use Phase_Grid'!$N$186</definedName>
    <definedName function="false" hidden="false" name="mleaf_c4768266_666f_530b_8276_b22ed3f29f41" vbProcedure="false">Recycling!$AJ$145</definedName>
    <definedName function="false" hidden="false" name="mleaf_c477fb8c_609a_5dd7_8b35_d9415cae0ffd" vbProcedure="false">Resume_SensAnal!$W$217</definedName>
    <definedName function="false" hidden="false" name="mleaf_c47b1f1f_04d0_582c_beeb_a464fcad04db" vbProcedure="false">'Heat map article'!$AB$156</definedName>
    <definedName function="false" hidden="false" name="mleaf_c47b5211_c1dd_5fc4_b2db_abb69ba74a15" vbProcedure="false">Resume_SensAnal!$B$196</definedName>
    <definedName function="false" hidden="false" name="mleaf_c47cc54e_9223_5604_8207_32b6f7b4a386" vbProcedure="false">Graphs!$P$17</definedName>
    <definedName function="false" hidden="false" name="mleaf_c47e0fcb_4548_5422_9747_35c51caaf90d" vbProcedure="false">'Use Phase'!$AD$233</definedName>
    <definedName function="false" hidden="false" name="mleaf_c47fdf5b_e945_5acb_94c9_d4f4f80796a1" vbProcedure="false">Resume_SensAnal!$AP$104</definedName>
    <definedName function="false" hidden="false" name="mleaf_c481b167_5aaa_5540_b99b_981d42a8e6a2" vbProcedure="false">Recycling!$BJ$299</definedName>
    <definedName function="false" hidden="false" name="mleaf_c4849f97_fd0d_537c_b76e_3d3605475345" vbProcedure="false">Production!$H$228</definedName>
    <definedName function="false" hidden="false" name="mleaf_c485cb56_355a_50ad_ad68_22d0be50c359" vbProcedure="false">Recycling!$AC$94</definedName>
    <definedName function="false" hidden="false" name="mleaf_c486f5ef_5cc9_539b_b2b3_05c2db760926" vbProcedure="false">'Use Phase'!$L$230</definedName>
    <definedName function="false" hidden="false" name="mleaf_c488f871_e230_5441_8aa6_2fb69134c9ac" vbProcedure="false">Production!$Q$92</definedName>
    <definedName function="false" hidden="false" name="mleaf_c4899bd0_e6d2_53d3_bf89_bc3c1f8e41c0" vbProcedure="false">'Heat map article'!$AA$147</definedName>
    <definedName function="false" hidden="false" name="mleaf_c49057d6_81cd_54a7_b9e3_6bb8a37518f9" vbProcedure="false">'Heat map article'!$AJ$142</definedName>
    <definedName function="false" hidden="false" name="mleaf_c490830a_9a2a_5995_9f4e_3635ab152557" vbProcedure="false">'Heat map article'!$AP$40</definedName>
    <definedName function="false" hidden="false" name="mleaf_c493d9ef_4a30_589a_9f55_5ee15fbe3aab" vbProcedure="false">'Heat map article'!$I$146</definedName>
    <definedName function="false" hidden="false" name="mleaf_c4984536_1a41_542c_82a1_6668c77bbc37" vbProcedure="false">Production!$AK$84</definedName>
    <definedName function="false" hidden="false" name="mleaf_c49cda7a_dacf_53dd_b4bc_53bbb348fc6b" vbProcedure="false">Recycling!$AV$304</definedName>
    <definedName function="false" hidden="false" name="mleaf_c49d3fcb_8ae0_5377_8c90_3b252f84bb62" vbProcedure="false">'Use Phase'!$Q$172</definedName>
    <definedName function="false" hidden="false" name="mleaf_c49fa357_8e0e_5475_be2f_1e952c47709b" vbProcedure="false">'Heat map article'!$AD$35</definedName>
    <definedName function="false" hidden="false" name="mleaf_c49fa8d1_5b0f_5b3b_b368_d43a7c64da89" vbProcedure="false">Graphs!$B$30</definedName>
    <definedName function="false" hidden="false" name="mleaf_c49ff901_4c12_55af_9275_5593f3b3d59e" vbProcedure="false">Resume_SensAnal!$Q$217</definedName>
    <definedName function="false" hidden="false" name="mleaf_c4a066c7_af4f_5b8a_ba35_c02c6b49113f" vbProcedure="false">'Use Phase'!$S$308</definedName>
    <definedName function="false" hidden="false" name="mleaf_c4a06d1b_0844_56a0_ab23_f0dd4f9ccc86" vbProcedure="false">'Heat map article'!$AD$10</definedName>
    <definedName function="false" hidden="false" name="mleaf_c4a43465_731e_5d16_b8f3_8746f39fde0d" vbProcedure="false">'Use Phase'!$N$154</definedName>
    <definedName function="false" hidden="false" name="mleaf_c4a55de7_86e1_59eb_91b9_ad91796813ee" vbProcedure="false">Recycling!$AR$157</definedName>
    <definedName function="false" hidden="false" name="mleaf_c4a9b05d_bbd8_5fa9_8cd9_b4f49f0827e8" vbProcedure="false">'Use Phase'!$R$36</definedName>
    <definedName function="false" hidden="false" name="mleaf_c4ad4515_9eed_5e16_a269_ac679a4dbc73" vbProcedure="false">'Use Phase'!$AL$210</definedName>
    <definedName function="false" hidden="false" name="mleaf_c4b00a8d_aab2_58ff_ac6b_3546f8ae7c88" vbProcedure="false">'Use Phase_Grid'!$T$179</definedName>
    <definedName function="false" hidden="false" name="mleaf_c4b315f8_fbdd_557c_9b95_7fd81bf0390a" vbProcedure="false">Production!$D$30</definedName>
    <definedName function="false" hidden="false" name="mleaf_c4bc2b09_34b4_5c84_9dce_3e46896d5d75" vbProcedure="false">Production!$L$130</definedName>
    <definedName function="false" hidden="false" name="mleaf_c4be4af6_038c_50a5_8c43_240ab3e24782" vbProcedure="false">'Use Phase_Grid'!$T$144</definedName>
    <definedName function="false" hidden="false" name="mleaf_c4bfdfcb_d64d_59da_9271_c98b9887d85b" vbProcedure="false">Production!$E$40</definedName>
    <definedName function="false" hidden="false" name="mleaf_c4c008b6_a0e5_55de_933a_c1edf0304186" vbProcedure="false">'Use Phase'!$V$329</definedName>
    <definedName function="false" hidden="false" name="mleaf_c4c4630e_38ee_5555_b642_e1f792d06ea5" vbProcedure="false">Recycling!$AL$138</definedName>
    <definedName function="false" hidden="false" name="mleaf_c4c4f8e8_68f4_5995_95ca_a98b3bdf07c3" vbProcedure="false">Recycling!$Q$201</definedName>
    <definedName function="false" hidden="false" name="mleaf_c4c53c03_2280_5e02_8899_6f55add798ca" vbProcedure="false">Resume_SensAnal!$P$205</definedName>
    <definedName function="false" hidden="false" name="mleaf_c4c643fb_1db3_5ca3_9762_3df59a77f341" vbProcedure="false">Recycling!$D$157</definedName>
    <definedName function="false" hidden="false" name="mleaf_c4c99e40_4e24_5383_8ed4_6b4c02ee637f" vbProcedure="false">Production!$BJ$12</definedName>
    <definedName function="false" hidden="false" name="mleaf_c4ca2150_4729_50b5_9ca1_b64ab32e261e" vbProcedure="false">'Use Phase'!$K$33</definedName>
    <definedName function="false" hidden="false" name="mleaf_c4cc63cc_5c88_5687_a6f2_5680f26732c3" vbProcedure="false">Graphs!$L$52</definedName>
    <definedName function="false" hidden="false" name="mleaf_c4cfffe7_50c9_505d_96fd_d5449efb102c" vbProcedure="false">Resume_SensAnal!$AQ$47</definedName>
    <definedName function="false" hidden="false" name="mleaf_c4d28fce_4f58_5995_909a_69f2c72e9074" vbProcedure="false">'Use Phase'!$P$157</definedName>
    <definedName function="false" hidden="false" name="mleaf_c4d89256_a52b_5580_a506_5248a73764b8" vbProcedure="false">Resume_SensAnal!$AF$72</definedName>
    <definedName function="false" hidden="false" name="mleaf_c4d9265e_6b3a_5e73_98d3_cea8c3829c85" vbProcedure="false">'Heat map article'!$W$26</definedName>
    <definedName function="false" hidden="false" name="mleaf_c4dde41e_73ff_5f9e_8afc_0902d9a0d19d" vbProcedure="false">'Use Phase'!$AH$190</definedName>
    <definedName function="false" hidden="false" name="mleaf_c4e0cd4b_2add_59f0_bf2e_b4011e200695" vbProcedure="false">Recycling!$AO$104</definedName>
    <definedName function="false" hidden="false" name="mleaf_c4e349d1_2fb2_55c7_9beb_c9863102fc2b" vbProcedure="false">Resume_SensAnal!$O$47</definedName>
    <definedName function="false" hidden="false" name="mleaf_c4e36236_12f2_5c47_bdeb_86134acecaad" vbProcedure="false">'Use Phase'!$AJ$213</definedName>
    <definedName function="false" hidden="false" name="mleaf_c4e63298_ab08_565a_b225_7f2cdfcd25f3" vbProcedure="false">'Use Phase'!$N$307</definedName>
    <definedName function="false" hidden="false" name="mleaf_c4e6a6b0_355c_5739_bb10_811f88b26945" vbProcedure="false">Production!$K$161</definedName>
    <definedName function="false" hidden="false" name="mleaf_c4e986a2_ce5f_5c48_b2cd_97f3a6cb238e" vbProcedure="false">'Use Phase'!$Q$204</definedName>
    <definedName function="false" hidden="false" name="mleaf_c4ea4c03_4746_53b7_a94b_c36e4f9c8b8d" vbProcedure="false">'Use Phase_Grid'!$U$198</definedName>
    <definedName function="false" hidden="false" name="mleaf_c4f06a0a_19b1_5c83_9b5c_d0c61d8a67ff" vbProcedure="false">Resume_SensAnal!$S$42</definedName>
    <definedName function="false" hidden="false" name="mleaf_c4f0c9e7_95d9_5698_b469_3eee6e3aabac" vbProcedure="false">'Use Phase'!$R$330</definedName>
    <definedName function="false" hidden="false" name="mleaf_c4f75e48_a81e_5a5f_abc0_861805a092fd" vbProcedure="false">Production!$E$37</definedName>
    <definedName function="false" hidden="false" name="mleaf_c4f9c510_276a_5139_925e_709be60e8ff6" vbProcedure="false">'Heat map article'!$Y$141</definedName>
    <definedName function="false" hidden="false" name="mleaf_c4fe0d5e_1e02_5dab_8b19_787c2fd77ef4" vbProcedure="false">'Heat map article'!$AW$33</definedName>
    <definedName function="false" hidden="false" name="mleaf_c500cd4b_3dbd_5567_b6f3_9e1c61817d9e" vbProcedure="false">Recycling!$BH$112</definedName>
    <definedName function="false" hidden="false" name="mleaf_c503a97d_0cd5_5551_b42d_0f3de26bc93e" vbProcedure="false">'Heat map article'!$F$62</definedName>
    <definedName function="false" hidden="false" name="mleaf_c5042e6d_3d3c_5997_9626_a64bd4a73405" vbProcedure="false">Production!$AT$54</definedName>
    <definedName function="false" hidden="false" name="mleaf_c5071278_7a9a_5962_85bc_5cc3d9235fe9" vbProcedure="false">Recycling!$BJ$164</definedName>
    <definedName function="false" hidden="false" name="mleaf_c507951a_f2fd_5f77_a625_9e5079999de8" vbProcedure="false">Production!$Z$48</definedName>
    <definedName function="false" hidden="false" name="mleaf_c50dfd0e_e979_55f4_84d1_b47baf808252" vbProcedure="false">'Use Phase'!$AE$287</definedName>
    <definedName function="false" hidden="false" name="mleaf_c50ef4f7_0acc_5468_a116_7a07565caac4" vbProcedure="false">Recycling!$G$90</definedName>
    <definedName function="false" hidden="false" name="mleaf_c5106feb_5e18_5109_b1ca_a568b4de03bd" vbProcedure="false">'Use Phase_Grid'!$K$244</definedName>
    <definedName function="false" hidden="false" name="mleaf_c51196b1_b5d5_5fd5_b40d_178ca504fc97" vbProcedure="false">Recycling!$AM$114</definedName>
    <definedName function="false" hidden="false" name="mleaf_c5128a42_e614_5d20_be16_ea20fb71ed4c" vbProcedure="false">'Use Phase'!$V$193</definedName>
    <definedName function="false" hidden="false" name="mleaf_c51e12b7_b1b9_5b66_8d77_1e4208d3c639" vbProcedure="false">Recycling!$AM$144</definedName>
    <definedName function="false" hidden="false" name="mleaf_c51f1d38_898e_5a53_9213_f30fc0d0f238" vbProcedure="false">Recycling!$R$112</definedName>
    <definedName function="false" hidden="false" name="mleaf_c5211672_ad57_5261_a1bd_174650f49ad3" vbProcedure="false">'Use Phase'!$L$344</definedName>
    <definedName function="false" hidden="false" name="mleaf_c5238cda_4962_568f_aed0_21211e3920e7" vbProcedure="false">Resume_SensAnal!$M$127</definedName>
    <definedName function="false" hidden="false" name="mleaf_c523f4df_9dd2_5850_8385_59b406f70036" vbProcedure="false">'Heat map article'!$AH$132</definedName>
    <definedName function="false" hidden="false" name="mleaf_c5258e61_1ffe_5b63_8970_c4c6ab334864" vbProcedure="false">'Use Phase'!$N$251</definedName>
    <definedName function="false" hidden="false" name="mleaf_c528254d_5cde_56c0_848b_e4581abc94c9" vbProcedure="false">Resume_SensAnal!$X$205</definedName>
    <definedName function="false" hidden="false" name="mleaf_c52be8e8_a6e6_5183_927f_fa79f29f2f05" vbProcedure="false">'Use Phase_Grid'!$P$220</definedName>
    <definedName function="false" hidden="false" name="mleaf_c5306627_9532_59fd_9d8f_a3ee2cf0e2ae" vbProcedure="false">Resume_SensAnal!$D$191</definedName>
    <definedName function="false" hidden="false" name="mleaf_c531a0d9_10a8_520a_a85c_b70c9c218c38" vbProcedure="false">'Heat map article'!$AE$86</definedName>
    <definedName function="false" hidden="false" name="mleaf_c53228a2_5f3a_5fda_b47b_790525cb17a4" vbProcedure="false">'Heat map article'!$AG$112</definedName>
    <definedName function="false" hidden="false" name="mleaf_c5380833_90bf_5128_bee7_9aa5515bd30d" vbProcedure="false">Recycling!$K$107</definedName>
    <definedName function="false" hidden="false" name="mleaf_c5450191_dce1_5ed3_8c87_b79b9db19706" vbProcedure="false">'Heat map article'!$AI$83</definedName>
    <definedName function="false" hidden="false" name="mleaf_c5460cd1_4049_5acc_9c8a_6e1fc44ad39b" vbProcedure="false">'Use Phase'!$AH$213</definedName>
    <definedName function="false" hidden="false" name="mleaf_c548c12c_da98_5d18_b859_cd3f7867256d" vbProcedure="false">Resume_SensAnal!$F$93</definedName>
    <definedName function="false" hidden="false" name="mleaf_c54a7aa0_1064_5916_aab4_9f020c35d946" vbProcedure="false">Production!$AV$96</definedName>
    <definedName function="false" hidden="false" name="mleaf_c54a7aee_41a1_58cb_aebe_33596ea1898e" vbProcedure="false">Production!$H$61</definedName>
    <definedName function="false" hidden="false" name="mleaf_c54c2994_0a03_5cb0_8017_5095c8d376c2" vbProcedure="false">'Use Phase'!$S$162</definedName>
    <definedName function="false" hidden="false" name="mleaf_c550f9ef_0752_54f3_9419_6a68be97d107" vbProcedure="false">'Use Phase'!$R$250</definedName>
    <definedName function="false" hidden="false" name="mleaf_c5556834_7c4e_5de7_9f96_08588a8cac21" vbProcedure="false">Production!$P$26</definedName>
    <definedName function="false" hidden="false" name="mleaf_c5567c84_217c_5abe_9b96_ef745a32084c" vbProcedure="false">Resume_SensAnal!$AN$65</definedName>
    <definedName function="false" hidden="false" name="mleaf_c5576a69_af46_53a0_840e_9fe5b4b3fd6b" vbProcedure="false">Recycling!$AP$152</definedName>
    <definedName function="false" hidden="false" name="mleaf_c558277a_faa4_5dc4_9529_9575f9f45228" vbProcedure="false">'Use Phase_Grid'!$T$156</definedName>
    <definedName function="false" hidden="false" name="mleaf_c5586c4f_7037_5085_9d0c_78e36cf04b5e" vbProcedure="false">Resume_SensAnal!$AO$77</definedName>
    <definedName function="false" hidden="false" name="mleaf_c55a03ec_424e_570f_94f7_2b3b593288b4" vbProcedure="false">Recycling!$AL$101</definedName>
    <definedName function="false" hidden="false" name="mleaf_c55b99d0_1541_5357_8fcf_1905b86b947d" vbProcedure="false">Resume_SensAnal!$D$75</definedName>
    <definedName function="false" hidden="false" name="mleaf_c55b9e44_b035_52cb_9686_ab20d3dd34c4" vbProcedure="false">'Use Phase'!$AI$190</definedName>
    <definedName function="false" hidden="false" name="mleaf_c55d6145_6adb_58e2_ad8e_8d3d2c55a99f" vbProcedure="false">'Use Phase_Grid'!$N$207</definedName>
    <definedName function="false" hidden="false" name="mleaf_c560559c_dd30_5744_aea5_c3b10a90967b" vbProcedure="false">'Heat map article'!$M$29</definedName>
    <definedName function="false" hidden="false" name="mleaf_c5636c66_24f1_5ea1_bcb8_c62012a1f2a1" vbProcedure="false">Production!$BC$142</definedName>
    <definedName function="false" hidden="false" name="mleaf_c56b6201_65e5_5e6b_98a6_2f151ff1b5b9" vbProcedure="false">Production!$L$68</definedName>
    <definedName function="false" hidden="false" name="mleaf_c56cc783_9946_59ef_b15e_f42b41c92218" vbProcedure="false">Recycling!$AM$112</definedName>
    <definedName function="false" hidden="false" name="mleaf_c56ecffc_a259_505a_9db5_758693052db8" vbProcedure="false">'Use Phase'!$O$328</definedName>
    <definedName function="false" hidden="false" name="mleaf_c56f4c64_0ba9_5289_9f0b_96bff5337a60" vbProcedure="false">Resume_SensAnal!$AC$71</definedName>
    <definedName function="false" hidden="false" name="mleaf_c56f9847_b8cb_53fb_8b1b_34a2eb7dc573" vbProcedure="false">'Use Phase'!$O$25</definedName>
    <definedName function="false" hidden="false" name="mleaf_c571d653_4d24_58b3_90de_cf5b0412755d" vbProcedure="false">'Use Phase_Grid'!$Q$189</definedName>
    <definedName function="false" hidden="false" name="mleaf_c57294ad_9241_5057_a472_aa70a4f9e602" vbProcedure="false">'Heat map article'!$AD$97</definedName>
    <definedName function="false" hidden="false" name="mleaf_c57513b9_d1a3_53e4_85b7_36a2821d9bb8" vbProcedure="false">'Heat map article'!$F$89</definedName>
    <definedName function="false" hidden="false" name="mleaf_c5768a8d_3c36_5120_989e_e2e746028a40" vbProcedure="false">Production!$G$125</definedName>
    <definedName function="false" hidden="false" name="mleaf_c57706d1_6f79_5681_963f_13e50f7f882d" vbProcedure="false">'Heat map article'!$AX$42</definedName>
    <definedName function="false" hidden="false" name="mleaf_c57772fb_5855_55fb_a37d_5afcd657cb3b" vbProcedure="false">'Use Phase'!$P$65</definedName>
    <definedName function="false" hidden="false" name="mleaf_c5786004_ea0a_570a_9281_24331a51deef" vbProcedure="false">'Heat map article'!$R$78</definedName>
    <definedName function="false" hidden="false" name="mleaf_c57a779d_a92d_5e6f_8359_ba7f00b95d98" vbProcedure="false">'Heat map article'!$G$134</definedName>
    <definedName function="false" hidden="false" name="mleaf_c57c8443_8249_5958_97f9_6bd0e38ec364" vbProcedure="false">'Heat map article'!$AD$11</definedName>
    <definedName function="false" hidden="false" name="mleaf_c57cac74_e399_51f6_b08b_4cd578192d86" vbProcedure="false">'Heat map article'!$AA$129</definedName>
    <definedName function="false" hidden="false" name="mleaf_c5800c47_85fe_573d_95a2_4b0f55f1a9b9" vbProcedure="false">'Use Phase'!$L$65</definedName>
    <definedName function="false" hidden="false" name="mleaf_c580b2de_e32b_57df_b499_a31ebabfdc72" vbProcedure="false">'Heat map article'!$C$7</definedName>
    <definedName function="false" hidden="false" name="mleaf_c581001e_f281_56fb_9bdd_6fe570d46e78" vbProcedure="false">Resume_SensAnal!$O$214</definedName>
    <definedName function="false" hidden="false" name="mleaf_c585bdac_20b8_5b1f_b50f_ca3ca22bab44" vbProcedure="false">'Use Phase_Grid'!$C$4</definedName>
    <definedName function="false" hidden="false" name="mleaf_c585d96b_9db4_573c_ba81_5013c215eb10" vbProcedure="false">'Use Phase'!$J$306</definedName>
    <definedName function="false" hidden="false" name="mleaf_c587482d_643f_5c40_b576_77c4db8c8b12" vbProcedure="false">'Heat map article'!$AX$8</definedName>
    <definedName function="false" hidden="false" name="mleaf_c5876166_9462_55a3_ac7d_ab83ba656d41" vbProcedure="false">Production!$BC$176</definedName>
    <definedName function="false" hidden="false" name="mleaf_c58b4d4e_f635_5ab5_a0aa_529cc87c1ce8" vbProcedure="false">'Heat map article'!$Q$34</definedName>
    <definedName function="false" hidden="false" name="mleaf_c58cc15c_c5b9_5357_96eb_375afebe5fad" vbProcedure="false">Production!$AV$94</definedName>
    <definedName function="false" hidden="false" name="mleaf_c58f8719_f8cf_5b68_85f1_cb4f9608a1d3" vbProcedure="false">'Use Phase'!$B$24</definedName>
    <definedName function="false" hidden="false" name="mleaf_c5971e9a_09d2_5c01_99a3_5cd6d5267254" vbProcedure="false">'Heat map article'!$D$61</definedName>
    <definedName function="false" hidden="false" name="mleaf_c59911cd_4b7e_5174_aff5_aa429ab246dc" vbProcedure="false">Resume_SensAnal!$AC$38</definedName>
    <definedName function="false" hidden="false" name="mleaf_c5998239_03a7_5792_9e4d_9ec34712419c" vbProcedure="false">'Use Phase'!$S$176</definedName>
    <definedName function="false" hidden="false" name="mleaf_c59e9163_62fd_5c96_9657_35afed480213" vbProcedure="false">'Heat map article'!$AR$30</definedName>
    <definedName function="false" hidden="false" name="mleaf_c5a19199_d2a3_5e28_bc63_69febcbb4282" vbProcedure="false">'Heat map article'!$O$120</definedName>
    <definedName function="false" hidden="false" name="mleaf_c5a8946b_799b_5144_b8d5_84a682882743" vbProcedure="false">'Use Phase'!$M$363</definedName>
    <definedName function="false" hidden="false" name="mleaf_c5af5b95_4add_5eb8_a151_8229e5d20872" vbProcedure="false">'Use Phase_Grid'!$V$144</definedName>
    <definedName function="false" hidden="false" name="mleaf_c5b2fb4d_1c45_5e40_8340_803cbd720e78" vbProcedure="false">'Use Phase'!$N$39</definedName>
    <definedName function="false" hidden="false" name="mleaf_c5b37c24_7f8c_5536_83fb_f8b01b7eef6b" vbProcedure="false">Recycling!$BF$133</definedName>
    <definedName function="false" hidden="false" name="mleaf_c5b41731_aad3_501e_8a86_40bc3cdc0f94" vbProcedure="false">'Use Phase'!$M$283</definedName>
    <definedName function="false" hidden="false" name="mleaf_c5b5d04b_0a42_5aa5_8508_1d0e44097bca" vbProcedure="false">Recycling!$AX$91</definedName>
    <definedName function="false" hidden="false" name="mleaf_c5b6565d_1484_5cf7_aa80_7ce8cd49e1ba" vbProcedure="false">'Use Phase'!$AL$186</definedName>
    <definedName function="false" hidden="false" name="mleaf_c5bbc84d_0722_583b_9f17_8ab71719ae8a" vbProcedure="false">'Use Phase'!$T$338</definedName>
    <definedName function="false" hidden="false" name="mleaf_c5c079ec_e1e6_5f90_962a_fde357b87506" vbProcedure="false">'Heat map article'!$AG$9</definedName>
    <definedName function="false" hidden="false" name="mleaf_c5c1e992_2443_5386_8b7d_eb55b15eb572" vbProcedure="false">Recycling!$BG$117</definedName>
    <definedName function="false" hidden="false" name="mleaf_c5c87bed_c9fb_525e_9cc9_5b9c8ee18fff" vbProcedure="false">Graphs!$N$64</definedName>
    <definedName function="false" hidden="false" name="mleaf_c5cc3dd1_ce5d_5239_b512_25d871b534a3" vbProcedure="false">'Use Phase_Grid'!$O$174</definedName>
    <definedName function="false" hidden="false" name="mleaf_c5cc7c58_61e1_565c_b85e_a69d56bf8395" vbProcedure="false">'Use Phase'!$T$258</definedName>
    <definedName function="false" hidden="false" name="mleaf_c5cd685f_2d2d_5dc4_9514_0f2a8c399fd8" vbProcedure="false">'Use Phase'!$U$292</definedName>
    <definedName function="false" hidden="false" name="mleaf_c5cded7b_4107_5cae_a9d0_b77e924ff89a" vbProcedure="false">Recycling!$BJ$303</definedName>
    <definedName function="false" hidden="false" name="mleaf_c5cf85c6_2f19_5330_a4b4_d78b6750fbef" vbProcedure="false">'Heat map article'!$Z$132</definedName>
    <definedName function="false" hidden="false" name="mleaf_c5d5782d_84f9_5ac7_97e5_d417ae520c6d" vbProcedure="false">'Use Phase'!$O$156</definedName>
    <definedName function="false" hidden="false" name="mleaf_c5d6dd37_9226_5a23_a310_918a7c500dda" vbProcedure="false">'Heat map article'!$AO$15</definedName>
    <definedName function="false" hidden="false" name="mleaf_c5dcf0fd_c237_5e48_89fc_0e10ae63ace6" vbProcedure="false">Resume_SensAnal!$R$100</definedName>
    <definedName function="false" hidden="false" name="mleaf_c5dfc738_7a91_5dad_8faf_31974a0c8b4d" vbProcedure="false">'Heat map article'!$AA$93</definedName>
    <definedName function="false" hidden="false" name="mleaf_c5e2905a_9b1d_5117_84ec_505d417742e9" vbProcedure="false">Recycling!$J$170</definedName>
    <definedName function="false" hidden="false" name="mleaf_c5e3f511_ffac_51bf_b3dc_cef3e6d0466d" vbProcedure="false">'Heat map article'!$AF$102</definedName>
    <definedName function="false" hidden="false" name="mleaf_c5e6e4e9_5ca0_56c9_b790_827a33932131" vbProcedure="false">'Use Phase'!$AE$148</definedName>
    <definedName function="false" hidden="false" name="mleaf_c5e8935c_9473_56d3_bb44_4704fe725c74" vbProcedure="false">Resume_SensAnal!$S$39</definedName>
    <definedName function="false" hidden="false" name="mleaf_c5eb9cc7_3472_5d65_9aec_5a84a32f6137" vbProcedure="false">'Heat map article'!$L$141</definedName>
    <definedName function="false" hidden="false" name="mleaf_c5ee6437_1e9b_58d5_bc6b_95c05bb1cfe8" vbProcedure="false">'Use Phase'!$L$396</definedName>
    <definedName function="false" hidden="false" name="mleaf_c5f33315_4082_51b0_b069_11c0112b5712" vbProcedure="false">'Heat map article'!$AG$120</definedName>
    <definedName function="false" hidden="false" name="mleaf_c5f4f625_47bf_5099_873e_ce643206f837" vbProcedure="false">Graphs!$E$38</definedName>
    <definedName function="false" hidden="false" name="mleaf_c5f51647_46f4_548d_a746_1ad9536eb945" vbProcedure="false">Resume_SensAnal!$C$12</definedName>
    <definedName function="false" hidden="false" name="mleaf_c5f58601_1501_58a9_8580_cebab3b1f775" vbProcedure="false">Recycling!$BQ$317</definedName>
    <definedName function="false" hidden="false" name="mleaf_c5f75d8f_58af_52b1_bdb3_2eb6c9ec4bba" vbProcedure="false">'Heat map article'!$I$111</definedName>
    <definedName function="false" hidden="false" name="mleaf_c5f8dbb5_abe0_5a12_9e11_e5e50b0bb0f2" vbProcedure="false">Resume_SensAnal!$W$208</definedName>
    <definedName function="false" hidden="false" name="mleaf_c5fa3a99_a15d_5bc9_b354_c54ba9cf410c" vbProcedure="false">Production!$L$173</definedName>
    <definedName function="false" hidden="false" name="mleaf_c5fa4a60_7723_5ba7_a63e_013b10d89ade" vbProcedure="false">'Heat map article'!$P$37</definedName>
    <definedName function="false" hidden="false" name="mleaf_c5faa671_3fdd_5c18_a628_2890314eb142" vbProcedure="false">Resume_SensAnal!$P$173</definedName>
    <definedName function="false" hidden="false" name="mleaf_c600b7b0_cc0c_50ac_b79c_4f0ed5164b57" vbProcedure="false">Resume_SensAnal!$P$79</definedName>
    <definedName function="false" hidden="false" name="mleaf_c6027833_239e_59e0_8f60_639253f937d7" vbProcedure="false">'Use Phase_Grid'!$K$174</definedName>
    <definedName function="false" hidden="false" name="mleaf_c6089518_1b42_51bf_8b5c_e94998b17a28" vbProcedure="false">Resume_SensAnal!$F$114</definedName>
    <definedName function="false" hidden="false" name="mleaf_c608c6b6_8fe1_501a_8ced_6dd218635467" vbProcedure="false">'Use Phase_Grid'!$M$232</definedName>
    <definedName function="false" hidden="false" name="mleaf_c60ec524_6b8b_58a7_b1af_8687d097a9a1" vbProcedure="false">'Use Phase'!$V$223</definedName>
    <definedName function="false" hidden="false" name="mleaf_c60ed5ca_3f0e_5e06_af6a_ecd60fa02f8e" vbProcedure="false">Resume_SensAnal!$P$96</definedName>
    <definedName function="false" hidden="false" name="mleaf_c60f203c_dc73_5f61_8fc5_a8c9a858deb7" vbProcedure="false">'Use Phase'!$V$231</definedName>
    <definedName function="false" hidden="false" name="mleaf_c6146d46_788c_5135_8241_5153753d8187" vbProcedure="false">Recycling!$O$145</definedName>
    <definedName function="false" hidden="false" name="mleaf_c61667e0_4e4e_541b_b365_e3a3e63b0f62" vbProcedure="false">'Heat map article'!$V$132</definedName>
    <definedName function="false" hidden="false" name="mleaf_c6168485_49f6_5dfa_ba54_698b1f9908c7" vbProcedure="false">Recycling!$BS$116</definedName>
    <definedName function="false" hidden="false" name="mleaf_c61959cd_4197_55b4_8627_afecf4c01469" vbProcedure="false">Resume_SensAnal!$P$63</definedName>
    <definedName function="false" hidden="false" name="mleaf_c61e8a00_7b44_5356_ac14_7dbd2d045e3e" vbProcedure="false">Resume_SensAnal!$S$17</definedName>
    <definedName function="false" hidden="false" name="mleaf_c6209b5d_958a_51dc_a347_442a011b0000" vbProcedure="false">Production!$S$10</definedName>
    <definedName function="false" hidden="false" name="mleaf_c62229c3_5dcb_52e9_b45b_03f6c81a0670" vbProcedure="false">'Use Phase'!$O$119</definedName>
    <definedName function="false" hidden="false" name="mleaf_c622b447_41d9_5031_a76a_525fb21ee5ed" vbProcedure="false">Resume_SensAnal!$M$147</definedName>
    <definedName function="false" hidden="false" name="mleaf_c6268c20_eba3_55b5_bf0b_49f2e54e56dc" vbProcedure="false">Graphs!$M$56</definedName>
    <definedName function="false" hidden="false" name="mleaf_c626c004_5a4a_53ea_8086_d065401a6ea8" vbProcedure="false">Recycling!$AH$199</definedName>
    <definedName function="false" hidden="false" name="mleaf_c62994d1_5a92_5893_aae4_6c2fb7496d30" vbProcedure="false">'Use Phase_Grid'!$M$100</definedName>
    <definedName function="false" hidden="false" name="mleaf_c629aab9_0588_5411_9bf6_ed3484257403" vbProcedure="false">'Use Phase'!$P$325</definedName>
    <definedName function="false" hidden="false" name="mleaf_c62c20f2_2751_58c0_aed3_b9472d62cb21" vbProcedure="false">'Heat map article'!$Z$12</definedName>
    <definedName function="false" hidden="false" name="mleaf_c63b73ab_4c1b_56f3_8e85_a7ef9c7ea600" vbProcedure="false">Resume_SensAnal!$S$187</definedName>
    <definedName function="false" hidden="false" name="mleaf_c63e8bf1_0059_55b8_9121_fff3ad039f37" vbProcedure="false">Resume_SensAnal!$AP$96</definedName>
    <definedName function="false" hidden="false" name="mleaf_c63e92c8_1ca9_5d25_b17f_819684124dfa" vbProcedure="false">Production!$AV$219</definedName>
    <definedName function="false" hidden="false" name="mleaf_c63fc208_108b_5935_aae1_019113f18148" vbProcedure="false">Recycling!$BS$112</definedName>
    <definedName function="false" hidden="false" name="mleaf_c6406ca1_e973_5d68_aa65_c4445e773bad" vbProcedure="false">Recycling!$AR$347</definedName>
    <definedName function="false" hidden="false" name="mleaf_c640dfef_99fb_5a80_8839_67b7623512a0" vbProcedure="false">'Heat map article'!$AD$78</definedName>
    <definedName function="false" hidden="false" name="mleaf_c6461eac_2f4a_5f3e_9bf2_89dac5e35553" vbProcedure="false">Recycling!$AP$91</definedName>
    <definedName function="false" hidden="false" name="mleaf_c648f98e_28ed_5606_8836_b54baaaf9d65" vbProcedure="false">Resume_SensAnal!$AN$68</definedName>
    <definedName function="false" hidden="false" name="mleaf_c649c468_05c7_5781_ba4f_39a1c13e30e8" vbProcedure="false">'Use Phase_Grid'!$O$95</definedName>
    <definedName function="false" hidden="false" name="mleaf_c64ccb9e_82be_5623_bc9d_d7d9798b7526" vbProcedure="false">'Use Phase'!$T$323</definedName>
    <definedName function="false" hidden="false" name="mleaf_c64e1a9a_0caa_5bcc_b23e_860c6b036371" vbProcedure="false">'Use Phase_Grid'!$L$198</definedName>
    <definedName function="false" hidden="false" name="mleaf_c64e986a_c05a_5ea5_bd15_cf78c131062c" vbProcedure="false">'Use Phase'!$N$249</definedName>
    <definedName function="false" hidden="false" name="mleaf_c64f5b41_2f01_597f_b17f_25194d1de5c7" vbProcedure="false">Resume_SensAnal!$M$173</definedName>
    <definedName function="false" hidden="false" name="mleaf_c651221e_1680_5ac5_b4ad_8e02c58a0753" vbProcedure="false">Recycling!$AJ$150</definedName>
    <definedName function="false" hidden="false" name="mleaf_c6544bb3_c22c_52dd_8d53_effea35ce57d" vbProcedure="false">Production!$AW$9</definedName>
    <definedName function="false" hidden="false" name="mleaf_c6576e39_3d8f_5246_bb72_db1a7ebb3c42" vbProcedure="false">'Use Phase'!$AH$241</definedName>
    <definedName function="false" hidden="false" name="mleaf_c65bfddc_2e98_5480_8d52_b70b0e1e729c" vbProcedure="false">Whisker_Sens!$F$5</definedName>
    <definedName function="false" hidden="false" name="mleaf_c65da645_3469_5d00_b7cf_bb26911d95d9" vbProcedure="false">'Use Phase'!$AF$155</definedName>
    <definedName function="false" hidden="false" name="mleaf_c65fe24b_c004_5f40_8d34_444bea50e6a1" vbProcedure="false">Graphs!$I$16</definedName>
    <definedName function="false" hidden="false" name="mleaf_c663c404_f2e6_5730_b8b7_75043ad61fed" vbProcedure="false">'Use Phase'!$L$327</definedName>
    <definedName function="false" hidden="false" name="mleaf_c665c9fb_828f_556a_99e8_0bafe864e5b5" vbProcedure="false">'Use Phase'!$P$44</definedName>
    <definedName function="false" hidden="false" name="mleaf_c665f0bd_5838_5d55_b9af_98abf6df3171" vbProcedure="false">'Use Phase'!$P$118</definedName>
    <definedName function="false" hidden="false" name="mleaf_c667e363_a817_5fa3_ba7c_bd2b6ce6db95" vbProcedure="false">'Use Phase_Grid'!$O$158</definedName>
    <definedName function="false" hidden="false" name="mleaf_c668c100_ee32_5ed0_b49e_7ee52d78dd45" vbProcedure="false">'Use Phase_Grid'!$R$136</definedName>
    <definedName function="false" hidden="false" name="mleaf_c66b0891_463e_54eb_8ae2_d273742eea11" vbProcedure="false">Recycling!$AQ$156</definedName>
    <definedName function="false" hidden="false" name="mleaf_c66bd445_eeeb_5e5e_89a6_ca9426e4ae9d" vbProcedure="false">'Heat map article'!$AA$135</definedName>
    <definedName function="false" hidden="false" name="mleaf_c66dbb8c_668c_56f2_95e3_b37581eaaa2f" vbProcedure="false">'Heat map article'!$BA$34</definedName>
    <definedName function="false" hidden="false" name="mleaf_c66f1f0d_9cb2_5d6f_a506_e01024e1dd44" vbProcedure="false">'Use Phase'!$R$196</definedName>
    <definedName function="false" hidden="false" name="mleaf_c6700e2a_8970_5a53_a115_98fe8e8ac8cd" vbProcedure="false">Graphs!$C$24</definedName>
    <definedName function="false" hidden="false" name="mleaf_c670152c_699c_5065_bf14_54961d808375" vbProcedure="false">Recycling!$BL$323</definedName>
    <definedName function="false" hidden="false" name="mleaf_c6712a64_06dc_5964_b577_bb14d96a324f" vbProcedure="false">Production!$W$66</definedName>
    <definedName function="false" hidden="false" name="mleaf_c6737e7e_f398_593f_a08c_a6dd499cc9fc" vbProcedure="false">'Heat map article'!$BB$28</definedName>
    <definedName function="false" hidden="false" name="mleaf_c6744aae_2f5b_5841_9ba8_f8a7be8dd16e" vbProcedure="false">'Use Phase_Grid'!$M$229</definedName>
    <definedName function="false" hidden="false" name="mleaf_c675961d_539d_5698_a593_f1b0d3b05712" vbProcedure="false">Whisker_Sens!$I$25</definedName>
    <definedName function="false" hidden="false" name="mleaf_c675c972_aab2_5bb1_b1cf_72981e32b6ad" vbProcedure="false">'Use Phase_Grid'!$O$193</definedName>
    <definedName function="false" hidden="false" name="mleaf_c6776105_616e_5e35_91ca_b3a28d571d6d" vbProcedure="false">'Heat map article'!$W$126</definedName>
    <definedName function="false" hidden="false" name="mleaf_c67a39d1_d578_5396_8f43_23e098410858" vbProcedure="false">'Heat map article'!$AX$43</definedName>
    <definedName function="false" hidden="false" name="mleaf_c6805b41_080c_5bbe_9987_c3175430ffeb" vbProcedure="false">Resume_SensAnal!$H$103</definedName>
    <definedName function="false" hidden="false" name="mleaf_c6833037_83ed_56f2_9713_dcdf6c1a314d" vbProcedure="false">'Use Phase'!$Q$212</definedName>
    <definedName function="false" hidden="false" name="mleaf_c686388f_f224_5ab2_8978_f1a8f46f6470" vbProcedure="false">Recycling!$AW$310</definedName>
    <definedName function="false" hidden="false" name="mleaf_c687178e_4ba1_5519_b7c2_ccaf1c2ffc90" vbProcedure="false">'Use Phase_Grid'!$K$60</definedName>
    <definedName function="false" hidden="false" name="mleaf_c68e3294_50b8_5307_91af_b5a602ae63a4" vbProcedure="false">'Use Phase_Grid'!$O$155</definedName>
    <definedName function="false" hidden="false" name="mleaf_c69075f5_d7e1_547d_ba26_c1292f85bb96" vbProcedure="false">'Use Phase_Grid'!$L$70</definedName>
    <definedName function="false" hidden="false" name="mleaf_c6953aa6_afc5_5ec8_9d75_d0873f227f6b" vbProcedure="false">Resume_SensAnal!$AB$33</definedName>
    <definedName function="false" hidden="false" name="mleaf_c696f357_a7a9_59d3_af51_0b8b236a8a59" vbProcedure="false">Resume_SensAnal!$P$57</definedName>
    <definedName function="false" hidden="false" name="mleaf_c6971db8_c710_5f30_8a94_749fd9ce3020" vbProcedure="false">'Heat map article'!$E$99</definedName>
    <definedName function="false" hidden="false" name="mleaf_c697a608_d831_5eb0_81f0_db572704c037" vbProcedure="false">Recycling!$AS$147</definedName>
    <definedName function="false" hidden="false" name="mleaf_c698bcb6_d8e0_5b35_a287_9c7d290dfb41" vbProcedure="false">Resume_SensAnal!$AK$66</definedName>
    <definedName function="false" hidden="false" name="mleaf_c69a3ed7_c835_579a_b58e_6f2aa39d8843" vbProcedure="false">Production!$BD$157</definedName>
    <definedName function="false" hidden="false" name="mleaf_c69b840c_b69b_5b12_a091_5e2cdd3305ad" vbProcedure="false">'Use Phase'!$S$157</definedName>
    <definedName function="false" hidden="false" name="mleaf_c69c9569_983c_51ad_ac62_9ce85f214ccc" vbProcedure="false">'Use Phase'!$W$329</definedName>
    <definedName function="false" hidden="false" name="mleaf_c69efea8_e093_552e_bedc_bf2d67c1fd21" vbProcedure="false">Production!$L$109</definedName>
    <definedName function="false" hidden="false" name="mleaf_c6a091e4_39d5_542b_a662_033a37d471e9" vbProcedure="false">'Heat map article'!$R$150</definedName>
    <definedName function="false" hidden="false" name="mleaf_c6a0ebf1_64de_5cd1_b9fe_a9aa73984a03" vbProcedure="false">'Heat map article'!$AA$112</definedName>
    <definedName function="false" hidden="false" name="mleaf_c6a1b395_e3c5_5c51_ab94_6805c08653ef" vbProcedure="false">Resume_SensAnal!$E$171</definedName>
    <definedName function="false" hidden="false" name="mleaf_c6a1ca6b_f57a_5c3f_a97a_066ee5b91924" vbProcedure="false">Production!$I$68</definedName>
    <definedName function="false" hidden="false" name="mleaf_c6a1e993_0b92_5488_9ffe_3b6967d35dfd" vbProcedure="false">'Heat map article'!$AJ$105</definedName>
    <definedName function="false" hidden="false" name="mleaf_c6a32a2a_dae1_5a54_98a6_97a62356b375" vbProcedure="false">Recycling!$AV$92</definedName>
    <definedName function="false" hidden="false" name="mleaf_c6a6e9be_808c_51e3_a65e_701334329649" vbProcedure="false">Graphs!$L$13</definedName>
    <definedName function="false" hidden="false" name="mleaf_c6b39cb3_9752_5aec_aa49_47bd34048ec9" vbProcedure="false">Recycling!$AI$82</definedName>
    <definedName function="false" hidden="false" name="mleaf_c6b6d495_b8e0_5acd_9975_75100fb8f7c7" vbProcedure="false">'Use Phase'!$AH$270</definedName>
    <definedName function="false" hidden="false" name="mleaf_c6b7600c_0d0a_50f6_be33_a905ef46dfeb" vbProcedure="false">'Use Phase'!$N$152</definedName>
    <definedName function="false" hidden="false" name="mleaf_c6be7d15_3a2f_54b9_a73e_96ae2763e702" vbProcedure="false">'Use Phase'!$U$182</definedName>
    <definedName function="false" hidden="false" name="mleaf_c6c0497a_03ba_5381_8036_a8d4f460695d" vbProcedure="false">'Use Phase'!$N$374</definedName>
    <definedName function="false" hidden="false" name="mleaf_c6c2d22b_3db9_5ea3_b643_0f6a7515d9b5" vbProcedure="false">Recycling!$AW$11</definedName>
    <definedName function="false" hidden="false" name="mleaf_c6c3de55_8af0_5e54_9dde_79cb63227af6" vbProcedure="false">'Heat map article'!$AX$21</definedName>
    <definedName function="false" hidden="false" name="mleaf_c6c67fa7_ab8c_51b0_b3be_e9e97348af61" vbProcedure="false">'Use Phase'!$P$339</definedName>
    <definedName function="false" hidden="false" name="mleaf_c6c7bc64_05d5_5d52_b4b4_b165a9b28a3d" vbProcedure="false">'Heat map article'!$L$64</definedName>
    <definedName function="false" hidden="false" name="mleaf_c6c7e848_cf2d_5ebd_a6aa_6489393b9556" vbProcedure="false">'Heat map article'!$I$104</definedName>
    <definedName function="false" hidden="false" name="mleaf_c6c83516_e3cb_5d10_b555_5f5ac89b1cd2" vbProcedure="false">'Heat map article'!$Y$120</definedName>
    <definedName function="false" hidden="false" name="mleaf_c6caf3b8_f4e7_5ff3_adfe_cf9cc94d0008" vbProcedure="false">Production!$J$32</definedName>
    <definedName function="false" hidden="false" name="mleaf_c6cb2855_a0c4_5d46_9b4d_970ea7ccda9f" vbProcedure="false">Resume_SensAnal!$S$65</definedName>
    <definedName function="false" hidden="false" name="mleaf_c6d0697f_9849_595a_8419_37e37b9d788d" vbProcedure="false">'Heat map article'!$AH$103</definedName>
    <definedName function="false" hidden="false" name="mleaf_c6d59353_3513_5eca_b1ed_e4788467d907" vbProcedure="false">Resume_SensAnal!$K$79</definedName>
    <definedName function="false" hidden="false" name="mleaf_c6d6840c_6216_5dba_96e4_3885eac633c8" vbProcedure="false">'Heat map article'!$J$129</definedName>
    <definedName function="false" hidden="false" name="mleaf_c6da7598_367c_5659_a1ec_af67cb2c49a4" vbProcedure="false">'Use Phase_Grid'!$N$236</definedName>
    <definedName function="false" hidden="false" name="mleaf_c6dc3a37_a9dd_568a_94e1_c9fcbc0811d9" vbProcedure="false">Graphs!$D$63</definedName>
    <definedName function="false" hidden="false" name="mleaf_c6dd0fd6_88b3_546a_a16f_fb3c3b3940f0" vbProcedure="false">'Heat map article'!$P$97</definedName>
    <definedName function="false" hidden="false" name="mleaf_c6deec24_eba3_59e0_b51e_63442926e711" vbProcedure="false">Resume_SensAnal!$K$93</definedName>
    <definedName function="false" hidden="false" name="mleaf_c6e9ab49_5588_59ac_8d07_5d7ae37726b2" vbProcedure="false">'Heat map article'!$W$66</definedName>
    <definedName function="false" hidden="false" name="mleaf_c6ec98a1_d3a2_5689_835c_95942145568e" vbProcedure="false">'Use Phase_Grid'!$O$235</definedName>
    <definedName function="false" hidden="false" name="mleaf_c6ed2bc1_bffa_5760_8d94_678803027d82" vbProcedure="false">'Use Phase'!$O$164</definedName>
    <definedName function="false" hidden="false" name="mleaf_c6ef5d7a_2830_54a7_b045_bec57c8e8d6e" vbProcedure="false">Resume_SensAnal!$F$152</definedName>
    <definedName function="false" hidden="false" name="mleaf_c6fbfe24_462f_593a_b181_991a99bb95d8" vbProcedure="false">Recycling!$Y$90</definedName>
    <definedName function="false" hidden="false" name="mleaf_c6fc6a4c_02ae_5cec_86bb_db9fb7debc32" vbProcedure="false">Resume_SensAnal!$T$72</definedName>
    <definedName function="false" hidden="false" name="mleaf_c6fdafa0_5617_5435_970e_0c8ea5a03d0e" vbProcedure="false">Recycling!$AQ$43</definedName>
    <definedName function="false" hidden="false" name="mleaf_c70141a9_4a6c_516b_a3ba_ef1d75a252a2" vbProcedure="false">'Heat map article'!$M$51</definedName>
    <definedName function="false" hidden="false" name="mleaf_c7014b65_40b1_5d24_87f9_94369836538a" vbProcedure="false">Resume_SensAnal!$O$170</definedName>
    <definedName function="false" hidden="false" name="mleaf_c702373a_ae3b_5a91_8f20_b8808888e925" vbProcedure="false">'Use Phase'!$AI$335</definedName>
    <definedName function="false" hidden="false" name="mleaf_c7068c5e_2f2f_556c_8882_5337f7e4f3c2" vbProcedure="false">Production!$U$75</definedName>
    <definedName function="false" hidden="false" name="mleaf_c7068fe8_a27e_52f8_9b86_967b27fbeabd" vbProcedure="false">'Use Phase_Grid'!$L$137</definedName>
    <definedName function="false" hidden="false" name="mleaf_c70d6e16_34ab_5003_ab28_3dfbcbb94cc9" vbProcedure="false">'Use Phase'!$U$171</definedName>
    <definedName function="false" hidden="false" name="mleaf_c70d9513_eec9_540a_804a_7a8f4f42e649" vbProcedure="false">Resume_SensAnal!$AH$42</definedName>
    <definedName function="false" hidden="false" name="mleaf_c70dc9cd_7427_5dc4_ac07_55469d00f82e" vbProcedure="false">'Heat map article'!$X$97</definedName>
    <definedName function="false" hidden="false" name="mleaf_c7165171_31fd_5f13_8409_bf06369b3d6f" vbProcedure="false">'Use Phase'!$P$397</definedName>
    <definedName function="false" hidden="false" name="mleaf_c71766e8_f3ff_5861_8df8_b43f1f64f7ce" vbProcedure="false">'Use Phase'!$K$317</definedName>
    <definedName function="false" hidden="false" name="mleaf_c71c82af_05d7_5821_ae0f_9aca2fea4051" vbProcedure="false">Resume_SensAnal!$F$204</definedName>
    <definedName function="false" hidden="false" name="mleaf_c72044f0_f016_55fa_8165_9fd8ed410e7f" vbProcedure="false">Resume_SensAnal!$S$116</definedName>
    <definedName function="false" hidden="false" name="mleaf_c7205a7b_0128_5d6e_862b_6d81272a2e22" vbProcedure="false">'Heat map article'!$AE$145</definedName>
    <definedName function="false" hidden="false" name="mleaf_c727acd6_22c5_594f_938f_2300fdbc8bd0" vbProcedure="false">Recycling!$AV$129</definedName>
    <definedName function="false" hidden="false" name="mleaf_c72a3146_34f8_58c3_9035_5e3e62881c45" vbProcedure="false">Graphs!$L$20</definedName>
    <definedName function="false" hidden="false" name="mleaf_c72a347b_7577_5e64_af5c_ea55469751f5" vbProcedure="false">Recycling!$BH$108</definedName>
    <definedName function="false" hidden="false" name="mleaf_c72c49eb_0570_54d7_bd12_f60c17a82650" vbProcedure="false">'Heat map article'!$O$29</definedName>
    <definedName function="false" hidden="false" name="mleaf_c72c79da_9642_5965_a1d7_6b97ad717f44" vbProcedure="false">Recycling!$BK$302</definedName>
    <definedName function="false" hidden="false" name="mleaf_c72cfb37_2c0c_57de_84a3_b41b8d62e989" vbProcedure="false">'Use Phase'!$N$223</definedName>
    <definedName function="false" hidden="false" name="mleaf_c732df64_9586_5264_a6ad_937aa85a43b9" vbProcedure="false">Recycling!$AN$161</definedName>
    <definedName function="false" hidden="false" name="mleaf_c7331f9d_de60_5d01_a714_faf56ddf756c" vbProcedure="false">'Use Phase_Grid'!$Q$74</definedName>
    <definedName function="false" hidden="false" name="mleaf_c733b723_a796_5f93_800a_31fbe77b3103" vbProcedure="false">'Heat map article'!$L$8</definedName>
    <definedName function="false" hidden="false" name="mleaf_c7391909_0b15_59fa_b84c_37d93eaa85ec" vbProcedure="false">Production!$Y$224</definedName>
    <definedName function="false" hidden="false" name="mleaf_c73a1501_45ac_5644_b1df_96283954dc4f" vbProcedure="false">'Use Phase'!$K$219</definedName>
    <definedName function="false" hidden="false" name="mleaf_c73b8bd9_4915_5c96_9831_640142f89940" vbProcedure="false">'Heat map article'!$D$54</definedName>
    <definedName function="false" hidden="false" name="mleaf_c73bbec9_e409_552d_bcfe_099fcb7fdde4" vbProcedure="false">Production!$AV$55</definedName>
    <definedName function="false" hidden="false" name="mleaf_c73d3b6a_ce32_5cbc_a77d_3213de018695" vbProcedure="false">'Heat map article'!$AG$14</definedName>
    <definedName function="false" hidden="false" name="mleaf_c741a5d4_564a_547d_bc21_c4e190c42395" vbProcedure="false">Whisker_Sens!$E$37</definedName>
    <definedName function="false" hidden="false" name="mleaf_c7433152_c612_53b1_943f_5fa9bfd0db44" vbProcedure="false">'Heat map article'!$M$55</definedName>
    <definedName function="false" hidden="false" name="mleaf_c743b77a_d451_59b7_b737_91c6397c8d79" vbProcedure="false">'Use Phase'!$Q$328</definedName>
    <definedName function="false" hidden="false" name="mleaf_c74436db_09dc_50c3_bd2d_d74632a38136" vbProcedure="false">'Use Phase'!$S$138</definedName>
    <definedName function="false" hidden="false" name="mleaf_c744cbeb_d094_5ae0_a92c_c348a10dc52b" vbProcedure="false">'Heat map article'!$O$101</definedName>
    <definedName function="false" hidden="false" name="mleaf_c74545c7_8611_5142_a38b_3c1b785ee8b8" vbProcedure="false">'Heat map article'!$X$154</definedName>
    <definedName function="false" hidden="false" name="mleaf_c746f34c_3571_5d93_9448_c892bf9aedd5" vbProcedure="false">'Heat map article'!$Y$61</definedName>
    <definedName function="false" hidden="false" name="mleaf_c7483f82_3b9d_59f9_914a_2182baab41f2" vbProcedure="false">'Use Phase_Grid'!$J$212</definedName>
    <definedName function="false" hidden="false" name="mleaf_c74a1d59_6a34_59de_91bc_db2087a98561" vbProcedure="false">Recycling!$AQ$298</definedName>
    <definedName function="false" hidden="false" name="mleaf_c753e951_729f_5f42_9517_eb3659daa087" vbProcedure="false">'Use Phase'!$AE$152</definedName>
    <definedName function="false" hidden="false" name="mleaf_c75a14d0_b9cc_5d82_b247_acec9fe236b5" vbProcedure="false">Production!$AA$184</definedName>
    <definedName function="false" hidden="false" name="mleaf_c75d20c9_d580_5962_8868_38ec2577a184" vbProcedure="false">Recycling!$U$81</definedName>
    <definedName function="false" hidden="false" name="mleaf_c76375b6_bc1f_5347_95c2_4c536d4b5d0b" vbProcedure="false">'Use Phase_Grid'!$K$135</definedName>
    <definedName function="false" hidden="false" name="mleaf_c7666e49_8f48_525e_84b9_fc5aae977a0a" vbProcedure="false">'Heat map article'!$Y$41</definedName>
    <definedName function="false" hidden="false" name="mleaf_c766eae5_ccda_55d0_80f7_c4e358ea811c" vbProcedure="false">'Use Phase'!$T$304</definedName>
    <definedName function="false" hidden="false" name="mleaf_c76b3b04_6b6e_5176_a255_e08c3ad71c3f" vbProcedure="false">'Heat map article'!$D$145</definedName>
    <definedName function="false" hidden="false" name="mleaf_c76fe25c_ed88_50dd_b4dc_72a0c20983d1" vbProcedure="false">Resume_SensAnal!$T$60</definedName>
    <definedName function="false" hidden="false" name="mleaf_c7707246_e743_54d2_99d7_3d0ed543cdcd" vbProcedure="false">'Use Phase_Grid'!$O$94</definedName>
    <definedName function="false" hidden="false" name="mleaf_c775d0a2_4ac6_54d6_a98d_9e3bc8c0e629" vbProcedure="false">Graphs!$E$32</definedName>
    <definedName function="false" hidden="false" name="mleaf_c77a4434_4561_5423_a207_c9c9fc480bc9" vbProcedure="false">Recycling!$J$116</definedName>
    <definedName function="false" hidden="false" name="mleaf_c780a4d4_19aa_5548_b938_cb263ec30106" vbProcedure="false">'Use Phase_Grid'!$O$41</definedName>
    <definedName function="false" hidden="false" name="mleaf_c780c699_e604_5be4_95cd_4320fcf12908" vbProcedure="false">Resume_SensAnal!$I$65</definedName>
    <definedName function="false" hidden="false" name="mleaf_c781504f_6915_5c71_9427_9a126804e7a1" vbProcedure="false">Resume_SensAnal!$J$69</definedName>
    <definedName function="false" hidden="false" name="mleaf_c7831d3d_5998_518d_807c_1b5d06db234e" vbProcedure="false">'Heat map article'!$L$142</definedName>
    <definedName function="false" hidden="false" name="mleaf_c785cf06_2045_5ad2_b1d9_73743709039a" vbProcedure="false">Recycling!$Z$201</definedName>
    <definedName function="false" hidden="false" name="mleaf_c78c4b79_5556_5618_be91_36aa337a8199" vbProcedure="false">'Use Phase'!$W$284</definedName>
    <definedName function="false" hidden="false" name="mleaf_c78f7a97_e9ba_5730_a308_05ee8d0efbd3" vbProcedure="false">Resume_SensAnal!$D$11</definedName>
    <definedName function="false" hidden="false" name="mleaf_c7918f97_1c9b_53e3_ac7d_32e945dea3b8" vbProcedure="false">Recycling!$AX$323</definedName>
    <definedName function="false" hidden="false" name="mleaf_c793aa00_e339_583f_a19d_fe99fe4a668d" vbProcedure="false">'Heat map article'!$AL$18</definedName>
    <definedName function="false" hidden="false" name="mleaf_c794779c_4e1e_514e_bb8b_8e5db0a67477" vbProcedure="false">'Heat map article'!$AA$67</definedName>
    <definedName function="false" hidden="false" name="mleaf_c7956730_7482_52f3_8889_40fee87f929a" vbProcedure="false">Production!$Z$86</definedName>
    <definedName function="false" hidden="false" name="mleaf_c79786c9_f6f8_53b5_a9bf_721732e2d1d5" vbProcedure="false">'Heat map article'!$M$140</definedName>
    <definedName function="false" hidden="false" name="mleaf_c7985406_0ed0_54de_adc2_71cd93ffb708" vbProcedure="false">'Use Phase'!$O$178</definedName>
    <definedName function="false" hidden="false" name="mleaf_c798a01d_af41_5b34_ab89_af9f84c565a9" vbProcedure="false">Production!$BO$46</definedName>
    <definedName function="false" hidden="false" name="mleaf_c799cea1_5fb4_5f34_8a13_117f6e588416" vbProcedure="false">'Use Phase_Grid'!$P$206</definedName>
    <definedName function="false" hidden="false" name="mleaf_c79d33d6_f605_57cd_b156_61aab28fe09a" vbProcedure="false">'Use Phase'!$M$327</definedName>
    <definedName function="false" hidden="false" name="mleaf_c79d6488_169b_5ef0_bb86_c85535319034" vbProcedure="false">'Heat map article'!$E$20</definedName>
    <definedName function="false" hidden="false" name="mleaf_c79eb955_938f_5b6d_8487_4a23f11dad49" vbProcedure="false">Production!$F$30</definedName>
    <definedName function="false" hidden="false" name="mleaf_c7a1d949_43be_5f60_be46_868d8b4632f1" vbProcedure="false">'Heat map article'!$AF$81</definedName>
    <definedName function="false" hidden="false" name="mleaf_c7abdb9f_92c0_5369_aab7_52bb315c02f6" vbProcedure="false">Resume_SensAnal!$G$202</definedName>
    <definedName function="false" hidden="false" name="mleaf_c7aebbdf_9069_53a8_a8ab_0b1ce52b7486" vbProcedure="false">Resume_SensAnal!$AN$123</definedName>
    <definedName function="false" hidden="false" name="mleaf_c7b5dc03_ced6_5230_b4ab_a93fc957734c" vbProcedure="false">Recycling!$AD$116</definedName>
    <definedName function="false" hidden="false" name="mleaf_c7b983a7_60ae_5316_933f_73a12573e9a2" vbProcedure="false">'Heat map article'!$AG$73</definedName>
    <definedName function="false" hidden="false" name="mleaf_c7c54516_517f_5ce2_9500_71f687c898c8" vbProcedure="false">Graphs!$Q$12</definedName>
    <definedName function="false" hidden="false" name="mleaf_c7c6563c_3adf_5b1f_9d5b_f6adbbd8e176" vbProcedure="false">Production!$AP$16</definedName>
    <definedName function="false" hidden="false" name="mleaf_c7c6fdea_8df4_573c_9b8b_4056c5b464cb" vbProcedure="false">Production!$N$4</definedName>
    <definedName function="false" hidden="false" name="mleaf_c7c97764_1291_58aa_9ea7_bca045a49c2e" vbProcedure="false">'Use Phase'!$AH$243</definedName>
    <definedName function="false" hidden="false" name="mleaf_c7caa90a_8c64_51c9_bc01_fb21fa7b28b0" vbProcedure="false">Production!$AA$52</definedName>
    <definedName function="false" hidden="false" name="mleaf_c7dda132_ab3b_5c6f_ba4e_8187e9a045fe" vbProcedure="false">Recycling!$F$82</definedName>
    <definedName function="false" hidden="false" name="mleaf_c7df1e03_5091_5e83_a18c_8aafee16ff88" vbProcedure="false">'Use Phase_Grid'!$Q$215</definedName>
    <definedName function="false" hidden="false" name="mleaf_c7df9261_3e88_5049_88fb_0c978b6b31d4" vbProcedure="false">Graphs!$I$6</definedName>
    <definedName function="false" hidden="false" name="mleaf_c7df9e7e_4d3c_5eb3_9b45_9fa467df1802" vbProcedure="false">Graphs!$K$23</definedName>
    <definedName function="false" hidden="false" name="mleaf_c7e0dfd3_37dd_51e0_8f64_430c9213fa54" vbProcedure="false">'Use Phase'!$AD$199</definedName>
    <definedName function="false" hidden="false" name="mleaf_c7ea8e3a_2598_55ae_a17a_d94b9fa6f19b" vbProcedure="false">'Use Phase_Grid'!$L$177</definedName>
    <definedName function="false" hidden="false" name="mleaf_c7f0d204_c5d7_5e60_bf46_47c0ab8822cc" vbProcedure="false">'Heat map article'!$BB$34</definedName>
    <definedName function="false" hidden="false" name="mleaf_c7f1ae65_1e40_5d3f_9860_61244b07b744" vbProcedure="false">'Heat map article'!$AH$85</definedName>
    <definedName function="false" hidden="false" name="mleaf_c7f1cfde_054a_5c4d_ac90_4db419b85f25" vbProcedure="false">'Use Phase'!$AJ$140</definedName>
    <definedName function="false" hidden="false" name="mleaf_c7f58912_69e1_5265_9c6e_032a02b191e3" vbProcedure="false">Recycling!$AD$189</definedName>
    <definedName function="false" hidden="false" name="mleaf_c7f684c5_7941_5458_b477_5f7b32634971" vbProcedure="false">'Heat map article'!$R$119</definedName>
    <definedName function="false" hidden="false" name="mleaf_c7f7168c_8150_573a_8cb3_77ae33cbaffa" vbProcedure="false">'Use Phase'!$Q$277</definedName>
    <definedName function="false" hidden="false" name="mleaf_c7fa6584_bbbf_555c_be8a_46f6cc7718fc" vbProcedure="false">Recycling!$D$85</definedName>
    <definedName function="false" hidden="false" name="mleaf_c7fb06f9_049d_58c9_a0d6_64883462d08d" vbProcedure="false">Production!$Y$228</definedName>
    <definedName function="false" hidden="false" name="mleaf_c7fb7482_d113_51e2_ad67_534fdff1ec3b" vbProcedure="false">'Use Phase'!$O$217</definedName>
    <definedName function="false" hidden="false" name="mleaf_c7ff9f2f_72c6_59b0_824b_4986f518f9ff" vbProcedure="false">'Heat map article'!$P$53</definedName>
    <definedName function="false" hidden="false" name="mleaf_c80196a6_237e_5cbc_84d1_a8498655e605" vbProcedure="false">'Heat map article'!$AB$122</definedName>
    <definedName function="false" hidden="false" name="mleaf_c802306f_13f6_5d2b_972c_fb10c6e42e86" vbProcedure="false">Production!$AJ$203</definedName>
    <definedName function="false" hidden="false" name="mleaf_c803dbfd_e1af_539e_8ad3_9164f39ca6fc" vbProcedure="false">Resume_SensAnal!$L$199</definedName>
    <definedName function="false" hidden="false" name="mleaf_c8075c00_cde0_5a55_9cb9_269db99c5d5b" vbProcedure="false">'Heat map article'!$AD$51</definedName>
    <definedName function="false" hidden="false" name="mleaf_c80c338d_8d56_558b_baaf_446d0b48a2af" vbProcedure="false">'Use Phase'!$AD$222</definedName>
    <definedName function="false" hidden="false" name="mleaf_c810db58_19f0_5d2e_a935_438272a49045" vbProcedure="false">Graphs!$G$12</definedName>
    <definedName function="false" hidden="false" name="mleaf_c8140ef8_6d6b_5dcc_8765_b2ccac994e77" vbProcedure="false">'Use Phase'!$AG$228</definedName>
    <definedName function="false" hidden="false" name="mleaf_c815d550_6434_5475_b6e8_781483387c4d" vbProcedure="false">Production!$Q$4</definedName>
    <definedName function="false" hidden="false" name="mleaf_c8188b02_95b5_5723_a2c1_e91b4707e9df" vbProcedure="false">Graphs!$C$6</definedName>
    <definedName function="false" hidden="false" name="mleaf_c81ffe69_16b1_565a_9f72_cceb77667763" vbProcedure="false">'Use Phase_Grid'!$Q$17</definedName>
    <definedName function="false" hidden="false" name="mleaf_c81ffeec_9212_5ff8_bfd5_c27b3b0a5736" vbProcedure="false">'Use Phase_Grid'!$S$198</definedName>
    <definedName function="false" hidden="false" name="mleaf_c822bd7d_e934_5ffe_b7b1_d94ea422ca4a" vbProcedure="false">Resume_SensAnal!$H$10</definedName>
    <definedName function="false" hidden="false" name="mleaf_c826ea38_5fe5_54f0_bd2e_df769719eb73" vbProcedure="false">Production!$M$38</definedName>
    <definedName function="false" hidden="false" name="mleaf_c82a4130_e7b9_5d0f_ba87_6bcc173ec298" vbProcedure="false">Production!$F$25</definedName>
    <definedName function="false" hidden="false" name="mleaf_c82a6133_9c69_50bb_8278_7eeb7d0de5cf" vbProcedure="false">'Use Phase'!$AG$220</definedName>
    <definedName function="false" hidden="false" name="mleaf_c82ca36d_7ad1_55ab_8f44_d033b53c112d" vbProcedure="false">'Use Phase'!$S$339</definedName>
    <definedName function="false" hidden="false" name="mleaf_c832574b_c241_5b11_a907_0bd4e429351d" vbProcedure="false">Resume_SensAnal!$Q$213</definedName>
    <definedName function="false" hidden="false" name="mleaf_c833594c_6f9f_5a22_8e04_11957a4f86da" vbProcedure="false">'Heat map article'!$AQ$31</definedName>
    <definedName function="false" hidden="false" name="mleaf_c83392ea_d3e1_510d_89ef_a6aa0d3760f1" vbProcedure="false">Recycling!$AU$94</definedName>
    <definedName function="false" hidden="false" name="mleaf_c833eacf_d88a_5848_bc67_02c6b76869f6" vbProcedure="false">'Heat map article'!$AF$46</definedName>
    <definedName function="false" hidden="false" name="mleaf_c83676fd_e320_5552_90c9_1d0a20797504" vbProcedure="false">Resume_SensAnal!$I$95</definedName>
    <definedName function="false" hidden="false" name="mleaf_c83cf7b8_b224_5f0a_8c1a_a65937256937" vbProcedure="false">Production!$AA$203</definedName>
    <definedName function="false" hidden="false" name="mleaf_c83ec37d_4697_584e_99ed_6f0c0fa95930" vbProcedure="false">Production!$BM$94</definedName>
    <definedName function="false" hidden="false" name="mleaf_c83fe994_5930_597b_8dd6_21737aa2e1e7" vbProcedure="false">Resume_SensAnal!$J$34</definedName>
    <definedName function="false" hidden="false" name="mleaf_c8462fa7_b77b_5adc_a015_921f2171ae37" vbProcedure="false">Production!$BP$9</definedName>
    <definedName function="false" hidden="false" name="mleaf_c8473fca_c060_5a02_9aa2_9ea0cbc5e351" vbProcedure="false">Recycling!$BW$107</definedName>
    <definedName function="false" hidden="false" name="mleaf_c847e23d_9033_537a_878f_d1ee2fe765ff" vbProcedure="false">'Heat map article'!$AB$57</definedName>
    <definedName function="false" hidden="false" name="mleaf_c848bd19_b8cf_52bf_8a53_a500e8657824" vbProcedure="false">Resume_SensAnal!$E$169</definedName>
    <definedName function="false" hidden="false" name="mleaf_c84ca3d5_00a1_5fcb_a8ff_2719043bfdd2" vbProcedure="false">Resume_SensAnal!$F$42</definedName>
    <definedName function="false" hidden="false" name="mleaf_c85140cc_882f_5bd5_b715_1bd0888b754b" vbProcedure="false">Recycling!$M$201</definedName>
    <definedName function="false" hidden="false" name="mleaf_c851dc6f_c8d6_5c35_b305_82970d317521" vbProcedure="false">'Use Phase_Grid'!$O$201</definedName>
    <definedName function="false" hidden="false" name="mleaf_c8595211_19d8_5d25_a66e_96a920fded65" vbProcedure="false">Production!$AJ$96</definedName>
    <definedName function="false" hidden="false" name="mleaf_c85b6b5e_960d_572f_b188_db03a3b63f84" vbProcedure="false">Resume_SensAnal!$O$107</definedName>
    <definedName function="false" hidden="false" name="mleaf_c85be947_f27d_5b2d_9062_dedb399b2de1" vbProcedure="false">'Heat map article'!$N$39</definedName>
    <definedName function="false" hidden="false" name="mleaf_c860af4f_9517_55d7_9f1f_1e96431f3910" vbProcedure="false">'Heat map article'!$AE$46</definedName>
    <definedName function="false" hidden="false" name="mleaf_c8616083_5b90_5824_a998_a0f0a8587f02" vbProcedure="false">'Use Phase'!$Q$17</definedName>
    <definedName function="false" hidden="false" name="mleaf_c8621091_8cc8_58cd_95fc_7760d529611f" vbProcedure="false">Recycling!$AT$303</definedName>
    <definedName function="false" hidden="false" name="mleaf_c8626c5d_c64a_53d0_b776_8d17f28657c6" vbProcedure="false">'Use Phase'!$W$162</definedName>
    <definedName function="false" hidden="false" name="mleaf_c8632fe4_28f5_5dc7_9e27_a0060f7d41ab" vbProcedure="false">Resume_SensAnal!$I$62</definedName>
    <definedName function="false" hidden="false" name="mleaf_c86345e5_df74_518c_862b_8410232babb7" vbProcedure="false">Recycling!$G$143</definedName>
    <definedName function="false" hidden="false" name="mleaf_c866ffc9_3cda_51bc_b2f2_24a2819808ac" vbProcedure="false">Production!$BO$56</definedName>
    <definedName function="false" hidden="false" name="mleaf_c869753a_3073_5bf0_9f73_c763663f037f" vbProcedure="false">Production!$BJ$7</definedName>
    <definedName function="false" hidden="false" name="mleaf_c86a0f9f_ceb6_5036_b478_2f583c9fc1bb" vbProcedure="false">'Use Phase'!$E$39</definedName>
    <definedName function="false" hidden="false" name="mleaf_c86a8da7_6b85_5154_ba95_c2eee9a581a6" vbProcedure="false">Production!$U$66</definedName>
    <definedName function="false" hidden="false" name="mleaf_c86bafa8_0d86_526e_a512_25495489f42f" vbProcedure="false">'Heat map article'!$AU$31</definedName>
    <definedName function="false" hidden="false" name="mleaf_c86c7d2d_b789_5b77_80e3_118a13764f58" vbProcedure="false">'Use Phase'!$AD$198</definedName>
    <definedName function="false" hidden="false" name="mleaf_c86ef980_ba66_5a1b_bae2_a512c8310211" vbProcedure="false">Resume_SensAnal!$Q$190</definedName>
    <definedName function="false" hidden="false" name="mleaf_c8756f17_9186_5ed9_8abc_0050bdcba062" vbProcedure="false">Recycling!$BC$4</definedName>
    <definedName function="false" hidden="false" name="mleaf_c878cbd8_6850_5717_9880_8970eea0b600" vbProcedure="false">Recycling!$BH$117</definedName>
    <definedName function="false" hidden="false" name="mleaf_c8797909_76e2_5a6d_b1b8_0ab46c2c944e" vbProcedure="false">'Heat map article'!$D$77</definedName>
    <definedName function="false" hidden="false" name="mleaf_c87990cb_77c1_5d38_8f9f_ebae7dc35461" vbProcedure="false">'Use Phase'!$AG$308</definedName>
    <definedName function="false" hidden="false" name="mleaf_c87dc66c_233c_50f0_892f_d0874ae7e602" vbProcedure="false">'Use Phase'!$W$170</definedName>
    <definedName function="false" hidden="false" name="mleaf_c87f2f00_e266_5ac5_bc3b_5a5847a086fd" vbProcedure="false">Resume_SensAnal!$J$16</definedName>
    <definedName function="false" hidden="false" name="mleaf_c8809193_2de3_5f90_b60d_1ffeb127c55d" vbProcedure="false">Resume_SensAnal!$L$17</definedName>
    <definedName function="false" hidden="false" name="mleaf_c88096cd_ff68_57aa_8ede_bc9af55f274f" vbProcedure="false">'Heat map article'!$Z$53</definedName>
    <definedName function="false" hidden="false" name="mleaf_c881102d_e780_54cc_bf77_294268d26a67" vbProcedure="false">'Use Phase'!$AK$217</definedName>
    <definedName function="false" hidden="false" name="mleaf_c88215c6_0a60_5751_a60e_ff30157992d3" vbProcedure="false">Resume_SensAnal!$N$157</definedName>
    <definedName function="false" hidden="false" name="mleaf_c88422ea_c462_5792_8444_96baeda5ca8b" vbProcedure="false">'Use Phase_Grid'!$N$94</definedName>
    <definedName function="false" hidden="false" name="mleaf_c884e995_ff75_5bc2_9964_266b313b2485" vbProcedure="false">Resume_SensAnal!$V$195</definedName>
    <definedName function="false" hidden="false" name="mleaf_c8863f38_ab4b_54ca_a421_35b173e762f1" vbProcedure="false">'Use Phase_Grid'!$U$146</definedName>
    <definedName function="false" hidden="false" name="mleaf_c887e47f_113d_5971_8e94_1c98bfa2b549" vbProcedure="false">'Heat map article'!$Q$49</definedName>
    <definedName function="false" hidden="false" name="mleaf_c88fae4a_3979_58b8_8e28_a7baa3532ce4" vbProcedure="false">'Use Phase_Grid'!$U$199</definedName>
    <definedName function="false" hidden="false" name="mleaf_c89312d9_d204_5469_86e7_a45b1ab8a6e3" vbProcedure="false">'Heat map article'!$E$14</definedName>
    <definedName function="false" hidden="false" name="mleaf_c8935199_0acf_5dee_abb3_e7dcefa50b03" vbProcedure="false">Recycling!$AN$107</definedName>
    <definedName function="false" hidden="false" name="mleaf_c89830cd_7db1_5559_8bad_fa883ba64b79" vbProcedure="false">Recycling!$AX$317</definedName>
    <definedName function="false" hidden="false" name="mleaf_c89e53b4_7871_5252_9485_9e6d34aff7b1" vbProcedure="false">'Use Phase'!$AE$307</definedName>
    <definedName function="false" hidden="false" name="mleaf_c89ec067_2fe0_572a_bbb2_38b8229dbe73" vbProcedure="false">'Use Phase_Grid'!$M$4</definedName>
    <definedName function="false" hidden="false" name="mleaf_c8a028d7_01dc_5029_985d_4d05fcb0c318" vbProcedure="false">'Use Phase_Grid'!$P$103</definedName>
    <definedName function="false" hidden="false" name="mleaf_c8a073dd_5774_5629_8e52_fc8dbd0fe528" vbProcedure="false">Production!$AC$17</definedName>
    <definedName function="false" hidden="false" name="mleaf_c8a0ee41_1869_59c7_bfb6_d632e2e511ac" vbProcedure="false">Resume_SensAnal!$K$84</definedName>
    <definedName function="false" hidden="false" name="mleaf_c8a46ceb_743c_5590_9454_625556f3a25f" vbProcedure="false">'Use Phase_Grid'!$R$175</definedName>
    <definedName function="false" hidden="false" name="mleaf_c8a5f107_5477_530c_a8d4_7436fe12a00c" vbProcedure="false">'Use Phase'!$K$198</definedName>
    <definedName function="false" hidden="false" name="mleaf_c8a9b509_fb39_592f_a277_1e3fd8efeeaa" vbProcedure="false">'Use Phase'!$L$173</definedName>
    <definedName function="false" hidden="false" name="mleaf_c8acd925_0511_5c61_a1da_5970527f934b" vbProcedure="false">'Heat map article'!$AI$151</definedName>
    <definedName function="false" hidden="false" name="mleaf_c8b1fd40_2fa3_586a_9486_fd22b25091af" vbProcedure="false">'Use Phase'!$Q$294</definedName>
    <definedName function="false" hidden="false" name="mleaf_c8b4abad_e48a_5500_9ee2_770e6523419c" vbProcedure="false">'Heat map article'!$N$73</definedName>
    <definedName function="false" hidden="false" name="mleaf_c8b5a7f1_4089_543a_ae19_ac32f551329b" vbProcedure="false">'Use Phase'!$AE$318</definedName>
    <definedName function="false" hidden="false" name="mleaf_c8b66bc7_1135_54dc_9211_9ace3a3f97b2" vbProcedure="false">'Use Phase'!$AD$231</definedName>
    <definedName function="false" hidden="false" name="mleaf_c8b6dce5_1bf8_53a1_8dd8_8de38d150385" vbProcedure="false">'Use Phase_Grid'!$R$165</definedName>
    <definedName function="false" hidden="false" name="mleaf_c8b86516_f57a_5c0a_a00a_14f46918d0c8" vbProcedure="false">Recycling!$BH$104</definedName>
    <definedName function="false" hidden="false" name="mleaf_c8b9751a_4fd2_5cdf_b737_3804a1d06243" vbProcedure="false">Resume_SensAnal!$R$193</definedName>
    <definedName function="false" hidden="false" name="mleaf_c8c11bbe_f1d2_5a19_861d_7c116fbb2130" vbProcedure="false">'Use Phase'!$AK$326</definedName>
    <definedName function="false" hidden="false" name="mleaf_c8c265b8_31b0_52b9_bfc2_6b9fe19ab513" vbProcedure="false">'Use Phase'!$P$90</definedName>
    <definedName function="false" hidden="false" name="mleaf_c8c450e9_f990_520a_83cc_2d9686d4b917" vbProcedure="false">Production!$AU$206</definedName>
    <definedName function="false" hidden="false" name="mleaf_c8ca231b_ee11_52de_89a3_bada9d38e785" vbProcedure="false">'Use Phase'!$P$279</definedName>
    <definedName function="false" hidden="false" name="mleaf_c8cc0ecc_7be5_530b_902f_685b10fc4395" vbProcedure="false">'Use Phase'!$AI$198</definedName>
    <definedName function="false" hidden="false" name="mleaf_c8cf6bd7_f0e5_5402_9264_461342931aca" vbProcedure="false">'Use Phase'!$W$254</definedName>
    <definedName function="false" hidden="false" name="mleaf_c8d14d9c_ebf7_568e_8c7a_e98814025f3c" vbProcedure="false">Recycling!$AV$123</definedName>
    <definedName function="false" hidden="false" name="mleaf_c8d57748_a956_55b2_b4a7_2ec025c4e609" vbProcedure="false">'Use Phase_Grid'!$M$47</definedName>
    <definedName function="false" hidden="false" name="mleaf_c8d803d6_15f3_523b_a7eb_9b1edff65e1b" vbProcedure="false">'Use Phase_Grid'!$O$66</definedName>
    <definedName function="false" hidden="false" name="mleaf_c8d9d56f_196f_543e_a9fd_34cac5174e88" vbProcedure="false">Resume_SensAnal!$O$75</definedName>
    <definedName function="false" hidden="false" name="mleaf_c8dafa3d_71d8_5c93_b65f_b3fd5db52149" vbProcedure="false">'Use Phase'!$AF$345</definedName>
    <definedName function="false" hidden="false" name="mleaf_c8e61b9c_65cd_5eb6_9542_99a8bd944783" vbProcedure="false">Production!$J$33</definedName>
    <definedName function="false" hidden="false" name="mleaf_c8e71a51_e79d_5698_be6a_9e0aa4971117" vbProcedure="false">'Use Phase'!$S$141</definedName>
    <definedName function="false" hidden="false" name="mleaf_c8e7d8fa_ac34_51b8_afed_99159b188cd0" vbProcedure="false">'Heat map article'!$AA$149</definedName>
    <definedName function="false" hidden="false" name="mleaf_c8e8a6fe_4d65_5383_9a40_1cb3d099f921" vbProcedure="false">Recycling!$AJ$152</definedName>
    <definedName function="false" hidden="false" name="mleaf_c8eaaef1_4474_5772_9b70_608425cb9782" vbProcedure="false">Recycling!$L$199</definedName>
    <definedName function="false" hidden="false" name="mleaf_c8ecf262_1991_5651_9066_163476b2efd5" vbProcedure="false">'Use Phase'!$K$72</definedName>
    <definedName function="false" hidden="false" name="mleaf_c8ef0234_eddf_5129_bc34_315231c4fb16" vbProcedure="false">'Heat map article'!$R$29</definedName>
    <definedName function="false" hidden="false" name="mleaf_c8f19e09_0180_5135_b57a_ad6d9e4b11e9" vbProcedure="false">Resume_SensAnal!$V$206</definedName>
    <definedName function="false" hidden="false" name="mleaf_c8f59292_4814_5914_b608_5523266f2275" vbProcedure="false">'Use Phase'!$AI$295</definedName>
    <definedName function="false" hidden="false" name="mleaf_c8fa17f6_ecdb_56d4_b76e_1395c8c75508" vbProcedure="false">'Use Phase_Grid'!$G$41</definedName>
    <definedName function="false" hidden="false" name="mleaf_c8fe99e1_b8ce_5a43_b6f1_8de51e4b5227" vbProcedure="false">Production!$BO$188</definedName>
    <definedName function="false" hidden="false" name="mleaf_c9084920_1d54_5d4c_bceb_507f9e4bd88b" vbProcedure="false">Production!$AM$14</definedName>
    <definedName function="false" hidden="false" name="mleaf_c914abda_6b50_5f48_a0f2_7ae9bb01ba0a" vbProcedure="false">Recycling!$AR$90</definedName>
    <definedName function="false" hidden="false" name="mleaf_c91ada99_dcb5_5167_82f3_33ef3b61084c" vbProcedure="false">Resume_SensAnal!$Q$220</definedName>
    <definedName function="false" hidden="false" name="mleaf_c91f04c6_b34b_58ae_a4a0_c7a6ef6e7df2" vbProcedure="false">Graphs!$F$32</definedName>
    <definedName function="false" hidden="false" name="mleaf_c92124c8_513e_53d4_a1fe_6ae590d3321b" vbProcedure="false">Recycling!$BI$109</definedName>
    <definedName function="false" hidden="false" name="mleaf_c9217126_798b_56b5_a459_4c2be1d58ff9" vbProcedure="false">Graphs!$Q$46</definedName>
    <definedName function="false" hidden="false" name="mleaf_c9239b06_c285_5607_9c9e_94351dedbada" vbProcedure="false">Graphs!$G$13</definedName>
    <definedName function="false" hidden="false" name="mleaf_c924336f_f38c_5b2a_a38d_d44e01adeed5" vbProcedure="false">Graphs!$N$52</definedName>
    <definedName function="false" hidden="false" name="mleaf_c9267594_b463_5bfd_89ea_a56f431764d5" vbProcedure="false">'Heat map article'!$AI$98</definedName>
    <definedName function="false" hidden="false" name="mleaf_c927ed3f_9315_51e6_a6f2_75c098141b84" vbProcedure="false">'Use Phase_Grid'!$O$233</definedName>
    <definedName function="false" hidden="false" name="mleaf_c928f30b_1ff5_5b99_a2a9_d6aaee020d10" vbProcedure="false">'Heat map article'!$L$152</definedName>
    <definedName function="false" hidden="false" name="mleaf_c92aa9b2_fb21_5126_b284_31244ed0d3c7" vbProcedure="false">'Use Phase_Grid'!$M$190</definedName>
    <definedName function="false" hidden="false" name="mleaf_c92f3f45_eb13_5ae9_9758_e6fe56b8900b" vbProcedure="false">'Use Phase'!$N$91</definedName>
    <definedName function="false" hidden="false" name="mleaf_c931c220_a442_5b07_8ae2_01d3f5259edd" vbProcedure="false">Recycling!$AH$103</definedName>
    <definedName function="false" hidden="false" name="mleaf_c931d8ca_9823_5d50_ae1e_633d018f633c" vbProcedure="false">Resume_SensAnal!$G$220</definedName>
    <definedName function="false" hidden="false" name="mleaf_c932da52_9d4b_5db7_b9a7_10b4055d1f1e" vbProcedure="false">'Use Phase'!$K$39</definedName>
    <definedName function="false" hidden="false" name="mleaf_c932efda_80ff_5095_8abc_8d14f75bc913" vbProcedure="false">Production!$BN$150</definedName>
    <definedName function="false" hidden="false" name="mleaf_c93af352_11f9_5b11_9e9e_e274ea9b32f1" vbProcedure="false">Resume_SensAnal!$J$94</definedName>
    <definedName function="false" hidden="false" name="mleaf_c93ce911_d78e_5ec6_8933_d73fe6dbc9c9" vbProcedure="false">Production!$Q$203</definedName>
    <definedName function="false" hidden="false" name="mleaf_c942e5d9_44db_55b6_a584_245b17b43bbc" vbProcedure="false">Recycling!$AF$173</definedName>
    <definedName function="false" hidden="false" name="mleaf_c9442efb_2a37_5137_89e2_bba6cdf66f6b" vbProcedure="false">Production!$AJ$227</definedName>
    <definedName function="false" hidden="false" name="mleaf_c945a43b_458c_58a3_9259_cf18aea9d4e2" vbProcedure="false">'Heat map article'!$Z$129</definedName>
    <definedName function="false" hidden="false" name="mleaf_c945acbf_6f89_58d4_a918_6f0b4834c927" vbProcedure="false">Resume_SensAnal!$P$206</definedName>
    <definedName function="false" hidden="false" name="mleaf_c946be5e_976f_5ea2_ab79_b9ed281f9eb5" vbProcedure="false">Recycling!$G$101</definedName>
    <definedName function="false" hidden="false" name="mleaf_c947d009_d220_5c31_9be4_16b563df3fc1" vbProcedure="false">Resume_SensAnal!$H$166</definedName>
    <definedName function="false" hidden="false" name="mleaf_c949e1d9_1f88_5669_a57d_607618120491" vbProcedure="false">Production!$AT$199</definedName>
    <definedName function="false" hidden="false" name="mleaf_c94b33d4_ce74_5dc8_b36a_3fcc2aa23d1b" vbProcedure="false">Resume_SensAnal!$A$205</definedName>
    <definedName function="false" hidden="false" name="mleaf_c94c8578_c836_5b53_91ad_2435d463fb0d" vbProcedure="false">'Use Phase'!$U$257</definedName>
    <definedName function="false" hidden="false" name="mleaf_c951371c_6fc2_576b_b661_4a3f647fe899" vbProcedure="false">'Heat map article'!$AO$42</definedName>
    <definedName function="false" hidden="false" name="mleaf_c9531f86_8b34_5df9_8d7e_f57eeda6dee3" vbProcedure="false">'Heat map article'!$N$38</definedName>
    <definedName function="false" hidden="false" name="mleaf_c95db88e_92f5_58e1_8848_456f7fa71677" vbProcedure="false">'Heat map article'!$AI$133</definedName>
    <definedName function="false" hidden="false" name="mleaf_c9641c6b_cde2_5918_8c8e_cdd7e9fd9152" vbProcedure="false">Resume_SensAnal!$S$88</definedName>
    <definedName function="false" hidden="false" name="mleaf_c966581b_2ead_5559_aed6_5abc973cfdbb" vbProcedure="false">'Use Phase_Grid'!$T$216</definedName>
    <definedName function="false" hidden="false" name="mleaf_c96c6ed6_2065_59fc_a4dc_7520007012e4" vbProcedure="false">Resume_SensAnal!$R$131</definedName>
    <definedName function="false" hidden="false" name="mleaf_c96d3e92_9cf4_5c3e_a89a_23f6055e0ab0" vbProcedure="false">'Heat map article'!$X$131</definedName>
    <definedName function="false" hidden="false" name="mleaf_c96e8d84_a52a_577c_9a35_3bc7b886bda0" vbProcedure="false">Resume_SensAnal!$E$140</definedName>
    <definedName function="false" hidden="false" name="mleaf_c97034eb_e68d_576a_97e6_38c2f916c12a" vbProcedure="false">Graphs!$K$67</definedName>
    <definedName function="false" hidden="false" name="mleaf_c971377f_4321_5fd4_bd53_761c713fec74" vbProcedure="false">'Heat map article'!$X$82</definedName>
    <definedName function="false" hidden="false" name="mleaf_c9733f40_03f7_5999_9bdb_91454119df12" vbProcedure="false">'Use Phase'!$N$143</definedName>
    <definedName function="false" hidden="false" name="mleaf_c97580d0_0492_5143_bbf0_d6d44fd9a236" vbProcedure="false">'Use Phase'!$AJ$334</definedName>
    <definedName function="false" hidden="false" name="mleaf_c9769954_d9fb_56bc_a49f_fdd7e04ba83d" vbProcedure="false">'Heat map article'!$AX$39</definedName>
    <definedName function="false" hidden="false" name="mleaf_c9795ad2_1d93_57c1_b031_c4718e59cbbf" vbProcedure="false">'Heat map article'!$J$26</definedName>
    <definedName function="false" hidden="false" name="mleaf_c97a0255_590b_5b67_a833_fdc57541d20c" vbProcedure="false">'Use Phase'!$E$40</definedName>
    <definedName function="false" hidden="false" name="mleaf_c97d3543_b918_58fd_a311_2d200e8080ba" vbProcedure="false">Production!$Y$199</definedName>
    <definedName function="false" hidden="false" name="mleaf_c98094fa_982e_5dd3_8b84_a0c185c2339e" vbProcedure="false">'Use Phase_Grid'!$R$193</definedName>
    <definedName function="false" hidden="false" name="mleaf_c9813d01_46d9_5f01_9236_be881bfc7300" vbProcedure="false">Recycling!$W$155</definedName>
    <definedName function="false" hidden="false" name="mleaf_c986bb56_142d_5aa3_b8a8_f642dab3a3b7" vbProcedure="false">Recycling!$BQ$322</definedName>
    <definedName function="false" hidden="false" name="mleaf_c98a64bb_69ca_5024_9239_2542cef06ddf" vbProcedure="false">Production!$AU$199</definedName>
    <definedName function="false" hidden="false" name="mleaf_c98b416e_a96e_515d_9e8c_9a2823655d4a" vbProcedure="false">'Use Phase'!$Q$217</definedName>
    <definedName function="false" hidden="false" name="mleaf_c995b75c_9b12_5f9d_b1b0_20d65adcc72e" vbProcedure="false">'Use Phase'!$U$233</definedName>
    <definedName function="false" hidden="false" name="mleaf_c9989c28_3efe_5f81_957f_efb1a685ad40" vbProcedure="false">Production!$F$207</definedName>
    <definedName function="false" hidden="false" name="mleaf_c99a02e1_39d9_5544_92e7_b26b277b4cfb" vbProcedure="false">Resume_SensAnal!$AE$104</definedName>
    <definedName function="false" hidden="false" name="mleaf_c99c0f21_c607_5cb4_8cfe_08ac30bcf982" vbProcedure="false">Resume_SensAnal!$D$170</definedName>
    <definedName function="false" hidden="false" name="mleaf_c99e9dea_028c_52c2_a919_0f4668ccda26" vbProcedure="false">Graphs!$N$68</definedName>
    <definedName function="false" hidden="false" name="mleaf_c9a33b14_6ccf_5b9d_8db5_d1a13bfb603f" vbProcedure="false">Production!$BJ$80</definedName>
    <definedName function="false" hidden="false" name="mleaf_c9a5d055_edd5_57e0_b79e_6bfc0a869ecd" vbProcedure="false">'Use Phase'!$L$19</definedName>
    <definedName function="false" hidden="false" name="mleaf_c9a8cd01_1816_5333_ab1f_74fc23d7dc53" vbProcedure="false">'Heat map article'!$AG$40</definedName>
    <definedName function="false" hidden="false" name="mleaf_c9a8eeab_e2ad_5777_aa1e_01211be88d0e" vbProcedure="false">'Heat map article'!$AJ$54</definedName>
    <definedName function="false" hidden="false" name="mleaf_c9a96bde_f248_5421_8078_65dce49adcea" vbProcedure="false">'Use Phase'!$O$152</definedName>
    <definedName function="false" hidden="false" name="mleaf_c9ac53f2_c9f6_5a3a_bd96_e4cbd43e6bd2" vbProcedure="false">'Heat map article'!$AG$22</definedName>
    <definedName function="false" hidden="false" name="mleaf_c9acebdd_761e_516d_a28d_7478b75e966a" vbProcedure="false">'Use Phase_Grid'!$F$46</definedName>
    <definedName function="false" hidden="false" name="mleaf_c9ad6a77_d527_599f_b6bc_0225d483cc70" vbProcedure="false">Recycling!$AM$108</definedName>
    <definedName function="false" hidden="false" name="mleaf_c9ae4c82_6c13_5e1f_a23e_dfa9fd021b46" vbProcedure="false">Resume_SensAnal!$AO$79</definedName>
    <definedName function="false" hidden="false" name="mleaf_c9b197d3_52bb_5e02_92c2_18207ae8278d" vbProcedure="false">Resume_SensAnal!$AO$112</definedName>
    <definedName function="false" hidden="false" name="mleaf_c9b5a79f_8ac4_5a3a_8cba_d4bf42b3a2fb" vbProcedure="false">'Heat map article'!$F$90</definedName>
    <definedName function="false" hidden="false" name="mleaf_c9ba7136_2ddf_5546_a8b6_2070eca73311" vbProcedure="false">Production!$H$63</definedName>
    <definedName function="false" hidden="false" name="mleaf_c9bb230d_b271_5c2e_a5f7_30fc2e36c4be" vbProcedure="false">Resume_SensAnal!$J$145</definedName>
    <definedName function="false" hidden="false" name="mleaf_c9bfd28e_893e_5440_8083_fd6ed9d19872" vbProcedure="false">Production!$J$136</definedName>
    <definedName function="false" hidden="false" name="mleaf_c9c15723_6bb4_5c7c_88b0_fa409f1ae633" vbProcedure="false">Production!$U$68</definedName>
    <definedName function="false" hidden="false" name="mleaf_c9c1b93c_6818_5120_936f_76d9da3d0f72" vbProcedure="false">'Heat map article'!$X$65</definedName>
    <definedName function="false" hidden="false" name="mleaf_c9c4b035_c6c5_50ac_800b_bf58c0aaaec5" vbProcedure="false">Resume_SensAnal!$G$35</definedName>
    <definedName function="false" hidden="false" name="mleaf_c9c50b84_0587_528b_b344_d982f6319084" vbProcedure="false">'Heat map article'!$U$103</definedName>
    <definedName function="false" hidden="false" name="mleaf_c9c72c34_322e_5227_bcf9_f3cca5ab09bc" vbProcedure="false">Resume_SensAnal!$H$86</definedName>
    <definedName function="false" hidden="false" name="mleaf_c9c7be54_598b_5d28_b04c_621fa0a99fd1" vbProcedure="false">Resume_SensAnal!$AG$39</definedName>
    <definedName function="false" hidden="false" name="mleaf_c9ccbe69_68c3_57b2_a55f_0b27a360e4e5" vbProcedure="false">'Use Phase'!$K$353</definedName>
    <definedName function="false" hidden="false" name="mleaf_c9d0bb62_78e5_5835_86dd_485460c318ab" vbProcedure="false">Resume_SensAnal!$M$91</definedName>
    <definedName function="false" hidden="false" name="mleaf_c9d2f05d_04be_5cb7_815c_4dd74440b0b4" vbProcedure="false">'Use Phase'!$AF$290</definedName>
    <definedName function="false" hidden="false" name="mleaf_c9d4ec81_df50_5bb3_86e0_e4e989906064" vbProcedure="false">Production!$H$218</definedName>
    <definedName function="false" hidden="false" name="mleaf_c9d53f2f_0766_536f_b28d_307b6a704251" vbProcedure="false">Production!$C$31</definedName>
    <definedName function="false" hidden="false" name="mleaf_c9d687e9_cedd_5747_bcf7_48c4361b42e4" vbProcedure="false">Recycling!$BI$104</definedName>
    <definedName function="false" hidden="false" name="mleaf_c9d7611f_a2ed_5754_8826_06c15f34ac1b" vbProcedure="false">Resume_SensAnal!$S$212</definedName>
    <definedName function="false" hidden="false" name="mleaf_c9d939a4_b830_5373_924f_00c76d7411b0" vbProcedure="false">'Heat map article'!$V$78</definedName>
    <definedName function="false" hidden="false" name="mleaf_c9d9adbf_66e0_57ff_8f68_74e2cb7fab3b" vbProcedure="false">'Heat map article'!$L$113</definedName>
    <definedName function="false" hidden="false" name="mleaf_c9da360c_d56a_5e31_a7f6_408ce22f0813" vbProcedure="false">'Heat map article'!$AB$125</definedName>
    <definedName function="false" hidden="false" name="mleaf_c9e1aa38_a3ce_5e97_8192_fcd517e52b1e" vbProcedure="false">Resume_SensAnal!$E$107</definedName>
    <definedName function="false" hidden="false" name="mleaf_c9e4f50e_476b_54d1_a103_04d9d7577881" vbProcedure="false">'Heat map article'!$J$22</definedName>
    <definedName function="false" hidden="false" name="mleaf_c9e51b4b_cf02_5401_8c46_822a973cbc07" vbProcedure="false">'Heat map article'!$AB$140</definedName>
    <definedName function="false" hidden="false" name="mleaf_c9e56633_1ef9_5ffd_85c9_09d43d28ac04" vbProcedure="false">Recycling!$AY$108</definedName>
    <definedName function="false" hidden="false" name="mleaf_c9e8440a_4ad4_5e58_a0fb_42cd1128e322" vbProcedure="false">'Use Phase_Grid'!$K$78</definedName>
    <definedName function="false" hidden="false" name="mleaf_c9f2285c_14f7_5d54_a159_ac1967927f29" vbProcedure="false">'Use Phase'!$N$247</definedName>
    <definedName function="false" hidden="false" name="mleaf_c9f32533_8d12_517f_a53c_7d11c55ff543" vbProcedure="false">Resume_SensAnal!$O$79</definedName>
    <definedName function="false" hidden="false" name="mleaf_c9f4c7ea_34c8_50d9_8576_d00fe7139868" vbProcedure="false">'Heat map article'!$AG$151</definedName>
    <definedName function="false" hidden="false" name="mleaf_c9f50b13_df8b_5fa9_b8e6_646e88e18bc6" vbProcedure="false">Production!$AA$147</definedName>
    <definedName function="false" hidden="false" name="mleaf_c9f65c4d_6bd6_5e0d_a09b_818082094c1a" vbProcedure="false">'Heat map article'!$Z$14</definedName>
    <definedName function="false" hidden="false" name="mleaf_c9f7efc1_9224_57d1_be1f_68c4dcd7b9bb" vbProcedure="false">Recycling!$S$130</definedName>
    <definedName function="false" hidden="false" name="mleaf_c9f8a6dd_9a1d_544c_b200_c46372ff8304" vbProcedure="false">'Heat map article'!$W$154</definedName>
    <definedName function="false" hidden="false" name="mleaf_c9fc0e29_12b4_5e40_935d_398aedac2fb7" vbProcedure="false">'Use Phase'!$J$167</definedName>
    <definedName function="false" hidden="false" name="mleaf_c9fd2769_c431_519e_9a30_bc005f0c2788" vbProcedure="false">Recycling!$BP$138</definedName>
    <definedName function="false" hidden="false" name="mleaf_ca006071_aecf_50e9_84e1_b32d12e7733d" vbProcedure="false">'Heat map article'!$G$31</definedName>
    <definedName function="false" hidden="false" name="mleaf_ca029eaa_4b0a_56e1_b87e_bbf16bd201f0" vbProcedure="false">Resume_SensAnal!$O$168</definedName>
    <definedName function="false" hidden="false" name="mleaf_ca03a733_3db2_5659_ba20_5801c6285683" vbProcedure="false">Resume_SensAnal!$Q$205</definedName>
    <definedName function="false" hidden="false" name="mleaf_ca051ae3_79e8_5de6_970e_d30a379dda14" vbProcedure="false">'Use Phase'!$P$184</definedName>
    <definedName function="false" hidden="false" name="mleaf_ca06ef89_f271_54f6_aa49_0222356025c2" vbProcedure="false">'Heat map article'!$AI$20</definedName>
    <definedName function="false" hidden="false" name="mleaf_ca0751e4_9bd2_5303_b502_2f63045c42b8" vbProcedure="false">'Heat map article'!$AJ$135</definedName>
    <definedName function="false" hidden="false" name="mleaf_ca08ed73_4346_52d3_911a_30dd2cc7d56c" vbProcedure="false">Resume_SensAnal!$AQ$70</definedName>
    <definedName function="false" hidden="false" name="mleaf_ca0a2cef_5ee0_51d2_8dff_28b5cad5fcd5" vbProcedure="false">Resume_SensAnal!$G$208</definedName>
    <definedName function="false" hidden="false" name="mleaf_ca0aebfb_ea54_5bb7_8cc6_6604a07de3e7" vbProcedure="false">'Use Phase'!$N$25</definedName>
    <definedName function="false" hidden="false" name="mleaf_ca0cf183_bbdb_583c_9032_3c55117c3112" vbProcedure="false">'Use Phase'!$AH$225</definedName>
    <definedName function="false" hidden="false" name="mleaf_ca0e6a97_8b52_51bd_a807_34e9ca49bf52" vbProcedure="false">'Use Phase_Grid'!$O$134</definedName>
    <definedName function="false" hidden="false" name="mleaf_ca0e76f0_aaeb_568c_aca6_8a7e9fecb9ed" vbProcedure="false">Recycling!$N$189</definedName>
    <definedName function="false" hidden="false" name="mleaf_ca131d44_1799_5abf_bb4b_7c40a3a86942" vbProcedure="false">Production!$Q$48</definedName>
    <definedName function="false" hidden="false" name="mleaf_ca156275_89de_5fab_b0b0_887655e93ee9" vbProcedure="false">'Use Phase'!$L$281</definedName>
    <definedName function="false" hidden="false" name="mleaf_ca1658ec_781e_53f1_9871_4fe9c0e3fc7c" vbProcedure="false">'Use Phase'!$AJ$236</definedName>
    <definedName function="false" hidden="false" name="mleaf_ca1b9840_6b23_5584_a16b_44de5cd81b6d" vbProcedure="false">'Heat map article'!$AE$90</definedName>
    <definedName function="false" hidden="false" name="mleaf_ca22679f_fb10_5fc1_8a65_beefbaa62d44" vbProcedure="false">Recycling!$T$145</definedName>
    <definedName function="false" hidden="false" name="mleaf_ca22a53e_3e6c_57a3_8185_8e6b2915d94b" vbProcedure="false">'Heat map article'!$I$21</definedName>
    <definedName function="false" hidden="false" name="mleaf_ca23ca8d_24a7_58b0_8231_696c30eceaf5" vbProcedure="false">'Use Phase'!$O$28</definedName>
    <definedName function="false" hidden="false" name="mleaf_ca29fcf2_f656_5908_8465_2fe5b23be7f7" vbProcedure="false">Resume_SensAnal!$N$209</definedName>
    <definedName function="false" hidden="false" name="mleaf_ca2a225b_543d_5092_82c8_46521dd703dd" vbProcedure="false">Production!$BD$54</definedName>
    <definedName function="false" hidden="false" name="mleaf_ca2ba24e_618f_5d97_8c56_9fd469c08014" vbProcedure="false">'Heat map article'!$AA$43</definedName>
    <definedName function="false" hidden="false" name="mleaf_ca2ecf82_eec2_558f_b300_bfbd3cb0e348" vbProcedure="false">Production!$H$84</definedName>
    <definedName function="false" hidden="false" name="mleaf_ca2ef097_461b_538b_93f6_02e6106deec9" vbProcedure="false">Recycling!$L$125</definedName>
    <definedName function="false" hidden="false" name="mleaf_ca31dcf3_9375_58e3_b2a5_7cab03799782" vbProcedure="false">Graphs!$H$57</definedName>
    <definedName function="false" hidden="false" name="mleaf_ca326ff7_e5c2_51e8_a983_ce92ad1369b8" vbProcedure="false">Recycling!$AN$162</definedName>
    <definedName function="false" hidden="false" name="mleaf_ca35ec7a_4cae_5253_92b7_d5daa43da89d" vbProcedure="false">Recycling!$AS$46</definedName>
    <definedName function="false" hidden="false" name="mleaf_ca3919ae_d616_560d_9570_854a1e7c9b7b" vbProcedure="false">Production!$BM$155</definedName>
    <definedName function="false" hidden="false" name="mleaf_ca3d83dc_9492_5a79_9fd0_86b6f23e16d9" vbProcedure="false">Production!$L$117</definedName>
    <definedName function="false" hidden="false" name="mleaf_ca40fa80_224b_5f3f_b2e4_084d2432f432" vbProcedure="false">Recycling!$S$127</definedName>
    <definedName function="false" hidden="false" name="mleaf_ca423966_f639_5ca6_8d66_1e518edf3dd6" vbProcedure="false">Resume_SensAnal!$AF$89</definedName>
    <definedName function="false" hidden="false" name="mleaf_ca45f34f_9b66_5d2a_badc_c7d504d84b96" vbProcedure="false">'Use Phase'!$N$208</definedName>
    <definedName function="false" hidden="false" name="mleaf_ca48c248_1e2e_5229_8911_f1218bf28b99" vbProcedure="false">Resume_SensAnal!$AN$73</definedName>
    <definedName function="false" hidden="false" name="mleaf_ca4a50ca_305d_54e5_935a_b07b42031838" vbProcedure="false">'Use Phase'!$AF$214</definedName>
    <definedName function="false" hidden="false" name="mleaf_ca502255_7f06_5756_8a37_e911faf83645" vbProcedure="false">'Use Phase'!$L$376</definedName>
    <definedName function="false" hidden="false" name="mleaf_ca53a154_3216_5b9d_8703_72bb588bbd09" vbProcedure="false">'Heat map article'!$Y$32</definedName>
    <definedName function="false" hidden="false" name="mleaf_ca53aaed_1c7f_53f5_8646_7d4a9806cc1e" vbProcedure="false">'Use Phase'!$V$353</definedName>
    <definedName function="false" hidden="false" name="mleaf_ca54943b_a41f_5b2d_b9b1_f15036d08578" vbProcedure="false">'Use Phase'!$W$325</definedName>
    <definedName function="false" hidden="false" name="mleaf_ca57a001_4b62_5044_849c_ac1785946047" vbProcedure="false">Graphs!$D$15</definedName>
    <definedName function="false" hidden="false" name="mleaf_ca58205f_78f0_5557_84f7_74b4bcd35001" vbProcedure="false">'Heat map article'!$P$85</definedName>
    <definedName function="false" hidden="false" name="mleaf_ca59f269_692b_54b5_a0b5_810fa299fcea" vbProcedure="false">Resume_SensAnal!$H$119</definedName>
    <definedName function="false" hidden="false" name="mleaf_ca60e98d_a262_5dd5_a562_065195ac4173" vbProcedure="false">Recycling!$S$144</definedName>
    <definedName function="false" hidden="false" name="mleaf_ca62d499_aa1d_5476_b7b8_a7495e8993fd" vbProcedure="false">'Heat map article'!$X$50</definedName>
    <definedName function="false" hidden="false" name="mleaf_ca67158e_6196_5629_bf3f_0cfb5fdb088c" vbProcedure="false">'Use Phase'!$AF$308</definedName>
    <definedName function="false" hidden="false" name="mleaf_ca681271_12ec_5f8a_839e_a138828f0c29" vbProcedure="false">'Heat map article'!$X$40</definedName>
    <definedName function="false" hidden="false" name="mleaf_ca6e82f7_9559_5090_8080_728c47fd43ce" vbProcedure="false">Resume_SensAnal!$C$209</definedName>
    <definedName function="false" hidden="false" name="mleaf_ca735f37_19aa_5a42_b359_7df9e5460ec5" vbProcedure="false">'Heat map article'!$P$84</definedName>
    <definedName function="false" hidden="false" name="mleaf_ca77971f_fd55_57e9_a5cc_54df3e50668d" vbProcedure="false">Recycling!$AA$103</definedName>
    <definedName function="false" hidden="false" name="mleaf_ca7a48e6_3fb6_5ba0_91a9_1087a5f0ef69" vbProcedure="false">'Use Phase'!$K$161</definedName>
    <definedName function="false" hidden="false" name="mleaf_ca7d9459_3a28_5638_8c97_b1ca74a1eed7" vbProcedure="false">'Use Phase'!$U$343</definedName>
    <definedName function="false" hidden="false" name="mleaf_ca80ed63_d759_50d4_ae10_e67df83e9c05" vbProcedure="false">Production!$AI$80</definedName>
    <definedName function="false" hidden="false" name="mleaf_ca8131eb_1f1f_5669_9056_7a00f9527351" vbProcedure="false">Resume_SensAnal!$AM$113</definedName>
    <definedName function="false" hidden="false" name="mleaf_ca81c37e_b0cd_5a76_a075_ad70c4b75337" vbProcedure="false">Resume_SensAnal!$AK$72</definedName>
    <definedName function="false" hidden="false" name="mleaf_ca8ddb11_ce81_5033_aa7c_36b5bf02b4fb" vbProcedure="false">'Use Phase'!$P$129</definedName>
    <definedName function="false" hidden="false" name="mleaf_ca8e61b1_8027_5209_9422_e78c57f62d85" vbProcedure="false">Recycling!$Z$195</definedName>
    <definedName function="false" hidden="false" name="mleaf_ca9941b2_0a8b_5adc_a8e1_3c544d9d4601" vbProcedure="false">'Heat map article'!$F$9</definedName>
    <definedName function="false" hidden="false" name="mleaf_ca9a3dce_29c1_52b4_873d_f2ec2453e792" vbProcedure="false">'Heat map article'!$AV$17</definedName>
    <definedName function="false" hidden="false" name="mleaf_ca9aea0e_72dc_505e_b766_8219e16d2b59" vbProcedure="false">Production!$AU$83</definedName>
    <definedName function="false" hidden="false" name="mleaf_ca9dca14_6fdb_5568_a765_eba4528c2123" vbProcedure="false">Resume_SensAnal!$R$106</definedName>
    <definedName function="false" hidden="false" name="mleaf_ca9ea90e_0b46_559a_9f9b_21c46e4d66fd" vbProcedure="false">Recycling!$BR$308</definedName>
    <definedName function="false" hidden="false" name="mleaf_caa2d3d0_60bf_5e4c_9807_b8f83c2c6dd7" vbProcedure="false">Production!$H$4</definedName>
    <definedName function="false" hidden="false" name="mleaf_caa6f074_a438_5cdb_a73b_f641e5fd7358" vbProcedure="false">'Use Phase_Grid'!$U$152</definedName>
    <definedName function="false" hidden="false" name="mleaf_caab8c7f_8390_576e_9a80_6d4a09acfc12" vbProcedure="false">Recycling!$AY$103</definedName>
    <definedName function="false" hidden="false" name="mleaf_caad68f0_3569_562e_aecf_8557d5435c6f" vbProcedure="false">'Use Phase'!$AJ$321</definedName>
    <definedName function="false" hidden="false" name="mleaf_caadc681_8f5a_548a_8127_4e524b9233b1" vbProcedure="false">Recycling!$AT$68</definedName>
    <definedName function="false" hidden="false" name="mleaf_caae3e6f_bd0f_5049_b131_63a422a0f2c6" vbProcedure="false">Resume_SensAnal!$C$188</definedName>
    <definedName function="false" hidden="false" name="mleaf_caaebb53_0a44_5ddd_ab46_1b4436f2146e" vbProcedure="false">'Heat map article'!$O$126</definedName>
    <definedName function="false" hidden="false" name="mleaf_cab00961_5c1e_5ec5_9ad7_53199b0ecc59" vbProcedure="false">Recycling!$AQ$320</definedName>
    <definedName function="false" hidden="false" name="mleaf_cab04b13_e9a6_5147_a004_a0f97a917883" vbProcedure="false">'Heat map article'!$I$145</definedName>
    <definedName function="false" hidden="false" name="mleaf_cab7a72f_4fb4_52a7_9fee_1ed9536dcfb9" vbProcedure="false">'Use Phase_Grid'!$J$137</definedName>
    <definedName function="false" hidden="false" name="mleaf_cab917ed_938c_5b47_8c39_ecd8cae5b7ff" vbProcedure="false">Recycling!$AI$144</definedName>
    <definedName function="false" hidden="false" name="mleaf_cabb52ff_331e_5248_adef_89576c50c724" vbProcedure="false">Graphs!$D$20</definedName>
    <definedName function="false" hidden="false" name="mleaf_cabd79b2_2d85_564c_8800_1b6b736f575a" vbProcedure="false">'Heat map article'!$N$57</definedName>
    <definedName function="false" hidden="false" name="mleaf_cabe7f41_5fcc_51e2_9ac6_be9611648c09" vbProcedure="false">Recycling!$E$147</definedName>
    <definedName function="false" hidden="false" name="mleaf_cac03b66_debb_52f4_b9df_68f545be31fb" vbProcedure="false">Recycling!$O$80</definedName>
    <definedName function="false" hidden="false" name="mleaf_cac32fef_baf1_510e_b6bb_d104fa8f8a35" vbProcedure="false">'Use Phase'!$AH$263</definedName>
    <definedName function="false" hidden="false" name="mleaf_cac5f286_3e32_5d53_a544_b7b0a5d4cbed" vbProcedure="false">Production!$F$171</definedName>
    <definedName function="false" hidden="false" name="mleaf_cac89afd_7eb5_5b03_95fa_f71036db1b92" vbProcedure="false">'Heat map article'!$U$141</definedName>
    <definedName function="false" hidden="false" name="mleaf_cac9228a_b910_5c25_a9b4_f43a3d827dbe" vbProcedure="false">'Use Phase_Grid'!$K$218</definedName>
    <definedName function="false" hidden="false" name="mleaf_cacdbd6e_b6e6_5f3d_aa74_df41c0cc6e63" vbProcedure="false">'Use Phase_Grid'!$J$183</definedName>
    <definedName function="false" hidden="false" name="mleaf_cad167db_2522_5f2d_a575_5a7cf83639be" vbProcedure="false">Recycling!$AS$329</definedName>
    <definedName function="false" hidden="false" name="mleaf_cad5a33a_fdaa_5b68_995d_b9d242657da5" vbProcedure="false">'Use Phase'!$AD$229</definedName>
    <definedName function="false" hidden="false" name="mleaf_cad646c6_c046_59cf_be44_dfe432aa93a7" vbProcedure="false">Graphs!$C$20</definedName>
    <definedName function="false" hidden="false" name="mleaf_cad91975_6e56_5d1b_aa37_cebfdcd66749" vbProcedure="false">'Use Phase'!$J$226</definedName>
    <definedName function="false" hidden="false" name="mleaf_cadc5970_0d9a_52c2_8e59_7cb437d2d320" vbProcedure="false">Recycling!$AW$13</definedName>
    <definedName function="false" hidden="false" name="mleaf_cadcfadd_0eb2_5e55_a5e4_380d920599a5" vbProcedure="false">'Use Phase'!$T$259</definedName>
    <definedName function="false" hidden="false" name="mleaf_cade77de_77e9_5851_b19b_280a87855abf" vbProcedure="false">Recycling!$AN$119</definedName>
    <definedName function="false" hidden="false" name="mleaf_cae00bd9_2a47_51ad_b509_95598f0bc7a2" vbProcedure="false">Production!$O$228</definedName>
    <definedName function="false" hidden="false" name="mleaf_cae17915_1946_592c_972d_bbee05b26ba0" vbProcedure="false">Recycling!$U$182</definedName>
    <definedName function="false" hidden="false" name="mleaf_cae51c56_a484_56ed_9ced_c7b220be9ecb" vbProcedure="false">'Use Phase_Grid'!$W$219</definedName>
    <definedName function="false" hidden="false" name="mleaf_cae6aeca_86b4_54e2_8c1e_fbc50704421c" vbProcedure="false">Resume_SensAnal!$AL$43</definedName>
    <definedName function="false" hidden="false" name="mleaf_cae8dc90_c99b_5c2d_aac7_1646f694ce1e" vbProcedure="false">Resume_SensAnal!$D$112</definedName>
    <definedName function="false" hidden="false" name="mleaf_caec1093_0b22_5b01_b6ed_971a83fdf954" vbProcedure="false">Resume_SensAnal!$F$96</definedName>
    <definedName function="false" hidden="false" name="mleaf_caed1552_a2c0_56b4_b2d5_a75a1571cbcc" vbProcedure="false">'Use Phase'!$O$48</definedName>
    <definedName function="false" hidden="false" name="mleaf_caedaae4_ada9_5b98_977f_0c9ae4cd41f1" vbProcedure="false">'Heat map article'!$AB$36</definedName>
    <definedName function="false" hidden="false" name="mleaf_caedd1e1_b4b3_5130_b26d_9d4f0f9e31a2" vbProcedure="false">Resume_SensAnal!$I$64</definedName>
    <definedName function="false" hidden="false" name="mleaf_caf2f683_068d_521b_b9ed_8c71eb884584" vbProcedure="false">'Heat map article'!$J$24</definedName>
    <definedName function="false" hidden="false" name="mleaf_caf69629_0d25_5989_a0b4_57b7ba973317" vbProcedure="false">Production!$H$162</definedName>
    <definedName function="false" hidden="false" name="mleaf_caf6981f_c35e_5094_b19d_77fec15234ae" vbProcedure="false">Production!$AB$4</definedName>
    <definedName function="false" hidden="false" name="mleaf_cafaf0b6_5076_5b21_8a73_9baaf42d81c9" vbProcedure="false">'Use Phase_Grid'!$N$250</definedName>
    <definedName function="false" hidden="false" name="mleaf_cafe50ac_abec_5394_9a52_82d67da56af0" vbProcedure="false">'Heat map article'!$X$113</definedName>
    <definedName function="false" hidden="false" name="mleaf_cb025d44_9de2_5c8f_aaeb_1d5054bd0abc" vbProcedure="false">Production!$AM$177</definedName>
    <definedName function="false" hidden="false" name="mleaf_cb0c6ba7_7a15_5b64_bb18_30800cfb4a9a" vbProcedure="false">Recycling!$AP$123</definedName>
    <definedName function="false" hidden="false" name="mleaf_cb0cee47_7a93_50dc_843b_3cea603bb280" vbProcedure="false">Recycling!$AX$156</definedName>
    <definedName function="false" hidden="false" name="mleaf_cb0e958e_25cc_5a4f_be39_c262938fe11c" vbProcedure="false">'Use Phase'!$O$87</definedName>
    <definedName function="false" hidden="false" name="mleaf_cb100a57_f635_5a35_a3a9_8294c934acf9" vbProcedure="false">'Use Phase'!$AI$284</definedName>
    <definedName function="false" hidden="false" name="mleaf_cb12b7a6_e303_598b_afd5_e7b77b53968b" vbProcedure="false">'Heat map article'!$W$84</definedName>
    <definedName function="false" hidden="false" name="mleaf_cb15482e_3766_5e01_ba85_4c61e6305085" vbProcedure="false">Recycling!$R$170</definedName>
    <definedName function="false" hidden="false" name="mleaf_cb15aa9e_ac48_5f06_84be_3dd687db17e6" vbProcedure="false">Recycling!$CC$110</definedName>
    <definedName function="false" hidden="false" name="mleaf_cb16956f_814e_5df1_b6c2_8d0165a3e772" vbProcedure="false">Recycling!$H$152</definedName>
    <definedName function="false" hidden="false" name="mleaf_cb1767d3_5b6c_5ce6_ad1c_ccfcdf7bf299" vbProcedure="false">Resume_SensAnal!$M$116</definedName>
    <definedName function="false" hidden="false" name="mleaf_cb183b8f_2b2a_57df_8262_b96c2d2b1c33" vbProcedure="false">'Heat map article'!$D$110</definedName>
    <definedName function="false" hidden="false" name="mleaf_cb19523d_07c8_508b_a3de_c66aead5dc8b" vbProcedure="false">Recycling!$BG$109</definedName>
    <definedName function="false" hidden="false" name="mleaf_cb1b7e1f_ae6e_58a9_9e37_73cefcb2ade7" vbProcedure="false">'Use Phase'!$U$238</definedName>
    <definedName function="false" hidden="false" name="mleaf_cb1bd413_e92a_55aa_82e9_8dafd60fcd8e" vbProcedure="false">'Heat map article'!$G$44</definedName>
    <definedName function="false" hidden="false" name="mleaf_cb1e2c77_7723_5114_af29_1f95fea7639f" vbProcedure="false">Resume_SensAnal!$G$145</definedName>
    <definedName function="false" hidden="false" name="mleaf_cb24c9e8_1870_5ed9_a2fa_c14b68065b90" vbProcedure="false">'Use Phase'!$T$242</definedName>
    <definedName function="false" hidden="false" name="mleaf_cb26ce86_0d1e_5b50_b10b_d51a603c26bc" vbProcedure="false">Resume_SensAnal!$V$193</definedName>
    <definedName function="false" hidden="false" name="mleaf_cb2ca84a_8754_51f9_88e6_8a00f1166763" vbProcedure="false">Resume_SensAnal!$AB$34</definedName>
    <definedName function="false" hidden="false" name="mleaf_cb2de63e_d8fd_5838_acb1_3856b256f562" vbProcedure="false">'Heat map article'!$F$67</definedName>
    <definedName function="false" hidden="false" name="mleaf_cb3361ce_74ff_57c9_b66f_002824e2889d" vbProcedure="false">Recycling!$BM$4</definedName>
    <definedName function="false" hidden="false" name="mleaf_cb34d251_9a45_5fe7_a982_9f682b03f0d7" vbProcedure="false">'Use Phase'!$V$150</definedName>
    <definedName function="false" hidden="false" name="mleaf_cb35664f_d6fb_54db_8ac6_10a85534af97" vbProcedure="false">'Use Phase'!$L$99</definedName>
    <definedName function="false" hidden="false" name="mleaf_cb39c1bb_10d1_59af_a30a_0320524ade17" vbProcedure="false">'Heat map article'!$U$21</definedName>
    <definedName function="false" hidden="false" name="mleaf_cb3c4948_ff2b_526a_80b9_169ffd7c1502" vbProcedure="false">'Heat map article'!$N$99</definedName>
    <definedName function="false" hidden="false" name="mleaf_cb3d0b06_23eb_513a_822e_ac9ed6bf70f4" vbProcedure="false">Resume_SensAnal!$G$196</definedName>
    <definedName function="false" hidden="false" name="mleaf_cb3dfbe3_1850_5503_94ad_915d2be75693" vbProcedure="false">Recycling!$BR$161</definedName>
    <definedName function="false" hidden="false" name="mleaf_cb3e2d0d_6929_5c8d_9c91_a810a6dd27e5" vbProcedure="false">'Heat map article'!$L$60</definedName>
    <definedName function="false" hidden="false" name="mleaf_cb4294a2_2394_5be7_9b21_1028431ebf7c" vbProcedure="false">'Heat map article'!$E$76</definedName>
    <definedName function="false" hidden="false" name="mleaf_cb4356ae_eb88_5db7_a307_b2bea97e533e" vbProcedure="false">'Use Phase'!$T$288</definedName>
    <definedName function="false" hidden="false" name="mleaf_cb4847e2_83e3_5710_ba97_1de24dffaff9" vbProcedure="false">'Use Phase'!$R$281</definedName>
    <definedName function="false" hidden="false" name="mleaf_cb4c6b7b_f288_572d_a2fa_669f8e4867e6" vbProcedure="false">'Use Phase_Grid'!$R$61</definedName>
    <definedName function="false" hidden="false" name="mleaf_cb4c969d_a8ff_5bde_b441_57bf47b29f94" vbProcedure="false">'Use Phase_Grid'!$K$19</definedName>
    <definedName function="false" hidden="false" name="mleaf_cb501e29_6c30_5a1e_b7bb_064ae34bf4d4" vbProcedure="false">'Use Phase_Grid'!$Q$153</definedName>
    <definedName function="false" hidden="false" name="mleaf_cb52b178_3bf2_511f_9647_60f424ae5aeb" vbProcedure="false">Resume_SensAnal!$M$206</definedName>
    <definedName function="false" hidden="false" name="mleaf_cb5557d5_b86e_5478_8448_089923c77963" vbProcedure="false">Recycling!$M$183</definedName>
    <definedName function="false" hidden="false" name="mleaf_cb573b5a_fb3f_507a_b713_b95527b01371" vbProcedure="false">'Use Phase'!$K$321</definedName>
    <definedName function="false" hidden="false" name="mleaf_cb576989_2d37_59ee_afdf_8c8efdcd687f" vbProcedure="false">Resume_SensAnal!$B$194</definedName>
    <definedName function="false" hidden="false" name="mleaf_cb5cbb3d_83a7_5bfd_930f_720a629e46c2" vbProcedure="false">Production!$BD$93</definedName>
    <definedName function="false" hidden="false" name="mleaf_cb5e99f9_fa62_59cc_9bef_e17c8250bb85" vbProcedure="false">'Use Phase'!$R$89</definedName>
    <definedName function="false" hidden="false" name="mleaf_cb636d75_5385_5460_858e_ce6611cb06b9" vbProcedure="false">'Heat map article'!$X$105</definedName>
    <definedName function="false" hidden="false" name="mleaf_cb653da8_ff92_5254_9d87_6aec0603d401" vbProcedure="false">'Heat map article'!$U$77</definedName>
    <definedName function="false" hidden="false" name="mleaf_cb671ddc_19ba_5eaa_9426_77f111220b4d" vbProcedure="false">Production!$D$22</definedName>
    <definedName function="false" hidden="false" name="mleaf_cb692cdb_17a0_5606_b2eb_1cbaca8ddaae" vbProcedure="false">Recycling!$BA$90</definedName>
    <definedName function="false" hidden="false" name="mleaf_cb69ee4b_b5b1_53e5_b17b_fa24f3953350" vbProcedure="false">Recycling!$V$93</definedName>
    <definedName function="false" hidden="false" name="mleaf_cb6cf465_22ef_5ddb_addb_005b140caddd" vbProcedure="false">Resume_SensAnal!$AF$107</definedName>
    <definedName function="false" hidden="false" name="mleaf_cb6f455f_75c8_564d_abd3_4fd3ce17d140" vbProcedure="false">Production!$M$131</definedName>
    <definedName function="false" hidden="false" name="mleaf_cb7249d5_0f10_55ae_abf3_0e1f0bb8e99a" vbProcedure="false">'Use Phase'!$M$82</definedName>
    <definedName function="false" hidden="false" name="mleaf_cb75785c_25c1_5384_a477_672ca2564ff0" vbProcedure="false">'Heat map article'!$AW$37</definedName>
    <definedName function="false" hidden="false" name="mleaf_cb78b0b9_abda_5633_b0f4_907572d4de23" vbProcedure="false">'Heat map article'!$AI$118</definedName>
    <definedName function="false" hidden="false" name="mleaf_cb79bcb7_724d_565c_9562_95d317a77056" vbProcedure="false">Resume_SensAnal!$M$158</definedName>
    <definedName function="false" hidden="false" name="mleaf_cb7a2ad0_eb01_5c9d_b9d1_d3a91343d958" vbProcedure="false">Recycling!$F$142</definedName>
    <definedName function="false" hidden="false" name="mleaf_cb7beacb_1a54_50d2_8f52_fa057bfb91f4" vbProcedure="false">Recycling!$CC$108</definedName>
    <definedName function="false" hidden="false" name="mleaf_cb7db2d3_532b_521d_bf0b_fc2f7d654678" vbProcedure="false">Resume_SensAnal!$AE$68</definedName>
    <definedName function="false" hidden="false" name="mleaf_cb7fb3fc_c91c_5155_8adc_f32033ad5d34" vbProcedure="false">Production!$L$174</definedName>
    <definedName function="false" hidden="false" name="mleaf_cb8066f5_bcf4_5ed4_8349_1e9de69d6f03" vbProcedure="false">Whisker_Sens!$D$12</definedName>
    <definedName function="false" hidden="false" name="mleaf_cb841fe5_1087_5098_a8af_8239f382e451" vbProcedure="false">'Use Phase_Grid'!$J$154</definedName>
    <definedName function="false" hidden="false" name="mleaf_cb88aa25_3e1f_504c_959b_83b4d623d34d" vbProcedure="false">Graphs!$B$68</definedName>
    <definedName function="false" hidden="false" name="mleaf_cb8d70f8_4715_53c3_a63f_799320fdd794" vbProcedure="false">'Heat map article'!$Z$133</definedName>
    <definedName function="false" hidden="false" name="mleaf_cb8f108b_c321_5022_8d35_1cfe8375ab28" vbProcedure="false">'Heat map article'!$AJ$88</definedName>
    <definedName function="false" hidden="false" name="mleaf_cb9074dc_c768_5627_afce_7b783bce73c7" vbProcedure="false">Resume_SensAnal!$G$198</definedName>
    <definedName function="false" hidden="false" name="mleaf_cb96a632_2177_5426_95a6_cabb9eb639ce" vbProcedure="false">'Use Phase'!$M$138</definedName>
    <definedName function="false" hidden="false" name="mleaf_cb9a0725_c67b_564c_a6ec_74753108a9b4" vbProcedure="false">Resume_SensAnal!$F$44</definedName>
    <definedName function="false" hidden="false" name="mleaf_cb9b6555_b58f_50ae_80d9_424cbd96b654" vbProcedure="false">Resume_SensAnal!$D$117</definedName>
    <definedName function="false" hidden="false" name="mleaf_cb9c36e5_e69e_5f56_a82d_8b1ce5f961cd" vbProcedure="false">'Use Phase'!$P$186</definedName>
    <definedName function="false" hidden="false" name="mleaf_cba3a64f_942e_5623_a638_f78e6da7510e" vbProcedure="false">Recycling!$AZ$155</definedName>
    <definedName function="false" hidden="false" name="mleaf_cba419af_cf36_50dc_8764_12255b766411" vbProcedure="false">'Heat map article'!$AA$145</definedName>
    <definedName function="false" hidden="false" name="mleaf_cba44be2_c2cd_523f_8f3d_9045140cc3cd" vbProcedure="false">Recycling!$AG$196</definedName>
    <definedName function="false" hidden="false" name="mleaf_cba7e755_a62a_580e_ad82_ebe2e993cc76" vbProcedure="false">Production!$T$75</definedName>
    <definedName function="false" hidden="false" name="mleaf_cbad2ebd_5022_581b_833f_35768d83e492" vbProcedure="false">'Heat map article'!$AQ$42</definedName>
    <definedName function="false" hidden="false" name="mleaf_cbadeae3_62ed_5584_ba28_4456969e162d" vbProcedure="false">'Heat map article'!$Q$83</definedName>
    <definedName function="false" hidden="false" name="mleaf_cbb5081f_e6fc_58bc_8e42_a95c3a5ed435" vbProcedure="false">Recycling!$N$199</definedName>
    <definedName function="false" hidden="false" name="mleaf_cbbc2f38_04c1_5aa5_b79c_b694fda4f498" vbProcedure="false">'Use Phase'!$L$387</definedName>
    <definedName function="false" hidden="false" name="mleaf_cbbc35d2_a308_55f7_8f35_f7147419f752" vbProcedure="false">'Use Phase_Grid'!$R$166</definedName>
    <definedName function="false" hidden="false" name="mleaf_cbbd0db0_f5a8_5cfe_9045_431c7141067a" vbProcedure="false">Production!$P$148</definedName>
    <definedName function="false" hidden="false" name="mleaf_cbbe9d28_cc62_5087_bf28_5c7dd0969504" vbProcedure="false">Recycling!$U$167</definedName>
    <definedName function="false" hidden="false" name="mleaf_cbc02912_a4af_5d16_b1c3_aecab134a856" vbProcedure="false">'Heat map article'!$AA$142</definedName>
    <definedName function="false" hidden="false" name="mleaf_cbc85b95_5f6d_5c7d_a644_535dfcd68911" vbProcedure="false">'Use Phase'!$AK$314</definedName>
    <definedName function="false" hidden="false" name="mleaf_cbc99d04_9adf_5928_b378_45a910e12806" vbProcedure="false">'Use Phase_Grid'!$P$222</definedName>
    <definedName function="false" hidden="false" name="mleaf_cbd1db40_88d6_5c24_be24_6893400bf9ad" vbProcedure="false">Resume_SensAnal!$M$191</definedName>
    <definedName function="false" hidden="false" name="mleaf_cbd276ab_41fc_519d_aeac_57e8cfd9b15f" vbProcedure="false">'Use Phase_Grid'!$Q$64</definedName>
    <definedName function="false" hidden="false" name="mleaf_cbd2d267_cb92_55b2_a5c7_75f09aa742ca" vbProcedure="false">Production!$H$203</definedName>
    <definedName function="false" hidden="false" name="mleaf_cbd46287_d13b_59dc_b477_1ecb733bfce2" vbProcedure="false">'Use Phase_Grid'!$K$141</definedName>
    <definedName function="false" hidden="false" name="mleaf_cbda6375_122b_5642_8123_5278a98aba22" vbProcedure="false">'Use Phase'!$O$68</definedName>
    <definedName function="false" hidden="false" name="mleaf_cbdbbfe2_9083_5a86_bad7_2724c3860741" vbProcedure="false">'Heat map article'!$BB$20</definedName>
    <definedName function="false" hidden="false" name="mleaf_cbdcee81_fa58_5702_a7e9_c4f10216b7ae" vbProcedure="false">Recycling!$X$103</definedName>
    <definedName function="false" hidden="false" name="mleaf_cbde16c7_de11_542a_a974_1692c348b961" vbProcedure="false">'Use Phase'!$AI$297</definedName>
    <definedName function="false" hidden="false" name="mleaf_cbe344ff_7a9c_5bb7_9a0a_5caa9f8b6660" vbProcedure="false">'Use Phase_Grid'!$R$52</definedName>
    <definedName function="false" hidden="false" name="mleaf_cbe4561a_045c_5b86_9b6f_4823e6214716" vbProcedure="false">Recycling!$BD$157</definedName>
    <definedName function="false" hidden="false" name="mleaf_cbe48c4e_5453_553c_9cae_7f4a161dcab4" vbProcedure="false">Resume_SensAnal!$U$13</definedName>
    <definedName function="false" hidden="false" name="mleaf_cbe6ed98_0df0_5464_918c_22cbd2968af9" vbProcedure="false">Production!$J$129</definedName>
    <definedName function="false" hidden="false" name="mleaf_cbe7b32b_d347_577b_995a_98fe5554136b" vbProcedure="false">Recycling!$H$137</definedName>
    <definedName function="false" hidden="false" name="mleaf_cbe93271_1867_5b67_b0f1_91a947dbc0e3" vbProcedure="false">'Heat map article'!$I$75</definedName>
    <definedName function="false" hidden="false" name="mleaf_cbed3bea_ebd7_53bb_9e94_edb2158cb4d8" vbProcedure="false">'Heat map article'!$O$26</definedName>
    <definedName function="false" hidden="false" name="mleaf_cbed7e7e_7e00_5227_88f4_1ec9d6964304" vbProcedure="false">'Heat map article'!$AT$32</definedName>
    <definedName function="false" hidden="false" name="mleaf_cbeeb809_7c0e_57c3_92bb_cb62f59c3da9" vbProcedure="false">'Use Phase'!$AH$236</definedName>
    <definedName function="false" hidden="false" name="mleaf_cbf48c73_af3c_55ff_9cdb_052924915b25" vbProcedure="false">'Use Phase_Grid'!$M$156</definedName>
    <definedName function="false" hidden="false" name="mleaf_cbf8e621_810f_5e0a_af30_75c5858c55c5" vbProcedure="false">'Use Phase'!$U$148</definedName>
    <definedName function="false" hidden="false" name="mleaf_cbf8efa3_e280_54f7_bf5e_4e8f69ff86ad" vbProcedure="false">Recycling!$BP$124</definedName>
    <definedName function="false" hidden="false" name="mleaf_cbf8f9e5_4e98_56a7_a6e4_7a1ea6c1e386" vbProcedure="false">'Heat map article'!$AB$26</definedName>
    <definedName function="false" hidden="false" name="mleaf_cbf909a7_a6b0_55ee_84e5_215f4c4bb02a" vbProcedure="false">Resume_SensAnal!$AH$30</definedName>
    <definedName function="false" hidden="false" name="mleaf_cbfb6447_5308_5319_8e1b_cefc832461e2" vbProcedure="false">Resume_SensAnal!$M$12</definedName>
    <definedName function="false" hidden="false" name="mleaf_cbfcf48d_d0a9_5f32_b8ae_ff0bfbf61f13" vbProcedure="false">Resume_SensAnal!$K$76</definedName>
    <definedName function="false" hidden="false" name="mleaf_cbfd2713_c6b1_5aa8_9876_e4dd9f123807" vbProcedure="false">'Heat map article'!$Y$44</definedName>
    <definedName function="false" hidden="false" name="mleaf_cbfda87c_a5fc_5cf3_ad48_1c90ab4bbbb8" vbProcedure="false">'Use Phase'!$Q$140</definedName>
    <definedName function="false" hidden="false" name="mleaf_cc01ae09_6b8e_5bf1_9dd1_eed2ac0d8a21" vbProcedure="false">Production!$J$112</definedName>
    <definedName function="false" hidden="false" name="mleaf_cc02a1cf_7c55_5c8b_ad9e_f8e68b371567" vbProcedure="false">'Use Phase'!$U$324</definedName>
    <definedName function="false" hidden="false" name="mleaf_cc0339d7_4fc3_56ac_9469_f17d27c70e4d" vbProcedure="false">'Heat map article'!$G$153</definedName>
    <definedName function="false" hidden="false" name="mleaf_cc03b5ff_2e8a_5384_9eda_e4cb6b72f393" vbProcedure="false">Recycling!$BK$341</definedName>
    <definedName function="false" hidden="false" name="mleaf_cc07fc98_6638_551d_8bce_dcc963adaed0" vbProcedure="false">Resume_SensAnal!$J$75</definedName>
    <definedName function="false" hidden="false" name="mleaf_cc08b7d0_351c_5963_9ca2_67eec928f2db" vbProcedure="false">Recycling!$AU$324</definedName>
    <definedName function="false" hidden="false" name="mleaf_cc188369_6668_59c7_abc7_3ffd0f1364c3" vbProcedure="false">Resume_SensAnal!$AH$92</definedName>
    <definedName function="false" hidden="false" name="mleaf_cc1bce65_dbfb_5e79_ad86_2b50737e31bb" vbProcedure="false">Resume_SensAnal!$N$113</definedName>
    <definedName function="false" hidden="false" name="mleaf_cc1d95f4_8ea2_5036_a919_ed8da5db90e5" vbProcedure="false">'Heat map article'!$AJ$103</definedName>
    <definedName function="false" hidden="false" name="mleaf_cc1f7539_cc10_5831_b52c_9777e00504d0" vbProcedure="false">'Heat map article'!$AM$21</definedName>
    <definedName function="false" hidden="false" name="mleaf_cc20d0ed_e269_5a73_9074_089597efc2d4" vbProcedure="false">Graphs!$P$6</definedName>
    <definedName function="false" hidden="false" name="mleaf_cc2193a0_95f7_5bbb_b385_7e066814f175" vbProcedure="false">Production!$H$147</definedName>
    <definedName function="false" hidden="false" name="mleaf_cc24f238_1d6b_5d78_baf6_78ab0edbef11" vbProcedure="false">Recycling!$AR$95</definedName>
    <definedName function="false" hidden="false" name="mleaf_cc25ff5c_b4d0_5c87_902c_17d19159a946" vbProcedure="false">'Use Phase'!$M$141</definedName>
    <definedName function="false" hidden="false" name="mleaf_cc2c7eec_d7cf_528f_9150_a5dce55266e3" vbProcedure="false">'Use Phase_Grid'!$K$96</definedName>
    <definedName function="false" hidden="false" name="mleaf_cc308ac5_9506_5ac0_af52_0948eb3191ec" vbProcedure="false">Whisker_Sens!$I$34</definedName>
    <definedName function="false" hidden="false" name="mleaf_cc315ef1_4d7a_586e_b5ef_0212cef5608c" vbProcedure="false">'Use Phase'!$R$70</definedName>
    <definedName function="false" hidden="false" name="mleaf_cc328cbe_48ff_5c2e_8d7b_9e83c3ed067c" vbProcedure="false">Graphs!$I$24</definedName>
    <definedName function="false" hidden="false" name="mleaf_cc3484f1_91a9_5334_9405_16c5d53b6923" vbProcedure="false">Production!$G$88</definedName>
    <definedName function="false" hidden="false" name="mleaf_cc376f45_74f4_5928_b8f4_5eff5dc6fbaa" vbProcedure="false">Recycling!$AQ$146</definedName>
    <definedName function="false" hidden="false" name="mleaf_cc39cf82_fabb_5772_9250_4ecc332ae19f" vbProcedure="false">'Use Phase'!$L$24</definedName>
    <definedName function="false" hidden="false" name="mleaf_cc3b1af7_c701_58e1_90ec_441ab01acd43" vbProcedure="false">Resume_SensAnal!$V$18</definedName>
    <definedName function="false" hidden="false" name="mleaf_cc44858b_25e0_58a9_9cd3_2722b1d03595" vbProcedure="false">'Use Phase'!$AD$279</definedName>
    <definedName function="false" hidden="false" name="mleaf_cc47df54_b465_5d60_a363_fa4b26766598" vbProcedure="false">'Use Phase'!$S$203</definedName>
    <definedName function="false" hidden="false" name="mleaf_cc4b2d4e_1da1_5794_83de_9f589423616e" vbProcedure="false">Production!$BM$83</definedName>
    <definedName function="false" hidden="false" name="mleaf_cc4c5c5f_3b87_50d1_8989_041881b7ba29" vbProcedure="false">'Use Phase'!$Q$365</definedName>
    <definedName function="false" hidden="false" name="mleaf_cc4e15c7_e29e_5f6c_a074_bc8ba1b41077" vbProcedure="false">Resume_SensAnal!$AI$74</definedName>
    <definedName function="false" hidden="false" name="mleaf_cc54b670_b204_5271_b1bf_a27cff305efa" vbProcedure="false">Recycling!$BR$303</definedName>
    <definedName function="false" hidden="false" name="mleaf_cc575249_ae2e_5234_839f_2dcf05e49204" vbProcedure="false">'Heat map article'!$AT$16</definedName>
    <definedName function="false" hidden="false" name="mleaf_cc577265_0ca8_5ea5_95e9_986b24486715" vbProcedure="false">'Heat map article'!$AN$6</definedName>
    <definedName function="false" hidden="false" name="mleaf_cc591ece_680c_5832_a00d_60dc3363a9ac" vbProcedure="false">'Use Phase'!$L$141</definedName>
    <definedName function="false" hidden="false" name="mleaf_cc5952f2_9663_54d5_b25c_70c15f698eb4" vbProcedure="false">'Use Phase'!$AE$142</definedName>
    <definedName function="false" hidden="false" name="mleaf_cc59862a_5e6e_57a8_829a_08845cbefe8b" vbProcedure="false">'Use Phase'!$M$69</definedName>
    <definedName function="false" hidden="false" name="mleaf_cc60ca9b_30b9_55da_bc63_91e1908af329" vbProcedure="false">Graphs!$N$4</definedName>
    <definedName function="false" hidden="false" name="mleaf_cc6249fa_0419_5091_867c_d30dedbad162" vbProcedure="false">Whisker_Sens!$D$21</definedName>
    <definedName function="false" hidden="false" name="mleaf_cc651e08_48d8_53f8_a2ed_8ec182bdc350" vbProcedure="false">Recycling!$AR$44</definedName>
    <definedName function="false" hidden="false" name="mleaf_cc663b80_44a6_5cdb_8b04_c266bf3a8a54" vbProcedure="false">Production!$F$227</definedName>
    <definedName function="false" hidden="false" name="mleaf_cc66cc9a_5b2b_513a_aa94_9b4cb527baae" vbProcedure="false">'Use Phase'!$P$190</definedName>
    <definedName function="false" hidden="false" name="mleaf_cc66ff7b_17a6_55af_bb1d_2abb8a2d9385" vbProcedure="false">Recycling!$BN$333</definedName>
    <definedName function="false" hidden="false" name="mleaf_cc68ed39_5809_5de6_ac6d_1634e7d8579c" vbProcedure="false">Production!$BE$45</definedName>
    <definedName function="false" hidden="false" name="mleaf_cc6c2e87_58e9_5dd6_a266_2edec5aca894" vbProcedure="false">Graphs!$H$65</definedName>
    <definedName function="false" hidden="false" name="mleaf_cc6ce8d6_d1b2_51d4_b5a7_242f4ef796bb" vbProcedure="false">'Use Phase'!$M$186</definedName>
    <definedName function="false" hidden="false" name="mleaf_cc6e170f_c970_5ea3_b72a_20e029865bff" vbProcedure="false">'Use Phase_Grid'!$O$68</definedName>
    <definedName function="false" hidden="false" name="mleaf_cc6f4adf_6df5_536f_86d3_1e3a33d77536" vbProcedure="false">Production!$AT$44</definedName>
    <definedName function="false" hidden="false" name="mleaf_cc71a456_0dcb_5c97_abf4_15d162611942" vbProcedure="false">Recycling!$AE$162</definedName>
    <definedName function="false" hidden="false" name="mleaf_cc71ba65_18aa_52b1_8fd2_858d48fd6863" vbProcedure="false">'Use Phase'!$U$326</definedName>
    <definedName function="false" hidden="false" name="mleaf_cc723c2e_0760_5b5b_9c0d_00786bd32014" vbProcedure="false">Recycling!$K$171</definedName>
    <definedName function="false" hidden="false" name="mleaf_cc7878ce_db0a_5e22_846e_e9e1ec76adc3" vbProcedure="false">'Heat map article'!$AB$135</definedName>
    <definedName function="false" hidden="false" name="mleaf_cc792fae_b75a_56e4_ad0c_cf538d1f0ea2" vbProcedure="false">'Heat map article'!$AH$122</definedName>
    <definedName function="false" hidden="false" name="mleaf_cc828e2c_8f56_5443_bfc7_2d80707d55f1" vbProcedure="false">'Heat map article'!$BA$21</definedName>
    <definedName function="false" hidden="false" name="mleaf_cc88e8f2_6231_525f_b531_1f08b664ea4e" vbProcedure="false">Resume_SensAnal!$N$76</definedName>
    <definedName function="false" hidden="false" name="mleaf_cc8a042a_fa1c_5eed_a252_18cc287b23d9" vbProcedure="false">Resume_SensAnal!$I$100</definedName>
    <definedName function="false" hidden="false" name="mleaf_cc8bfe7b_6b33_53d3_a617_4325b521ab8f" vbProcedure="false">'Use Phase'!$K$267</definedName>
    <definedName function="false" hidden="false" name="mleaf_cc8ca8d1_b98b_593e_a55f_a8484d5f459b" vbProcedure="false">'Use Phase'!$AK$175</definedName>
    <definedName function="false" hidden="false" name="mleaf_cc8cd977_b087_5a1c_8b0c_e003e065bf98" vbProcedure="false">Production!$H$244</definedName>
    <definedName function="false" hidden="false" name="mleaf_cc8f2021_e62b_5f1c_ba71_2e2c75dafe4f" vbProcedure="false">'Heat map article'!$P$6</definedName>
    <definedName function="false" hidden="false" name="mleaf_cc911e77_5c51_556d_b55a_619647bb74df" vbProcedure="false">'Heat map article'!$AU$39</definedName>
    <definedName function="false" hidden="false" name="mleaf_cc915ad9_2453_5d31_b5ab_4e7e5500d458" vbProcedure="false">Resume_SensAnal!$C$187</definedName>
    <definedName function="false" hidden="false" name="mleaf_cc92e8a1_c913_5a8f_8549_c82519b4c386" vbProcedure="false">Resume_SensAnal!$AH$59</definedName>
    <definedName function="false" hidden="false" name="mleaf_cc950fc7_a013_5001_8d43_d02c47db10c8" vbProcedure="false">Recycling!$BF$167</definedName>
    <definedName function="false" hidden="false" name="mleaf_cc962e1d_0784_5f6d_9ec7_518c29a65ca1" vbProcedure="false">Recycling!$K$146</definedName>
    <definedName function="false" hidden="false" name="mleaf_cc9abd81_6a45_598d_8530_5b1b5bd70b73" vbProcedure="false">'Heat map article'!$AA$32</definedName>
    <definedName function="false" hidden="false" name="mleaf_cc9cd87a_fa57_56fa_ba9d_34f180420cbc" vbProcedure="false">Resume_SensAnal!$AR$103</definedName>
    <definedName function="false" hidden="false" name="mleaf_cca1c827_8440_5f52_96df_ac624563286b" vbProcedure="false">Graphs!$D$68</definedName>
    <definedName function="false" hidden="false" name="mleaf_cca7ca34_fa69_56cd_88bf_50f413d01367" vbProcedure="false">'Use Phase_Grid'!$Q$232</definedName>
    <definedName function="false" hidden="false" name="mleaf_cca98916_2acb_5002_a2d5_519118a57260" vbProcedure="false">Production!$S$35</definedName>
    <definedName function="false" hidden="false" name="mleaf_ccaa4780_0819_50ea_a379_e5ed904529c7" vbProcedure="false">'Use Phase'!$K$24</definedName>
    <definedName function="false" hidden="false" name="mleaf_ccac42e0_b466_58cb_a338_afcfbf2cc973" vbProcedure="false">'Use Phase_Grid'!$U$189</definedName>
    <definedName function="false" hidden="false" name="mleaf_ccae6b34_ed94_557d_a7b5_cbd1113d78cd" vbProcedure="false">'Heat map article'!$E$88</definedName>
    <definedName function="false" hidden="false" name="mleaf_ccb15849_045c_5c0f_8ba0_fb45c48bffaa" vbProcedure="false">'Heat map article'!$Y$60</definedName>
    <definedName function="false" hidden="false" name="mleaf_ccb5ee0b_0f9c_50e7_b932_c0680b48f9bf" vbProcedure="false">'Use Phase'!$M$203</definedName>
    <definedName function="false" hidden="false" name="mleaf_ccb8c6cb_e23b_53a5_a183_ecbcbcb9cd7b" vbProcedure="false">Resume_SensAnal!$AM$34</definedName>
    <definedName function="false" hidden="false" name="mleaf_ccbce078_e3ec_501e_bcea_80b664459f07" vbProcedure="false">'Use Phase'!$O$8</definedName>
    <definedName function="false" hidden="false" name="mleaf_ccbd78cf_d1ff_53fc_b5f2_3091e4c15eab" vbProcedure="false">Recycling!$BK$161</definedName>
    <definedName function="false" hidden="false" name="mleaf_ccc56519_9d20_5826_9914_f2c908d7cb00" vbProcedure="false">Recycling!$V$193</definedName>
    <definedName function="false" hidden="false" name="mleaf_cccb30ea_c14a_5715_a85d_667fb8b918aa" vbProcedure="false">Recycling!$AY$163</definedName>
    <definedName function="false" hidden="false" name="mleaf_cccdbb11_fc43_5712_ac2e_60a32583810f" vbProcedure="false">'Use Phase'!$O$3</definedName>
    <definedName function="false" hidden="false" name="mleaf_ccd3fc06_0ccb_5016_8271_87f0a2b72a1c" vbProcedure="false">'Use Phase'!$R$296</definedName>
    <definedName function="false" hidden="false" name="mleaf_ccd96bcd_2fea_51bb_8f1f_a318efed34ec" vbProcedure="false">Recycling!$S$124</definedName>
    <definedName function="false" hidden="false" name="mleaf_ccd9a903_522e_5d7a_af30_ce34214f997d" vbProcedure="false">Resume_SensAnal!$AK$102</definedName>
    <definedName function="false" hidden="false" name="mleaf_ccdad284_d9d8_5004_bf3a_82e6c8a22cc3" vbProcedure="false">'Use Phase'!$N$112</definedName>
    <definedName function="false" hidden="false" name="mleaf_ccdd7290_8522_55b5_bca5_6daffafc461f" vbProcedure="false">'Use Phase'!$L$190</definedName>
    <definedName function="false" hidden="false" name="mleaf_ccde9d81_7dbb_5d4f_b891_5d0e86a4135d" vbProcedure="false">Production!$K$174</definedName>
    <definedName function="false" hidden="false" name="mleaf_cce09a7f_8c14_59ef_a98c_ebefd57b4530" vbProcedure="false">'Heat map article'!$D$151</definedName>
    <definedName function="false" hidden="false" name="mleaf_cce2ddf4_f494_590d_93f5_6bd7d54f0e7a" vbProcedure="false">'Use Phase'!$N$107</definedName>
    <definedName function="false" hidden="false" name="mleaf_ccea86e5_8663_5a00_a79a_2daacc194c13" vbProcedure="false">Production!$BM$189</definedName>
    <definedName function="false" hidden="false" name="mleaf_cceb1cdb_fc53_5961_841f_307bf3976819" vbProcedure="false">Production!$H$91</definedName>
    <definedName function="false" hidden="false" name="mleaf_cceff5f3_6b46_5485_99dc_39b00a140eee" vbProcedure="false">Production!$BD$184</definedName>
    <definedName function="false" hidden="false" name="mleaf_ccf0ac4a_5ba7_5b2b_afcc_93230a7fd0dd" vbProcedure="false">'Heat map article'!$AF$60</definedName>
    <definedName function="false" hidden="false" name="mleaf_ccf3d9eb_da23_5af3_a0d0_74fcf3a80d62" vbProcedure="false">'Use Phase'!$L$87</definedName>
    <definedName function="false" hidden="false" name="mleaf_ccfb97a3_d1ee_5298_be09_e822bbfeb8da" vbProcedure="false">'Heat map article'!$BA$36</definedName>
    <definedName function="false" hidden="false" name="mleaf_ccfe88b4_7f39_52e3_8a70_e9b762217f3b" vbProcedure="false">'Heat map article'!$V$101</definedName>
    <definedName function="false" hidden="false" name="mleaf_ccfea92c_31c3_5a96_b46f_3c363b0cc507" vbProcedure="false">'Use Phase_Grid'!$N$174</definedName>
    <definedName function="false" hidden="false" name="mleaf_cd042223_8fbd_56b7_818e_d34cf0bdb1a8" vbProcedure="false">'Heat map article'!$AE$39</definedName>
    <definedName function="false" hidden="false" name="mleaf_cd095f88_3ac8_5d6b_a6b6_dfb6f055121f" vbProcedure="false">Recycling!$B$128</definedName>
    <definedName function="false" hidden="false" name="mleaf_cd0a8a17_06ba_5f5c_b027_58372128c9a5" vbProcedure="false">Resume_SensAnal!$U$198</definedName>
    <definedName function="false" hidden="false" name="mleaf_cd0bb324_46a2_5a2e_a2d5_565cd9c6d8b6" vbProcedure="false">'Use Phase'!$M$391</definedName>
    <definedName function="false" hidden="false" name="mleaf_cd0bfbbb_c0db_5ef3_bef6_21123aab7f6a" vbProcedure="false">'Use Phase'!$T$270</definedName>
    <definedName function="false" hidden="false" name="mleaf_cd0e01c2_0855_5cf5_9b96_9795361f94de" vbProcedure="false">Production!$F$38</definedName>
    <definedName function="false" hidden="false" name="mleaf_cd10588e_6ab5_5da0_8a7d_9ea818273433" vbProcedure="false">Whisker_Sens!$D$19</definedName>
    <definedName function="false" hidden="false" name="mleaf_cd14d1dc_3f4c_5d88_8ce9_d892345a873e" vbProcedure="false">Recycling!$I$182</definedName>
    <definedName function="false" hidden="false" name="mleaf_cd16b848_af3d_5ff9_a3c2_aaa35c6ab65a" vbProcedure="false">'Heat map article'!$G$139</definedName>
    <definedName function="false" hidden="false" name="mleaf_cd1781e7_3d73_53d7_bdc0_b782acc59fce" vbProcedure="false">Recycling!$AV$329</definedName>
    <definedName function="false" hidden="false" name="mleaf_cd17dadb_ed0a_5cd1_ba3c_99c2090fa0ea" vbProcedure="false">Resume_SensAnal!$AM$50</definedName>
    <definedName function="false" hidden="false" name="mleaf_cd1a417c_6646_5ff0_975f_8f021a725b8b" vbProcedure="false">Resume_SensAnal!$E$77</definedName>
    <definedName function="false" hidden="false" name="mleaf_cd1d3152_a796_57d8_99ad_19d5c96190d2" vbProcedure="false">'Use Phase'!$R$345</definedName>
    <definedName function="false" hidden="false" name="mleaf_cd1db010_0373_5d89_ab35_acfe8b706c1c" vbProcedure="false">Resume_SensAnal!$AN$75</definedName>
    <definedName function="false" hidden="false" name="mleaf_cd1e4c32_db12_5a86_90b5_4f5ad548a087" vbProcedure="false">Recycling!$AV$312</definedName>
    <definedName function="false" hidden="false" name="mleaf_cd212621_705b_5bbc_ab25_061bc3811262" vbProcedure="false">Recycling!$AW$19</definedName>
    <definedName function="false" hidden="false" name="mleaf_cd24a98d_01c7_566c_a46e_8b3d07d5e3a1" vbProcedure="false">Recycling!$BM$297</definedName>
    <definedName function="false" hidden="false" name="mleaf_cd25a771_0ef7_5596_b041_21d9d04784a1" vbProcedure="false">'Use Phase'!$R$274</definedName>
    <definedName function="false" hidden="false" name="mleaf_cd27a4cb_2d71_563f_9386_c633e2ac37b5" vbProcedure="false">'Use Phase'!$M$275</definedName>
    <definedName function="false" hidden="false" name="mleaf_cd2b0373_9e08_5a95_90c2_fe9c451466ba" vbProcedure="false">'Heat map article'!$AA$131</definedName>
    <definedName function="false" hidden="false" name="mleaf_cd2b9f5d_33e3_5a9a_85e5_29a92ffd061b" vbProcedure="false">Graphs!$C$59</definedName>
    <definedName function="false" hidden="false" name="mleaf_cd2ba005_b9b9_5078_b29d_64c7b97730c3" vbProcedure="false">'Heat map article'!$AP$32</definedName>
    <definedName function="false" hidden="false" name="mleaf_cd2e5173_ac66_561d_bebc_d44cbfb5be89" vbProcedure="false">'Use Phase'!$V$194</definedName>
    <definedName function="false" hidden="false" name="mleaf_cd2e9553_c777_50de_bb7c_87076ee0647d" vbProcedure="false">Production!$AL$189</definedName>
    <definedName function="false" hidden="false" name="mleaf_cd3a0785_e42c_5f72_aad6_3c952327be2b" vbProcedure="false">Production!$G$234</definedName>
    <definedName function="false" hidden="false" name="mleaf_cd3b7006_4480_50a3_819f_5993d8bc9dfa" vbProcedure="false">'Heat map article'!$W$133</definedName>
    <definedName function="false" hidden="false" name="mleaf_cd409619_da32_503e_a5e7_f93044d30a49" vbProcedure="false">Recycling!$AD$180</definedName>
    <definedName function="false" hidden="false" name="mleaf_cd40e701_74f2_5ad6_8cb4_87168631a077" vbProcedure="false">'Use Phase_Grid'!$K$139</definedName>
    <definedName function="false" hidden="false" name="mleaf_cd41813b_19a4_5e5d_888c_c6796ab547b7" vbProcedure="false">'Use Phase'!$V$228</definedName>
    <definedName function="false" hidden="false" name="mleaf_cd438aa8_4afa_5dfe_8375_ad875e64564d" vbProcedure="false">'Use Phase'!$P$283</definedName>
    <definedName function="false" hidden="false" name="mleaf_cd43adf8_f6b5_59b1_a7a7_63314ba9fb2c" vbProcedure="false">'Use Phase'!$T$261</definedName>
    <definedName function="false" hidden="false" name="mleaf_cd453b3b_3106_5126_8ec6_94724b4e1acd" vbProcedure="false">'Use Phase_Grid'!$P$47</definedName>
    <definedName function="false" hidden="false" name="mleaf_cd454198_5cd9_51f3_8ef8_32d6566d62f4" vbProcedure="false">Resume_SensAnal!$AR$90</definedName>
    <definedName function="false" hidden="false" name="mleaf_cd49ab66_61f7_54a7_bf4c_da6fdcef36c0" vbProcedure="false">'Heat map article'!$AB$62</definedName>
    <definedName function="false" hidden="false" name="mleaf_cd4a1047_28ed_5c54_abb8_ad3ebd8e93b1" vbProcedure="false">'Heat map article'!$E$97</definedName>
    <definedName function="false" hidden="false" name="mleaf_cd4a4757_eb9b_521a_8f9d_67b905278b88" vbProcedure="false">Whisker_Sens!$F$40</definedName>
    <definedName function="false" hidden="false" name="mleaf_cd4f0023_eba2_57a1_9733_24808a241418" vbProcedure="false">Resume_SensAnal!$AB$88</definedName>
    <definedName function="false" hidden="false" name="mleaf_cd51f953_401b_5a9e_b7eb_2f88c86d5131" vbProcedure="false">Recycling!$I$149</definedName>
    <definedName function="false" hidden="false" name="mleaf_cd554465_4a2b_5da8_982c_4a7e4a9c1b8a" vbProcedure="false">Resume_SensAnal!$K$135</definedName>
    <definedName function="false" hidden="false" name="mleaf_cd55a2d1_5f62_55fc_bbc5_7eb1cb66e978" vbProcedure="false">'Heat map article'!$P$100</definedName>
    <definedName function="false" hidden="false" name="mleaf_cd5d90c5_84c0_5ccf_a321_cc638e3e3e80" vbProcedure="false">'Use Phase'!$AG$197</definedName>
    <definedName function="false" hidden="false" name="mleaf_cd5e7a28_382c_58b4_b903_f54c7832a7c3" vbProcedure="false">'Use Phase'!$AG$172</definedName>
    <definedName function="false" hidden="false" name="mleaf_cd5ee015_2f55_54b8_be72_8603fa822690" vbProcedure="false">Resume_SensAnal!$P$201</definedName>
    <definedName function="false" hidden="false" name="mleaf_cd5f1545_c466_5063_97e4_5318088c5c62" vbProcedure="false">'Use Phase'!$P$302</definedName>
    <definedName function="false" hidden="false" name="mleaf_cd658a88_e767_5c8d_92fd_6b28b9b66ec9" vbProcedure="false">'Use Phase_Grid'!$U$139</definedName>
    <definedName function="false" hidden="false" name="mleaf_cd6ecc3a_e890_580b_b094_3512db8ca795" vbProcedure="false">'Heat map article'!$W$119</definedName>
    <definedName function="false" hidden="false" name="mleaf_cd7270e7_8a31_546f_b1d7_74ee76149649" vbProcedure="false">Production!$F$101</definedName>
    <definedName function="false" hidden="false" name="mleaf_cd732184_0723_5568_a5be_b61027d92793" vbProcedure="false">Production!$R$74</definedName>
    <definedName function="false" hidden="false" name="mleaf_cd737153_bca1_548c_955b_86aab123840c" vbProcedure="false">Production!$BF$146</definedName>
    <definedName function="false" hidden="false" name="mleaf_cd7933e0_12ac_5e8a_b829_dca3cabfc4bd" vbProcedure="false">Resume_SensAnal!$AC$96</definedName>
    <definedName function="false" hidden="false" name="mleaf_cd7b22cb_03a6_5217_9400_9212935f9d5c" vbProcedure="false">'Heat map article'!$W$12</definedName>
    <definedName function="false" hidden="false" name="mleaf_cd7bcf35_0962_5c9a_970b_3e5b0f72d8c7" vbProcedure="false">'Use Phase_Grid'!$R$67</definedName>
    <definedName function="false" hidden="false" name="mleaf_cd8002d3_6f78_5bc0_8e41_0d35915c7993" vbProcedure="false">'Use Phase'!$S$291</definedName>
    <definedName function="false" hidden="false" name="mleaf_cd806ec2_1457_5dcf_8f5c_ea8a0514e2f2" vbProcedure="false">'Use Phase'!$V$156</definedName>
    <definedName function="false" hidden="false" name="mleaf_cd80e09f_eb73_58da_9a67_5ccd9f7f32ff" vbProcedure="false">Resume_SensAnal!$AO$91</definedName>
    <definedName function="false" hidden="false" name="mleaf_cd83a8e2_5899_5c94_a2bd_6d009be1545c" vbProcedure="false">'Use Phase'!$K$149</definedName>
    <definedName function="false" hidden="false" name="mleaf_cd87da61_b6c8_553a_907b_4c96dd29de0e" vbProcedure="false">'Heat map article'!$AA$120</definedName>
    <definedName function="false" hidden="false" name="mleaf_cd89fb9f_10d5_510a_afd9_cd0efe925d8b" vbProcedure="false">Production!$G$25</definedName>
    <definedName function="false" hidden="false" name="mleaf_cd8b494a_ba54_5088_8cb5_1b0462af4acb" vbProcedure="false">'Heat map article'!$U$38</definedName>
    <definedName function="false" hidden="false" name="mleaf_cd8c1dd6_9f17_5669_8b3a_28edfebf7909" vbProcedure="false">'Heat map article'!$J$54</definedName>
    <definedName function="false" hidden="false" name="mleaf_cd8e31fa_8a5c_5af6_bd7c_f74266e82b65" vbProcedure="false">'Heat map article'!$AB$128</definedName>
    <definedName function="false" hidden="false" name="mleaf_cd9562be_f2fe_5e22_814d_d6c1a543d02b" vbProcedure="false">Resume_SensAnal!$N$79</definedName>
    <definedName function="false" hidden="false" name="mleaf_cd96d05f_a7db_5590_90ce_c8e6bc8ef54e" vbProcedure="false">'Use Phase_Grid'!$K$126</definedName>
    <definedName function="false" hidden="false" name="mleaf_cd9a1436_7181_5f01_9265_151096dfd1d7" vbProcedure="false">Recycling!$AL$143</definedName>
    <definedName function="false" hidden="false" name="mleaf_cd9bdb7a_900e_5933_845e_bef171eab68a" vbProcedure="false">'Use Phase'!$Q$76</definedName>
    <definedName function="false" hidden="false" name="mleaf_cd9e2dc4_69da_5d83_9c84_8cddda8c1c83" vbProcedure="false">Recycling!$I$126</definedName>
    <definedName function="false" hidden="false" name="mleaf_cd9ec979_1272_5c64_9916_bc6270ca079f" vbProcedure="false">Production!$E$135</definedName>
    <definedName function="false" hidden="false" name="mleaf_cd9f64b4_eda7_53bc_97f1_8acfed36be3f" vbProcedure="false">Resume_SensAnal!$AG$102</definedName>
    <definedName function="false" hidden="false" name="mleaf_cda80985_342b_503d_b91d_2b585431ef1f" vbProcedure="false">Resume_SensAnal!$AO$104</definedName>
    <definedName function="false" hidden="false" name="mleaf_cdaa2819_62d0_5715_bb51_831fbbf7fc88" vbProcedure="false">'Use Phase_Grid'!$V$166</definedName>
    <definedName function="false" hidden="false" name="mleaf_cdac8335_98d4_55ca_85d6_c1c88aa56bd9" vbProcedure="false">'Use Phase_Grid'!$P$212</definedName>
    <definedName function="false" hidden="false" name="mleaf_cdb04b75_8895_5ffc_99a8_3b42badcc970" vbProcedure="false">'Use Phase'!$AH$189</definedName>
    <definedName function="false" hidden="false" name="mleaf_cdb42bd4_0e1d_5e8e_91cb_d31e6f76770c" vbProcedure="false">Production!$Z$50</definedName>
    <definedName function="false" hidden="false" name="mleaf_cdb56f42_1c91_5c73_a13a_03903ab3a7bd" vbProcedure="false">'Heat map article'!$AZ$44</definedName>
    <definedName function="false" hidden="false" name="mleaf_cdb6307f_500c_5aac_8d40_c9ab2c74115b" vbProcedure="false">Recycling!$AC$129</definedName>
    <definedName function="false" hidden="false" name="mleaf_cdb7ba13_002e_5931_9ad8_3a890e72e794" vbProcedure="false">Recycling!$AF$108</definedName>
    <definedName function="false" hidden="false" name="mleaf_cdbacd65_42c3_506c_bd57_1ed2a8552d2b" vbProcedure="false">Resume_SensAnal!$N$42</definedName>
    <definedName function="false" hidden="false" name="mleaf_cdbeebd7_80f1_5531_8eb5_3e6814d51ebd" vbProcedure="false">'Use Phase_Grid'!$O$6</definedName>
    <definedName function="false" hidden="false" name="mleaf_cdc0cefe_92bb_5aea_9f16_9a9e3274bc9a" vbProcedure="false">Recycling!$H$149</definedName>
    <definedName function="false" hidden="false" name="mleaf_cdc16ef0_3977_5f6f_856e_4e160c1842fa" vbProcedure="false">Recycling!$AR$77</definedName>
    <definedName function="false" hidden="false" name="mleaf_cdc3ef10_2fca_593d_9d41_ee3ec04e8113" vbProcedure="false">'Heat map article'!$AA$34</definedName>
    <definedName function="false" hidden="false" name="mleaf_cdcb588c_2930_50c4_ab35_3fec2637c6a7" vbProcedure="false">'Use Phase_Grid'!$Q$118</definedName>
    <definedName function="false" hidden="false" name="mleaf_cdcc5993_5d86_5a3f_9611_9d18a4b286c6" vbProcedure="false">Production!$AP$86</definedName>
    <definedName function="false" hidden="false" name="mleaf_cdcce173_aae8_56d4_a0e9_c14e36fdd2bd" vbProcedure="false">Resume_SensAnal!$AP$94</definedName>
    <definedName function="false" hidden="false" name="mleaf_cdcee5b3_ccd1_5fd0_ae53_13afe69efa66" vbProcedure="false">Resume_SensAnal!$AM$119</definedName>
    <definedName function="false" hidden="false" name="mleaf_cdd020e2_a10c_5d1a_8cec_0365be1684db" vbProcedure="false">Resume_SensAnal!$D$194</definedName>
    <definedName function="false" hidden="false" name="mleaf_cdd24bb2_46b7_50c6_8cab_38f35fc3a8d0" vbProcedure="false">'Heat map article'!$AR$20</definedName>
    <definedName function="false" hidden="false" name="mleaf_cddb57fc_8b0f_59a2_867a_1b7d037732ce" vbProcedure="false">Graphs!$O$6</definedName>
    <definedName function="false" hidden="false" name="mleaf_cdddcd0e_fcbf_5496_bc09_4f6f7bcf82be" vbProcedure="false">'Use Phase'!$AK$253</definedName>
    <definedName function="false" hidden="false" name="mleaf_cddf79e1_3713_50a8_824f_1c48074f1e6a" vbProcedure="false">'Use Phase_Grid'!$M$27</definedName>
    <definedName function="false" hidden="false" name="mleaf_cde1eceb_f9c2_5dcd_bd5b_5096fc5d2f95" vbProcedure="false">'Heat map article'!$AP$9</definedName>
    <definedName function="false" hidden="false" name="mleaf_cde22a15_adfa_5e6b_876e_79ce1e372762" vbProcedure="false">Production!$H$51</definedName>
    <definedName function="false" hidden="false" name="mleaf_cde2499d_74b9_532b_8056_ef881959bb1c" vbProcedure="false">Resume_SensAnal!$AC$92</definedName>
    <definedName function="false" hidden="false" name="mleaf_cde4e5b7_3b63_5124_b69d_3f7d94fa41f2" vbProcedure="false">'Use Phase'!$U$203</definedName>
    <definedName function="false" hidden="false" name="mleaf_cde78435_d5ec_5fd0_b328_0adabc5b7973" vbProcedure="false">Recycling!$S$103</definedName>
    <definedName function="false" hidden="false" name="mleaf_cde96cc3_73e7_52e9_a3c7_2d5054216766" vbProcedure="false">'Use Phase'!$O$373</definedName>
    <definedName function="false" hidden="false" name="mleaf_cdea1302_6f12_5ecf_bb7b_70fd169efdca" vbProcedure="false">Resume_SensAnal!$Q$199</definedName>
    <definedName function="false" hidden="false" name="mleaf_cdea267b_b99c_57b2_a3e7_050d66d42014" vbProcedure="false">'Heat map article'!$AJ$13</definedName>
    <definedName function="false" hidden="false" name="mleaf_cdec8627_5fb4_57fd_9745_89dbacfe4267" vbProcedure="false">'Use Phase_Grid'!$M$196</definedName>
    <definedName function="false" hidden="false" name="mleaf_cdefed78_554d_5d7f_b2c6_6a303b9b2483" vbProcedure="false">'Use Phase'!$AJ$164</definedName>
    <definedName function="false" hidden="false" name="mleaf_cdf0585c_69d2_525a_a0d8_5032f66825f9" vbProcedure="false">'Heat map article'!$AI$130</definedName>
    <definedName function="false" hidden="false" name="mleaf_cdf1c00e_ca0d_5b5e_aa3a_3c99200b95bc" vbProcedure="false">'Use Phase'!$L$332</definedName>
    <definedName function="false" hidden="false" name="mleaf_cdf36aa0_9a18_5a07_a1ee_d46e68f1d923" vbProcedure="false">Production!$M$173</definedName>
    <definedName function="false" hidden="false" name="mleaf_cdf447bd_45e3_5b8f_8c4a_a5b303bd895b" vbProcedure="false">Graphs!$F$65</definedName>
    <definedName function="false" hidden="false" name="mleaf_cdf855d6_758b_560c_bd65_eed003c023fe" vbProcedure="false">Recycling!$X$170</definedName>
    <definedName function="false" hidden="false" name="mleaf_cdf94f4a_cb0b_5e4d_b642_e5d296b408e9" vbProcedure="false">Recycling!$AK$145</definedName>
    <definedName function="false" hidden="false" name="mleaf_cdffbd45_2bdc_5321_9a22_4c72d68c4c84" vbProcedure="false">Resume_SensAnal!$AM$37</definedName>
    <definedName function="false" hidden="false" name="mleaf_ce02efab_b712_595d_997b_3a81232c000f" vbProcedure="false">Resume_SensAnal!$E$12</definedName>
    <definedName function="false" hidden="false" name="mleaf_ce04542f_c35a_5b5a_98ac_c4b2175ac5d3" vbProcedure="false">Production!$N$131</definedName>
    <definedName function="false" hidden="false" name="mleaf_ce059f86_c353_505b_9ada_74961fcdf41b" vbProcedure="false">Resume_SensAnal!$E$104</definedName>
    <definedName function="false" hidden="false" name="mleaf_ce0a72a9_4479_5803_9353_70a219624c5f" vbProcedure="false">'Use Phase'!$L$27</definedName>
    <definedName function="false" hidden="false" name="mleaf_ce0e1eb5_9191_5d60_9cb6_af84abc43b1a" vbProcedure="false">Graphs!$F$16</definedName>
    <definedName function="false" hidden="false" name="mleaf_ce0e5a68_b262_5be5_90dc_60bc33c40993" vbProcedure="false">'Heat map article'!$D$129</definedName>
    <definedName function="false" hidden="false" name="mleaf_ce18f4c8_6ae5_5085_b5ba_20c04ad8935e" vbProcedure="false">'Use Phase_Grid'!$J$191</definedName>
    <definedName function="false" hidden="false" name="mleaf_ce19384d_dcc8_5051_bb8a_c42abab97b0f" vbProcedure="false">'Heat map article'!$AB$129</definedName>
    <definedName function="false" hidden="false" name="mleaf_ce1ccf2c_ff58_5e51_b5f4_d089f0bcea3a" vbProcedure="false">Resume_SensAnal!$Q$202</definedName>
    <definedName function="false" hidden="false" name="mleaf_ce1dde66_296c_5fb9_b94c_e62c0457fd10" vbProcedure="false">'Use Phase'!$D$46</definedName>
    <definedName function="false" hidden="false" name="mleaf_ce22bbcd_8af4_544d_81ba_90e0afa19cce" vbProcedure="false">Graphs!$M$48</definedName>
    <definedName function="false" hidden="false" name="mleaf_ce263068_7a5d_5d43_b22f_a514fd003c00" vbProcedure="false">'Use Phase'!$R$245</definedName>
    <definedName function="false" hidden="false" name="mleaf_ce2659c3_92d7_5fe7_b508_ed5b294fdc3f" vbProcedure="false">'Heat map article'!$AB$107</definedName>
    <definedName function="false" hidden="false" name="mleaf_ce269e2a_21be_5d7d_b43a_60e407ebc94b" vbProcedure="false">Resume_SensAnal!$K$106</definedName>
    <definedName function="false" hidden="false" name="mleaf_ce26f065_50ea_516b_b7d8_fc99d1ed02e7" vbProcedure="false">'Use Phase'!$AH$262</definedName>
    <definedName function="false" hidden="false" name="mleaf_ce270446_f0c6_56c6_b676_d023f0442e69" vbProcedure="false">'Use Phase'!$AF$168</definedName>
    <definedName function="false" hidden="false" name="mleaf_ce2a8e74_36e9_504d_8c9e_4dff332b94ff" vbProcedure="false">Resume_SensAnal!$AG$45</definedName>
    <definedName function="false" hidden="false" name="mleaf_ce2bfa29_3611_597f_8e17_3a09b61150e5" vbProcedure="false">'Use Phase'!$J$286</definedName>
    <definedName function="false" hidden="false" name="mleaf_ce2c75b8_52d2_55b2_822c_6319f8412792" vbProcedure="false">Production!$AT$57</definedName>
    <definedName function="false" hidden="false" name="mleaf_ce2d3d52_059e_53f3_b48e_bd4d2210d647" vbProcedure="false">'Use Phase'!$U$288</definedName>
    <definedName function="false" hidden="false" name="mleaf_ce32a881_1348_538c_8771_df12c157c451" vbProcedure="false">'Use Phase'!$M$90</definedName>
    <definedName function="false" hidden="false" name="mleaf_ce34d09f_130e_58be_9d2c_349a3fbc60e3" vbProcedure="false">'Use Phase'!$K$244</definedName>
    <definedName function="false" hidden="false" name="mleaf_ce3d4356_26b8_51f4_ad96_f45b92ef7131" vbProcedure="false">'Heat map article'!$AG$37</definedName>
    <definedName function="false" hidden="false" name="mleaf_ce3e7a1f_6661_5c42_b153_63ccb9b16bdf" vbProcedure="false">'Use Phase_Grid'!$L$110</definedName>
    <definedName function="false" hidden="false" name="mleaf_ce4144e3_26cb_5aa8_81e7_951d20b2193a" vbProcedure="false">'Heat map article'!$AQ$37</definedName>
    <definedName function="false" hidden="false" name="mleaf_ce4684d1_76ce_52a0_b1d5_1e6132a34d1d" vbProcedure="false">'Use Phase'!$U$181</definedName>
    <definedName function="false" hidden="false" name="mleaf_ce494d4f_b095_5d17_9ef4_332d638126f0" vbProcedure="false">'Use Phase'!$N$53</definedName>
    <definedName function="false" hidden="false" name="mleaf_ce5a939b_63c9_5ee7_9059_4cf348966df4" vbProcedure="false">'Use Phase'!$K$210</definedName>
    <definedName function="false" hidden="false" name="mleaf_ce5afb9d_bcfa_58d9_95bc_c5f8ca984348" vbProcedure="false">'Heat map article'!$X$60</definedName>
    <definedName function="false" hidden="false" name="mleaf_ce5bf19c_8ab6_53f0_9390_74de5ff1648e" vbProcedure="false">'Use Phase'!$K$278</definedName>
    <definedName function="false" hidden="false" name="mleaf_ce61b866_19cd_586a_bae6_a150f068a4a1" vbProcedure="false">Recycling!$AG$187</definedName>
    <definedName function="false" hidden="false" name="mleaf_ce64f9e5_8670_5295_9e80_003fb3322c28" vbProcedure="false">Recycling!$AM$113</definedName>
    <definedName function="false" hidden="false" name="mleaf_ce6a7d1b_c7b3_53ee_bd0e_c15ba925db8f" vbProcedure="false">'Use Phase'!$L$50</definedName>
    <definedName function="false" hidden="false" name="mleaf_ce6d7210_ed6e_5836_962e_fb2560b44154" vbProcedure="false">'Use Phase'!$AE$192</definedName>
    <definedName function="false" hidden="false" name="mleaf_ce6f1836_2895_57f0_a6e4_5fcfb428a636" vbProcedure="false">Recycling!$AV$307</definedName>
    <definedName function="false" hidden="false" name="mleaf_ce781d4e_4abb_5a1b_afd2_f36850aff7c6" vbProcedure="false">'Heat map article'!$AA$23</definedName>
    <definedName function="false" hidden="false" name="mleaf_ce812f59_9fb6_5edf_8aa0_a4972314b2dd" vbProcedure="false">'Use Phase_Grid'!$R$114</definedName>
    <definedName function="false" hidden="false" name="mleaf_ce827c2f_af97_5ac6_be1d_dc66e61d160e" vbProcedure="false">'Use Phase'!$Q$338</definedName>
    <definedName function="false" hidden="false" name="mleaf_ce86fa7d_44a4_5ef6_9f38_9035bba62332" vbProcedure="false">'Heat map article'!$H$13</definedName>
    <definedName function="false" hidden="false" name="mleaf_ce8735a1_2964_50ae_bc42_ac9efacdd424" vbProcedure="false">Recycling!$BI$106</definedName>
    <definedName function="false" hidden="false" name="mleaf_ce899e59_dd5a_51ca_9a55_1e79183ad86a" vbProcedure="false">Resume_SensAnal!$AL$67</definedName>
    <definedName function="false" hidden="false" name="mleaf_ce89b0f5_450a_5925_a16e_e7f9d3b72ba6" vbProcedure="false">Production!$R$14</definedName>
    <definedName function="false" hidden="false" name="mleaf_ce8ee13d_fd01_581b_add3_2f55a84b1c4a" vbProcedure="false">Resume_SensAnal!$AI$75</definedName>
    <definedName function="false" hidden="false" name="mleaf_ce9099d1_a279_5c4c_8f0a_f808800eff43" vbProcedure="false">Resume_SensAnal!$AO$102</definedName>
    <definedName function="false" hidden="false" name="mleaf_ce98228d_ec4e_5a4d_b18f_33a415a86903" vbProcedure="false">Recycling!$V$106</definedName>
    <definedName function="false" hidden="false" name="mleaf_ce98d775_cdf1_53d1_8106_24db2ac835ee" vbProcedure="false">'Heat map article'!$X$20</definedName>
    <definedName function="false" hidden="false" name="mleaf_ce9a8b2d_5558_53d5_ad6a_7d2c32de3ea1" vbProcedure="false">Recycling!$AB$101</definedName>
    <definedName function="false" hidden="false" name="mleaf_ce9d0b74_adc6_5fd5_b11b_464144563a4d" vbProcedure="false">'Use Phase'!$V$307</definedName>
    <definedName function="false" hidden="false" name="mleaf_ce9d4fdd_1cd6_5886_a24c_30ba6cf9d3a7" vbProcedure="false">Recycling!$AR$66</definedName>
    <definedName function="false" hidden="false" name="mleaf_ce9e9b53_4018_5be1_9375_4b639b4943ca" vbProcedure="false">Graphs!$G$46</definedName>
    <definedName function="false" hidden="false" name="mleaf_cea17daa_bcf9_5827_a8a0_c1e3a67f3c87" vbProcedure="false">'Heat map article'!$AJ$150</definedName>
    <definedName function="false" hidden="false" name="mleaf_cea7dbec_b5b9_5403_9d2a_4d2c3a4f9724" vbProcedure="false">'Use Phase'!$R$112</definedName>
    <definedName function="false" hidden="false" name="mleaf_ceaac3cf_329c_5db4_99a1_1a17b8d7b953" vbProcedure="false">Resume_SensAnal!$E$150</definedName>
    <definedName function="false" hidden="false" name="mleaf_ceabd89b_93d9_5aa5_a8bc_3ccd9e6fafb2" vbProcedure="false">Whisker_Sens!$E$55</definedName>
    <definedName function="false" hidden="false" name="mleaf_ceac4ba9_92e0_5dd0_96f1_a06ab965e60f" vbProcedure="false">Graphs!$C$33</definedName>
    <definedName function="false" hidden="false" name="mleaf_cebad2e2_eeeb_51ce_8bb7_c788092e0a0a" vbProcedure="false">Resume_SensAnal!$J$95</definedName>
    <definedName function="false" hidden="false" name="mleaf_cebd9052_216b_5a2d_aeb3_09b27d178d0c" vbProcedure="false">'Heat map article'!$AI$16</definedName>
    <definedName function="false" hidden="false" name="mleaf_cebe0bb4_b594_5116_8556_10fe75720edc" vbProcedure="false">'Use Phase'!$AI$171</definedName>
    <definedName function="false" hidden="false" name="mleaf_cebf3c11_0fec_5626_a127_cbcaa8e4996f" vbProcedure="false">Recycling!$U$101</definedName>
    <definedName function="false" hidden="false" name="mleaf_cec4684f_317b_5eb0_9fcf_dc519795c81a" vbProcedure="false">Resume_SensAnal!$N$127</definedName>
    <definedName function="false" hidden="false" name="mleaf_cec46edb_a5c8_5167_a58a_b3ab8cc0a615" vbProcedure="false">'Use Phase'!$M$4</definedName>
    <definedName function="false" hidden="false" name="mleaf_cec5ff17_3b64_5705_a1d8_4034a2df3718" vbProcedure="false">'Use Phase_Grid'!$N$159</definedName>
    <definedName function="false" hidden="false" name="mleaf_ced08013_5cf5_53a4_bd12_b2cd8e8d0d14" vbProcedure="false">'Heat map article'!$AD$21</definedName>
    <definedName function="false" hidden="false" name="mleaf_ced68257_f622_5fe2_9b94_e817470b94f5" vbProcedure="false">'Heat map article'!$H$142</definedName>
    <definedName function="false" hidden="false" name="mleaf_ced72964_4755_574d_8b4c_b01745cda3d9" vbProcedure="false">Resume_SensAnal!$H$130</definedName>
    <definedName function="false" hidden="false" name="mleaf_ced77870_1cef_55f8_9a73_13dd5e49ce80" vbProcedure="false">'Use Phase'!$AI$183</definedName>
    <definedName function="false" hidden="false" name="mleaf_ceda33ae_2e72_5c82_98db_d95a83f34630" vbProcedure="false">'Heat map article'!$R$104</definedName>
    <definedName function="false" hidden="false" name="mleaf_cedf9207_9a5c_542b_bb5a_cc7bba3d89a9" vbProcedure="false">'Use Phase'!$N$313</definedName>
    <definedName function="false" hidden="false" name="mleaf_cee0c041_3af4_52c2_8aa0_87e6b6d2f69b" vbProcedure="false">Resume_SensAnal!$S$12</definedName>
    <definedName function="false" hidden="false" name="mleaf_cee3b8ab_0ba1_5305_b0b4_8e455bfbea22" vbProcedure="false">'Use Phase_Grid'!$L$205</definedName>
    <definedName function="false" hidden="false" name="mleaf_cee3c33e_c211_5d10_9560_180ea18548ce" vbProcedure="false">'Use Phase'!$K$10</definedName>
    <definedName function="false" hidden="false" name="mleaf_cee54ddf_500f_5078_bca6_8a8c2844ef84" vbProcedure="false">'Use Phase'!$AI$292</definedName>
    <definedName function="false" hidden="false" name="mleaf_cee77a52_e50f_57eb_bad4_827edb3b704b" vbProcedure="false">Resume_SensAnal!$S$191</definedName>
    <definedName function="false" hidden="false" name="mleaf_cee8359f_877f_5519_9ce5_12ae34ff96c7" vbProcedure="false">'Use Phase'!$O$344</definedName>
    <definedName function="false" hidden="false" name="mleaf_ceeba0ab_d22c_538a_8772_fabe39a12b2f" vbProcedure="false">Resume_SensAnal!$O$73</definedName>
    <definedName function="false" hidden="false" name="mleaf_ceec1a6d_f474_5b31_970d_89f5f286ee21" vbProcedure="false">Recycling!$V$130</definedName>
    <definedName function="false" hidden="false" name="mleaf_ceecb15e_afcc_5678_b20f_5e5415c4d469" vbProcedure="false">Graphs!$M$26</definedName>
    <definedName function="false" hidden="false" name="mleaf_ceef3ce2_db76_55bb_8391_3f073895cf2a" vbProcedure="false">Resume_SensAnal!$Q$221</definedName>
    <definedName function="false" hidden="false" name="mleaf_ceef57b7_1ce5_5e39_b056_a1bc84b1fa2a" vbProcedure="false">Resume_SensAnal!$H$127</definedName>
    <definedName function="false" hidden="false" name="mleaf_cef1f37f_d4ec_56d9_b9eb_310e12d44dd2" vbProcedure="false">'Use Phase'!$J$157</definedName>
    <definedName function="false" hidden="false" name="mleaf_cef1f676_bb1b_5c8e_b237_ae4b88516196" vbProcedure="false">'Heat map article'!$R$105</definedName>
    <definedName function="false" hidden="false" name="mleaf_cef4d875_5712_5bac_924f_c36501249940" vbProcedure="false">'Use Phase'!$P$306</definedName>
    <definedName function="false" hidden="false" name="mleaf_cefe26dd_c115_5516_972a_ec6c8b54c177" vbProcedure="false">Production!$BE$220</definedName>
    <definedName function="false" hidden="false" name="mleaf_cf01b740_e972_50c3_a012_381c88134657" vbProcedure="false">Recycling!$BG$104</definedName>
    <definedName function="false" hidden="false" name="mleaf_cf0620a1_dbd6_595e_93de_9f2c016b151d" vbProcedure="false">Resume_SensAnal!$AH$69</definedName>
    <definedName function="false" hidden="false" name="mleaf_cf06d683_df24_5648_8574_f66bf6086b11" vbProcedure="false">'Heat map article'!$V$13</definedName>
    <definedName function="false" hidden="false" name="mleaf_cf079983_51b0_5cb3_a267_db6bb2e0be65" vbProcedure="false">Production!$D$4</definedName>
    <definedName function="false" hidden="false" name="mleaf_cf0824e0_e80a_58f3_8a02_0a795079cd38" vbProcedure="false">'Heat map article'!$V$26</definedName>
    <definedName function="false" hidden="false" name="mleaf_cf0a364b_e4d1_5ba7_b704_e322af54dd1c" vbProcedure="false">'Use Phase'!$W$173</definedName>
    <definedName function="false" hidden="false" name="mleaf_cf0aa5f2_19fe_5b99_bf11_5510c9474ff6" vbProcedure="false">Production!$G$204</definedName>
    <definedName function="false" hidden="false" name="mleaf_cf0c6d5b_1e97_5765_9670_1d5d1675a893" vbProcedure="false">Resume_SensAnal!$K$155</definedName>
    <definedName function="false" hidden="false" name="mleaf_cf0fbc77_ccd7_51cd_b992_0bc2515df549" vbProcedure="false">Resume_SensAnal!$I$13</definedName>
    <definedName function="false" hidden="false" name="mleaf_cf1032a8_1076_5368_9aba_a05816ea2870" vbProcedure="false">Production!$AV$152</definedName>
    <definedName function="false" hidden="false" name="mleaf_cf111784_98b5_5f5d_8dbf_767775055272" vbProcedure="false">Recycling!$AO$152</definedName>
    <definedName function="false" hidden="false" name="mleaf_cf1499a5_6fc9_5049_bcf3_95499d06c322" vbProcedure="false">Resume_SensAnal!$J$157</definedName>
    <definedName function="false" hidden="false" name="mleaf_cf14ad38_9643_5612_b84c_8ce0e4e11bb0" vbProcedure="false">Recycling!$AQ$165</definedName>
    <definedName function="false" hidden="false" name="mleaf_cf14c455_bfc4_5e44_b6fe_1ddcc6b98322" vbProcedure="false">'Use Phase'!$M$104</definedName>
    <definedName function="false" hidden="false" name="mleaf_cf1532c9_25da_51bb_a958_29140fe7e893" vbProcedure="false">'Heat map article'!$AI$45</definedName>
    <definedName function="false" hidden="false" name="mleaf_cf155de6_39c8_57b3_bf56_a697ce1e683a" vbProcedure="false">'Heat map article'!$N$139</definedName>
    <definedName function="false" hidden="false" name="mleaf_cf1ca7a1_9a72_59a0_8767_475cfb95c189" vbProcedure="false">Recycling!$S$184</definedName>
    <definedName function="false" hidden="false" name="mleaf_cf1dfd87_e13a_5a7a_be33_80dc21bedaef" vbProcedure="false">'Heat map article'!$E$18</definedName>
    <definedName function="false" hidden="false" name="mleaf_cf1e07df_58c1_5b26_afb8_5ae2c0eced24" vbProcedure="false">'Heat map article'!$Q$9</definedName>
    <definedName function="false" hidden="false" name="mleaf_cf1edd46_3601_551c_ab16_e1d4446709d5" vbProcedure="false">Production!$BN$48</definedName>
    <definedName function="false" hidden="false" name="mleaf_cf261ffa_b8e2_5087_a405_730a006c69b0" vbProcedure="false">'Use Phase_Grid'!$M$239</definedName>
    <definedName function="false" hidden="false" name="mleaf_cf37f40f_905b_5dae_b954_03f13781aea3" vbProcedure="false">Recycling!$CC$116</definedName>
    <definedName function="false" hidden="false" name="mleaf_cf397700_0365_5ceb_9f0e_b70f98cf3eed" vbProcedure="false">Production!$AT$4</definedName>
    <definedName function="false" hidden="false" name="mleaf_cf3ce467_e0e5_59db_bb58_44dd654b47d1" vbProcedure="false">Graphs!$Q$43</definedName>
    <definedName function="false" hidden="false" name="mleaf_cf49862e_4689_55f2_903e_b50ea1bf38fc" vbProcedure="false">'Use Phase'!$M$376</definedName>
    <definedName function="false" hidden="false" name="mleaf_cf4da728_65a2_5fed_b9d5_8226cc0fc370" vbProcedure="false">'Use Phase_Grid'!$W$142</definedName>
    <definedName function="false" hidden="false" name="mleaf_cf56d9ce_a781_5de2_ae7f_2241e0230d14" vbProcedure="false">'Heat map article'!$AF$64</definedName>
    <definedName function="false" hidden="false" name="mleaf_cf58dfaf_cf9d_5527_b404_24e505a8d5a1" vbProcedure="false">Recycling!$P$103</definedName>
    <definedName function="false" hidden="false" name="mleaf_cf595cd3_f4f9_557b_b9d4_3650faa06a94" vbProcedure="false">'Use Phase'!$R$207</definedName>
    <definedName function="false" hidden="false" name="mleaf_cf5a8c5d_7ab2_5583_9766_c9dc345fa95a" vbProcedure="false">Recycling!$AV$308</definedName>
    <definedName function="false" hidden="false" name="mleaf_cf5b0c87_5349_5831_b101_448218a2cf84" vbProcedure="false">Graphs!$N$13</definedName>
    <definedName function="false" hidden="false" name="mleaf_cf626346_8c3c_545c_80dd_d2339613a0c8" vbProcedure="false">'Use Phase_Grid'!$K$39</definedName>
    <definedName function="false" hidden="false" name="mleaf_cf672edc_05b9_57f6_8785_e1d0450cfbbf" vbProcedure="false">'Use Phase'!$S$140</definedName>
    <definedName function="false" hidden="false" name="mleaf_cf677f1f_75a5_59f9_b972_eab5338b540a" vbProcedure="false">Recycling!$AN$95</definedName>
    <definedName function="false" hidden="false" name="mleaf_cf68d5a7_da38_5655_a8d2_eaf4f37737cf" vbProcedure="false">'Use Phase'!$S$281</definedName>
    <definedName function="false" hidden="false" name="mleaf_cf69b592_b85c_5dba_aa68_a7680d9260c9" vbProcedure="false">Resume_SensAnal!$P$202</definedName>
    <definedName function="false" hidden="false" name="mleaf_cf6c1ff0_4902_5676_a2f5_96023f5be706" vbProcedure="false">Recycling!$BG$110</definedName>
    <definedName function="false" hidden="false" name="mleaf_cf6cc7de_9ba0_5dcf_94e3_9cb5d70a7790" vbProcedure="false">'Use Phase'!$V$296</definedName>
    <definedName function="false" hidden="false" name="mleaf_cf769e9d_4beb_56bb_b0b9_fba23d99a0e1" vbProcedure="false">'Use Phase'!$L$11</definedName>
    <definedName function="false" hidden="false" name="mleaf_cf7b50d8_c3b7_5436_88fd_0addd20b5b91" vbProcedure="false">'Use Phase'!$P$209</definedName>
    <definedName function="false" hidden="false" name="mleaf_cf7ebe40_6721_5ad9_ba0a_d7f741e3e6f3" vbProcedure="false">'Heat map article'!$V$54</definedName>
    <definedName function="false" hidden="false" name="mleaf_cf7fa58f_6c90_5120_ba60_46048f60022f" vbProcedure="false">'Use Phase_Grid'!$K$30</definedName>
    <definedName function="false" hidden="false" name="mleaf_cf857c0d_0888_5f45_b8c7_c70c40f98b04" vbProcedure="false">Resume_SensAnal!$AC$105</definedName>
    <definedName function="false" hidden="false" name="mleaf_cf880310_fb28_5301_8f47_4d5dee893bb3" vbProcedure="false">'Heat map article'!$U$50</definedName>
    <definedName function="false" hidden="false" name="mleaf_cf89282b_6de1_5d85_8630_6131b1c5965e" vbProcedure="false">'Use Phase_Grid'!$C$14</definedName>
    <definedName function="false" hidden="false" name="mleaf_cf89efe1_ad85_597f_be70_f088ea0f5f04" vbProcedure="false">'Use Phase'!$AF$307</definedName>
    <definedName function="false" hidden="false" name="mleaf_cf8acadd_b925_5e1e_a4ea_6dc7bc982e8b" vbProcedure="false">Graphs!$G$21</definedName>
    <definedName function="false" hidden="false" name="mleaf_cf8b1916_a3bd_51de_a43c_6349755f32b2" vbProcedure="false">Resume_SensAnal!$H$201</definedName>
    <definedName function="false" hidden="false" name="mleaf_cf8b4052_84ab_5b7e_a580_a42ef08868ab" vbProcedure="false">Resume_SensAnal!$F$202</definedName>
    <definedName function="false" hidden="false" name="mleaf_cf8c9209_df2e_51c5_b7cf_eacab3ed1107" vbProcedure="false">'Heat map article'!$M$144</definedName>
    <definedName function="false" hidden="false" name="mleaf_cf8d9469_7205_559c_a86b_decb728e5c0a" vbProcedure="false">Resume_SensAnal!$M$45</definedName>
    <definedName function="false" hidden="false" name="mleaf_cf8e7240_5a4c_5a02_877c_8fdd93d85302" vbProcedure="false">Production!$Y$52</definedName>
    <definedName function="false" hidden="false" name="mleaf_cf910e7e_481a_5a5b_9a24_d1936621c3e4" vbProcedure="false">'Use Phase'!$V$345</definedName>
    <definedName function="false" hidden="false" name="mleaf_cf915536_e373_5d81_9376_c01f30b3c446" vbProcedure="false">Resume_SensAnal!$AI$77</definedName>
    <definedName function="false" hidden="false" name="mleaf_cf917685_16ec_52f6_a2a5_976d0d83c205" vbProcedure="false">Production!$S$73</definedName>
    <definedName function="false" hidden="false" name="mleaf_cf937061_f25f_5600_b241_95d4e97194ae" vbProcedure="false">'Heat map article'!$M$9</definedName>
    <definedName function="false" hidden="false" name="mleaf_cf93e1a8_a739_5aa6_a581_f7f7bb2f0492" vbProcedure="false">Recycling!$AV$12</definedName>
    <definedName function="false" hidden="false" name="mleaf_cf98055e_c29c_5ae9_a88e_b1315c0413d7" vbProcedure="false">'Heat map article'!$AF$97</definedName>
    <definedName function="false" hidden="false" name="mleaf_cf99606e_3e2d_5ebc_89b1_7be7922d399b" vbProcedure="false">'Use Phase'!$M$35</definedName>
    <definedName function="false" hidden="false" name="mleaf_cf9af470_ea91_5393_89b1_1cb3067ba905" vbProcedure="false">Recycling!$AP$314</definedName>
    <definedName function="false" hidden="false" name="mleaf_cf9cc576_6008_5adb_b00d_b278213fa568" vbProcedure="false">Graphs!$B$12</definedName>
    <definedName function="false" hidden="false" name="mleaf_cf9f345a_0c01_5377_9388_13c420746541" vbProcedure="false">'Use Phase'!$AJ$253</definedName>
    <definedName function="false" hidden="false" name="mleaf_cf9f3ea4_be02_56a0_a79f_c0603869d99d" vbProcedure="false">Recycling!$AC$176</definedName>
    <definedName function="false" hidden="false" name="mleaf_cf9f4946_4481_5692_ac43_3eee50ed83a4" vbProcedure="false">Resume_SensAnal!$AF$65</definedName>
    <definedName function="false" hidden="false" name="mleaf_cfa3f790_b938_59a8_a682_c58f987a9cdf" vbProcedure="false">'Use Phase'!$R$49</definedName>
    <definedName function="false" hidden="false" name="mleaf_cfa82f43_ffde_5953_a1e1_5170cdcb51a3" vbProcedure="false">'Use Phase'!$AI$328</definedName>
    <definedName function="false" hidden="false" name="mleaf_cfac8e8c_3af9_59d4_ab27_55f40e1bf6ed" vbProcedure="false">'Use Phase'!$AE$329</definedName>
    <definedName function="false" hidden="false" name="mleaf_cfad4618_514e_50d6_b883_3db8534762f9" vbProcedure="false">Recycling!$AB$187</definedName>
    <definedName function="false" hidden="false" name="mleaf_cfae9c6c_7e62_54a3_a3cc_c2dfeade0b2a" vbProcedure="false">Recycling!$BO$333</definedName>
    <definedName function="false" hidden="false" name="mleaf_cfb2f6f4_d907_582d_8a87_991d255365cb" vbProcedure="false">'Use Phase'!$M$342</definedName>
    <definedName function="false" hidden="false" name="mleaf_cfb55d81_1fd0_5c21_9898_90dbf857b648" vbProcedure="false">Recycling!$BQ$302</definedName>
    <definedName function="false" hidden="false" name="mleaf_cfb6b1e4_9b26_5387_aa7c_d5cbdf0be717" vbProcedure="false">Resume_SensAnal!$X$13</definedName>
    <definedName function="false" hidden="false" name="mleaf_cfbb24a2_6fc3_5531_8422_ac9fd77f2e6d" vbProcedure="false">Production!$D$29</definedName>
    <definedName function="false" hidden="false" name="mleaf_cfc3365c_2a33_597d_8d1e_7625b91b844a" vbProcedure="false">'Use Phase_Grid'!$S$185</definedName>
    <definedName function="false" hidden="false" name="mleaf_cfca8354_21ff_5eda_b946_f23b12093557" vbProcedure="false">'Use Phase'!$O$242</definedName>
    <definedName function="false" hidden="false" name="mleaf_cfcc900e_a18d_5cd1_97a4_f0a549c2171c" vbProcedure="false">'Use Phase'!$AJ$222</definedName>
    <definedName function="false" hidden="false" name="mleaf_cfcecff0_1e9c_54ee_8d03_0893c376420e" vbProcedure="false">'Heat map article'!$AE$12</definedName>
    <definedName function="false" hidden="false" name="mleaf_cfd0d961_f9ab_5e53_9e0a_065687f69330" vbProcedure="false">'Heat map article'!$BA$13</definedName>
    <definedName function="false" hidden="false" name="mleaf_cfd1668b_74e0_5bbe_8a00_2d3ee85a2245" vbProcedure="false">'Use Phase'!$T$316</definedName>
    <definedName function="false" hidden="false" name="mleaf_cfd35a34_8d87_5007_8c0b_1fa1a2ac3577" vbProcedure="false">Resume_SensAnal!$J$96</definedName>
    <definedName function="false" hidden="false" name="mleaf_cfd44d0d_1494_58e2_bbe5_4d94bada13d4" vbProcedure="false">Graphs!$L$21</definedName>
    <definedName function="false" hidden="false" name="mleaf_cfd70ac4_3bf2_52fb_9700_eee5acece1b7" vbProcedure="false">Recycling!$AX$152</definedName>
    <definedName function="false" hidden="false" name="mleaf_cfd7b94d_b217_540a_8f42_80dd83c06d78" vbProcedure="false">'Use Phase'!$L$71</definedName>
    <definedName function="false" hidden="false" name="mleaf_cfd8176e_c7bc_5c76_862b_4039eb873d11" vbProcedure="false">'Use Phase'!$M$165</definedName>
    <definedName function="false" hidden="false" name="mleaf_cfdd95ad_595e_5d61_ad00_1ea67559829d" vbProcedure="false">'Heat map article'!$Y$105</definedName>
    <definedName function="false" hidden="false" name="mleaf_cfdf3031_3435_5da1_bd02_bf317f2c78d2" vbProcedure="false">'Use Phase'!$AJ$241</definedName>
    <definedName function="false" hidden="false" name="mleaf_cfe45a28_6bbe_52ca_86dc_ff5d9e481aa5" vbProcedure="false">Recycling!$E$92</definedName>
    <definedName function="false" hidden="false" name="mleaf_cfe4d111_763c_571e_a9ed_79cd5cd8f1b9" vbProcedure="false">Resume_SensAnal!$H$221</definedName>
    <definedName function="false" hidden="false" name="mleaf_cfe79851_9ef5_5044_8709_56f9746726a9" vbProcedure="false">Whisker_Sens!$C$18</definedName>
    <definedName function="false" hidden="false" name="mleaf_cfe860c4_2ede_5b7e_9140_5d03bcb472df" vbProcedure="false">'Use Phase_Grid'!$W$139</definedName>
    <definedName function="false" hidden="false" name="mleaf_cfeae8ac_7455_5e71_97ed_d9e28ed00499" vbProcedure="false">Resume_SensAnal!$AH$31</definedName>
    <definedName function="false" hidden="false" name="mleaf_cfeb3492_7851_517d_bab4_a812b5bec445" vbProcedure="false">Production!$AJ$153</definedName>
    <definedName function="false" hidden="false" name="mleaf_cfeb43ac_2889_53f3_9b96_2999aca6b5c7" vbProcedure="false">Recycling!$BJ$323</definedName>
    <definedName function="false" hidden="false" name="mleaf_cfeb7f5e_2ad6_5616_847b_709955ee309d" vbProcedure="false">Recycling!$U$113</definedName>
    <definedName function="false" hidden="false" name="mleaf_cfec048f_c8e8_5ef0_8430_083a88e1e230" vbProcedure="false">'Use Phase_Grid'!$P$138</definedName>
    <definedName function="false" hidden="false" name="mleaf_cfec65b9_7ef7_5f84_a3ca_39c9e31ae167" vbProcedure="false">Production!$H$66</definedName>
    <definedName function="false" hidden="false" name="mleaf_cfed81f8_d98d_51b5_9245_80be1f3667e9" vbProcedure="false">'Use Phase'!$AJ$294</definedName>
    <definedName function="false" hidden="false" name="mleaf_cfee02d1_14ec_56df_91f8_c06494fc81c3" vbProcedure="false">'Use Phase'!$P$387</definedName>
    <definedName function="false" hidden="false" name="mleaf_cfefa9ce_c46c_5d47_aa2d_73dfeb189e0c" vbProcedure="false">'Use Phase'!$AH$149</definedName>
    <definedName function="false" hidden="false" name="mleaf_cfefc1b8_200c_5f2d_8423_e79f59bc23ed" vbProcedure="false">'Use Phase'!$AH$164</definedName>
    <definedName function="false" hidden="false" name="mleaf_cff06457_4c1b_51ac_88e8_68a72e2ed6b5" vbProcedure="false">'Use Phase'!$R$117</definedName>
    <definedName function="false" hidden="false" name="mleaf_cff3a091_409d_517b_92f6_33420ab397c6" vbProcedure="false">Resume_SensAnal!$AN$103</definedName>
    <definedName function="false" hidden="false" name="mleaf_cfffec87_49a9_5adf_9613_1cc0e5dd669b" vbProcedure="false">'Heat map article'!$N$154</definedName>
    <definedName function="false" hidden="false" name="mleaf_d0006ac2_9475_5970_8f3b_e72bb412592f" vbProcedure="false">Resume_SensAnal!$AI$86</definedName>
    <definedName function="false" hidden="false" name="mleaf_d00154fb_f669_59d0_9e85_9e8b50e38071" vbProcedure="false">'Use Phase'!$Q$183</definedName>
    <definedName function="false" hidden="false" name="mleaf_d00185d8_de72_5fd2_8f45_746f17d7e3e9" vbProcedure="false">Resume_SensAnal!$H$76</definedName>
    <definedName function="false" hidden="false" name="mleaf_d0071f90_c74d_58dc_82e5_d186f0ef99f2" vbProcedure="false">'Heat map article'!$AJ$126</definedName>
    <definedName function="false" hidden="false" name="mleaf_d0086d9e_84aa_5807_9240_94aead20c3fd" vbProcedure="false">'Heat map article'!$D$93</definedName>
    <definedName function="false" hidden="false" name="mleaf_d008c9cf_709a_54c7_8400_2a72a360f6e5" vbProcedure="false">'Use Phase'!$P$274</definedName>
    <definedName function="false" hidden="false" name="mleaf_d00b3851_648f_51da_9eed_9c40fcde192d" vbProcedure="false">'Use Phase'!$N$147</definedName>
    <definedName function="false" hidden="false" name="mleaf_d00c8b3f_e094_57ff_9aa9_1f7b61fe3e82" vbProcedure="false">'Heat map article'!$V$62</definedName>
    <definedName function="false" hidden="false" name="mleaf_d00d66b6_dd96_5fbd_9374_faf929abb757" vbProcedure="false">'Use Phase'!$R$155</definedName>
    <definedName function="false" hidden="false" name="mleaf_d00ea806_efe8_58d8_86d1_ff91c5f2cc18" vbProcedure="false">Resume_SensAnal!$AC$106</definedName>
    <definedName function="false" hidden="false" name="mleaf_d010212d_8078_505e_ae05_c0bd9e9e60ca" vbProcedure="false">Resume_SensAnal!$AN$117</definedName>
    <definedName function="false" hidden="false" name="mleaf_d012a67c_4341_5bfb_b7a6_4b83082f7830" vbProcedure="false">'Heat map article'!$AE$132</definedName>
    <definedName function="false" hidden="false" name="mleaf_d012c064_75ae_577c_8cfc_4ba17c89d009" vbProcedure="false">Recycling!$AZ$144</definedName>
    <definedName function="false" hidden="false" name="mleaf_d0142933_8b33_5a2d_842a_1d8c91a9c39e" vbProcedure="false">Production!$K$32</definedName>
    <definedName function="false" hidden="false" name="mleaf_d016a865_a504_55f8_a418_efa9e4dec1dd" vbProcedure="false">Recycling!$Y$91</definedName>
    <definedName function="false" hidden="false" name="mleaf_d019d3eb_75e6_5c33_a61a_ebbdebbc0d30" vbProcedure="false">Production!$BM$93</definedName>
    <definedName function="false" hidden="false" name="mleaf_d01dbfca_7c94_5df9_800c_05ded8ec25bc" vbProcedure="false">'Use Phase_Grid'!$L$40</definedName>
    <definedName function="false" hidden="false" name="mleaf_d02875e9_55d9_5fbe_83f8_dfa68fab69b3" vbProcedure="false">Recycling!$AO$165</definedName>
    <definedName function="false" hidden="false" name="mleaf_d02de1da_5799_56b1_b750_73fc4e2b1b53" vbProcedure="false">Resume_SensAnal!$K$50</definedName>
    <definedName function="false" hidden="false" name="mleaf_d02e0c72_3a3c_5f16_a622_6a358f2a5147" vbProcedure="false">'Use Phase'!$AD$243</definedName>
    <definedName function="false" hidden="false" name="mleaf_d02fbe93_cb05_5e4c_9925_455780787ee6" vbProcedure="false">Resume_SensAnal!$N$10</definedName>
    <definedName function="false" hidden="false" name="mleaf_d0364d3f_1d52_5031_9d3f_b8e4759f4e9c" vbProcedure="false">'Use Phase'!$R$322</definedName>
    <definedName function="false" hidden="false" name="mleaf_d03a8b38_4691_51cc_b9c5_9e19dcafb19f" vbProcedure="false">Resume_SensAnal!$S$44</definedName>
    <definedName function="false" hidden="false" name="mleaf_d03f8c7c_2e9e_522c_aff7_b82b14301866" vbProcedure="false">'Heat map article'!$AA$118</definedName>
    <definedName function="false" hidden="false" name="mleaf_d0409fe3_33f7_5c39_9c4d_5144ce4edcb5" vbProcedure="false">Production!$BE$218</definedName>
    <definedName function="false" hidden="false" name="mleaf_d04220e6_7b89_5b5f_bf97_b7c36883190f" vbProcedure="false">'Heat map article'!$AH$92</definedName>
    <definedName function="false" hidden="false" name="mleaf_d0435dd2_1a1e_52a3_89ae_f7c4d767e0c6" vbProcedure="false">Recycling!$L$171</definedName>
    <definedName function="false" hidden="false" name="mleaf_d043d327_e1b7_591b_86c0_c77dfac520a3" vbProcedure="false">Production!$M$137</definedName>
    <definedName function="false" hidden="false" name="mleaf_d0457303_c856_5caf_8f95_1c35a4f6fae3" vbProcedure="false">Resume_SensAnal!$V$20</definedName>
    <definedName function="false" hidden="false" name="mleaf_d0465c16_2372_5da5_8882_263c5abd542c" vbProcedure="false">'Use Phase_Grid'!$N$20</definedName>
    <definedName function="false" hidden="false" name="mleaf_d0488e83_36b2_5d32_b1e2_a1a54233142e" vbProcedure="false">Recycling!$BM$304</definedName>
    <definedName function="false" hidden="false" name="mleaf_d0512c34_e930_5359_ae6d_e155951aa170" vbProcedure="false">Whisker_Sens!$D$29</definedName>
    <definedName function="false" hidden="false" name="mleaf_d052f623_b3ba_5e55_9f5c_82bb75fdaa3f" vbProcedure="false">Production!$BO$86</definedName>
    <definedName function="false" hidden="false" name="mleaf_d056bb37_c803_59e4_aafa_a53997903938" vbProcedure="false">'Use Phase_Grid'!$R$205</definedName>
    <definedName function="false" hidden="false" name="mleaf_d05ed5af_3960_5319_8c1b_f0af462bb447" vbProcedure="false">'Use Phase'!$O$366</definedName>
    <definedName function="false" hidden="false" name="mleaf_d06041a3_170b_5d7a_90c6_4c4a860a9a89" vbProcedure="false">'Use Phase_Grid'!$M$76</definedName>
    <definedName function="false" hidden="false" name="mleaf_d060bfc2_da98_5bd6_9fe0_1a281784a01b" vbProcedure="false">'Heat map article'!$O$52</definedName>
    <definedName function="false" hidden="false" name="mleaf_d0625767_a42f_50f7_b65f_09ab75725c90" vbProcedure="false">Resume_SensAnal!$K$51</definedName>
    <definedName function="false" hidden="false" name="mleaf_d062d51c_745b_5128_b75b_8240699fc2c5" vbProcedure="false">'Use Phase'!$AJ$143</definedName>
    <definedName function="false" hidden="false" name="mleaf_d066b291_b7b6_5b77_b6ff_5da8435a5dc3" vbProcedure="false">Production!$B$34</definedName>
    <definedName function="false" hidden="false" name="mleaf_d0690ae1_5721_5dc6_8a01_dc3f3ee573b3" vbProcedure="false">'Heat map article'!$Z$113</definedName>
    <definedName function="false" hidden="false" name="mleaf_d06a8c30_0763_5a66_acca_a02d5da48553" vbProcedure="false">'Use Phase_Grid'!$Q$255</definedName>
    <definedName function="false" hidden="false" name="mleaf_d06af785_a165_5565_ad05_217fbe66afef" vbProcedure="false">'Use Phase_Grid'!$J$236</definedName>
    <definedName function="false" hidden="false" name="mleaf_d06b1b69_5670_5cbf_9c69_0c09db2c31bb" vbProcedure="false">'Heat map article'!$AH$39</definedName>
    <definedName function="false" hidden="false" name="mleaf_d06f4f36_5400_527e_867a_a9c676d9e01f" vbProcedure="false">Recycling!$U$115</definedName>
    <definedName function="false" hidden="false" name="mleaf_d076a535_85fc_5fbf_a433_ea772a83a09f" vbProcedure="false">Resume_SensAnal!$Q$33</definedName>
    <definedName function="false" hidden="false" name="mleaf_d076f529_cffd_55e5_ad8f_6a2cd5c0fb88" vbProcedure="false">Recycling!$AP$116</definedName>
    <definedName function="false" hidden="false" name="mleaf_d078b30d_e0d8_5ea7_a692_5d5546e7a83f" vbProcedure="false">Resume_SensAnal!$D$133</definedName>
    <definedName function="false" hidden="false" name="mleaf_d07902ae_e6c3_564d_88f6_98e7760b958c" vbProcedure="false">'Use Phase_Grid'!$K$132</definedName>
    <definedName function="false" hidden="false" name="mleaf_d07984a9_50fb_561d_9363_489246f2115f" vbProcedure="false">'Use Phase'!$AK$154</definedName>
    <definedName function="false" hidden="false" name="mleaf_d07e4696_c7a9_5876_aa22_41c811ec98b8" vbProcedure="false">Recycling!$BJ$344</definedName>
    <definedName function="false" hidden="false" name="mleaf_d07fc688_35df_52f1_b63d_187b0fa60e26" vbProcedure="false">'Heat map article'!$F$64</definedName>
    <definedName function="false" hidden="false" name="mleaf_d080cf0e_7bcd_5b16_bcd2_184de9be3252" vbProcedure="false">Production!$F$158</definedName>
    <definedName function="false" hidden="false" name="mleaf_d08477b3_9a36_50db_8c7d_b75efbe7045f" vbProcedure="false">'Heat map article'!$O$16</definedName>
    <definedName function="false" hidden="false" name="mleaf_d08a0044_80b2_5233_af20_f76167b4a7a8" vbProcedure="false">'Use Phase_Grid'!$N$66</definedName>
    <definedName function="false" hidden="false" name="mleaf_d08de0bd_475f_58da_a976_fbb0ca073376" vbProcedure="false">Resume_SensAnal!$C$185</definedName>
    <definedName function="false" hidden="false" name="mleaf_d08e8900_6add_5121_ab29_e3afa07125bc" vbProcedure="false">'Use Phase'!$N$129</definedName>
    <definedName function="false" hidden="false" name="mleaf_d08edaab_3284_54d0_9b8a_86a6594c16dd" vbProcedure="false">Resume_SensAnal!$E$128</definedName>
    <definedName function="false" hidden="false" name="mleaf_d09046a1_dd9e_55d2_a2a0_8158cefb626a" vbProcedure="false">Production!$AA$153</definedName>
    <definedName function="false" hidden="false" name="mleaf_d09ad51c_62a9_5edb_8b24_9dc5a92a7804" vbProcedure="false">Resume_SensAnal!$Q$78</definedName>
    <definedName function="false" hidden="false" name="mleaf_d09c0716_9d23_5dbc_a10f_ad73e348df5b" vbProcedure="false">Recycling!$AW$12</definedName>
    <definedName function="false" hidden="false" name="mleaf_d09d0a41_7736_5d5c_8b25_91fb880295cb" vbProcedure="false">'Use Phase'!$L$144</definedName>
    <definedName function="false" hidden="false" name="mleaf_d0a413f9_8a57_5445_8f19_315372e2106d" vbProcedure="false">'Use Phase'!$AK$260</definedName>
    <definedName function="false" hidden="false" name="mleaf_d0a46973_5ff8_56a4_adf3_92c1eb316c91" vbProcedure="false">Production!$AZ$6</definedName>
    <definedName function="false" hidden="false" name="mleaf_d0a7634e_1cbb_5bae_9548_052483950d97" vbProcedure="false">Production!$V$81</definedName>
    <definedName function="false" hidden="false" name="mleaf_d0ac0156_c9bd_537e_a3e3_53b3e193f414" vbProcedure="false">'Use Phase'!$N$34</definedName>
    <definedName function="false" hidden="false" name="mleaf_d0b1da16_56d1_57a4_96fb_e5d59171eba5" vbProcedure="false">'Use Phase'!$AD$191</definedName>
    <definedName function="false" hidden="false" name="mleaf_d0b2cff6_fb66_542c_8d3c_436dc0a10b1c" vbProcedure="false">Production!$N$109</definedName>
    <definedName function="false" hidden="false" name="mleaf_d0b411d1_1341_5ee0_b241_3b7900a5925f" vbProcedure="false">'Use Phase'!$K$359</definedName>
    <definedName function="false" hidden="false" name="mleaf_d0b54dee_d2cd_5d3a_bbc7_a340ea0e781a" vbProcedure="false">Recycling!$AP$309</definedName>
    <definedName function="false" hidden="false" name="mleaf_d0b55370_3c5d_5f56_902c_ce5e1695d4c5" vbProcedure="false">'Use Phase'!$O$326</definedName>
    <definedName function="false" hidden="false" name="mleaf_d0b87770_e353_52ae_8f0b_5b458acd5397" vbProcedure="false">Graphs!$M$59</definedName>
    <definedName function="false" hidden="false" name="mleaf_d0b98bbb_53b7_59bd_8795_e6e144ecf548" vbProcedure="false">Production!$J$128</definedName>
    <definedName function="false" hidden="false" name="mleaf_d0ba6ba2_505a_5835_9f82_40c43537a41d" vbProcedure="false">'Heat map article'!$AS$15</definedName>
    <definedName function="false" hidden="false" name="mleaf_d0bac4a7_c718_5407_9a9a_eacfb7d821f0" vbProcedure="false">Recycling!$L$137</definedName>
    <definedName function="false" hidden="false" name="mleaf_d0bdbebc_2347_5b77_ae5c_d0a3d3203ebb" vbProcedure="false">'Use Phase'!$J$181</definedName>
    <definedName function="false" hidden="false" name="mleaf_d0c0a465_c69a_50b2_9560_1aa390976a27" vbProcedure="false">'Heat map article'!$W$125</definedName>
    <definedName function="false" hidden="false" name="mleaf_d0c2a3ea_8eee_5c33_bb11_2d0437209bf5" vbProcedure="false">Production!$H$101</definedName>
    <definedName function="false" hidden="false" name="mleaf_d0c2ceed_cfb7_5039_ac38_dfbd92b36232" vbProcedure="false">'Use Phase'!$K$218</definedName>
    <definedName function="false" hidden="false" name="mleaf_d0cb3c6a_8509_59ad_821c_4f7200eed3e4" vbProcedure="false">'Use Phase'!$AF$252</definedName>
    <definedName function="false" hidden="false" name="mleaf_d0cf2879_04b2_587d_9fd5_063d0dddc833" vbProcedure="false">'Heat map article'!$Z$17</definedName>
    <definedName function="false" hidden="false" name="mleaf_d0d1cc0e_17b6_5731_b732_f55a3162b6df" vbProcedure="false">'Use Phase'!$K$286</definedName>
    <definedName function="false" hidden="false" name="mleaf_d0d1d1e3_082e_5ca9_a364_eeee52e99530" vbProcedure="false">Resume_SensAnal!$AC$60</definedName>
    <definedName function="false" hidden="false" name="mleaf_d0d2960c_5c4a_51fc_a018_c816f17657e8" vbProcedure="false">Resume_SensAnal!$AM$46</definedName>
    <definedName function="false" hidden="false" name="mleaf_d0d37cf7_b728_5495_b5dd_9e1eb83ac327" vbProcedure="false">Production!$W$65</definedName>
    <definedName function="false" hidden="false" name="mleaf_d0d631f8_f783_5562_acfa_f42b2830f78d" vbProcedure="false">Production!$AK$199</definedName>
    <definedName function="false" hidden="false" name="mleaf_d0d6ca1b_cb4d_5901_9298_b51b8e8b8989" vbProcedure="false">'Use Phase_Grid'!$R$188</definedName>
    <definedName function="false" hidden="false" name="mleaf_d0d9b312_84da_5375_870b_02c9c78f843d" vbProcedure="false">Recycling!$K$118</definedName>
    <definedName function="false" hidden="false" name="mleaf_d0d9e57e_561a_5afc_ac0a_064722a43228" vbProcedure="false">'Use Phase'!$AD$205</definedName>
    <definedName function="false" hidden="false" name="mleaf_d0dd0f9d_a0ca_55e0_a1ba_3ca31ef94099" vbProcedure="false">Resume_SensAnal!$T$206</definedName>
    <definedName function="false" hidden="false" name="mleaf_d0dda61e_4d1f_52d0_a929_d3aa679b474f" vbProcedure="false">Recycling!$BD$103</definedName>
    <definedName function="false" hidden="false" name="mleaf_d0df0359_dc98_5a29_8f84_ab7669da10fb" vbProcedure="false">Production!$H$85</definedName>
    <definedName function="false" hidden="false" name="mleaf_d0e3d2ee_ae69_5ab2_9530_d19834c34a2b" vbProcedure="false">'Heat map article'!$AE$143</definedName>
    <definedName function="false" hidden="false" name="mleaf_d0e556d7_2736_592a_bd34_88f7da8e782b" vbProcedure="false">'Use Phase'!$O$234</definedName>
    <definedName function="false" hidden="false" name="mleaf_d0e622df_d842_5389_bef8_d14b64058bf7" vbProcedure="false">'Heat map article'!$AE$65</definedName>
    <definedName function="false" hidden="false" name="mleaf_d0eeb2a7_3a14_51d1_8cc0_9139f8127b7a" vbProcedure="false">'Use Phase_Grid'!$Q$222</definedName>
    <definedName function="false" hidden="false" name="mleaf_d0f4480e_2afb_5bf4_bac7_22f1caa42c8e" vbProcedure="false">Production!$K$28</definedName>
    <definedName function="false" hidden="false" name="mleaf_d0f7117f_c004_5505_a0b7_d814ff3a381f" vbProcedure="false">Recycling!$BS$103</definedName>
    <definedName function="false" hidden="false" name="mleaf_d0f79ef6_be84_5956_b0d9_1f189bcd8bbf" vbProcedure="false">'Heat map article'!$L$134</definedName>
    <definedName function="false" hidden="false" name="mleaf_d0fb1fbf_b3d6_58be_83a3_6d1629a195cc" vbProcedure="false">'Heat map article'!$J$46</definedName>
    <definedName function="false" hidden="false" name="mleaf_d0fb57d2_50f3_5943_bb7e_466a6cac97a1" vbProcedure="false">Graphs!$F$14</definedName>
    <definedName function="false" hidden="false" name="mleaf_d0fbb924_a5c6_5c11_9c46_f661d77ae604" vbProcedure="false">Production!$S$20</definedName>
    <definedName function="false" hidden="false" name="mleaf_d1015a16_0850_52e8_b47e_af23739dc3a1" vbProcedure="false">'Use Phase'!$L$298</definedName>
    <definedName function="false" hidden="false" name="mleaf_d106454f_4380_5868_86b8_ab33f9f2551f" vbProcedure="false">'Use Phase'!$Q$129</definedName>
    <definedName function="false" hidden="false" name="mleaf_d10838dc_5962_5cb4_b55b_b1e58864fc6a" vbProcedure="false">'Use Phase'!$C$20</definedName>
    <definedName function="false" hidden="false" name="mleaf_d10dfc28_349e_5330_9ea6_4120f21cf667" vbProcedure="false">'Use Phase'!$AJ$178</definedName>
    <definedName function="false" hidden="false" name="mleaf_d110242f_3e20_5ce1_acf7_30a4c7f81582" vbProcedure="false">'Use Phase_Grid'!$O$229</definedName>
    <definedName function="false" hidden="false" name="mleaf_d1112936_80d1_50d7_aa15_251e60011a31" vbProcedure="false">'Use Phase'!$AL$168</definedName>
    <definedName function="false" hidden="false" name="mleaf_d114c7e0_4d8c_526d_9eac_64bc0cf27470" vbProcedure="false">Graphs!$B$57</definedName>
    <definedName function="false" hidden="false" name="mleaf_d11b8c92_a40a_53ac_96a2_688b5a7b3dac" vbProcedure="false">'Use Phase'!$L$28</definedName>
    <definedName function="false" hidden="false" name="mleaf_d123248b_c26b_5ee2_8d1c_b0ef031b3a6e" vbProcedure="false">'Use Phase'!$R$44</definedName>
    <definedName function="false" hidden="false" name="mleaf_d123a749_f2b4_5a68_bbc3_6c1293fc980e" vbProcedure="false">Production!$H$191</definedName>
    <definedName function="false" hidden="false" name="mleaf_d1255e8b_339c_57be_8684_48906bc08504" vbProcedure="false">'Use Phase'!$C$22</definedName>
    <definedName function="false" hidden="false" name="mleaf_d129a5c1_dd5e_5c38_9b9e_2ba65ae47b0f" vbProcedure="false">Resume_SensAnal!$P$219</definedName>
    <definedName function="false" hidden="false" name="mleaf_d12a0fa9_0756_5fe3_972e_db8c3a4b543e" vbProcedure="false">Resume_SensAnal!$AD$40</definedName>
    <definedName function="false" hidden="false" name="mleaf_d12bd836_5556_5f5a_8853_2b47ac805cc7" vbProcedure="false">'Heat map article'!$AD$150</definedName>
    <definedName function="false" hidden="false" name="mleaf_d12ea617_1f1e_5c5d_ba4d_d3a225f34034" vbProcedure="false">'Use Phase'!$AI$215</definedName>
    <definedName function="false" hidden="false" name="mleaf_d1330a37_69ac_5a84_90d7_912dd9e5e0c3" vbProcedure="false">'Use Phase'!$P$295</definedName>
    <definedName function="false" hidden="false" name="mleaf_d133eaf1_4633_5daf_930f_981f3117644f" vbProcedure="false">'Use Phase'!$AJ$197</definedName>
    <definedName function="false" hidden="false" name="mleaf_d1342114_773f_545e_a846_3d08dfc58491" vbProcedure="false">'Heat map article'!$N$146</definedName>
    <definedName function="false" hidden="false" name="mleaf_d1367096_4f43_5acf_88d7_9c29ff2e9462" vbProcedure="false">'Use Phase_Grid'!$L$28</definedName>
    <definedName function="false" hidden="false" name="mleaf_d14347e7_46a7_5766_b2bf_267e27cd03b2" vbProcedure="false">'Heat map article'!$AW$18</definedName>
    <definedName function="false" hidden="false" name="mleaf_d1440827_8351_5eb5_9c23_500c99357720" vbProcedure="false">'Heat map article'!$V$125</definedName>
    <definedName function="false" hidden="false" name="mleaf_d145c128_5a45_543f_80cf_f507c034b038" vbProcedure="false">'Use Phase_Grid'!$K$130</definedName>
    <definedName function="false" hidden="false" name="mleaf_d146f126_b06c_5beb_bca7_4b38f447210e" vbProcedure="false">'Use Phase'!$P$148</definedName>
    <definedName function="false" hidden="false" name="mleaf_d147e2bf_da02_5786_a525_14ed74f85601" vbProcedure="false">'Use Phase'!$AE$155</definedName>
    <definedName function="false" hidden="false" name="mleaf_d14ae795_f0ab_5b9e_9a1e_1f06a671c27f" vbProcedure="false">Resume_SensAnal!$M$88</definedName>
    <definedName function="false" hidden="false" name="mleaf_d14cb0b2_34f8_5b0f_a8af_c6521f218dfa" vbProcedure="false">Resume_SensAnal!$N$217</definedName>
    <definedName function="false" hidden="false" name="mleaf_d14dee84_af44_5b6a_8077_a299ce658a63" vbProcedure="false">'Heat map article'!$I$148</definedName>
    <definedName function="false" hidden="false" name="mleaf_d1550332_7e68_529a_90ce_183259a80838" vbProcedure="false">'Use Phase_Grid'!$N$209</definedName>
    <definedName function="false" hidden="false" name="mleaf_d156b181_e28f_5dab_94b0_ee95924e32a8" vbProcedure="false">Whisker_Sens!$E$18</definedName>
    <definedName function="false" hidden="false" name="mleaf_d157579a_d2d1_5e33_a980_cf3f7797708b" vbProcedure="false">'Heat map article'!$M$17</definedName>
    <definedName function="false" hidden="false" name="mleaf_d1578957_b8cd_575e_a3c7_4a57bac882d9" vbProcedure="false">Recycling!$BK$324</definedName>
    <definedName function="false" hidden="false" name="mleaf_d15af958_10b1_58ec_a700_fde45f879524" vbProcedure="false">'Use Phase_Grid'!$Q$9</definedName>
    <definedName function="false" hidden="false" name="mleaf_d15c4ae5_96ef_5de3_a9e8_e2b93bbb978d" vbProcedure="false">'Heat map article'!$R$53</definedName>
    <definedName function="false" hidden="false" name="mleaf_d15f397f_4bc0_5e9e_b192_01f537fd15fa" vbProcedure="false">Recycling!$Q$149</definedName>
    <definedName function="false" hidden="false" name="mleaf_d15f5981_d63e_5aea_b708_5c0a3e4e0a88" vbProcedure="false">'Use Phase'!$L$152</definedName>
    <definedName function="false" hidden="false" name="mleaf_d161df81_6503_532b_a51e_f4bf305eb953" vbProcedure="false">'Use Phase'!$AI$185</definedName>
    <definedName function="false" hidden="false" name="mleaf_d16413d4_c830_51c4_af09_8e67e81305a5" vbProcedure="false">Production!$T$65</definedName>
    <definedName function="false" hidden="false" name="mleaf_d164b4af_b982_5e0a_82aa_e57a34f8e457" vbProcedure="false">'Use Phase'!$S$244</definedName>
    <definedName function="false" hidden="false" name="mleaf_d1666b72_757a_5a02_b633_f1bc78614294" vbProcedure="false">'Heat map article'!$AG$54</definedName>
    <definedName function="false" hidden="false" name="mleaf_d166da3b_0350_533a_a695_a578b434f280" vbProcedure="false">'Use Phase'!$Q$45</definedName>
    <definedName function="false" hidden="false" name="mleaf_d16aa090_c3ff_55f5_92c5_1038e7b12313" vbProcedure="false">Whisker_Sens!$I$23</definedName>
    <definedName function="false" hidden="false" name="mleaf_d16dde28_f455_5407_b85a_7401b11977cf" vbProcedure="false">Production!$BO$220</definedName>
    <definedName function="false" hidden="false" name="mleaf_d16e74d5_062d_51de_8e8e_46b55eafa9cb" vbProcedure="false">Recycling!$BF$103</definedName>
    <definedName function="false" hidden="false" name="mleaf_d174322e_f490_5ea1_a70e_5e5441a6d202" vbProcedure="false">Resume_SensAnal!$F$191</definedName>
    <definedName function="false" hidden="false" name="mleaf_d175830c_4576_5dad_a761_359438bf12b7" vbProcedure="false">'Use Phase_Grid'!$G$57</definedName>
    <definedName function="false" hidden="false" name="mleaf_d17c8c91_4312_5d2e_952b_9027ec36f101" vbProcedure="false">'Use Phase'!$AG$163</definedName>
    <definedName function="false" hidden="false" name="mleaf_d17cae44_6b90_5cf0_bd02_6b071e3c5f23" vbProcedure="false">'Heat map article'!$M$41</definedName>
    <definedName function="false" hidden="false" name="mleaf_d17d36ae_741c_55eb_8d9f_35f19da937e0" vbProcedure="false">'Heat map article'!$U$140</definedName>
    <definedName function="false" hidden="false" name="mleaf_d17fe1b7_94e5_5409_9ad4_6af41273e0c1" vbProcedure="false">Recycling!$Q$153</definedName>
    <definedName function="false" hidden="false" name="mleaf_d1821628_ec73_5e12_bea2_e1d4e80e8e88" vbProcedure="false">Resume_SensAnal!$D$161</definedName>
    <definedName function="false" hidden="false" name="mleaf_d1829336_53cc_5b1f_80b7_5fedfb603eb5" vbProcedure="false">Recycling!$AW$312</definedName>
    <definedName function="false" hidden="false" name="mleaf_d1830c03_8ff0_52bb_91cd_3c8aa53d3526" vbProcedure="false">Resume_SensAnal!$J$72</definedName>
    <definedName function="false" hidden="false" name="mleaf_d1878f9e_122f_569a_8e34_b33962eb227b" vbProcedure="false">Production!$BJ$143</definedName>
    <definedName function="false" hidden="false" name="mleaf_d1892dd8_6844_57b2_acc7_369e8d701bc9" vbProcedure="false">'Use Phase_Grid'!$V$176</definedName>
    <definedName function="false" hidden="false" name="mleaf_d18aa910_2558_5008_b114_78ed02711f60" vbProcedure="false">Resume_SensAnal!$F$17</definedName>
    <definedName function="false" hidden="false" name="mleaf_d18fa3de_d521_58e5_8435_9aff4fafadec" vbProcedure="false">'Use Phase_Grid'!$L$12</definedName>
    <definedName function="false" hidden="false" name="mleaf_d192109b_8736_5db3_aeae_d511cd5b9450" vbProcedure="false">Graphs!$O$39</definedName>
    <definedName function="false" hidden="false" name="mleaf_d19272c9_3fd8_5eb2_aea4_74ef50cb12c5" vbProcedure="false">'Heat map article'!$AE$125</definedName>
    <definedName function="false" hidden="false" name="mleaf_d194d042_dae0_59b6_aef1_4ae868b24881" vbProcedure="false">'Heat map article'!$AH$140</definedName>
    <definedName function="false" hidden="false" name="mleaf_d195c0e6_40b5_5782_80d9_721684068572" vbProcedure="false">'Use Phase'!$M$193</definedName>
    <definedName function="false" hidden="false" name="mleaf_d196e1a3_502a_51a8_846c_0dd67623571a" vbProcedure="false">Recycling!$AC$95</definedName>
    <definedName function="false" hidden="false" name="mleaf_d199d5df_8819_54e8_a2ef_5d03cc6f7a3a" vbProcedure="false">'Use Phase_Grid'!$N$111</definedName>
    <definedName function="false" hidden="false" name="mleaf_d19bcf6c_b433_5665_a4ad_4a05b4a384e7" vbProcedure="false">'Heat map article'!$AP$43</definedName>
    <definedName function="false" hidden="false" name="mleaf_d19c01a6_a3ad_50db_914e_dc83f97ada16" vbProcedure="false">Recycling!$AT$309</definedName>
    <definedName function="false" hidden="false" name="mleaf_d19fc538_6a39_5087_b717_46f1deb1780e" vbProcedure="false">'Use Phase'!$M$292</definedName>
    <definedName function="false" hidden="false" name="mleaf_d19ff574_615b_51b5_83e3_d1e63ddfe58a" vbProcedure="false">Graphs!$K$62</definedName>
    <definedName function="false" hidden="false" name="mleaf_d1a1320b_1dc1_5192_b134_bdcd4e88cecd" vbProcedure="false">Production!$O$145</definedName>
    <definedName function="false" hidden="false" name="mleaf_d1a3208b_73d4_57cc_a903_1802b352e264" vbProcedure="false">'Use Phase'!$O$41</definedName>
    <definedName function="false" hidden="false" name="mleaf_d1a39de4_43bc_5ce6_9b55_02d2b3ffbb15" vbProcedure="false">Resume_SensAnal!$F$103</definedName>
    <definedName function="false" hidden="false" name="mleaf_d1a60b41_eb86_5e81_ab04_3722cb501053" vbProcedure="false">Resume_SensAnal!$C$212</definedName>
    <definedName function="false" hidden="false" name="mleaf_d1aa879a_5fd9_5de9_ac52_1588218b5015" vbProcedure="false">'Use Phase'!$J$182</definedName>
    <definedName function="false" hidden="false" name="mleaf_d1ab4019_2f53_536f_9e64_f79140cdc882" vbProcedure="false">Resume_SensAnal!$J$101</definedName>
    <definedName function="false" hidden="false" name="mleaf_d1afe79f_5c51_582c_bce4_d4b11fa8d2d6" vbProcedure="false">'Use Phase_Grid'!$P$77</definedName>
    <definedName function="false" hidden="false" name="mleaf_d1b23ede_1282_5e75_b984_78230f7a9ec7" vbProcedure="false">'Use Phase'!$P$286</definedName>
    <definedName function="false" hidden="false" name="mleaf_d1b39bad_c132_58fc_aa43_1f17c6aaa544" vbProcedure="false">'Use Phase'!$N$45</definedName>
    <definedName function="false" hidden="false" name="mleaf_d1b4622d_23fc_5566_b337_bce771f503ac" vbProcedure="false">'Heat map article'!$AJ$154</definedName>
    <definedName function="false" hidden="false" name="mleaf_d1bd02d3_36c6_51ae_be3f_a02598c9ad58" vbProcedure="false">Production!$B$2</definedName>
    <definedName function="false" hidden="false" name="mleaf_d1bf48e4_baf9_50aa_86a0_e1c8de03f8c0" vbProcedure="false">Production!$Y$3</definedName>
    <definedName function="false" hidden="false" name="mleaf_d1c0df7a_9f82_53ce_af23_399434f1fa84" vbProcedure="false">Recycling!$AM$154</definedName>
    <definedName function="false" hidden="false" name="mleaf_d1c1acba_375e_57f9_9889_c4e24ca22267" vbProcedure="false">Production!$Z$220</definedName>
    <definedName function="false" hidden="false" name="mleaf_d1c1fc25_ed27_5938_acac_8c06bb6fff67" vbProcedure="false">Resume_SensAnal!$G$106</definedName>
    <definedName function="false" hidden="false" name="mleaf_d1c49df1_bf83_5d9a_8270_99a0ca627927" vbProcedure="false">Resume_SensAnal!$AM$129</definedName>
    <definedName function="false" hidden="false" name="mleaf_d1c57c3b_8e5b_5fc4_8e7f_a61ba9737015" vbProcedure="false">'Heat map article'!$W$15</definedName>
    <definedName function="false" hidden="false" name="mleaf_d1c67220_7de4_5f71_ac3d_8e58e6f70333" vbProcedure="false">Graphs!$N$55</definedName>
    <definedName function="false" hidden="false" name="mleaf_d1c777a5_78f3_5f5e_9b5f_efb222a858a4" vbProcedure="false">Production!$AF$8</definedName>
    <definedName function="false" hidden="false" name="mleaf_d1c7b8e0_bbca_5bc1_950f_cf4b2a4e9e8c" vbProcedure="false">Graphs!$M$60</definedName>
    <definedName function="false" hidden="false" name="mleaf_d1c88341_0212_5d2a_b373_d58d3b64febc" vbProcedure="false">Production!$AV$145</definedName>
    <definedName function="false" hidden="false" name="mleaf_d1c9eb59_ec2c_5ab0_9090_3d6880453850" vbProcedure="false">Resume_SensAnal!$J$129</definedName>
    <definedName function="false" hidden="false" name="mleaf_d1ca739d_6556_5749_849d_962d262bcdd0" vbProcedure="false">Recycling!$U$201</definedName>
    <definedName function="false" hidden="false" name="mleaf_d1cde008_1bd2_5b3a_9ee6_a2cc41185dd2" vbProcedure="false">Graphs!$E$9</definedName>
    <definedName function="false" hidden="false" name="mleaf_d1d3bbce_a2c8_57aa_9592_198572a70665" vbProcedure="false">Resume_SensAnal!$R$99</definedName>
    <definedName function="false" hidden="false" name="mleaf_d1d7245d_36cf_50eb_8231_969205f8d7d1" vbProcedure="false">Whisker_Sens!$D$55</definedName>
    <definedName function="false" hidden="false" name="mleaf_d1de7d19_cda7_5858_8d76_6b7b7597dc04" vbProcedure="false">'Heat map article'!$P$79</definedName>
    <definedName function="false" hidden="false" name="mleaf_d1e1de6c_ed9f_5c81_b6ae_874ae2561efb" vbProcedure="false">Recycling!$AJ$87</definedName>
    <definedName function="false" hidden="false" name="mleaf_d1e7135b_c03a_51b8_aaa0_17293958c04e" vbProcedure="false">Graphs!$G$62</definedName>
    <definedName function="false" hidden="false" name="mleaf_d1eaad67_c02d_508b_af55_917cf1647cc6" vbProcedure="false">'Use Phase'!$AG$299</definedName>
    <definedName function="false" hidden="false" name="mleaf_d1ed821f_d1e2_5f61_bcad_16b8bac08322" vbProcedure="false">'Use Phase'!$P$373</definedName>
    <definedName function="false" hidden="false" name="mleaf_d1ee5c0f_b454_56dc_ba2a_fed822fcd289" vbProcedure="false">'Use Phase_Grid'!$N$92</definedName>
    <definedName function="false" hidden="false" name="mleaf_d1ef1980_a997_5587_ac32_fb5eef9bf2e1" vbProcedure="false">Production!$BF$90</definedName>
    <definedName function="false" hidden="false" name="mleaf_d1f46784_6859_561e_84ca_a98014b56a79" vbProcedure="false">Recycling!$BI$162</definedName>
    <definedName function="false" hidden="false" name="mleaf_d1f47834_3680_5c1b_9668_8e7e633f2e01" vbProcedure="false">'Heat map article'!$L$149</definedName>
    <definedName function="false" hidden="false" name="mleaf_d1f5e737_f2a2_5b06_95f5_9a20ca3508d8" vbProcedure="false">Resume_SensAnal!$F$101</definedName>
    <definedName function="false" hidden="false" name="mleaf_d1f60abf_6437_54d5_969e_a564e23e0ddc" vbProcedure="false">Recycling!$O$4</definedName>
    <definedName function="false" hidden="false" name="mleaf_d1fa67e8_9a0d_5b66_a851_8f40fa583f64" vbProcedure="false">Graphs!$E$64</definedName>
    <definedName function="false" hidden="false" name="mleaf_d1fa7e46_34e4_5b7c_80e0_9a3b788520b7" vbProcedure="false">'Use Phase'!$M$41</definedName>
    <definedName function="false" hidden="false" name="mleaf_d1fba496_ea8d_5c42_b095_eb1afc8a4fe7" vbProcedure="false">'Heat map article'!$AE$111</definedName>
    <definedName function="false" hidden="false" name="mleaf_d1fcef36_be14_54b7_8647_4a6ed2600538" vbProcedure="false">'Heat map article'!$V$24</definedName>
    <definedName function="false" hidden="false" name="mleaf_d2034ce8_b4c8_57c3_95cc_42670673013f" vbProcedure="false">Resume_SensAnal!$G$68</definedName>
    <definedName function="false" hidden="false" name="mleaf_d2077380_f841_58e0_8d3a_b4986316e149" vbProcedure="false">'Heat map article'!$AI$111</definedName>
    <definedName function="false" hidden="false" name="mleaf_d2077b9f_58f2_5177_b6df_cd0b4e085abc" vbProcedure="false">Production!$L$175</definedName>
    <definedName function="false" hidden="false" name="mleaf_d207b7d7_9aaa_51be_a457_2ea59c0e4ae4" vbProcedure="false">Resume_SensAnal!$P$164</definedName>
    <definedName function="false" hidden="false" name="mleaf_d20c736d_3b0e_5852_b7a5_6d97c5f87129" vbProcedure="false">'Heat map article'!$G$87</definedName>
    <definedName function="false" hidden="false" name="mleaf_d20d206a_631f_526a_922d_4ad67b2c2bb9" vbProcedure="false">Production!$Q$25</definedName>
    <definedName function="false" hidden="false" name="mleaf_d2147c19_1aee_52ff_840b_89da93312ec8" vbProcedure="false">'Heat map article'!$H$132</definedName>
    <definedName function="false" hidden="false" name="mleaf_d21632f9_85ee_5d87_af85_254bd1aa65e6" vbProcedure="false">Recycling!$B$142</definedName>
    <definedName function="false" hidden="false" name="mleaf_d216e53a_1a8c_5036_9b7f_c96cb51ee076" vbProcedure="false">Production!$AJ$44</definedName>
    <definedName function="false" hidden="false" name="mleaf_d21b2a08_b503_50a6_b4c7_14d42a3cb0ce" vbProcedure="false">Graphs!$Q$39</definedName>
    <definedName function="false" hidden="false" name="mleaf_d220cc42_c46b_54a2_a7d9_52665912a33c" vbProcedure="false">Recycling!$BA$149</definedName>
    <definedName function="false" hidden="false" name="mleaf_d22a293e_2855_55c7_8ab7_bd569aff23e2" vbProcedure="false">Resume_SensAnal!$F$139</definedName>
    <definedName function="false" hidden="false" name="mleaf_d22c211c_c13b_5e78_88d1_54c947bb58cf" vbProcedure="false">'Use Phase'!$P$359</definedName>
    <definedName function="false" hidden="false" name="mleaf_d22e80b7_b5b4_5e02_95b5_93dde791e2b8" vbProcedure="false">'Use Phase_Grid'!$Q$142</definedName>
    <definedName function="false" hidden="false" name="mleaf_d22f75a9_4ddd_5f39_bc5f_2a027c5ec71b" vbProcedure="false">Recycling!$L$93</definedName>
    <definedName function="false" hidden="false" name="mleaf_d2320c2a_62b3_54b9_866a_66432f21d626" vbProcedure="false">'Use Phase'!$T$286</definedName>
    <definedName function="false" hidden="false" name="mleaf_d2332963_b02f_577a_8a4c_bbb866661ee0" vbProcedure="false">Production!$X$66</definedName>
    <definedName function="false" hidden="false" name="mleaf_d233cb58_5232_5296_a2cf_ef411525d5e0" vbProcedure="false">'Heat map article'!$AB$98</definedName>
    <definedName function="false" hidden="false" name="mleaf_d234554c_d66d_5229_a75b_8b2509931541" vbProcedure="false">'Use Phase'!$T$342</definedName>
    <definedName function="false" hidden="false" name="mleaf_d2346126_71a7_54d4_9d1e_476827b92004" vbProcedure="false">Resume_SensAnal!$O$183</definedName>
    <definedName function="false" hidden="false" name="mleaf_d234bae6_adaf_5609_91cb_5f94fadc1a1c" vbProcedure="false">'Use Phase'!$R$165</definedName>
    <definedName function="false" hidden="false" name="mleaf_d23658cf_6003_57fc_9f5f_b79f61c12a08" vbProcedure="false">'Use Phase'!$J$156</definedName>
    <definedName function="false" hidden="false" name="mleaf_d23720cf_6c0b_559f_8c07_c94001a597ad" vbProcedure="false">'Use Phase'!$AF$233</definedName>
    <definedName function="false" hidden="false" name="mleaf_d239f19e_4631_5c66_ba76_c4314c8c1101" vbProcedure="false">'Use Phase'!$V$179</definedName>
    <definedName function="false" hidden="false" name="mleaf_d23ca9ee_203d_5e6f_a987_e8e59142a789" vbProcedure="false">'Use Phase'!$J$203</definedName>
    <definedName function="false" hidden="false" name="mleaf_d23caa3b_3d9f_500f_97a0_af8367b2c547" vbProcedure="false">'Use Phase'!$Q$92</definedName>
    <definedName function="false" hidden="false" name="mleaf_d23ef0ec_8769_5e00_bdb2_a3c48cdd63ff" vbProcedure="false">'Use Phase'!$AF$226</definedName>
    <definedName function="false" hidden="false" name="mleaf_d240903e_b36d_59da_b07d_d55224f43b14" vbProcedure="false">Production!$Z$200</definedName>
    <definedName function="false" hidden="false" name="mleaf_d24439d0_7197_51b6_9a43_d7251312f5cd" vbProcedure="false">Recycling!$BF$126</definedName>
    <definedName function="false" hidden="false" name="mleaf_d246404b_0e14_57e7_8892_49700646155a" vbProcedure="false">'Heat map article'!$X$56</definedName>
    <definedName function="false" hidden="false" name="mleaf_d24728a8_b01a_5a4f_8896_bd346391095d" vbProcedure="false">Production!$H$242</definedName>
    <definedName function="false" hidden="false" name="mleaf_d2473f8a_647b_5a9c_94a8_45cc0b91785d" vbProcedure="false">Production!$BF$9</definedName>
    <definedName function="false" hidden="false" name="mleaf_d248fcd5_f11b_5868_ac10_0b9fa8a0f76f" vbProcedure="false">'Heat map article'!$AN$14</definedName>
    <definedName function="false" hidden="false" name="mleaf_d24a11e0_4d36_545f_a5f1_57341d089c45" vbProcedure="false">Production!$K$243</definedName>
    <definedName function="false" hidden="false" name="mleaf_d24bcf1c_8c43_5511_9a10_97a00513a2d6" vbProcedure="false">'Heat map article'!$Z$79</definedName>
    <definedName function="false" hidden="false" name="mleaf_d24d9464_080a_5774_8320_3a59590182ec" vbProcedure="false">Resume_SensAnal!$S$15</definedName>
    <definedName function="false" hidden="false" name="mleaf_d24e4fd9_2b89_59a1_b7dd_b64ea8e23eee" vbProcedure="false">'Use Phase'!$W$197</definedName>
    <definedName function="false" hidden="false" name="mleaf_d255257d_b142_5f66_a1bb_747b4eb94514" vbProcedure="false">'Use Phase_Grid'!$K$263</definedName>
    <definedName function="false" hidden="false" name="mleaf_d25594ed_209e_5ee6_8cc8_d26504b72dd4" vbProcedure="false">Recycling!$AQ$308</definedName>
    <definedName function="false" hidden="false" name="mleaf_d255e5ce_c0b9_5659_8fac_1ab1c0a2e131" vbProcedure="false">'Use Phase_Grid'!$O$19</definedName>
    <definedName function="false" hidden="false" name="mleaf_d256da0d_8b63_5399_ab4f_cda8f474e75c" vbProcedure="false">'Use Phase'!$B$48</definedName>
    <definedName function="false" hidden="false" name="mleaf_d25cf5d2_b443_5e10_b24e_ab0a6a2ac5ff" vbProcedure="false">'Use Phase'!$O$275</definedName>
    <definedName function="false" hidden="false" name="mleaf_d261b2ad_64bb_5482_bb13_af3c4563ba16" vbProcedure="false">Production!$BM$198</definedName>
    <definedName function="false" hidden="false" name="mleaf_d26217d3_d88f_5069_a14d_dad5be71a897" vbProcedure="false">Recycling!$AR$148</definedName>
    <definedName function="false" hidden="false" name="mleaf_d2625982_b15a_5f04_8aa3_c7012be7eef7" vbProcedure="false">Recycling!$AD$165</definedName>
    <definedName function="false" hidden="false" name="mleaf_d262966b_298a_59be_b963_d746383fd063" vbProcedure="false">'Heat map article'!$U$26</definedName>
    <definedName function="false" hidden="false" name="mleaf_d2659301_4586_5f28_b0bb_09a178f29795" vbProcedure="false">'Use Phase'!$U$207</definedName>
    <definedName function="false" hidden="false" name="mleaf_d265e121_703e_548c_82f1_0b0ae0c06655" vbProcedure="false">'Use Phase'!$K$215</definedName>
    <definedName function="false" hidden="false" name="mleaf_d267b88b_919e_5208_b176_fd602cd62538" vbProcedure="false">'Use Phase'!$O$67</definedName>
    <definedName function="false" hidden="false" name="mleaf_d2681d11_0e2f_56d4_911c_e018517c8310" vbProcedure="false">Resume_SensAnal!$B$3</definedName>
    <definedName function="false" hidden="false" name="mleaf_d26936a8_a31b_5021_b086_851bad242bdc" vbProcedure="false">'Heat map article'!$F$79</definedName>
    <definedName function="false" hidden="false" name="mleaf_d26db93c_5093_5266_8ef6_9314511578ae" vbProcedure="false">Graphs!$M$47</definedName>
    <definedName function="false" hidden="false" name="mleaf_d26f0761_eaa3_5840_a20a_f1679282896b" vbProcedure="false">'Use Phase_Grid'!$M$245</definedName>
    <definedName function="false" hidden="false" name="mleaf_d270810c_d26e_5aee_addb_abe678567f94" vbProcedure="false">Recycling!$K$147</definedName>
    <definedName function="false" hidden="false" name="mleaf_d273edf8_5b5b_5e6c_a780_a0b19690480e" vbProcedure="false">'Use Phase_Grid'!$L$265</definedName>
    <definedName function="false" hidden="false" name="mleaf_d27509b3_9cdc_5908_8875_1ecd0ae4e1fb" vbProcedure="false">Production!$L$134</definedName>
    <definedName function="false" hidden="false" name="mleaf_d2794364_73f5_55b8_9378_f568c6d6a6b3" vbProcedure="false">Recycling!$AV$332</definedName>
    <definedName function="false" hidden="false" name="mleaf_d27a3531_6690_5020_8f02_f3e1b63d7217" vbProcedure="false">'Use Phase_Grid'!$V$217</definedName>
    <definedName function="false" hidden="false" name="mleaf_d27dd4a4_e45c_51dd_af13_59a45cd86b6c" vbProcedure="false">'Use Phase'!$AG$201</definedName>
    <definedName function="false" hidden="false" name="mleaf_d2815173_c74c_5565_9eaa_8a1f3e2f6e40" vbProcedure="false">'Heat map article'!$J$142</definedName>
    <definedName function="false" hidden="false" name="mleaf_d281b156_9098_58c2_9257_6e5a6a44c7fb" vbProcedure="false">Recycling!$L$1</definedName>
    <definedName function="false" hidden="false" name="mleaf_d2825015_cc11_5c4e_864f_06cafedb1559" vbProcedure="false">'Heat map article'!$Z$40</definedName>
    <definedName function="false" hidden="false" name="mleaf_d2836df1_bb31_5235_9302_7dfe6d9fa35e" vbProcedure="false">Resume_SensAnal!$I$30</definedName>
    <definedName function="false" hidden="false" name="mleaf_d28a214c_f6b7_519c_bbad_dd3c51b28bb1" vbProcedure="false">Resume_SensAnal!$R$214</definedName>
    <definedName function="false" hidden="false" name="mleaf_d28d08e3_8f5b_5a43_a93d_f35345b093bb" vbProcedure="false">'Use Phase'!$AK$339</definedName>
    <definedName function="false" hidden="false" name="mleaf_d28d7116_3ebe_5bab_96c0_58114f07588d" vbProcedure="false">'Use Phase'!$AF$320</definedName>
    <definedName function="false" hidden="false" name="mleaf_d28fa5da_c152_5ade_adba_80ccf799171e" vbProcedure="false">'Use Phase'!$Q$309</definedName>
    <definedName function="false" hidden="false" name="mleaf_d2957f9d_5287_5fed_8ab3_253165242da8" vbProcedure="false">'Use Phase'!$N$234</definedName>
    <definedName function="false" hidden="false" name="mleaf_d29bb80d_97e1_5251_a7fe_7551c27312c8" vbProcedure="false">Production!$BO$53</definedName>
    <definedName function="false" hidden="false" name="mleaf_d29bdd36_c051_5582_ab45_d17cfc45242f" vbProcedure="false">Production!$AW$5</definedName>
    <definedName function="false" hidden="false" name="mleaf_d29cf7b3_61ce_57f7_80e9_da55bbe8c85c" vbProcedure="false">'Heat map article'!$AH$53</definedName>
    <definedName function="false" hidden="false" name="mleaf_d29e2510_1e6a_5817_b763_d43f670d89c1" vbProcedure="false">'Heat map article'!$AD$111</definedName>
    <definedName function="false" hidden="false" name="mleaf_d2a021b4_c49c_546e_97bf_721251774335" vbProcedure="false">'Heat map article'!$AF$23</definedName>
    <definedName function="false" hidden="false" name="mleaf_d2a080c6_e583_58ba_8988_a21e30939da8" vbProcedure="false">'Heat map article'!$AN$7</definedName>
    <definedName function="false" hidden="false" name="mleaf_d2a41d01_4e87_5b43_97da_b774ffd4e46e" vbProcedure="false">'Use Phase'!$N$304</definedName>
    <definedName function="false" hidden="false" name="mleaf_d2a43210_0045_57ed_8154_feca48b7c819" vbProcedure="false">Production!$AK$181</definedName>
    <definedName function="false" hidden="false" name="mleaf_d2a551e0_3af3_530b_b3af_cc1eb160441d" vbProcedure="false">Resume_SensAnal!$U$208</definedName>
    <definedName function="false" hidden="false" name="mleaf_d2a5c651_b461_5a72_97e2_ede757cf4565" vbProcedure="false">'Use Phase'!$K$77</definedName>
    <definedName function="false" hidden="false" name="mleaf_d2a65667_3fd6_5f3d_803a_446ac83ab242" vbProcedure="false">Recycling!$B$121</definedName>
    <definedName function="false" hidden="false" name="mleaf_d2a87322_b8e3_5628_ae61_9a45c9b6434d" vbProcedure="false">Graphs!$Q$54</definedName>
    <definedName function="false" hidden="false" name="mleaf_d2a98651_63c8_52c0_9efb_054e5ff01861" vbProcedure="false">Recycling!$Z$182</definedName>
    <definedName function="false" hidden="false" name="mleaf_d2b04ed2_ef18_5b8c_8ad4_7b056b1af1d9" vbProcedure="false">Recycling!$AX$117</definedName>
    <definedName function="false" hidden="false" name="mleaf_d2b17eec_9ee7_5d94_94d8_7b2f6d91eb59" vbProcedure="false">'Use Phase'!$U$317</definedName>
    <definedName function="false" hidden="false" name="mleaf_d2b71ec0_37ea_536c_bdf2_ae99ec6b9092" vbProcedure="false">'Use Phase'!$AF$326</definedName>
    <definedName function="false" hidden="false" name="mleaf_d2b7ae3b_39ca_51f9_a91a_93cd1dd93ca3" vbProcedure="false">Production!$BJ$8</definedName>
    <definedName function="false" hidden="false" name="mleaf_d2bec526_69e0_5f79_a6dd_8bb14adaf80f" vbProcedure="false">Recycling!$K$104</definedName>
    <definedName function="false" hidden="false" name="mleaf_d2c3bcff_9546_5a4d_8f83_b0f7ed682981" vbProcedure="false">Resume_SensAnal!$Q$93</definedName>
    <definedName function="false" hidden="false" name="mleaf_d2c51a29_a59f_5af2_a55b_30b8aac774c7" vbProcedure="false">Recycling!$R$177</definedName>
    <definedName function="false" hidden="false" name="mleaf_d2c66b1a_e953_57af_baa2_f346e8540197" vbProcedure="false">'Use Phase'!$W$211</definedName>
    <definedName function="false" hidden="false" name="mleaf_d2ca3815_bba1_5d53_b895_6a8857e4e4ab" vbProcedure="false">'Use Phase'!$U$167</definedName>
    <definedName function="false" hidden="false" name="mleaf_d2cb62bb_8488_5a88_b7c5_b969b23bf12f" vbProcedure="false">'Use Phase'!$Q$394</definedName>
    <definedName function="false" hidden="false" name="mleaf_d2cba3b8_b49f_5b5d_aaa0_5700839379bc" vbProcedure="false">'Use Phase_Grid'!$L$123</definedName>
    <definedName function="false" hidden="false" name="mleaf_d2cc593d_08db_504e_8100_9bacd838e6e7" vbProcedure="false">Recycling!$AN$86</definedName>
    <definedName function="false" hidden="false" name="mleaf_d2d9e477_53be_5dda_bc68_69ecf1a19e7b" vbProcedure="false">'Use Phase_Grid'!$N$26</definedName>
    <definedName function="false" hidden="false" name="mleaf_d2dd1eef_6275_52b9_ad6d_d70c721030eb" vbProcedure="false">Recycling!$P$149</definedName>
    <definedName function="false" hidden="false" name="mleaf_d2e188a5_f44a_58e5_afad_afd294f52db7" vbProcedure="false">'Heat map article'!$U$19</definedName>
    <definedName function="false" hidden="false" name="mleaf_d2e1f42d_2465_5af9_933a_1bc64295e28d" vbProcedure="false">'Heat map article'!$R$87</definedName>
    <definedName function="false" hidden="false" name="mleaf_d2e685e4_1fad_5dce_8a7f_cca32d90fc45" vbProcedure="false">'Heat map article'!$AU$35</definedName>
    <definedName function="false" hidden="false" name="mleaf_d2e70096_900e_5313_8710_3152f3300fa7" vbProcedure="false">'Heat map article'!$AF$63</definedName>
    <definedName function="false" hidden="false" name="mleaf_d2e73995_5000_51c2_aca3_9eb243a6aaa1" vbProcedure="false">Recycling!$BR$321</definedName>
    <definedName function="false" hidden="false" name="mleaf_d2e772a2_f629_582d_90fc_001d301c9247" vbProcedure="false">'Heat map article'!$Q$101</definedName>
    <definedName function="false" hidden="false" name="mleaf_d2e894ff_0ee3_5745_b3a5_c02f978009a4" vbProcedure="false">'Heat map article'!$D$141</definedName>
    <definedName function="false" hidden="false" name="mleaf_d2ebed45_23a5_5eba_8e1c_2f9cb400bfb2" vbProcedure="false">Recycling!$D$122</definedName>
    <definedName function="false" hidden="false" name="mleaf_d2ec2e15_0be9_5974_a9e1_ef4aaf8aaec2" vbProcedure="false">Graphs!$O$57</definedName>
    <definedName function="false" hidden="false" name="mleaf_d2efef77_d04d_5943_9638_69e562da7d03" vbProcedure="false">'Use Phase_Grid'!$M$150</definedName>
    <definedName function="false" hidden="false" name="mleaf_d2f58229_1bac_5800_b92f_49f827dbb808" vbProcedure="false">'Heat map article'!$N$53</definedName>
    <definedName function="false" hidden="false" name="mleaf_d2f8cab7_7c4a_50cf_8a29_5f6aca41ed99" vbProcedure="false">Production!$Q$65</definedName>
    <definedName function="false" hidden="false" name="mleaf_d2f90d23_f0f9_5687_8dc6_5228de74eb89" vbProcedure="false">Production!$AL$20</definedName>
    <definedName function="false" hidden="false" name="mleaf_d2fa90b6_0db3_5e40_abfc_f40cab3efd57" vbProcedure="false">Production!$BN$151</definedName>
    <definedName function="false" hidden="false" name="mleaf_d2fd11d7_12a5_5229_aac3_e9b6978da938" vbProcedure="false">Production!$O$180</definedName>
    <definedName function="false" hidden="false" name="mleaf_d2ffc5d1_ded3_5693_afdb_cbee437ef80c" vbProcedure="false">Resume_SensAnal!$I$9</definedName>
    <definedName function="false" hidden="false" name="mleaf_d300f169_5bd2_57fc_a690_99d62ff2bf1c" vbProcedure="false">'Use Phase_Grid'!$M$48</definedName>
    <definedName function="false" hidden="false" name="mleaf_d304d346_ffe9_566c_9d53_57ae8cb34e6d" vbProcedure="false">'Heat map article'!$AJ$121</definedName>
    <definedName function="false" hidden="false" name="mleaf_d30601f2_3a17_5972_87f9_ad82eec6e5e9" vbProcedure="false">'Heat map article'!$AI$103</definedName>
    <definedName function="false" hidden="false" name="mleaf_d306769e_cca8_5599_aa80_8c97e77973ae" vbProcedure="false">Production!$G$232</definedName>
    <definedName function="false" hidden="false" name="mleaf_d3083d9e_22bf_54be_a6e5_b09ea8244a0d" vbProcedure="false">Production!$Q$66</definedName>
    <definedName function="false" hidden="false" name="mleaf_d3086ea2_57cb_5b22_85d2_afe23b0a37c4" vbProcedure="false">Recycling!$AS$320</definedName>
    <definedName function="false" hidden="false" name="mleaf_d30d408f_9930_5834_a893_a46fa5304c66" vbProcedure="false">'Heat map article'!$E$43</definedName>
    <definedName function="false" hidden="false" name="mleaf_d30e9e66_41bf_554d_87dc_8fec7b5a8824" vbProcedure="false">Graphs!$Q$60</definedName>
    <definedName function="false" hidden="false" name="mleaf_d312e820_4d8b_5617_b632_3d88c1f96111" vbProcedure="false">Recycling!$AT$307</definedName>
    <definedName function="false" hidden="false" name="mleaf_d31354e2_b4a8_5693_9739_7abebf2cb1bc" vbProcedure="false">'Use Phase_Grid'!$K$212</definedName>
    <definedName function="false" hidden="false" name="mleaf_d3144769_eb45_5658_ad89_f93659fee842" vbProcedure="false">Recycling!$AS$85</definedName>
    <definedName function="false" hidden="false" name="mleaf_d31b94cb_6a9d_52d2_88bc_aa464febe726" vbProcedure="false">'Heat map article'!$AZ$8</definedName>
    <definedName function="false" hidden="false" name="mleaf_d321060b_be3b_5572_b75e_c180994c78f9" vbProcedure="false">'Use Phase_Grid'!$S$215</definedName>
    <definedName function="false" hidden="false" name="mleaf_d325dd0b_a431_5a9d_891b_36fa91af2573" vbProcedure="false">Recycling!$R$138</definedName>
    <definedName function="false" hidden="false" name="mleaf_d326c493_7bb5_5329_815d_2c308d542f44" vbProcedure="false">Resume_SensAnal!$I$199</definedName>
    <definedName function="false" hidden="false" name="mleaf_d3284de6_62e4_5906_8af9_26de65215473" vbProcedure="false">'Use Phase_Grid'!$Q$62</definedName>
    <definedName function="false" hidden="false" name="mleaf_d3299e6a_ac15_5d6d_927f_823e16444410" vbProcedure="false">'Heat map article'!$AP$25</definedName>
    <definedName function="false" hidden="false" name="mleaf_d329e0dc_9138_5ad7_90bf_40bfba7de0e6" vbProcedure="false">'Heat map article'!$AA$82</definedName>
    <definedName function="false" hidden="false" name="mleaf_d32ab8dd_93dc_5f1d_a017_909f27787bf5" vbProcedure="false">Production!$N$137</definedName>
    <definedName function="false" hidden="false" name="mleaf_d32ba50c_14dd_5156_a1ad_21adb5772eab" vbProcedure="false">Resume_SensAnal!$AL$35</definedName>
    <definedName function="false" hidden="false" name="mleaf_d32dda62_d60a_508d_81d3_ecde81f32d68" vbProcedure="false">Whisker_Sens!$C$28</definedName>
    <definedName function="false" hidden="false" name="mleaf_d32e0f1c_6480_59cd_8b7a_536ed1e3015e" vbProcedure="false">Production!$C$24</definedName>
    <definedName function="false" hidden="false" name="mleaf_d32e6cde_bfda_5bed_bfc9_7dbd15d705bb" vbProcedure="false">Production!$X$62</definedName>
    <definedName function="false" hidden="false" name="mleaf_d32ec8e9_e5cf_583a_ad2a_f8fe37041f96" vbProcedure="false">Recycling!$AR$5</definedName>
    <definedName function="false" hidden="false" name="mleaf_d32f2b77_e5b0_5254_9d24_9d3d000ea175" vbProcedure="false">Resume_SensAnal!$Q$150</definedName>
    <definedName function="false" hidden="false" name="mleaf_d332e5ca_c391_5bba_b703_fb2908b673f5" vbProcedure="false">'Use Phase_Grid'!$K$138</definedName>
    <definedName function="false" hidden="false" name="mleaf_d33404e4_ce8c_5dd4_8b00_6654ee48fe02" vbProcedure="false">Resume_SensAnal!$L$201</definedName>
    <definedName function="false" hidden="false" name="mleaf_d335f3a7_40b7_5df4_a494_9b0a039a85be" vbProcedure="false">Recycling!$T$113</definedName>
    <definedName function="false" hidden="false" name="mleaf_d336bb35_21bb_5a6d_abaa_22cb2b52a370" vbProcedure="false">'Heat map article'!$O$95</definedName>
    <definedName function="false" hidden="false" name="mleaf_d337ca8b_e62a_5d57_b358_62bc10efe8b8" vbProcedure="false">Recycling!$AM$90</definedName>
    <definedName function="false" hidden="false" name="mleaf_d3393763_1b29_592a_9026_960e6dc144ec" vbProcedure="false">Production!$P$187</definedName>
    <definedName function="false" hidden="false" name="mleaf_d3398567_a622_56c6_9f20_cb78fea83c1c" vbProcedure="false">Resume_SensAnal!$I$132</definedName>
    <definedName function="false" hidden="false" name="mleaf_d33b20ed_3ce8_5a89_a2d9_5ec8e69d2430" vbProcedure="false">'Heat map article'!$N$121</definedName>
    <definedName function="false" hidden="false" name="mleaf_d33ff81e_5abb_5de7_bb36_6450d3d9ddbd" vbProcedure="false">Resume_SensAnal!$Q$172</definedName>
    <definedName function="false" hidden="false" name="mleaf_d3414137_5290_5a3c_9877_3d9aaf935b7b" vbProcedure="false">'Use Phase'!$AE$227</definedName>
    <definedName function="false" hidden="false" name="mleaf_d3452df2_4dd5_51c6_bd37_7d327cc98b4b" vbProcedure="false">Graphs!$B$7</definedName>
    <definedName function="false" hidden="false" name="mleaf_d345f2f8_e7cc_5954_b069_88c2fabf7862" vbProcedure="false">Resume_SensAnal!$B$221</definedName>
    <definedName function="false" hidden="false" name="mleaf_d347dbc0_cce6_57de_b9d5_d23c0963591c" vbProcedure="false">Resume_SensAnal!$AG$49</definedName>
    <definedName function="false" hidden="false" name="mleaf_d34b6f1f_bc71_5587_ad15_bb8637b3860e" vbProcedure="false">Resume_SensAnal!$AB$79</definedName>
    <definedName function="false" hidden="false" name="mleaf_d34c742b_0e75_594b_b09c_dc5b8bfcc846" vbProcedure="false">Recycling!$BR$107</definedName>
    <definedName function="false" hidden="false" name="mleaf_d34e1a81_a521_5f80_8376_cd019b6b7221" vbProcedure="false">Production!$J$124</definedName>
    <definedName function="false" hidden="false" name="mleaf_d34e35cf_1c78_52f6_a33b_f5f09b35b39d" vbProcedure="false">'Use Phase_Grid'!$M$155</definedName>
    <definedName function="false" hidden="false" name="mleaf_d34e9bb2_4e4c_570a_bd61_38dac142a9d7" vbProcedure="false">'Use Phase'!$W$196</definedName>
    <definedName function="false" hidden="false" name="mleaf_d3501f76_6212_59e3_85d4_526c2f5eb1c8" vbProcedure="false">Production!$BF$226</definedName>
    <definedName function="false" hidden="false" name="mleaf_d3522357_4bb2_5fc9_91c3_793a3dd49249" vbProcedure="false">Recycling!$AW$103</definedName>
    <definedName function="false" hidden="false" name="mleaf_d35224a6_bad9_50bf_81b3_688cdb45b069" vbProcedure="false">'Heat map article'!$M$28</definedName>
    <definedName function="false" hidden="false" name="mleaf_d35521c7_0417_5150_b809_f74056dd0ae3" vbProcedure="false">'Heat map article'!$AI$64</definedName>
    <definedName function="false" hidden="false" name="mleaf_d356cc71_42ae_50b9_a558_d56dfc0556b3" vbProcedure="false">Production!$AA$201</definedName>
    <definedName function="false" hidden="false" name="mleaf_d3597e6a_67a1_5a35_89ec_9d63ffc0a7e7" vbProcedure="false">Resume_SensAnal!$M$68</definedName>
    <definedName function="false" hidden="false" name="mleaf_d35a0a1d_dde0_5f98_a802_910700838127" vbProcedure="false">'Use Phase_Grid'!$P$96</definedName>
    <definedName function="false" hidden="false" name="mleaf_d35b3f8b_6dcd_5c6c_b1be_344f4fbceeab" vbProcedure="false">Production!$M$242</definedName>
    <definedName function="false" hidden="false" name="mleaf_d35ce5f0_3541_50de_89ca_22108275ac72" vbProcedure="false">Recycling!$AJ$92</definedName>
    <definedName function="false" hidden="false" name="mleaf_d35e37fa_b1f9_544a_a76a_b83a1f2f664a" vbProcedure="false">'Use Phase'!$L$223</definedName>
    <definedName function="false" hidden="false" name="mleaf_d35f2bd4_e06a_5ce9_8e7d_044f4aa8be4b" vbProcedure="false">Production!$L$231</definedName>
    <definedName function="false" hidden="false" name="mleaf_d360c71e_9eef_5b71_9995_a06448332989" vbProcedure="false">Recycling!$AV$81</definedName>
    <definedName function="false" hidden="false" name="mleaf_d367de38_1fb5_5386_aab1_6efcc23d2eeb" vbProcedure="false">'Use Phase'!$AF$284</definedName>
    <definedName function="false" hidden="false" name="mleaf_d36d886d_af8e_52b8_b35b_4b6627bae64b" vbProcedure="false">Production!$H$153</definedName>
    <definedName function="false" hidden="false" name="mleaf_d36dbadf_6eb1_5c1c_a47b_fa139aa5370b" vbProcedure="false">'Use Phase_Grid'!$K$51</definedName>
    <definedName function="false" hidden="false" name="mleaf_d371e1ff_b0b8_5d96_b572_e332d86f7ce3" vbProcedure="false">'Use Phase_Grid'!$N$97</definedName>
    <definedName function="false" hidden="false" name="mleaf_d3729ab6_80ab_5f98_86eb_b6c835c59b0e" vbProcedure="false">'Use Phase_Grid'!$M$117</definedName>
    <definedName function="false" hidden="false" name="mleaf_d3771d85_2a63_5113_aa43_16e4925024e9" vbProcedure="false">'Use Phase_Grid'!$T$160</definedName>
    <definedName function="false" hidden="false" name="mleaf_d37728bb_640d_58ed_8f0b_fea9386ea8d5" vbProcedure="false">'Use Phase'!$Q$143</definedName>
    <definedName function="false" hidden="false" name="mleaf_d37a3276_5d67_5af4_b6d5_7251a19959f7" vbProcedure="false">Production!$BJ$6</definedName>
    <definedName function="false" hidden="false" name="mleaf_d3803876_04c8_540b_a68a_ea928fc14c7d" vbProcedure="false">'Heat map article'!$I$133</definedName>
    <definedName function="false" hidden="false" name="mleaf_d3837710_29e1_57a5_8154_98242c3d4988" vbProcedure="false">Recycling!$AV$155</definedName>
    <definedName function="false" hidden="false" name="mleaf_d386c028_06b6_5327_b32a_1f3682401fb1" vbProcedure="false">'Use Phase_Grid'!$W$161</definedName>
    <definedName function="false" hidden="false" name="mleaf_d389b73a_cc8f_5678_b442_b865959d7862" vbProcedure="false">Recycling!$H$112</definedName>
    <definedName function="false" hidden="false" name="mleaf_d38bb0df_393a_530d_a70f_7ebf0d4e54b2" vbProcedure="false">Production!$F$175</definedName>
    <definedName function="false" hidden="false" name="mleaf_d38c609a_429b_5adc_9314_f8156094272e" vbProcedure="false">Resume_SensAnal!$AK$128</definedName>
    <definedName function="false" hidden="false" name="mleaf_d38ce826_633b_5920_bef3_8e1f728010de" vbProcedure="false">Resume_SensAnal!$AR$73</definedName>
    <definedName function="false" hidden="false" name="mleaf_d38f542d_23e5_5fe9_b8dc_025168cd05b9" vbProcedure="false">'Use Phase'!$S$284</definedName>
    <definedName function="false" hidden="false" name="mleaf_d38f54dd_ab83_59a3_9efb_48310e1d8150" vbProcedure="false">'Use Phase'!$AF$314</definedName>
    <definedName function="false" hidden="false" name="mleaf_d38f8ef8_b688_58f1_b305_65b62523d0ad" vbProcedure="false">Resume_SensAnal!$J$98</definedName>
    <definedName function="false" hidden="false" name="mleaf_d39299e7_6645_51f3_a889_2c95e11b17ea" vbProcedure="false">'Use Phase'!$V$165</definedName>
    <definedName function="false" hidden="false" name="mleaf_d393ae43_bd51_5f7e_ac50_79eabe3eb18e" vbProcedure="false">'Heat map article'!$I$128</definedName>
    <definedName function="false" hidden="false" name="mleaf_d39436ff_8e5b_5cf2_a2a9_af8307fcaacb" vbProcedure="false">Recycling!$BB$91</definedName>
    <definedName function="false" hidden="false" name="mleaf_d394a60e_990a_560f_9c47_6c4636dd30d0" vbProcedure="false">Resume_SensAnal!$I$107</definedName>
    <definedName function="false" hidden="false" name="mleaf_d39b8135_0e97_5eba_a611_bb4662e56b6a" vbProcedure="false">Recycling!$W$163</definedName>
    <definedName function="false" hidden="false" name="mleaf_d39bc20c_70b8_539a_b3b0_b85e83b150f3" vbProcedure="false">Graphs!$L$18</definedName>
    <definedName function="false" hidden="false" name="mleaf_d3a5a831_f7c3_595d_8c10_edcf3bbbb6ba" vbProcedure="false">Recycling!$H$88</definedName>
    <definedName function="false" hidden="false" name="mleaf_d3ab014d_464a_5d94_8e4f_da7b9226bad3" vbProcedure="false">'Heat map article'!$R$155</definedName>
    <definedName function="false" hidden="false" name="mleaf_d3b06696_e21b_5653_9141_1ef52ba1a33d" vbProcedure="false">Resume_SensAnal!$H$39</definedName>
    <definedName function="false" hidden="false" name="mleaf_d3b7d0f3_2037_5a8f_bfd8_3c419e059f66" vbProcedure="false">Resume_SensAnal!$AH$79</definedName>
    <definedName function="false" hidden="false" name="mleaf_d3b82273_a73f_5b82_8979_2c839cbdfbae" vbProcedure="false">Resume_SensAnal!$D$73</definedName>
    <definedName function="false" hidden="false" name="mleaf_d3ba8171_1ccf_5515_b3a4_6ccdf054f9a6" vbProcedure="false">Recycling!$G$145</definedName>
    <definedName function="false" hidden="false" name="mleaf_d3bb5a90_8fde_57d8_9f68_2113c20987be" vbProcedure="false">'Heat map article'!$AB$106</definedName>
    <definedName function="false" hidden="false" name="mleaf_d3bd010c_dcee_57b2_a5b9_1b88246c5822" vbProcedure="false">Resume_SensAnal!$AH$74</definedName>
    <definedName function="false" hidden="false" name="mleaf_d3bd23e6_8b55_51b2_99f6_5dd3f638f378" vbProcedure="false">'Heat map article'!$V$122</definedName>
    <definedName function="false" hidden="false" name="mleaf_d3bf0db2_efe0_58f9_9cb0_4fae5515b376" vbProcedure="false">Resume_SensAnal!$R$190</definedName>
    <definedName function="false" hidden="false" name="mleaf_d3c44739_c99a_5544_a0ea_e93ab354c873" vbProcedure="false">'Heat map article'!$Z$142</definedName>
    <definedName function="false" hidden="false" name="mleaf_d3c4b174_7c9d_5de5_af0e_651bba57412a" vbProcedure="false">'Use Phase'!$K$188</definedName>
    <definedName function="false" hidden="false" name="mleaf_d3c5657c_32b7_5645_a152_ea57d7f50259" vbProcedure="false">Production!$Z$51</definedName>
    <definedName function="false" hidden="false" name="mleaf_d3cbd815_e0a9_5264_964e_f1c4efee28dd" vbProcedure="false">Resume_SensAnal!$B$202</definedName>
    <definedName function="false" hidden="false" name="mleaf_d3cc8a3d_35a7_535d_81f5_074a6a914cf3" vbProcedure="false">'Use Phase'!$AK$242</definedName>
    <definedName function="false" hidden="false" name="mleaf_d3cca897_dc50_58f0_8a4e_ec84ec38214d" vbProcedure="false">'Use Phase'!$R$204</definedName>
    <definedName function="false" hidden="false" name="mleaf_d3d096c0_fd74_5f7a_bf21_3e0208fe57f1" vbProcedure="false">Production!$I$66</definedName>
    <definedName function="false" hidden="false" name="mleaf_d3d2da05_72d7_5ebe_8a83_195c52b63632" vbProcedure="false">'Heat map article'!$J$123</definedName>
    <definedName function="false" hidden="false" name="mleaf_d3d4d223_8161_5b83_9eef_f693bac596bd" vbProcedure="false">'Use Phase_Grid'!$J$171</definedName>
    <definedName function="false" hidden="false" name="mleaf_d3deb771_29ca_5e48_91ef_63abba1301d8" vbProcedure="false">'Use Phase_Grid'!$K$231</definedName>
    <definedName function="false" hidden="false" name="mleaf_d3e2dcfb_1a6b_5981_b744_f839ed74f546" vbProcedure="false">'Use Phase_Grid'!$W$144</definedName>
    <definedName function="false" hidden="false" name="mleaf_d3e3219c_f0ac_5f80_abf9_78ba63b5b4c9" vbProcedure="false">'Use Phase_Grid'!$L$5</definedName>
    <definedName function="false" hidden="false" name="mleaf_d3e325ea_df1a_5ae4_a2ad_5a004b18c056" vbProcedure="false">Resume_SensAnal!$K$15</definedName>
    <definedName function="false" hidden="false" name="mleaf_d3e48d1f_7ea5_5908_9657_ad2804f0e377" vbProcedure="false">'Heat map article'!$G$96</definedName>
    <definedName function="false" hidden="false" name="mleaf_d3e516fc_34ae_54f6_bb5f_da16c5eaf86d" vbProcedure="false">Production!$BM$199</definedName>
    <definedName function="false" hidden="false" name="mleaf_d3e6bdc4_6634_5c83_9386_497c4371c463" vbProcedure="false">Production!$AA$224</definedName>
    <definedName function="false" hidden="false" name="mleaf_d3e925a1_fcc0_51ee_9461_1140f7548c01" vbProcedure="false">Production!$S$18</definedName>
    <definedName function="false" hidden="false" name="mleaf_d3ea61c8_bf3e_5149_9981_876c4acef6ea" vbProcedure="false">Production!$H$175</definedName>
    <definedName function="false" hidden="false" name="mleaf_d3ed8b3c_a885_5613_b839_981936b19e3b" vbProcedure="false">'Heat map article'!$U$46</definedName>
    <definedName function="false" hidden="false" name="mleaf_d3f076f2_e2cd_5764_8e86_2f6e405ffc5b" vbProcedure="false">Graphs!$F$30</definedName>
    <definedName function="false" hidden="false" name="mleaf_d3f0e4e2_58f8_594c_9d31_92a36fad311e" vbProcedure="false">'Heat map article'!$AB$75</definedName>
    <definedName function="false" hidden="false" name="mleaf_d3f0fd49_9692_55b5_94f6_1867b8f765a9" vbProcedure="false">'Heat map article'!$P$130</definedName>
    <definedName function="false" hidden="false" name="mleaf_d3f6999d_e073_5d5d_9ee2_a7c109e1015d" vbProcedure="false">Recycling!$AG$163</definedName>
    <definedName function="false" hidden="false" name="mleaf_d3f88ae2_29be_5306_bcfa_e85cafb21b65" vbProcedure="false">'Use Phase'!$O$33</definedName>
    <definedName function="false" hidden="false" name="mleaf_d3f9d2f9_20e9_517f_b3c0_d87344ed40e0" vbProcedure="false">'Heat map article'!$AM$20</definedName>
    <definedName function="false" hidden="false" name="mleaf_d3fa34dc_50b1_5d41_affb_84fef8f65604" vbProcedure="false">'Use Phase'!$N$120</definedName>
    <definedName function="false" hidden="false" name="mleaf_d3fb05a4_d0f8_5cd0_af57_4158fcf9c331" vbProcedure="false">Production!$H$236</definedName>
    <definedName function="false" hidden="false" name="mleaf_d3fb478a_1771_5ce8_95dd_16dfd71b6e84" vbProcedure="false">'Heat map article'!$AG$91</definedName>
    <definedName function="false" hidden="false" name="mleaf_d3fc3d6b_4540_5a53_8fb8_6e77249db979" vbProcedure="false">'Heat map article'!$AJ$156</definedName>
    <definedName function="false" hidden="false" name="mleaf_d3fc8f2c_4563_50a7_813d_f2494f7d8daa" vbProcedure="false">Resume_SensAnal!$Y$10</definedName>
    <definedName function="false" hidden="false" name="mleaf_d3fee130_bfff_513b_99e2_7f0ebefaf32b" vbProcedure="false">Resume_SensAnal!$N$173</definedName>
    <definedName function="false" hidden="false" name="mleaf_d3ff4a2d_1d45_50ed_9554_81cc90b76d27" vbProcedure="false">Graphs!$M$16</definedName>
    <definedName function="false" hidden="false" name="mleaf_d4015ca6_8d90_5e14_b9f7_048258ffd260" vbProcedure="false">'Heat map article'!$AZ$18</definedName>
    <definedName function="false" hidden="false" name="mleaf_d401da17_062a_5df5_a646_e0695490dcdb" vbProcedure="false">Resume_SensAnal!$F$217</definedName>
    <definedName function="false" hidden="false" name="mleaf_d4030c91_22fd_5c66_be0e_0e90f54eb678" vbProcedure="false">Production!$AV$189</definedName>
    <definedName function="false" hidden="false" name="mleaf_d407483b_0e98_54b8_be73_1ac38d78e3dc" vbProcedure="false">'Use Phase'!$L$140</definedName>
    <definedName function="false" hidden="false" name="mleaf_d407a16f_1b71_5d71_bdbe_a778c8e816ca" vbProcedure="false">'Use Phase'!$R$335</definedName>
    <definedName function="false" hidden="false" name="mleaf_d4099c2f_8ff3_504c_a985_19833e6926ea" vbProcedure="false">'Use Phase'!$G$49</definedName>
    <definedName function="false" hidden="false" name="mleaf_d40a7518_baa0_5600_aa87_f8f1a9683600" vbProcedure="false">Recycling!$AQ$143</definedName>
    <definedName function="false" hidden="false" name="mleaf_d40aaca9_6825_5b16_a56e_fe55ebaccbd2" vbProcedure="false">Production!$Y$226</definedName>
    <definedName function="false" hidden="false" name="mleaf_d411b7bc_c27a_5da7_8faa_78138474fc6f" vbProcedure="false">Graphs!$D$47</definedName>
    <definedName function="false" hidden="false" name="mleaf_d414a3bd_cb30_5d7b_b48a_88bc96ee0f52" vbProcedure="false">Recycling!$BN$316</definedName>
    <definedName function="false" hidden="false" name="mleaf_d414c1a9_4245_559e_bdf1_83a9b145ce60" vbProcedure="false">Recycling!$H$200</definedName>
    <definedName function="false" hidden="false" name="mleaf_d416dc31_197c_59cf_8cd9_08692b915a71" vbProcedure="false">'Heat map article'!$M$36</definedName>
    <definedName function="false" hidden="false" name="mleaf_d41e2296_ccf6_5e6a_8fa1_7d40ed263dc0" vbProcedure="false">'Use Phase'!$O$345</definedName>
    <definedName function="false" hidden="false" name="mleaf_d424d92b_80cd_5ee0_9fcc_237d9fde174c" vbProcedure="false">Graphs!$Q$38</definedName>
    <definedName function="false" hidden="false" name="mleaf_d42c47ad_42df_5c9e_b480_345ef2dd5808" vbProcedure="false">'Heat map article'!$Z$103</definedName>
    <definedName function="false" hidden="false" name="mleaf_d4345469_b270_5442_b390_22be64e1bec9" vbProcedure="false">Graphs!$H$13</definedName>
    <definedName function="false" hidden="false" name="mleaf_d436454d_2cc6_5d83_8a53_2b2fa38e5298" vbProcedure="false">Recycling!$AQ$324</definedName>
    <definedName function="false" hidden="false" name="mleaf_d43ab565_374b_52f9_ba26_e03fe0edf4b2" vbProcedure="false">'Use Phase'!$O$358</definedName>
    <definedName function="false" hidden="false" name="mleaf_d43dbaae_42ed_59e1_8c3a_40f90d55c275" vbProcedure="false">'Heat map article'!$O$123</definedName>
    <definedName function="false" hidden="false" name="mleaf_d43ddc40_2a54_54c0_8bc6_4055d504ef6e" vbProcedure="false">'Use Phase'!$P$105</definedName>
    <definedName function="false" hidden="false" name="mleaf_d43fa48e_c097_5228_8393_d3222623b036" vbProcedure="false">Recycling!$AV$108</definedName>
    <definedName function="false" hidden="false" name="mleaf_d44287b2_e436_5f12_b579_b786d14ec4db" vbProcedure="false">Recycling!$P$181</definedName>
    <definedName function="false" hidden="false" name="mleaf_d44c1973_41ab_56c9_9214_855a98e9905b" vbProcedure="false">Recycling!$AV$150</definedName>
    <definedName function="false" hidden="false" name="mleaf_d44c72cb_f075_57de_8116_92f368ec54f8" vbProcedure="false">'Use Phase_Grid'!$Q$78</definedName>
    <definedName function="false" hidden="false" name="mleaf_d44d9497_ea24_5453_accf_60f5eb7c3cb4" vbProcedure="false">Recycling!$V$96</definedName>
    <definedName function="false" hidden="false" name="mleaf_d44d9fcb_48f2_5139_9d3f_f59938946780" vbProcedure="false">'Heat map article'!$R$135</definedName>
    <definedName function="false" hidden="false" name="mleaf_d44db1e2_632b_5ef8_ae6e_6db468343a89" vbProcedure="false">'Use Phase'!$T$299</definedName>
    <definedName function="false" hidden="false" name="mleaf_d44e0bcd_26a3_525a_94d5_439a79134f6b" vbProcedure="false">'Use Phase'!$J$313</definedName>
    <definedName function="false" hidden="false" name="mleaf_d44ec657_ee9c_5be2_a3c3_c1cd30826fcd" vbProcedure="false">'Heat map article'!$C$85</definedName>
    <definedName function="false" hidden="false" name="mleaf_d44ed84d_7d79_5d76_891d_d072ba91a96f" vbProcedure="false">Production!$K$233</definedName>
    <definedName function="false" hidden="false" name="mleaf_d4505493_dd42_53f0_83bf_da2eb836fcf5" vbProcedure="false">'Use Phase'!$AG$159</definedName>
    <definedName function="false" hidden="false" name="mleaf_d4539799_69cf_5b45_9cb4_8b5d6861c561" vbProcedure="false">Graphs!$G$56</definedName>
    <definedName function="false" hidden="false" name="mleaf_d454e86d_3b71_540d_8947_519db9a094bb" vbProcedure="false">'Use Phase'!$L$196</definedName>
    <definedName function="false" hidden="false" name="mleaf_d4573d7e_5003_521a_bc7e_0aa0524ffc3a" vbProcedure="false">Resume_SensAnal!$M$171</definedName>
    <definedName function="false" hidden="false" name="mleaf_d4605210_71e7_555f_be66_d837fef63941" vbProcedure="false">Resume_SensAnal!$AQ$113</definedName>
    <definedName function="false" hidden="false" name="mleaf_d46bbbff_443c_53b1_8b75_bfed6426fc2a" vbProcedure="false">'Use Phase'!$C$44</definedName>
    <definedName function="false" hidden="false" name="mleaf_d46e642b_b9e5_5f1a_b50e_3c5d8af8072e" vbProcedure="false">Recycling!$AN$92</definedName>
    <definedName function="false" hidden="false" name="mleaf_d46f50e0_478f_5c52_ae78_3f01ef91a233" vbProcedure="false">Resume_SensAnal!$S$87</definedName>
    <definedName function="false" hidden="false" name="mleaf_d4715ffa_16f0_5891_ab6e_6d2dca025d1e" vbProcedure="false">'Use Phase'!$AL$187</definedName>
    <definedName function="false" hidden="false" name="mleaf_d4717e9d_5e18_5612_bcba_8ae56c94c368" vbProcedure="false">Production!$AF$6</definedName>
    <definedName function="false" hidden="false" name="mleaf_d471dede_6652_598e_8007_ee9184575161" vbProcedure="false">Resume_SensAnal!$L$210</definedName>
    <definedName function="false" hidden="false" name="mleaf_d471f78a_2c6b_5850_95fc_26de6b3c87c4" vbProcedure="false">Production!$J$73</definedName>
    <definedName function="false" hidden="false" name="mleaf_d473a155_3019_55e4_8081_4e60d9c4951b" vbProcedure="false">Resume_SensAnal!$D$166</definedName>
    <definedName function="false" hidden="false" name="mleaf_d4742cf2_0a66_5fcb_a0d2_63f2e9d2c78c" vbProcedure="false">Recycling!$BP$313</definedName>
    <definedName function="false" hidden="false" name="mleaf_d47cf317_dfff_5157_8d43_ca30a9712cc3" vbProcedure="false">Resume_SensAnal!$O$94</definedName>
    <definedName function="false" hidden="false" name="mleaf_d47e786b_5e20_5891_930e_b9a590b6e61b" vbProcedure="false">'Use Phase'!$Q$69</definedName>
    <definedName function="false" hidden="false" name="mleaf_d4805d04_c05d_56ff_b065_6e1fcb7daeb5" vbProcedure="false">'Use Phase_Grid'!$O$241</definedName>
    <definedName function="false" hidden="false" name="mleaf_d481fede_3194_505a_96d3_6b13913d0607" vbProcedure="false">'Use Phase'!$AD$283</definedName>
    <definedName function="false" hidden="false" name="mleaf_d4838035_d758_52df_a96c_6ff8edd1749c" vbProcedure="false">Resume_SensAnal!$I$191</definedName>
    <definedName function="false" hidden="false" name="mleaf_d488ac8b_db28_5707_ac6b_21b23dacc50a" vbProcedure="false">Recycling!$AQ$319</definedName>
    <definedName function="false" hidden="false" name="mleaf_d488cd2d_859b_59c4_98a5_6205cd20925f" vbProcedure="false">'Use Phase'!$M$350</definedName>
    <definedName function="false" hidden="false" name="mleaf_d48c23b6_a1bf_5f9f_a402_4a8b5bca297e" vbProcedure="false">Recycling!$BJ$329</definedName>
    <definedName function="false" hidden="false" name="mleaf_d492ea8c_c737_50d9_a93d_6473273f0676" vbProcedure="false">Recycling!$BM$309</definedName>
    <definedName function="false" hidden="false" name="mleaf_d49cc093_7d35_5ba5_ab54_a0f728a8cca3" vbProcedure="false">'Use Phase'!$N$216</definedName>
    <definedName function="false" hidden="false" name="mleaf_d49d2d46_74fe_59ac_bc14_13b07965c98d" vbProcedure="false">Production!$AJ$219</definedName>
    <definedName function="false" hidden="false" name="mleaf_d4a09bdd_14e9_5525_bffd_cd22f0816d52" vbProcedure="false">'Use Phase'!$U$279</definedName>
    <definedName function="false" hidden="false" name="mleaf_d4a524e6_9679_5aa4_848d_e5c7e75abe2f" vbProcedure="false">Production!$BE$182</definedName>
    <definedName function="false" hidden="false" name="mleaf_d4a8fc79_eee6_597b_af0c_6815890400ce" vbProcedure="false">'Use Phase'!$R$114</definedName>
    <definedName function="false" hidden="false" name="mleaf_d4ae7a94_f359_551a_850d_d5b0ce4eca8f" vbProcedure="false">'Heat map article'!$O$82</definedName>
    <definedName function="false" hidden="false" name="mleaf_d4aefa26_eb49_57b5_9a00_1345ccca772a" vbProcedure="false">'Heat map article'!$L$96</definedName>
    <definedName function="false" hidden="false" name="mleaf_d4b21221_423b_510c_85ff_0bead84e2155" vbProcedure="false">Resume_SensAnal!$AI$32</definedName>
    <definedName function="false" hidden="false" name="mleaf_d4b23bde_1ee8_503d_a2ba_7364cff9ac78" vbProcedure="false">Whisker_Sens!$E$8</definedName>
    <definedName function="false" hidden="false" name="mleaf_d4b53a91_2528_5d74_a1d8_9a56d578151e" vbProcedure="false">Graphs!$G$18</definedName>
    <definedName function="false" hidden="false" name="mleaf_d4b83adc_bdb3_59ee_94d2_114937fb88eb" vbProcedure="false">Resume_SensAnal!$AN$46</definedName>
    <definedName function="false" hidden="false" name="mleaf_d4b8f896_70bd_5515_b4e5_d55e9a85620b" vbProcedure="false">Production!$B$35</definedName>
    <definedName function="false" hidden="false" name="mleaf_d4bf08a2_a6ad_58a7_bcfe_77e6595f4c1c" vbProcedure="false">'Heat map article'!$G$110</definedName>
    <definedName function="false" hidden="false" name="mleaf_d4bf9e73_830a_5737_8ba1_09c0ed49b3a0" vbProcedure="false">'Use Phase_Grid'!$G$49</definedName>
    <definedName function="false" hidden="false" name="mleaf_d4c3ce5b_300b_538a_8c58_66562e8c4e40" vbProcedure="false">'Use Phase'!$AK$190</definedName>
    <definedName function="false" hidden="false" name="mleaf_d4c43bb0_509e_5a72_9504_7daefb829495" vbProcedure="false">'Heat map article'!$AA$107</definedName>
    <definedName function="false" hidden="false" name="mleaf_d4c8706d_3fa0_5b1d_ac8a_20069befb871" vbProcedure="false">'Use Phase_Grid'!$N$128</definedName>
    <definedName function="false" hidden="false" name="mleaf_d4c998d0_77a3_5d7b_bc5a_5632d0a02ad6" vbProcedure="false">'Heat map article'!$AE$8</definedName>
    <definedName function="false" hidden="false" name="mleaf_d4ccaf1c_50c0_5033_9ef8_41b9282ff128" vbProcedure="false">'Use Phase'!$M$31</definedName>
    <definedName function="false" hidden="false" name="mleaf_d4cde1bd_9422_5818_ae6b_18ffc072b12f" vbProcedure="false">'Use Phase'!$M$161</definedName>
    <definedName function="false" hidden="false" name="mleaf_d4cf0346_6ed4_51d5_862d_2e37146facbd" vbProcedure="false">'Use Phase'!$M$234</definedName>
    <definedName function="false" hidden="false" name="mleaf_d4d084c8_eece_528f_aac5_5bf61f6798de" vbProcedure="false">'Heat map article'!$AG$136</definedName>
    <definedName function="false" hidden="false" name="mleaf_d4d31e18_693c_582b_af6b_5ca9158502a5" vbProcedure="false">Resume_SensAnal!$AF$88</definedName>
    <definedName function="false" hidden="false" name="mleaf_d4dc7142_c944_55dc_a6ce_07a75b980fe0" vbProcedure="false">'Use Phase'!$N$243</definedName>
    <definedName function="false" hidden="false" name="mleaf_d4de9078_8a10_5ccc_828f_9a617c086ff1" vbProcedure="false">Recycling!$AU$157</definedName>
    <definedName function="false" hidden="false" name="mleaf_d4e18544_1c44_56e9_a504_a623b010aa93" vbProcedure="false">'Heat map article'!$Z$95</definedName>
    <definedName function="false" hidden="false" name="mleaf_d4e2bef7_24e3_5503_af95_e19330718d38" vbProcedure="false">Recycling!$AY$95</definedName>
    <definedName function="false" hidden="false" name="mleaf_d4e673f4_76d7_5181_a1a2_3b329c18c8f1" vbProcedure="false">Production!$BM$157</definedName>
    <definedName function="false" hidden="false" name="mleaf_d4ea2b04_346c_5f1d_9528_801e0bcc8d41" vbProcedure="false">'Use Phase'!$M$317</definedName>
    <definedName function="false" hidden="false" name="mleaf_d4ead3f8_48f2_5ce8_ae3c_0a51174324e3" vbProcedure="false">'Use Phase'!$AJ$162</definedName>
    <definedName function="false" hidden="false" name="mleaf_d4ec8972_8259_52ac_a4c8_94e4b7e4217e" vbProcedure="false">'Use Phase'!$M$372</definedName>
    <definedName function="false" hidden="false" name="mleaf_d4ed4b93_bd7a_567f_9b2f_14f97ff96624" vbProcedure="false">Graphs!$D$40</definedName>
    <definedName function="false" hidden="false" name="mleaf_d4ef37c4_0d98_5255_aa9c_b219dbb1e6f2" vbProcedure="false">'Use Phase'!$O$166</definedName>
    <definedName function="false" hidden="false" name="mleaf_d4eff01f_9af2_538d_ac2a_abd01e7f3250" vbProcedure="false">'Use Phase_Grid'!$E$40</definedName>
    <definedName function="false" hidden="false" name="mleaf_d4f2bad2_54e4_50bb_a391_fd9d7af54956" vbProcedure="false">'Use Phase_Grid'!$Q$212</definedName>
    <definedName function="false" hidden="false" name="mleaf_d4f3d3d1_da48_5f4b_93e3_6c95a726eef8" vbProcedure="false">'Use Phase'!$S$171</definedName>
    <definedName function="false" hidden="false" name="mleaf_d4f434a4_f08f_512d_b8fc_c8c921a25af3" vbProcedure="false">Resume_SensAnal!$J$7</definedName>
    <definedName function="false" hidden="false" name="mleaf_d4f45714_b9bc_5115_9009_7d648c00e90d" vbProcedure="false">'Heat map article'!$AX$9</definedName>
    <definedName function="false" hidden="false" name="mleaf_d4f5122c_99d5_506d_8aa0_91d42a1372c2" vbProcedure="false">'Use Phase'!$L$369</definedName>
    <definedName function="false" hidden="false" name="mleaf_d4f6f272_2adb_572a_8076_fe3cfbce0a0f" vbProcedure="false">'Use Phase'!$AI$165</definedName>
    <definedName function="false" hidden="false" name="mleaf_d4f87f8b_5011_5954_b0d8_d0ca88e537f0" vbProcedure="false">Resume_SensAnal!$O$30</definedName>
    <definedName function="false" hidden="false" name="mleaf_d4fff4dd_aaee_55b3_a1fb_ca68fadbd68b" vbProcedure="false">'Heat map article'!$AF$56</definedName>
    <definedName function="false" hidden="false" name="mleaf_d50380d8_3845_5504_b368_c750c1b9a16d" vbProcedure="false">Recycling!$AV$315</definedName>
    <definedName function="false" hidden="false" name="mleaf_d503a62c_05c4_5515_a9c8_17e3453bb59c" vbProcedure="false">Recycling!$BP$310</definedName>
    <definedName function="false" hidden="false" name="mleaf_d506477f_1cbc_5232_b8f5_d7475d930c40" vbProcedure="false">Resume_SensAnal!$AG$89</definedName>
    <definedName function="false" hidden="false" name="mleaf_d50d40ec_276d_5e09_be3c_8f7ab4fe822b" vbProcedure="false">'Use Phase'!$AK$349</definedName>
    <definedName function="false" hidden="false" name="mleaf_d5114225_c763_59d6_9345_25f2ba320c4f" vbProcedure="false">Resume_SensAnal!$AG$100</definedName>
    <definedName function="false" hidden="false" name="mleaf_d511b513_3a07_514e_9237_3249df871d4f" vbProcedure="false">'Use Phase'!$R$11</definedName>
    <definedName function="false" hidden="false" name="mleaf_d516cdea_6cbb_5bde_9a7d_8bf2833af949" vbProcedure="false">Resume_SensAnal!$A$1</definedName>
    <definedName function="false" hidden="false" name="mleaf_d51eb049_f023_50ab_ab93_7a2b6592d83c" vbProcedure="false">Recycling!$I$189</definedName>
    <definedName function="false" hidden="false" name="mleaf_d5212851_03cd_5732_8aee_d2d8848df7a7" vbProcedure="false">Graphs!$H$25</definedName>
    <definedName function="false" hidden="false" name="mleaf_d5216bb5_0b33_5c2e_8254_ff84f0b355b0" vbProcedure="false">'Heat map article'!$AB$46</definedName>
    <definedName function="false" hidden="false" name="mleaf_d5237b3c_5898_5103_8cad_483dcd669b4d" vbProcedure="false">'Heat map article'!$AB$83</definedName>
    <definedName function="false" hidden="false" name="mleaf_d5255656_f8d0_5505_a5f9_cf04c10942cd" vbProcedure="false">Recycling!$I$88</definedName>
    <definedName function="false" hidden="false" name="mleaf_d525fbbb_b0db_5ea5_b404_2488e819e18f" vbProcedure="false">'Use Phase'!$V$314</definedName>
    <definedName function="false" hidden="false" name="mleaf_d52c383f_39b2_55df_8b75_51d36deeba61" vbProcedure="false">Production!$Q$216</definedName>
    <definedName function="false" hidden="false" name="mleaf_d530902d_90f9_54da_979a_6c49b2b45d16" vbProcedure="false">Production!$I$133</definedName>
    <definedName function="false" hidden="false" name="mleaf_d532d684_700d_5de2_81c1_0a14df748aba" vbProcedure="false">'Use Phase'!$N$192</definedName>
    <definedName function="false" hidden="false" name="mleaf_d5343f04_3895_5442_b156_157b16306e9e" vbProcedure="false">Recycling!$BQ$313</definedName>
    <definedName function="false" hidden="false" name="mleaf_d534622e_21a2_565e_853a_8dc8c10359fd" vbProcedure="false">'Use Phase'!$O$149</definedName>
    <definedName function="false" hidden="false" name="mleaf_d535e76a_40e4_5a31_bda5_9a78ce03eb47" vbProcedure="false">Recycling!$AF$172</definedName>
    <definedName function="false" hidden="false" name="mleaf_d5366d1f_f8df_5228_b286_434d72252e53" vbProcedure="false">'Heat map article'!$AH$37</definedName>
    <definedName function="false" hidden="false" name="mleaf_d53a0e4d_7d20_59dc_ad70_9dca3ff4aebc" vbProcedure="false">Recycling!$AW$116</definedName>
    <definedName function="false" hidden="false" name="mleaf_d53caddd_187d_57ce_aab1_83efd9e2c5c7" vbProcedure="false">'Use Phase'!$N$131</definedName>
    <definedName function="false" hidden="false" name="mleaf_d53dac41_39dd_5931_bbfa_be8cb899ad4b" vbProcedure="false">Recycling!$AR$91</definedName>
    <definedName function="false" hidden="false" name="mleaf_d53e350a_a8b0_5870_9786_5185d51a90e1" vbProcedure="false">Resume_SensAnal!$B$214</definedName>
    <definedName function="false" hidden="false" name="mleaf_d5412cfc_17eb_52a9_843a_6cc198961df7" vbProcedure="false">Resume_SensAnal!$T$196</definedName>
    <definedName function="false" hidden="false" name="mleaf_d5438a42_1c17_5d1e_abfd_44df123a0931" vbProcedure="false">Recycling!$AT$323</definedName>
    <definedName function="false" hidden="false" name="mleaf_d5489442_0c4f_5dc4_b4ca_cf484460b1cf" vbProcedure="false">Recycling!$AI$96</definedName>
    <definedName function="false" hidden="false" name="mleaf_d54b723a_e8dd_5921_8046_3585412f05c9" vbProcedure="false">'Use Phase_Grid'!$B$43</definedName>
    <definedName function="false" hidden="false" name="mleaf_d54c5b04_0ac1_5eca_b821_4d1e4b56aeda" vbProcedure="false">Recycling!$AF$103</definedName>
    <definedName function="false" hidden="false" name="mleaf_d54d78af_2093_5fb6_b8d5_06cb0fff9ef6" vbProcedure="false">Recycling!$BQ$167</definedName>
    <definedName function="false" hidden="false" name="mleaf_d54ec619_763a_5112_8a73_e8dfcae113e4" vbProcedure="false">Production!$AK$83</definedName>
    <definedName function="false" hidden="false" name="mleaf_d54ee095_fd79_5795_ad3b_71de03253cae" vbProcedure="false">'Use Phase'!$T$215</definedName>
    <definedName function="false" hidden="false" name="mleaf_d54fcc56_cfcd_5a48_a5d0_2160dbfa4166" vbProcedure="false">Resume_SensAnal!$AL$130</definedName>
    <definedName function="false" hidden="false" name="mleaf_d5501b9c_2576_5d1c_843e_eb806dd33517" vbProcedure="false">Production!$AV$7</definedName>
    <definedName function="false" hidden="false" name="mleaf_d5541345_0209_5476_b83f_a0c818678885" vbProcedure="false">'Use Phase'!$AF$304</definedName>
    <definedName function="false" hidden="false" name="mleaf_d5572c48_9914_5e28_93ac_42eab201a99c" vbProcedure="false">Recycling!$AR$346</definedName>
    <definedName function="false" hidden="false" name="mleaf_d558063b_bb3d_57a0_8ae6_a97f2dc1ca04" vbProcedure="false">Recycling!$AF$164</definedName>
    <definedName function="false" hidden="false" name="mleaf_d559e892_ccdc_541f_8037_f570cecc2f85" vbProcedure="false">'Use Phase'!$G$40</definedName>
    <definedName function="false" hidden="false" name="mleaf_d55a3f39_9c7e_5a21_887c_77756b48dbde" vbProcedure="false">Resume_SensAnal!$AQ$105</definedName>
    <definedName function="false" hidden="false" name="mleaf_d55aa59d_117b_5cab_b3bd_587f99c6951a" vbProcedure="false">'Use Phase'!$J$364</definedName>
    <definedName function="false" hidden="false" name="mleaf_d55b3656_2d16_5a53_8adc_3277624b15b5" vbProcedure="false">Resume_SensAnal!$AL$123</definedName>
    <definedName function="false" hidden="false" name="mleaf_d561f872_207c_56ef_8929_c08b466ec251" vbProcedure="false">'Heat map article'!$AM$42</definedName>
    <definedName function="false" hidden="false" name="mleaf_d5641814_9326_5e52_b175_75f720f11f91" vbProcedure="false">'Heat map article'!$AO$16</definedName>
    <definedName function="false" hidden="false" name="mleaf_d5650211_6f54_5219_81d4_3d657dbf7291" vbProcedure="false">Recycling!$B$40</definedName>
    <definedName function="false" hidden="false" name="mleaf_d5668e85_badd_5edf_8625_5435b2f98df3" vbProcedure="false">Resume_SensAnal!$AR$114</definedName>
    <definedName function="false" hidden="false" name="mleaf_d56b7d29_5b71_5978_91bd_c94c1174d077" vbProcedure="false">Recycling!$AI$191</definedName>
    <definedName function="false" hidden="false" name="mleaf_d56da78f_d005_580e_9e8f_9e1768f2c73b" vbProcedure="false">Production!$Z$186</definedName>
    <definedName function="false" hidden="false" name="mleaf_d56fc982_7c5e_537e_ba43_921185f71e2f" vbProcedure="false">'Heat map article'!$AT$46</definedName>
    <definedName function="false" hidden="false" name="mleaf_d574fc8d_962d_5a1f_900e_5352441f48c6" vbProcedure="false">Production!$I$70</definedName>
    <definedName function="false" hidden="false" name="mleaf_d57c28e5_ec9f_57fa_a945_ed29e934fb42" vbProcedure="false">'Use Phase_Grid'!$J$193</definedName>
    <definedName function="false" hidden="false" name="mleaf_d57e2497_5467_5494_bb13_3c0a4dd7d07f" vbProcedure="false">'Use Phase'!$R$177</definedName>
    <definedName function="false" hidden="false" name="mleaf_d57fe6c1_c286_59f1_a42d_cec9cec98085" vbProcedure="false">Resume_SensAnal!$G$10</definedName>
    <definedName function="false" hidden="false" name="mleaf_d5804533_f835_5362_85e5_59a94ae109ff" vbProcedure="false">Recycling!$AS$69</definedName>
    <definedName function="false" hidden="false" name="mleaf_d5816cf2_c85e_5701_9480_635909fd47ae" vbProcedure="false">'Use Phase'!$M$103</definedName>
    <definedName function="false" hidden="false" name="mleaf_d592b34a_8453_536f_84f0_e9086c612854" vbProcedure="false">Resume_SensAnal!$AQ$60</definedName>
    <definedName function="false" hidden="false" name="mleaf_d5944415_4fc0_5685_a490_fb29d1bb5d9f" vbProcedure="false">'Use Phase_Grid'!$O$62</definedName>
    <definedName function="false" hidden="false" name="mleaf_d5963ee9_4551_537d_8ec1_626192979177" vbProcedure="false">'Use Phase'!$N$235</definedName>
    <definedName function="false" hidden="false" name="mleaf_d599dc6a_16f6_58a9_abce_10f7a2f1d840" vbProcedure="false">Recycling!$AZ$2</definedName>
    <definedName function="false" hidden="false" name="mleaf_d599f38d_1b7d_522e_906e_5825b40486bd" vbProcedure="false">Resume_SensAnal!$F$102</definedName>
    <definedName function="false" hidden="false" name="mleaf_d59d0543_ec79_5b49_a304_20464bc97854" vbProcedure="false">Recycling!$AY$115</definedName>
    <definedName function="false" hidden="false" name="mleaf_d5a084af_4c18_54b9_900e_79f4ae8aad4d" vbProcedure="false">Recycling!$BQ$312</definedName>
    <definedName function="false" hidden="false" name="mleaf_d5a5a0e8_1044_5cc9_91b8_2896ecedd263" vbProcedure="false">Recycling!$H$91</definedName>
    <definedName function="false" hidden="false" name="mleaf_d5a5d69e_de41_5ccd_aa7e_c0ccb496ba6e" vbProcedure="false">Recycling!$L$167</definedName>
    <definedName function="false" hidden="false" name="mleaf_d5a6ff56_6075_5d22_b643_8c390e7022f4" vbProcedure="false">Recycling!$AT$91</definedName>
    <definedName function="false" hidden="false" name="mleaf_d5ac8d44_b99d_563b_a1a0_b80eba6ba528" vbProcedure="false">Production!$BJ$41</definedName>
    <definedName function="false" hidden="false" name="mleaf_d5b5bc8f_6343_5589_b186_f5977dab202b" vbProcedure="false">'Use Phase'!$N$42</definedName>
    <definedName function="false" hidden="false" name="mleaf_d5b661d3_1c35_5023_88ff_427ef1ed774e" vbProcedure="false">'Use Phase'!$AG$279</definedName>
    <definedName function="false" hidden="false" name="mleaf_d5b9a285_a74e_5d4d_a3ba_d761317dae81" vbProcedure="false">Resume_SensAnal!$G$107</definedName>
    <definedName function="false" hidden="false" name="mleaf_d5bddd9e_e802_5f81_b015_f7bb6bbb5f24" vbProcedure="false">Production!$J$131</definedName>
    <definedName function="false" hidden="false" name="mleaf_d5be679c_bc8d_54e8_916b_09330664127b" vbProcedure="false">Recycling!$U$110</definedName>
    <definedName function="false" hidden="false" name="mleaf_d5c113a2_c3c6_52c9_8270_33d781ac0667" vbProcedure="false">Resume_SensAnal!$AF$37</definedName>
    <definedName function="false" hidden="false" name="mleaf_d5c11be6_6ed1_5c4a_a20b_71f1b18f5bf1" vbProcedure="false">Recycling!$AK$147</definedName>
    <definedName function="false" hidden="false" name="mleaf_d5c150f4_6f2d_5b65_8429_26b1e33342ca" vbProcedure="false">'Use Phase_Grid'!$K$136</definedName>
    <definedName function="false" hidden="false" name="mleaf_d5c4ac23_4916_5806_bd1d_60fb8bc802ed" vbProcedure="false">'Use Phase_Grid'!$E$47</definedName>
    <definedName function="false" hidden="false" name="mleaf_d5c4bcbe_8442_530c_872b_e7d2bc9d3a5b" vbProcedure="false">'Use Phase'!$J$309</definedName>
    <definedName function="false" hidden="false" name="mleaf_d5ceee2a_38fe_5e05_b080_5764c4af6c7d" vbProcedure="false">'Use Phase'!$Q$258</definedName>
    <definedName function="false" hidden="false" name="mleaf_d5d21929_ec15_533b_8158_c3c39ace8953" vbProcedure="false">Resume_SensAnal!$M$183</definedName>
    <definedName function="false" hidden="false" name="mleaf_d5d38626_81a9_54a7_8f9d_63ea35e8aef9" vbProcedure="false">Resume_SensAnal!$AO$93</definedName>
    <definedName function="false" hidden="false" name="mleaf_d5d50e96_dbcf_5dd9_81a4_24d56966ba5f" vbProcedure="false">'Heat map article'!$L$9</definedName>
    <definedName function="false" hidden="false" name="mleaf_d5d6651d_d509_5b5b_b726_dab6d4a9330a" vbProcedure="false">Production!$BF$10</definedName>
    <definedName function="false" hidden="false" name="mleaf_d5e01964_082e_591d_a635_c2011454edc0" vbProcedure="false">'Use Phase'!$L$284</definedName>
    <definedName function="false" hidden="false" name="mleaf_d5e61884_dedf_59dc_94a7_569ef47eaa92" vbProcedure="false">Resume_SensAnal!$D$169</definedName>
    <definedName function="false" hidden="false" name="mleaf_d5e872f8_1ae3_5683_b2f5_70cbd5510df2" vbProcedure="false">'Heat map article'!$P$156</definedName>
    <definedName function="false" hidden="false" name="mleaf_d5e8c226_88d9_59d7_8040_b1502c5ad6ae" vbProcedure="false">'Use Phase'!$B$49</definedName>
    <definedName function="false" hidden="false" name="mleaf_d5ebdbeb_497f_5a7f_bea4_947db7aedaee" vbProcedure="false">Recycling!$AE$118</definedName>
    <definedName function="false" hidden="false" name="mleaf_d5eda48b_53dd_578c_b0fa_cc453f07250d" vbProcedure="false">'Use Phase_Grid'!$D$49</definedName>
    <definedName function="false" hidden="false" name="mleaf_d5f08bfa_b756_5cc8_89e4_e7b11b3984b8" vbProcedure="false">Production!$BF$152</definedName>
    <definedName function="false" hidden="false" name="mleaf_d5f1f131_c39c_5dc8_95cc_6963cfd5e13b" vbProcedure="false">Recycling!$Q$175</definedName>
    <definedName function="false" hidden="false" name="mleaf_d5f21377_304c_553c_81da_70af046b61d9" vbProcedure="false">'Use Phase'!$AK$270</definedName>
    <definedName function="false" hidden="false" name="mleaf_d5f66f17_57e9_5190_a167_a7a0635d62c9" vbProcedure="false">'Heat map article'!$L$29</definedName>
    <definedName function="false" hidden="false" name="mleaf_d5fa9d67_feb2_56a8_b25e_1da4cf3c6106" vbProcedure="false">Recycling!$L$122</definedName>
    <definedName function="false" hidden="false" name="mleaf_d5fb5fef_d15b_5448_84e4_cb7ee3f5320b" vbProcedure="false">Recycling!$AZ$102</definedName>
    <definedName function="false" hidden="false" name="mleaf_d606404e_ea6e_5b0e_a043_d1dc3ec8be5d" vbProcedure="false">'Use Phase_Grid'!$M$118</definedName>
    <definedName function="false" hidden="false" name="mleaf_d608d15b_e054_5db4_90c5_c7225be8dfb4" vbProcedure="false">Recycling!$H$119</definedName>
    <definedName function="false" hidden="false" name="mleaf_d60af4c1_59ec_5ce7_82c9_c965e235fbbc" vbProcedure="false">'Heat map article'!$AF$111</definedName>
    <definedName function="false" hidden="false" name="mleaf_d60c75c1_4e30_5a75_978d_d1947697061a" vbProcedure="false">Recycling!$K$173</definedName>
    <definedName function="false" hidden="false" name="mleaf_d6102d08_5e72_5dff_b4de_f4384a3ff7f4" vbProcedure="false">'Use Phase'!$V$257</definedName>
    <definedName function="false" hidden="false" name="mleaf_d619408c_76a5_509d_94d0_2551f0012f39" vbProcedure="false">'Heat map article'!$F$154</definedName>
    <definedName function="false" hidden="false" name="mleaf_d61e65a1_3d1e_528a_b66e_a529cb6f2aef" vbProcedure="false">Production!$V$70</definedName>
    <definedName function="false" hidden="false" name="mleaf_d6201de5_b430_5dd3_9a28_70e1d3a37809" vbProcedure="false">'Use Phase'!$AJ$218</definedName>
    <definedName function="false" hidden="false" name="mleaf_d6215ebd_fc2b_5877_8212_3ec8f24fb8f1" vbProcedure="false">Graphs!$C$9</definedName>
    <definedName function="false" hidden="false" name="mleaf_d621b30e_0be8_55a1_b1e5_1f058c2f6a84" vbProcedure="false">'Use Phase'!$Q$319</definedName>
    <definedName function="false" hidden="false" name="mleaf_d622bc2b_5c63_5054_bea0_d7bebb5c3e6b" vbProcedure="false">'Heat map article'!$U$51</definedName>
    <definedName function="false" hidden="false" name="mleaf_d62429e4_c213_55c6_8ea2_cdcdfdd395f3" vbProcedure="false">Resume_SensAnal!$M$189</definedName>
    <definedName function="false" hidden="false" name="mleaf_d624c6e1_c72d_57d2_9de7_9e2d6c57c564" vbProcedure="false">Resume_SensAnal!$AB$74</definedName>
    <definedName function="false" hidden="false" name="mleaf_d625eae5_e25d_57e3_a10f_4662856d4a0c" vbProcedure="false">Resume_SensAnal!$Q$133</definedName>
    <definedName function="false" hidden="false" name="mleaf_d626927d_a8f3_58af_9766_12a1bd3365d3" vbProcedure="false">Production!$L$241</definedName>
    <definedName function="false" hidden="false" name="mleaf_d62cf484_d3ec_592e_aac8_3ac40b8bb0bf" vbProcedure="false">'Use Phase_Grid'!$Q$196</definedName>
    <definedName function="false" hidden="false" name="mleaf_d62d259e_8076_53aa_8d17_9be2d6007b4d" vbProcedure="false">'Use Phase'!$O$19</definedName>
    <definedName function="false" hidden="false" name="mleaf_d62d4d69_ca74_5918_bd91_c69a947a2f1e" vbProcedure="false">'Heat map article'!$F$77</definedName>
    <definedName function="false" hidden="false" name="mleaf_d62d7124_3eab_5222_baa9_61c9283cff5d" vbProcedure="false">'Use Phase'!$L$66</definedName>
    <definedName function="false" hidden="false" name="mleaf_d6303954_0855_553f_8461_bace4f2763c5" vbProcedure="false">'Use Phase'!$Q$14</definedName>
    <definedName function="false" hidden="false" name="mleaf_d638543e_67ae_5efe_b6ec_075a1f52f226" vbProcedure="false">Graphs!$H$47</definedName>
    <definedName function="false" hidden="false" name="mleaf_d639178c_d19f_51ef_b65b_8882ba9c889c" vbProcedure="false">'Heat map article'!$N$49</definedName>
    <definedName function="false" hidden="false" name="mleaf_d6396877_d9b6_5d4b_840a_2ec133eaf19c" vbProcedure="false">Recycling!$AS$325</definedName>
    <definedName function="false" hidden="false" name="mleaf_d63eba2b_77ea_5c83_b720_b6d7c02b0e00" vbProcedure="false">Graphs!$F$63</definedName>
    <definedName function="false" hidden="false" name="mleaf_d642dee1_8ecd_56c9_9bfa_065d397d88d0" vbProcedure="false">Recycling!$L$152</definedName>
    <definedName function="false" hidden="false" name="mleaf_d644a537_6bf0_57f3_a012_45fdbd95a4ed" vbProcedure="false">'Use Phase_Grid'!$D$57</definedName>
    <definedName function="false" hidden="false" name="mleaf_d64a53f0_756a_59a3_9ac3_380dba6d6719" vbProcedure="false">'Heat map article'!$X$39</definedName>
    <definedName function="false" hidden="false" name="mleaf_d64b9045_3442_5025_818b_f1688c8c8aae" vbProcedure="false">Resume_SensAnal!$AE$96</definedName>
    <definedName function="false" hidden="false" name="mleaf_d64e47ab_6265_5e94_8f5a_4971173594b6" vbProcedure="false">Whisker_Sens!$D$27</definedName>
    <definedName function="false" hidden="false" name="mleaf_d65340c1_e1b8_5400_9ab2_49ef5a1a21ff" vbProcedure="false">'Use Phase_Grid'!$N$213</definedName>
    <definedName function="false" hidden="false" name="mleaf_d656d00e_20f6_5c08_a618_f8c23a85e009" vbProcedure="false">'Use Phase_Grid'!$R$186</definedName>
    <definedName function="false" hidden="false" name="mleaf_d659a111_a371_5f80_b4f1_b129fadf0aba" vbProcedure="false">'Use Phase'!$P$340</definedName>
    <definedName function="false" hidden="false" name="mleaf_d65a6165_0df8_56de_8d5e_da4337cb795c" vbProcedure="false">'Heat map article'!$AE$19</definedName>
    <definedName function="false" hidden="false" name="mleaf_d65bd38d_38c2_5d2f_a68f_73ea5443900a" vbProcedure="false">'Use Phase_Grid'!$K$50</definedName>
    <definedName function="false" hidden="false" name="mleaf_d6604ba5_89a7_5209_ae80_028a311292fb" vbProcedure="false">Resume_SensAnal!$AQ$34</definedName>
    <definedName function="false" hidden="false" name="mleaf_d662bbdb_29fa_5212_9236_8f4517d3663e" vbProcedure="false">'Heat map article'!$AW$8</definedName>
    <definedName function="false" hidden="false" name="mleaf_d663df6a_88fe_5b3f_a2bb_df1abd6cac34" vbProcedure="false">'Heat map article'!$AB$124</definedName>
    <definedName function="false" hidden="false" name="mleaf_d6646a47_1906_5570_ab2f_b13c86d5b503" vbProcedure="false">'Heat map article'!$W$97</definedName>
    <definedName function="false" hidden="false" name="mleaf_d666ade2_3243_5980_9e70_0b1957806b7a" vbProcedure="false">'Use Phase'!$AJ$252</definedName>
    <definedName function="false" hidden="false" name="mleaf_d66a909d_ecf7_5daf_b0c4_29452e397dbc" vbProcedure="false">Recycling!$AF$100</definedName>
    <definedName function="false" hidden="false" name="mleaf_d66af3bf_7338_5b86_b772_d8ee0c8afd0f" vbProcedure="false">'Use Phase'!$U$354</definedName>
    <definedName function="false" hidden="false" name="mleaf_d66b06cd_4344_5207_ac4e_75b05af1d387" vbProcedure="false">'Use Phase_Grid'!$V$150</definedName>
    <definedName function="false" hidden="false" name="mleaf_d66deea4_0a28_51fe_85e2_bd2ad4b80157" vbProcedure="false">'Use Phase'!$O$86</definedName>
    <definedName function="false" hidden="false" name="mleaf_d66ec92c_269e_5701_bf56_50d486030241" vbProcedure="false">'Use Phase_Grid'!$S$223</definedName>
    <definedName function="false" hidden="false" name="mleaf_d673854e_968a_5fe3_a730_ed27fd06a821" vbProcedure="false">Resume_SensAnal!$AP$128</definedName>
    <definedName function="false" hidden="false" name="mleaf_d67b0a84_d001_5710_b6a4_b706cd93c900" vbProcedure="false">Resume_SensAnal!$P$158</definedName>
    <definedName function="false" hidden="false" name="mleaf_d67beea7_82eb_5698_9dba_e60f8c61fb05" vbProcedure="false">Production!$S$14</definedName>
    <definedName function="false" hidden="false" name="mleaf_d67e64f3_d5c7_57ad_8685_852729130e64" vbProcedure="false">'Use Phase_Grid'!$R$221</definedName>
    <definedName function="false" hidden="false" name="mleaf_d67f7d8a_89ab_554e_9c39_c052c625aff7" vbProcedure="false">'Use Phase'!$P$76</definedName>
    <definedName function="false" hidden="false" name="mleaf_d6816c1d_135f_5e10_a1c9_85b24986146e" vbProcedure="false">Production!$J$231</definedName>
    <definedName function="false" hidden="false" name="mleaf_d682d0cd_c5c3_590f_b51c_da16d955cdbf" vbProcedure="false">Recycling!$AE$85</definedName>
    <definedName function="false" hidden="false" name="mleaf_d684c20f_a5f4_5614_9d2a_98bf8dde7170" vbProcedure="false">'Heat map article'!$P$41</definedName>
    <definedName function="false" hidden="false" name="mleaf_d6866fa0_7aec_5823_8904_bd0ff6e8082d" vbProcedure="false">'Heat map article'!$E$15</definedName>
    <definedName function="false" hidden="false" name="mleaf_d68aa26e_038a_5a7e_9af8_1260576dddcb" vbProcedure="false">Graphs!$P$4</definedName>
    <definedName function="false" hidden="false" name="mleaf_d69497d5_26f8_5da0_9674_430227ce5b83" vbProcedure="false">'Use Phase'!$AE$308</definedName>
    <definedName function="false" hidden="false" name="mleaf_d697a499_b973_591f_8239_2fdffd9592a0" vbProcedure="false">Recycling!$AN$113</definedName>
    <definedName function="false" hidden="false" name="mleaf_d69b12e5_5b5f_5494_a016_0cd0936013db" vbProcedure="false">Resume_SensAnal!$AR$35</definedName>
    <definedName function="false" hidden="false" name="mleaf_d69b1514_fc6a_576c_b3bb_721dd464025e" vbProcedure="false">'Heat map article'!$Z$49</definedName>
    <definedName function="false" hidden="false" name="mleaf_d69b4506_1a3f_5d64_a60a_d097d2f46b22" vbProcedure="false">'Heat map article'!$I$112</definedName>
    <definedName function="false" hidden="false" name="mleaf_d69d0e47_b0e3_523e_833c_a4587d17714f" vbProcedure="false">Resume_SensAnal!$D$150</definedName>
    <definedName function="false" hidden="false" name="mleaf_d69e1692_aa9d_5c5e_bcc6_4952cb5869e9" vbProcedure="false">Recycling!$BK$339</definedName>
    <definedName function="false" hidden="false" name="mleaf_d6a0d410_df42_594f_af53_e2e65fad7491" vbProcedure="false">Resume_SensAnal!$T$40</definedName>
    <definedName function="false" hidden="false" name="mleaf_d6a76501_ab42_5c47_9f9d_e2e6f581ac3b" vbProcedure="false">'Heat map article'!$BB$29</definedName>
    <definedName function="false" hidden="false" name="mleaf_d6aabeee_0bdf_519f_a831_901734270a49" vbProcedure="false">'Use Phase'!$AK$183</definedName>
    <definedName function="false" hidden="false" name="mleaf_d6acbc52_1d4f_5ebb_bf23_9af92496943d" vbProcedure="false">'Heat map article'!$AE$10</definedName>
    <definedName function="false" hidden="false" name="mleaf_d6b04f44_64bd_5c9c_a402_625f4a571ed5" vbProcedure="false">Production!$R$35</definedName>
    <definedName function="false" hidden="false" name="mleaf_d6b628de_20d2_5d13_9c4f_8e78dc042cd7" vbProcedure="false">Whisker_Sens!$F$39</definedName>
    <definedName function="false" hidden="false" name="mleaf_d6b6d048_9dfb_58f1_b9a2_4064d892d56a" vbProcedure="false">'Use Phase'!$AI$249</definedName>
    <definedName function="false" hidden="false" name="mleaf_d6b88e3d_24e5_58a2_a7d7_479f18b59c7e" vbProcedure="false">'Heat map article'!$Z$30</definedName>
    <definedName function="false" hidden="false" name="mleaf_d6bb761a_7d06_50bf_bc89_e5fa8925d3fe" vbProcedure="false">'Use Phase'!$AJ$176</definedName>
    <definedName function="false" hidden="false" name="mleaf_d6be81d1_243a_5ed5_80e3_c3f758cbbd52" vbProcedure="false">'Use Phase'!$P$365</definedName>
    <definedName function="false" hidden="false" name="mleaf_d6bf04a2_e4d5_5c43_b8b9_c06aabeee313" vbProcedure="false">'Heat map article'!$C$120</definedName>
    <definedName function="false" hidden="false" name="mleaf_d6c097b0_5510_5f8b_ac96_480a840f46ba" vbProcedure="false">Recycling!$AJ$156</definedName>
    <definedName function="false" hidden="false" name="mleaf_d6c22489_e62c_5770_8761_34f92d0cec70" vbProcedure="false">'Use Phase'!$K$183</definedName>
    <definedName function="false" hidden="false" name="mleaf_d6c85fb0_326f_5b9f_be28_2cc744e5919d" vbProcedure="false">Production!$G$85</definedName>
    <definedName function="false" hidden="false" name="mleaf_d6cb499b_1207_5253_8de5_424f42ceb402" vbProcedure="false">Recycling!$I$155</definedName>
    <definedName function="false" hidden="false" name="mleaf_d6cbaece_cb67_55c8_991b_994bb97d60ce" vbProcedure="false">Recycling!$AW$5</definedName>
    <definedName function="false" hidden="false" name="mleaf_d6cd769f_e492_538a_a89f_b33177d31a35" vbProcedure="false">Resume_SensAnal!$C$215</definedName>
    <definedName function="false" hidden="false" name="mleaf_d6ce6834_bf61_5085_b22b_041448c384b3" vbProcedure="false">Production!$R$24</definedName>
    <definedName function="false" hidden="false" name="mleaf_d6d2b3ba_695b_5f3c_ba10_1e041354d56e" vbProcedure="false">'Use Phase'!$P$220</definedName>
    <definedName function="false" hidden="false" name="mleaf_d6d5a515_a6bc_5810_88cb_ac40f830ad2b" vbProcedure="false">Resume_SensAnal!$AQ$133</definedName>
    <definedName function="false" hidden="false" name="mleaf_d6d61475_4bfa_5d6b_8304_f406cc2f52a0" vbProcedure="false">'Use Phase'!$K$139</definedName>
    <definedName function="false" hidden="false" name="mleaf_d6d6cf90_8a0d_5dcb_9bd3_173e02ce7a97" vbProcedure="false">'Use Phase'!$J$354</definedName>
    <definedName function="false" hidden="false" name="mleaf_d6d8ee4b_108d_5bd2_a99e_b2a881b1f03b" vbProcedure="false">'Use Phase_Grid'!$U$191</definedName>
    <definedName function="false" hidden="false" name="mleaf_d6dc16df_8279_57bd_91ab_4cf12c776c3e" vbProcedure="false">'Use Phase'!$P$191</definedName>
    <definedName function="false" hidden="false" name="mleaf_d6dc7f96_7f3a_5380_9b11_1699d6176ca8" vbProcedure="false">'Use Phase'!$Q$252</definedName>
    <definedName function="false" hidden="false" name="mleaf_d6df2dca_4b5b_53b2_858d_2640e5865ba0" vbProcedure="false">'Use Phase'!$M$305</definedName>
    <definedName function="false" hidden="false" name="mleaf_d6e179f4_37f8_54d6_8101_a61752626e10" vbProcedure="false">Recycling!$K$115</definedName>
    <definedName function="false" hidden="false" name="mleaf_d6e2318c_573a_52b5_8891_75cf3084b8db" vbProcedure="false">Production!$BO$151</definedName>
    <definedName function="false" hidden="false" name="mleaf_d6e63529_2db6_5355_9f51_98681cb4cd20" vbProcedure="false">Whisker_Sens!$I$40</definedName>
    <definedName function="false" hidden="false" name="mleaf_d6e69a12_107e_514a_9348_38cc918e398d" vbProcedure="false">Resume_SensAnal!$J$20</definedName>
    <definedName function="false" hidden="false" name="mleaf_d6ed1035_7ded_5897_82bb_e5c914ea5640" vbProcedure="false">'Use Phase'!$K$216</definedName>
    <definedName function="false" hidden="false" name="mleaf_d6ee0756_306e_5867_89b5_72a4f08560f1" vbProcedure="false">Graphs!$K$4</definedName>
    <definedName function="false" hidden="false" name="mleaf_d6ef288e_3b5e_5c72_9386_4f87b7c6f728" vbProcedure="false">Production!$Y$93</definedName>
    <definedName function="false" hidden="false" name="mleaf_d6f42336_66f7_54a0_b19b_822757a84e09" vbProcedure="false">'Heat map article'!$AV$19</definedName>
    <definedName function="false" hidden="false" name="mleaf_d6f80dec_2173_5b68_b3dd_169082930ecd" vbProcedure="false">'Use Phase'!$M$113</definedName>
    <definedName function="false" hidden="false" name="mleaf_d6f94d32_5053_5cab_a2ce_860dc91bdae1" vbProcedure="false">Production!$S$4</definedName>
    <definedName function="false" hidden="false" name="mleaf_d6f95bd2_35f9_5438_8ced_2d35d893216b" vbProcedure="false">Recycling!$T$193</definedName>
    <definedName function="false" hidden="false" name="mleaf_d6f9b0ae_5668_5cf7_af3c_0aff4b79ec60" vbProcedure="false">'Use Phase_Grid'!$W$165</definedName>
    <definedName function="false" hidden="false" name="mleaf_d6fa7ce7_6b61_5b65_848c_be71e33e0c6e" vbProcedure="false">'Use Phase'!$AK$297</definedName>
    <definedName function="false" hidden="false" name="mleaf_d701cc98_2fab_589f_9340_0c8cc9aed736" vbProcedure="false">'Heat map article'!$AN$31</definedName>
    <definedName function="false" hidden="false" name="mleaf_d701e562_cc5b_5d77_9938_7261fa11ad81" vbProcedure="false">'Heat map article'!$C$131</definedName>
    <definedName function="false" hidden="false" name="mleaf_d70a795e_a2a0_50fd_acaa_4b99c31b96b0" vbProcedure="false">'Use Phase_Grid'!$R$211</definedName>
    <definedName function="false" hidden="false" name="mleaf_d70cee2a_6017_5929_9208_7c29ff1adb37" vbProcedure="false">Resume_SensAnal!$B$205</definedName>
    <definedName function="false" hidden="false" name="mleaf_d713e397_b3c7_5925_832f_ab8f95c126d5" vbProcedure="false">Recycling!$AW$129</definedName>
    <definedName function="false" hidden="false" name="mleaf_d7166632_6926_53f3_99fd_0d5e61219ab2" vbProcedure="false">Resume_SensAnal!$V$19</definedName>
    <definedName function="false" hidden="false" name="mleaf_d71d702c_94c8_58ee_94c5_75a9f54b18fb" vbProcedure="false">Resume_SensAnal!$AG$90</definedName>
    <definedName function="false" hidden="false" name="mleaf_d71eec9e_cdc4_542e_a972_9b3164e565e6" vbProcedure="false">'Heat map article'!$R$145</definedName>
    <definedName function="false" hidden="false" name="mleaf_d721d870_fe3c_5d2b_9069_cd7f35fa32d7" vbProcedure="false">'Use Phase'!$AI$173</definedName>
    <definedName function="false" hidden="false" name="mleaf_d7229d89_5a97_5ccd_948d_bc15ab156a31" vbProcedure="false">Production!$BD$94</definedName>
    <definedName function="false" hidden="false" name="mleaf_d723a22f_7e02_5b03_8f50_98cf5e935ba5" vbProcedure="false">'Heat map article'!$J$119</definedName>
    <definedName function="false" hidden="false" name="mleaf_d7240833_b374_55e7_a9e9_f28ad53e322e" vbProcedure="false">Production!$AV$57</definedName>
    <definedName function="false" hidden="false" name="mleaf_d729f9fa_ca05_58c7_b20f_d79c7bfac46f" vbProcedure="false">Production!$AK$217</definedName>
    <definedName function="false" hidden="false" name="mleaf_d72a294e_3f80_5f11_8a0b_72fb64b2fecb" vbProcedure="false">Recycling!$BI$101</definedName>
    <definedName function="false" hidden="false" name="mleaf_d72c9af0_4748_5912_aaec_6bdb330f413a" vbProcedure="false">'Use Phase'!$AE$315</definedName>
    <definedName function="false" hidden="false" name="mleaf_d7309eb7_1775_57a3_aad9_a472a7973ffc" vbProcedure="false">Resume_SensAnal!$AG$99</definedName>
    <definedName function="false" hidden="false" name="mleaf_d731724b_d45c_5d49_9d6a_025455879c85" vbProcedure="false">Resume_SensAnal!$AB$98</definedName>
    <definedName function="false" hidden="false" name="mleaf_d73b5376_fb1c_5744_b334_34fc8ea055f0" vbProcedure="false">Resume_SensAnal!$R$199</definedName>
    <definedName function="false" hidden="false" name="mleaf_d73b5cd5_f8eb_5062_ba6f_2becdc024062" vbProcedure="false">Resume_SensAnal!$S$101</definedName>
    <definedName function="false" hidden="false" name="mleaf_d73be369_ec90_5b49_889b_5eb7f809df38" vbProcedure="false">'Heat map article'!$Z$10</definedName>
    <definedName function="false" hidden="false" name="mleaf_d7433cbc_9a6f_5bfa_9f9c_0be5551d2308" vbProcedure="false">Recycling!$AF$85</definedName>
    <definedName function="false" hidden="false" name="mleaf_d7448069_cfc6_53a3_8d5d_6ef7bd6ad6b9" vbProcedure="false">Recycling!$BJ$118</definedName>
    <definedName function="false" hidden="false" name="mleaf_d7453992_4b63_5b38_9f0e_93381a0d6c8b" vbProcedure="false">Production!$H$35</definedName>
    <definedName function="false" hidden="false" name="mleaf_d7454f50_dcd5_52b8_8a83_cdd1e98ffec4" vbProcedure="false">'Use Phase'!$G$48</definedName>
    <definedName function="false" hidden="false" name="mleaf_d748ccdb_5714_5f2f_9d60_83e8854f0052" vbProcedure="false">'Heat map article'!$AE$108</definedName>
    <definedName function="false" hidden="false" name="mleaf_d74d08c4_e7c6_5083_b2df_9904448d8cbb" vbProcedure="false">Recycling!$AC$122</definedName>
    <definedName function="false" hidden="false" name="mleaf_d74e06e4_4373_5361_92eb_1b1bc6743942" vbProcedure="false">Production!$Q$212</definedName>
    <definedName function="false" hidden="false" name="mleaf_d74eeba1_992f_5079_b038_660ade27d94b" vbProcedure="false">Resume_SensAnal!$N$61</definedName>
    <definedName function="false" hidden="false" name="mleaf_d7552a17_8f16_5a1f_90a6_5481353bd7e2" vbProcedure="false">'Use Phase'!$O$44</definedName>
    <definedName function="false" hidden="false" name="mleaf_d75b049f_2f59_5509_ad12_e8855b4f5650" vbProcedure="false">Graphs!$H$16</definedName>
    <definedName function="false" hidden="false" name="mleaf_d760c679_70df_58f7_aadd_5cfc15249177" vbProcedure="false">'Use Phase'!$AF$164</definedName>
    <definedName function="false" hidden="false" name="mleaf_d761590f_f81b_5296_9eda_e2cac18752a7" vbProcedure="false">'Use Phase'!$W$301</definedName>
    <definedName function="false" hidden="false" name="mleaf_d762b912_1b53_5976_9140_42725c5b9171" vbProcedure="false">'Heat map article'!$U$85</definedName>
    <definedName function="false" hidden="false" name="mleaf_d7631b2a_f920_5f60_be22_62e238e1f7be" vbProcedure="false">'Use Phase'!$S$265</definedName>
    <definedName function="false" hidden="false" name="mleaf_d763218c_7866_5d78_901a_9580ee6fdcab" vbProcedure="false">Recycling!$BD$143</definedName>
    <definedName function="false" hidden="false" name="mleaf_d7636b1a_7a00_5dcd_a329_b79eff6ec403" vbProcedure="false">'Heat map article'!$Q$92</definedName>
    <definedName function="false" hidden="false" name="mleaf_d76380b0_91d9_5922_adb7_6afb5062bbe8" vbProcedure="false">'Use Phase'!$AE$208</definedName>
    <definedName function="false" hidden="false" name="mleaf_d7687133_2c1f_55a8_bfcd_7106d9ca90d7" vbProcedure="false">'Heat map article'!$O$43</definedName>
    <definedName function="false" hidden="false" name="mleaf_d76f35d1_d6f1_5a03_a79f_3848377fdcf3" vbProcedure="false">Resume_SensAnal!$H$171</definedName>
    <definedName function="false" hidden="false" name="mleaf_d76fe221_0591_5392_a40c_f6bc3bd76d71" vbProcedure="false">'Use Phase'!$M$349</definedName>
    <definedName function="false" hidden="false" name="mleaf_d77daf95_1d3a_55a9_bf15_d7d929563d79" vbProcedure="false">Graphs!$Q$66</definedName>
    <definedName function="false" hidden="false" name="mleaf_d78091fa_32d9_5518_852a_3a182b23dcac" vbProcedure="false">Production!$AU$84</definedName>
    <definedName function="false" hidden="false" name="mleaf_d7827d88_989e_5bfe_b6a9_10e7d61af2db" vbProcedure="false">'Heat map article'!$AG$44</definedName>
    <definedName function="false" hidden="false" name="mleaf_d7835584_30b5_513b_b76f_061641bfbf4e" vbProcedure="false">Resume_SensAnal!$N$148</definedName>
    <definedName function="false" hidden="false" name="mleaf_d784b4b5_97f8_531f_a42f_67cc7299c002" vbProcedure="false">'Use Phase_Grid'!$M$108</definedName>
    <definedName function="false" hidden="false" name="mleaf_d78590cf_20a8_500f_b382_7f49cb0b382a" vbProcedure="false">'Heat map article'!$AX$19</definedName>
    <definedName function="false" hidden="false" name="mleaf_d7867fd0_d591_5f34_96f5_c07d8a085a39" vbProcedure="false">'Use Phase_Grid'!$J$207</definedName>
    <definedName function="false" hidden="false" name="mleaf_d78ca6f1_f422_5b6c_8077_612e082f054e" vbProcedure="false">'Heat map article'!$P$141</definedName>
    <definedName function="false" hidden="false" name="mleaf_d78ce770_c3d5_50b3_b1fc_3b5f23a14a09" vbProcedure="false">'Heat map article'!$L$145</definedName>
    <definedName function="false" hidden="false" name="mleaf_d78d87f9_db2b_5d7b_9ee8_0bdc1eaabf2f" vbProcedure="false">'Heat map article'!$V$127</definedName>
    <definedName function="false" hidden="false" name="mleaf_d790acdf_986f_5d0b_8384_57677e98aab8" vbProcedure="false">'Use Phase'!$K$242</definedName>
    <definedName function="false" hidden="false" name="mleaf_d7918e5b_b7d2_56d5_8ad5_90feba57608c" vbProcedure="false">Resume_SensAnal!$H$12</definedName>
    <definedName function="false" hidden="false" name="mleaf_d794611b_9db7_53e8_b37e_2b2aa05d0704" vbProcedure="false">'Use Phase'!$J$240</definedName>
    <definedName function="false" hidden="false" name="mleaf_d794732b_dc85_588d_a9af_9b87b83e6e31" vbProcedure="false">Resume_SensAnal!$T$183</definedName>
    <definedName function="false" hidden="false" name="mleaf_d7a0e833_2bb6_5584_abb0_48da3a343d15" vbProcedure="false">'Use Phase_Grid'!$C$8</definedName>
    <definedName function="false" hidden="false" name="mleaf_d7a2383c_1b55_5802_b969_9c80d7770773" vbProcedure="false">'Use Phase_Grid'!$U$159</definedName>
    <definedName function="false" hidden="false" name="mleaf_d7a39e96_105d_5da4_af04_9ad3f7f9201e" vbProcedure="false">Recycling!$AL$96</definedName>
    <definedName function="false" hidden="false" name="mleaf_d7a5d07c_039c_551c_ab57_198defc2d31f" vbProcedure="false">'Use Phase'!$T$161</definedName>
    <definedName function="false" hidden="false" name="mleaf_d7ab0d81_3693_5ab7_bff3_4a6492c32429" vbProcedure="false">Whisker_Sens!$J$24</definedName>
    <definedName function="false" hidden="false" name="mleaf_d7ad4f8f_b1b9_5671_8c80_0bf4a84dce03" vbProcedure="false">Recycling!$AS$332</definedName>
    <definedName function="false" hidden="false" name="mleaf_d7adf9b2_d012_59d9_933c_6f595955bbbe" vbProcedure="false">Graphs!$O$7</definedName>
    <definedName function="false" hidden="false" name="mleaf_d7b5c28d_e0ae_5061_bde4_feca9490f35a" vbProcedure="false">'Use Phase_Grid'!$M$115</definedName>
    <definedName function="false" hidden="false" name="mleaf_d7b8b752_9592_538e_8dfa_9c8243112169" vbProcedure="false">Resume_SensAnal!$F$117</definedName>
    <definedName function="false" hidden="false" name="mleaf_d7baa433_8288_59b5_af4c_c595cdae20dd" vbProcedure="false">'Use Phase'!$AE$234</definedName>
    <definedName function="false" hidden="false" name="mleaf_d7bf9017_5a88_5fa5_bffb_5e3cdbb3e2e5" vbProcedure="false">'Use Phase'!$L$81</definedName>
    <definedName function="false" hidden="false" name="mleaf_d7c031ee_718e_552f_be1f_7f0325fef67f" vbProcedure="false">Recycling!$BT$161</definedName>
    <definedName function="false" hidden="false" name="mleaf_d7c0b3ef_0e8f_5a4d_8abc_150a451e1991" vbProcedure="false">'Use Phase_Grid'!$N$4</definedName>
    <definedName function="false" hidden="false" name="mleaf_d7c22866_fc07_5c7c_b996_83a577a4ecf4" vbProcedure="false">Recycling!$AS$306</definedName>
    <definedName function="false" hidden="false" name="mleaf_d7c77579_b010_5075_8fd4_a2b47215e401" vbProcedure="false">Resume_SensAnal!$F$76</definedName>
    <definedName function="false" hidden="false" name="mleaf_d7cc5923_3939_5687_8d3d_5594ec5d47f7" vbProcedure="false">'Use Phase'!$AH$323</definedName>
    <definedName function="false" hidden="false" name="mleaf_d7d0a5a3_7cf9_568a_8a3c_e3848bb881f8" vbProcedure="false">Resume_SensAnal!$M$120</definedName>
    <definedName function="false" hidden="false" name="mleaf_d7d16e01_322a_556b_8580_0187c704aa5b" vbProcedure="false">Resume_SensAnal!$S$98</definedName>
    <definedName function="false" hidden="false" name="mleaf_d7d1e75a_077b_55eb_a4cf_7069504b36aa" vbProcedure="false">'Use Phase_Grid'!$Q$80</definedName>
    <definedName function="false" hidden="false" name="mleaf_d7d29bce_662e_5619_96df_ddd8a62dacab" vbProcedure="false">'Heat map article'!$G$29</definedName>
    <definedName function="false" hidden="false" name="mleaf_d7d937f7_971a_5349_855b_e18cf5256a2e" vbProcedure="false">'Use Phase'!$Q$163</definedName>
    <definedName function="false" hidden="false" name="mleaf_d7da4a91_85c4_57f8_96b3_4e05af8722b0" vbProcedure="false">'Use Phase_Grid'!$M$38</definedName>
    <definedName function="false" hidden="false" name="mleaf_d7da56c4_1e9e_5fbe_9dcf_62efab71a4b9" vbProcedure="false">'Heat map article'!$G$155</definedName>
    <definedName function="false" hidden="false" name="mleaf_d7dab1f7_0d1d_59fe_9d1f_1502d856653c" vbProcedure="false">Recycling!$L$198</definedName>
    <definedName function="false" hidden="false" name="mleaf_d7dd4d32_4b45_5c69_b5d4_d0877a228c35" vbProcedure="false">Recycling!$AC$133</definedName>
    <definedName function="false" hidden="false" name="mleaf_d7e46a53_775e_5000_b565_3ee6ec5adf7e" vbProcedure="false">'Use Phase_Grid'!$A$1</definedName>
    <definedName function="false" hidden="false" name="mleaf_d7e524a9_c0e1_5d7f_86d1_ec8f3b42d0d1" vbProcedure="false">'Use Phase'!$AF$347</definedName>
    <definedName function="false" hidden="false" name="mleaf_d7e6cdb7_ecb2_5e70_8531_4ba0943acb80" vbProcedure="false">'Heat map article'!$AH$50</definedName>
    <definedName function="false" hidden="false" name="mleaf_d7e6d35d_f100_5d5a_99a0_82741fa8526d" vbProcedure="false">Production!$N$102</definedName>
    <definedName function="false" hidden="false" name="mleaf_d7e9a156_2107_5f05_b6af_4121a7e95c27" vbProcedure="false">Production!$L$101</definedName>
    <definedName function="false" hidden="false" name="mleaf_d7efc23c_2b8c_532c_930a_923c48a3e4fd" vbProcedure="false">'Use Phase'!$R$265</definedName>
    <definedName function="false" hidden="false" name="mleaf_d7f0180d_a570_5a53_834b_5bb597af6a1a" vbProcedure="false">'Use Phase'!$L$164</definedName>
    <definedName function="false" hidden="false" name="mleaf_d7f1a208_0d18_533c_8578_220281a6ba2c" vbProcedure="false">'Use Phase'!$K$104</definedName>
    <definedName function="false" hidden="false" name="mleaf_d7f22bd6_e21b_5c48_ba88_22432f5adca1" vbProcedure="false">Resume_SensAnal!$D$145</definedName>
    <definedName function="false" hidden="false" name="mleaf_d7f2339b_336c_555d_a40e_47e828883302" vbProcedure="false">Whisker_Sens!$I$51</definedName>
    <definedName function="false" hidden="false" name="mleaf_d7f570f3_f67d_5fcb_81a8_e77b5f08cf19" vbProcedure="false">'Use Phase_Grid'!$K$173</definedName>
    <definedName function="false" hidden="false" name="mleaf_d7fd947e_fc98_588c_a855_333f3eb436a7" vbProcedure="false">Resume_SensAnal!$D$21</definedName>
    <definedName function="false" hidden="false" name="mleaf_d7fe4e14_3eed_5cd3_aa5c_e6789f97ef4e" vbProcedure="false">Whisker_Sens!$C$35</definedName>
    <definedName function="false" hidden="false" name="mleaf_d7fe650a_5a7a_5427_bf7d_fd06ac7900b2" vbProcedure="false">Resume_SensAnal!$F$97</definedName>
    <definedName function="false" hidden="false" name="mleaf_d7ff0a05_b72b_53b9_a1ba_c42ddc015256" vbProcedure="false">Resume_SensAnal!$G$99</definedName>
    <definedName function="false" hidden="false" name="mleaf_d7fff687_1807_539e_864b_fd0fe9106b5f" vbProcedure="false">Recycling!$AF$91</definedName>
    <definedName function="false" hidden="false" name="mleaf_d8013909_f182_5862_b177_2115a90e77b4" vbProcedure="false">Production!$P$33</definedName>
    <definedName function="false" hidden="false" name="mleaf_d8021919_d0e8_5158_96f6_a5f9123a8a58" vbProcedure="false">Resume_SensAnal!$M$113</definedName>
    <definedName function="false" hidden="false" name="mleaf_d8036bd9_949e_5538_b6a3_44c8c42704f1" vbProcedure="false">'Use Phase'!$AE$163</definedName>
    <definedName function="false" hidden="false" name="mleaf_d8052c0d_6996_5a04_a1f9_f2f3b01dfe85" vbProcedure="false">'Heat map article'!$AM$31</definedName>
    <definedName function="false" hidden="false" name="mleaf_d8054241_deb3_5673_8fe8_0bbcfef290e0" vbProcedure="false">'Use Phase'!$AJ$193</definedName>
    <definedName function="false" hidden="false" name="mleaf_d806f38b_1e6a_57fc_81bd_e6356ecb832f" vbProcedure="false">'Use Phase'!$Q$154</definedName>
    <definedName function="false" hidden="false" name="mleaf_d8077241_4d75_5a52_89c5_8adbbafba5d5" vbProcedure="false">Resume_SensAnal!$AL$41</definedName>
    <definedName function="false" hidden="false" name="mleaf_d8080ac2_dd7f_5902_81a5_e2cdf8b40047" vbProcedure="false">Whisker_Sens!$C$6</definedName>
    <definedName function="false" hidden="false" name="mleaf_d8081802_f68c_50c6_8058_f96d52504ce9" vbProcedure="false">Resume_SensAnal!$K$127</definedName>
    <definedName function="false" hidden="false" name="mleaf_d8087331_a732_5064_96e6_de5dfba289eb" vbProcedure="false">Resume_SensAnal!$G$16</definedName>
    <definedName function="false" hidden="false" name="mleaf_d80adfe6_5d65_579c_b1dd_34f4fa5058a8" vbProcedure="false">'Use Phase'!$AK$259</definedName>
    <definedName function="false" hidden="false" name="mleaf_d80cdc99_3f5b_5618_896b_d2db26f6b255" vbProcedure="false">'Heat map article'!$U$98</definedName>
    <definedName function="false" hidden="false" name="mleaf_d80f7166_9db1_53df_b1ea_494027820d93" vbProcedure="false">Resume_SensAnal!$E$159</definedName>
    <definedName function="false" hidden="false" name="mleaf_d81298e6_9c46_5bf2_afbf_75c2e11846d2" vbProcedure="false">'Use Phase'!$L$222</definedName>
    <definedName function="false" hidden="false" name="mleaf_d8182ca2_c038_52c6_8cb6_cace5d8e015e" vbProcedure="false">'Use Phase'!$B$42</definedName>
    <definedName function="false" hidden="false" name="mleaf_d81b65e5_e20e_5b65_8d34_0b1b76d1a286" vbProcedure="false">Resume_SensAnal!$K$129</definedName>
    <definedName function="false" hidden="false" name="mleaf_d81c16fb_a119_5e2b_8808_45e1ede61230" vbProcedure="false">'Use Phase'!$AD$221</definedName>
    <definedName function="false" hidden="false" name="mleaf_d81d1ab7_d35d_5aa4_9520_b26eaf6fd078" vbProcedure="false">Recycling!$R$202</definedName>
    <definedName function="false" hidden="false" name="mleaf_d82103df_17ef_557d_b47f_ebc31b4471b6" vbProcedure="false">'Heat map article'!$G$55</definedName>
    <definedName function="false" hidden="false" name="mleaf_d82570ec_7f61_5089_86c7_0e0ba66c18ff" vbProcedure="false">Graphs!$H$29</definedName>
    <definedName function="false" hidden="false" name="mleaf_d82616d1_0db1_52f6_b57b_1f4f59b6f6cd" vbProcedure="false">'Use Phase'!$V$229</definedName>
    <definedName function="false" hidden="false" name="mleaf_d82b6969_61e7_5ade_b1a3_e888ae13d1c7" vbProcedure="false">Production!$R$66</definedName>
    <definedName function="false" hidden="false" name="mleaf_d82f9c97_29fe_5ebd_ad22_bf0f466972b2" vbProcedure="false">Production!$Z$90</definedName>
    <definedName function="false" hidden="false" name="mleaf_d831b473_72d4_5037_944f_47315d9f2865" vbProcedure="false">Resume_SensAnal!$H$34</definedName>
    <definedName function="false" hidden="false" name="mleaf_d8349c8e_395b_5097_8c40_05585994ba06" vbProcedure="false">'Heat map article'!$AN$36</definedName>
    <definedName function="false" hidden="false" name="mleaf_d8357264_1cc3_507e_806a_54fa50996038" vbProcedure="false">Recycling!$P$188</definedName>
    <definedName function="false" hidden="false" name="mleaf_d8373992_6973_5180_80d3_c0a71b5ac89a" vbProcedure="false">'Heat map article'!$Y$129</definedName>
    <definedName function="false" hidden="false" name="mleaf_d84366ae_1024_5708_ba4e_f743ce9babb0" vbProcedure="false">'Use Phase_Grid'!$K$20</definedName>
    <definedName function="false" hidden="false" name="mleaf_d844dd28_cdc4_5939_beb6_d6d402b385f0" vbProcedure="false">Recycling!$AO$147</definedName>
    <definedName function="false" hidden="false" name="mleaf_d8479e9a_4337_54e8_9994_d6baee4a9de3" vbProcedure="false">'Heat map article'!$AG$53</definedName>
    <definedName function="false" hidden="false" name="mleaf_d84a049d_a69f_5914_b6da_06fc69346fde" vbProcedure="false">'Use Phase_Grid'!$N$193</definedName>
    <definedName function="false" hidden="false" name="mleaf_d853cc76_8522_50eb_aede_61f01784a95b" vbProcedure="false">Recycling!$AS$54</definedName>
    <definedName function="false" hidden="false" name="mleaf_d8564c18_224d_5273_abe0_0f900256ee12" vbProcedure="false">'Use Phase'!$K$152</definedName>
    <definedName function="false" hidden="false" name="mleaf_d85669ec_3603_5ff4_8067_15cb33ca7586" vbProcedure="false">'Use Phase'!$P$344</definedName>
    <definedName function="false" hidden="false" name="mleaf_d8567bd1_385c_5862_9532_f2f2ffdb820a" vbProcedure="false">'Use Phase'!$J$356</definedName>
    <definedName function="false" hidden="false" name="mleaf_d856ac3d_8477_5142_954d_21af2cbdf628" vbProcedure="false">'Use Phase_Grid'!$J$172</definedName>
    <definedName function="false" hidden="false" name="mleaf_d857bb9a_98c4_5ea3_b53c_887dc41db823" vbProcedure="false">'Use Phase_Grid'!$M$265</definedName>
    <definedName function="false" hidden="false" name="mleaf_d8592f86_f65e_5172_884c_bf6d08e7e19e" vbProcedure="false">'Use Phase'!$L$397</definedName>
    <definedName function="false" hidden="false" name="mleaf_d85c3727_1e2f_5190_b57f_36cff75c2099" vbProcedure="false">'Heat map article'!$AP$44</definedName>
    <definedName function="false" hidden="false" name="mleaf_d85cc392_8074_51f7_9a46_b08e3a99c253" vbProcedure="false">Resume_SensAnal!$K$211</definedName>
    <definedName function="false" hidden="false" name="mleaf_d861cd7f_a0e9_526b_badd_423d666bdd0e" vbProcedure="false">Production!$I$20</definedName>
    <definedName function="false" hidden="false" name="mleaf_d8643249_5de9_5bba_8397_bdda2056f301" vbProcedure="false">'Heat map article'!$D$132</definedName>
    <definedName function="false" hidden="false" name="mleaf_d8648918_7a00_53aa_a9b3_996393c07f22" vbProcedure="false">Recycling!$BR$326</definedName>
    <definedName function="false" hidden="false" name="mleaf_d866a712_dbc8_5ca9_bcde_e572854a7890" vbProcedure="false">'Heat map article'!$V$107</definedName>
    <definedName function="false" hidden="false" name="mleaf_d86737fe_c1c0_57d1_ab59_02f68acf66b0" vbProcedure="false">'Heat map article'!$AA$21</definedName>
    <definedName function="false" hidden="false" name="mleaf_d8676c99_6056_5de4_b157_41f59d2004d9" vbProcedure="false">'Heat map article'!$AM$8</definedName>
    <definedName function="false" hidden="false" name="mleaf_d86bd4d7_357a_5a35_b9a2_56e72f92d529" vbProcedure="false">Recycling!$AH$172</definedName>
    <definedName function="false" hidden="false" name="mleaf_d8735f62_6dcf_5d78_ab3c_e7cc67c41954" vbProcedure="false">'Use Phase'!$AJ$309</definedName>
    <definedName function="false" hidden="false" name="mleaf_d87363c4_9f6a_534a_a4dd_c300b1714a2b" vbProcedure="false">'Use Phase'!$D$1</definedName>
    <definedName function="false" hidden="false" name="mleaf_d874bea0_544f_568d_977c_6fa18734b177" vbProcedure="false">Recycling!$AP$90</definedName>
    <definedName function="false" hidden="false" name="mleaf_d8775a58_80bc_563e_987c_9394791c8392" vbProcedure="false">Production!$K$134</definedName>
    <definedName function="false" hidden="false" name="mleaf_d8780233_5c3e_53a8_9dd1_1b28b65ce625" vbProcedure="false">'Heat map article'!$U$124</definedName>
    <definedName function="false" hidden="false" name="mleaf_d880d7ff_2398_5a20_8959_5d08ae195627" vbProcedure="false">Production!$BN$46</definedName>
    <definedName function="false" hidden="false" name="mleaf_d889db6f_b0ac_599b_8cf4_886c2a3ec00e" vbProcedure="false">Production!$P$70</definedName>
    <definedName function="false" hidden="false" name="mleaf_d89254bf_c1bf_5f32_b7e6_32032f0e4ea1" vbProcedure="false">Resume_SensAnal!$W$200</definedName>
    <definedName function="false" hidden="false" name="mleaf_d8939e56_7046_57fa_a8aa_e02f26bc3e28" vbProcedure="false">Recycling!$AB$163</definedName>
    <definedName function="false" hidden="false" name="mleaf_d896789c_98fd_556c_8611_b0bec078eed8" vbProcedure="false">'Use Phase'!$P$217</definedName>
    <definedName function="false" hidden="false" name="mleaf_d899fe35_2fd6_54f5_bb90_2e12b19e2d31" vbProcedure="false">'Use Phase'!$AI$352</definedName>
    <definedName function="false" hidden="false" name="mleaf_d89cc88c_ffae_5261_9697_c71a13788251" vbProcedure="false">Recycling!$V$167</definedName>
    <definedName function="false" hidden="false" name="mleaf_d89eeb43_c40e_56fb_9bbd_b8a107823813" vbProcedure="false">'Use Phase_Grid'!$Q$51</definedName>
    <definedName function="false" hidden="false" name="mleaf_d89f103f_d710_537e_891d_91d3dc4ddac7" vbProcedure="false">'Heat map article'!$X$132</definedName>
    <definedName function="false" hidden="false" name="mleaf_d8a06a5b_c064_5032_9ea0_cb1c8d710afc" vbProcedure="false">Recycling!$W$166</definedName>
    <definedName function="false" hidden="false" name="mleaf_d8a160f6_9fc9_5000_b008_1d02e0055808" vbProcedure="false">Production!$F$228</definedName>
    <definedName function="false" hidden="false" name="mleaf_d8a27bff_93bd_5fea_addf_1e34e044c70b" vbProcedure="false">'Heat map article'!$AL$19</definedName>
    <definedName function="false" hidden="false" name="mleaf_d8a59b30_8c28_5315_b888_123781d22f94" vbProcedure="false">'Heat map article'!$Z$88</definedName>
    <definedName function="false" hidden="false" name="mleaf_d8a6c3ed_bc86_53cf_898b_a5576a09d5d4" vbProcedure="false">'Heat map article'!$BA$14</definedName>
    <definedName function="false" hidden="false" name="mleaf_d8a83723_03b6_5230_ad44_2e7cbdaa57d2" vbProcedure="false">'Heat map article'!$Y$43</definedName>
    <definedName function="false" hidden="false" name="mleaf_d8a9665d_88af_5806_ba74_c17df1229861" vbProcedure="false">Resume_SensAnal!$Q$34</definedName>
    <definedName function="false" hidden="false" name="mleaf_d8a99c18_6a63_5c9b_9a34_ec2efe9cc096" vbProcedure="false">'Heat map article'!$AL$32</definedName>
    <definedName function="false" hidden="false" name="mleaf_d8a9b225_2df6_5f65_8115_1b62875f6521" vbProcedure="false">'Use Phase'!$AL$164</definedName>
    <definedName function="false" hidden="false" name="mleaf_d8b039cc_2bd1_5988_ace6_6f1ed4d51653" vbProcedure="false">'Use Phase_Grid'!$K$67</definedName>
    <definedName function="false" hidden="false" name="mleaf_d8b390b2_28fb_5474_bd42_aaad57f29d60" vbProcedure="false">Resume_SensAnal!$AB$87</definedName>
    <definedName function="false" hidden="false" name="mleaf_d8b931f6_f258_5ded_86c3_ef1c70099728" vbProcedure="false">Recycling!$AA$187</definedName>
    <definedName function="false" hidden="false" name="mleaf_d8bb0629_fa84_539f_af87_07f5c4ba606f" vbProcedure="false">'Use Phase_Grid'!$J$146</definedName>
    <definedName function="false" hidden="false" name="mleaf_d8be6ebd_9bf0_55d3_b902_9045b8690ec9" vbProcedure="false">Production!$K$170</definedName>
    <definedName function="false" hidden="false" name="mleaf_d8be9fb3_3a3c_5a8b_8ce1_6f17d5b6b801" vbProcedure="false">Recycling!$AP$315</definedName>
    <definedName function="false" hidden="false" name="mleaf_d8bf9dae_a4e9_5ac1_8d64_5f6eca84f85a" vbProcedure="false">'Heat map article'!$H$52</definedName>
    <definedName function="false" hidden="false" name="mleaf_d8c13d51_a5d6_5e01_9c92_6f63690ed08e" vbProcedure="false">'Use Phase_Grid'!$N$70</definedName>
    <definedName function="false" hidden="false" name="mleaf_d8c1e469_a870_5202_bc1b_3421acd45d42" vbProcedure="false">'Use Phase_Grid'!$O$170</definedName>
    <definedName function="false" hidden="false" name="mleaf_d8c200c7_6dce_5774_9c99_074f2324af6e" vbProcedure="false">Recycling!$S$118</definedName>
    <definedName function="false" hidden="false" name="mleaf_d8c34051_7f15_5235_9878_9bfc034e9ec5" vbProcedure="false">'Use Phase_Grid'!$B$49</definedName>
    <definedName function="false" hidden="false" name="mleaf_d8c4aeca_4f41_5079_8037_e18cf3c52e0d" vbProcedure="false">Whisker_Sens!$F$20</definedName>
    <definedName function="false" hidden="false" name="mleaf_d8c58111_94dd_55e4_8da8_4248b8e1209a" vbProcedure="false">Recycling!$U$142</definedName>
    <definedName function="false" hidden="false" name="mleaf_d8c6080e_79bb_5b68_a4ff_5130dac16f14" vbProcedure="false">'Heat map article'!$J$33</definedName>
    <definedName function="false" hidden="false" name="mleaf_d8c776db_d868_5be9_92d0_7011731fbf81" vbProcedure="false">'Use Phase_Grid'!$P$42</definedName>
    <definedName function="false" hidden="false" name="mleaf_d8c97ad7_e57e_57c4_acf7_41e30594c8a3" vbProcedure="false">'Use Phase'!$Q$68</definedName>
    <definedName function="false" hidden="false" name="mleaf_d8cc73bb_51c1_578e_a2b7_03f5e1bf7e9a" vbProcedure="false">'Heat map article'!$Q$107</definedName>
    <definedName function="false" hidden="false" name="mleaf_d8d4b343_0a27_541e_b9ac_134a5d3097ef" vbProcedure="false">'Use Phase'!$Q$146</definedName>
    <definedName function="false" hidden="false" name="mleaf_d8d7e0c9_3343_5f65_b6ce_74517a09cf2d" vbProcedure="false">Production!$AF$17</definedName>
    <definedName function="false" hidden="false" name="mleaf_d8da9914_7c6c_54d6_973f_44adea28367f" vbProcedure="false">Recycling!$I$196</definedName>
    <definedName function="false" hidden="false" name="mleaf_d8db7d92_6c30_5f60_b444_9da353a54087" vbProcedure="false">Resume_SensAnal!$AF$45</definedName>
    <definedName function="false" hidden="false" name="mleaf_d8dbb9d2_9ee6_58d2_a1a2_e349be0a4f3f" vbProcedure="false">'Heat map article'!$I$65</definedName>
    <definedName function="false" hidden="false" name="mleaf_d8deb1c5_35ed_52ef_a4d1_6306d5fdab02" vbProcedure="false">Graphs!$O$42</definedName>
    <definedName function="false" hidden="false" name="mleaf_d8e08244_10c1_5580_aa8f_7471cc98ba49" vbProcedure="false">Recycling!$AJ$149</definedName>
    <definedName function="false" hidden="false" name="mleaf_d8e1018c_b3c0_505b_95da_73c05f1f40be" vbProcedure="false">Resume_SensAnal!$F$130</definedName>
    <definedName function="false" hidden="false" name="mleaf_d8e8023d_b2d9_5865_bd96_512c90e9bb9e" vbProcedure="false">Resume_SensAnal!$R$113</definedName>
    <definedName function="false" hidden="false" name="mleaf_d8edd802_2512_59c2_bef7_a41b8c96e2a0" vbProcedure="false">'Heat map article'!$O$132</definedName>
    <definedName function="false" hidden="false" name="mleaf_d8f3657f_c5f3_5f1a_b44b_29074232c715" vbProcedure="false">'Heat map article'!$X$77</definedName>
    <definedName function="false" hidden="false" name="mleaf_d8f4485d_ef9d_5c77_8d27_0a82613db61e" vbProcedure="false">'Use Phase'!$Q$216</definedName>
    <definedName function="false" hidden="false" name="mleaf_d8f8402c_a9a4_5b60_8e90_830ee0097553" vbProcedure="false">Recycling!$BP$113</definedName>
    <definedName function="false" hidden="false" name="mleaf_d8fe08eb_99da_5a95_9c0f_586dff5b5627" vbProcedure="false">Recycling!$AR$46</definedName>
    <definedName function="false" hidden="false" name="mleaf_d9031b8d_6458_50b0_be77_e8a13dae7ef3" vbProcedure="false">'Use Phase'!$AJ$325</definedName>
    <definedName function="false" hidden="false" name="mleaf_d9058ae4_7ce3_5cdd_8fed_cd5bc134dc85" vbProcedure="false">Recycling!$AT$87</definedName>
    <definedName function="false" hidden="false" name="mleaf_d90920cc_cbd9_54dc_8828_2fc3edacd44d" vbProcedure="false">Recycling!$BK$346</definedName>
    <definedName function="false" hidden="false" name="mleaf_d909d120_fe69_5534_9c34_1d24f8b3d353" vbProcedure="false">Graphs!$P$44</definedName>
    <definedName function="false" hidden="false" name="mleaf_d90aaecf_451b_5d9c_bfa6_b20f640c8431" vbProcedure="false">'Heat map article'!$O$89</definedName>
    <definedName function="false" hidden="false" name="mleaf_d90f6f9f_0fa0_586b_8d77_581c7e252321" vbProcedure="false">'Use Phase'!$U$168</definedName>
    <definedName function="false" hidden="false" name="mleaf_d911fbee_77f4_5f4f_9068_ea1398fa9a1b" vbProcedure="false">'Heat map article'!$AA$104</definedName>
    <definedName function="false" hidden="false" name="mleaf_d9149e05_071c_57a0_9d2f_5ffc58ee9d0a" vbProcedure="false">'Heat map article'!$BB$46</definedName>
    <definedName function="false" hidden="false" name="mleaf_d9174845_9086_5d30_a83f_66fa8fccad1e" vbProcedure="false">Production!$M$69</definedName>
    <definedName function="false" hidden="false" name="mleaf_d917b96f_99c6_5167_be39_28af77dfad03" vbProcedure="false">'Heat map article'!$E$78</definedName>
    <definedName function="false" hidden="false" name="mleaf_d917bdfe_0ace_5bb4_ab79_af738b083d9f" vbProcedure="false">Recycling!$AU$5</definedName>
    <definedName function="false" hidden="false" name="mleaf_d91d40d3_6f10_5242_8d10_f872cb2439de" vbProcedure="false">'Use Phase'!$AE$268</definedName>
    <definedName function="false" hidden="false" name="mleaf_d9210cef_4352_5eb2_94ab_6340f073e0e0" vbProcedure="false">'Use Phase'!$AG$223</definedName>
    <definedName function="false" hidden="false" name="mleaf_d926bda4_2a42_5451_815a_999cd68e31fb" vbProcedure="false">'Use Phase'!$Q$331</definedName>
    <definedName function="false" hidden="false" name="mleaf_d929bb2d_4d07_549c_85d4_b19c41bd0074" vbProcedure="false">Production!$Q$90</definedName>
    <definedName function="false" hidden="false" name="mleaf_d92c0240_937a_56d5_bd01_129d279c6ec4" vbProcedure="false">'Heat map article'!$AI$32</definedName>
    <definedName function="false" hidden="false" name="mleaf_d92ef6df_7f3a_5d00_8d9f_f7d9700cd4cc" vbProcedure="false">Resume_SensAnal!$K$46</definedName>
    <definedName function="false" hidden="false" name="mleaf_d931ceca_03ec_53b4_831c_606dcd9db871" vbProcedure="false">Resume_SensAnal!$AD$50</definedName>
    <definedName function="false" hidden="false" name="mleaf_d931d7f6_7183_5849_88ac_0332409e898a" vbProcedure="false">Recycling!$BI$110</definedName>
    <definedName function="false" hidden="false" name="mleaf_d932d345_142d_559a_a66b_66e164b7bea2" vbProcedure="false">Resume_SensAnal!$D$188</definedName>
    <definedName function="false" hidden="false" name="mleaf_d933b442_a218_5fb9_b2c3_a878624f103a" vbProcedure="false">Graphs!$E$33</definedName>
    <definedName function="false" hidden="false" name="mleaf_d9367ae4_bc00_52c3_8fa0_5f02e9565196" vbProcedure="false">Resume_SensAnal!$S$121</definedName>
    <definedName function="false" hidden="false" name="mleaf_d93ad748_a4aa_51c6_89e7_f278e58dbd88" vbProcedure="false">Recycling!$F$148</definedName>
    <definedName function="false" hidden="false" name="mleaf_d93adf9b_21b0_57a5_8b37_18188ad42701" vbProcedure="false">Resume_SensAnal!$AE$72</definedName>
    <definedName function="false" hidden="false" name="mleaf_d93bcbca_e221_5514_a76a_1ef15b786220" vbProcedure="false">'Heat map article'!$AJ$67</definedName>
    <definedName function="false" hidden="false" name="mleaf_d941f235_d816_53e4_a23f_03537d02bdde" vbProcedure="false">'Use Phase_Grid'!$Q$242</definedName>
    <definedName function="false" hidden="false" name="mleaf_d943ee1d_d8c3_5639_b621_9c07fd67dbf8" vbProcedure="false">Resume_SensAnal!$N$199</definedName>
    <definedName function="false" hidden="false" name="mleaf_d94523ad_bf21_5887_98bb_86e263382b5f" vbProcedure="false">'Heat map article'!$AT$35</definedName>
    <definedName function="false" hidden="false" name="mleaf_d948974f_c2a6_525d_9818_d188bacf653c" vbProcedure="false">Recycling!$BQ$304</definedName>
    <definedName function="false" hidden="false" name="mleaf_d949cbe7_1887_534a_9229_a11d58698aed" vbProcedure="false">'Heat map article'!$E$54</definedName>
    <definedName function="false" hidden="false" name="mleaf_d94d65c3_af6b_587e_80a3_5c03df3eff4b" vbProcedure="false">'Heat map article'!$V$86</definedName>
    <definedName function="false" hidden="false" name="mleaf_d94f6f70_ba47_565b_8251_16740024b973" vbProcedure="false">Recycling!$AU$47</definedName>
    <definedName function="false" hidden="false" name="mleaf_d9510d29_82d8_5ead_bf73_b17570b52c9c" vbProcedure="false">'Use Phase'!$K$343</definedName>
    <definedName function="false" hidden="false" name="mleaf_d951c3eb_bac3_573f_b663_1d1dccb33169" vbProcedure="false">Graphs!$D$59</definedName>
    <definedName function="false" hidden="false" name="mleaf_d954d989_8c60_5e42_84e6_2e04c1e95a6b" vbProcedure="false">'Use Phase_Grid'!$C$3</definedName>
    <definedName function="false" hidden="false" name="mleaf_d95c0c97_f0b8_5915_92fc_de65c6fe74f0" vbProcedure="false">Recycling!$AT$47</definedName>
    <definedName function="false" hidden="false" name="mleaf_d960bf4d_4c4b_57e7_a590_a00df69985ff" vbProcedure="false">'Use Phase_Grid'!$K$146</definedName>
    <definedName function="false" hidden="false" name="mleaf_d961133a_5ec3_5e4e_8edc_f49807572195" vbProcedure="false">Resume_SensAnal!$H$169</definedName>
    <definedName function="false" hidden="false" name="mleaf_d9623ed5_c0b2_55b6_97d6_8d90504d5305" vbProcedure="false">Recycling!$J$201</definedName>
    <definedName function="false" hidden="false" name="mleaf_d9631a94_49ac_5420_b5ec_4f6511efa446" vbProcedure="false">'Use Phase'!$L$263</definedName>
    <definedName function="false" hidden="false" name="mleaf_d9639695_5b1e_5293_8f66_d71ebf571291" vbProcedure="false">Production!$Z$89</definedName>
    <definedName function="false" hidden="false" name="mleaf_d9664b42_46cc_5bea_b87d_df5b409f8499" vbProcedure="false">'Use Phase_Grid'!$O$12</definedName>
    <definedName function="false" hidden="false" name="mleaf_d96ac054_f01e_5b0d_a93f_6a7a4fc02e4e" vbProcedure="false">Recycling!$AR$338</definedName>
    <definedName function="false" hidden="false" name="mleaf_d96ae4ef_cdd6_52b2_ae30_7d93c46b2dbe" vbProcedure="false">'Heat map article'!$N$22</definedName>
    <definedName function="false" hidden="false" name="mleaf_d96b4a3a_6c87_59f5_962a_af3384856864" vbProcedure="false">Resume_SensAnal!$D$216</definedName>
    <definedName function="false" hidden="false" name="mleaf_d96c0d2d_7c41_5fc4_b70c_d3da93e572a6" vbProcedure="false">'Heat map article'!$AJ$21</definedName>
    <definedName function="false" hidden="false" name="mleaf_d96c1f64_8af0_5490_b8be_2f30e556ec19" vbProcedure="false">Resume_SensAnal!$C$15</definedName>
    <definedName function="false" hidden="false" name="mleaf_d96d6d94_d34f_5065_a4ff_fa4ee9c38c15" vbProcedure="false">Production!$V$4</definedName>
    <definedName function="false" hidden="false" name="mleaf_d96f69e4_b825_529c_adc8_33ecaecc2cf6" vbProcedure="false">'Use Phase'!$AH$349</definedName>
    <definedName function="false" hidden="false" name="mleaf_d9705943_d50b_5f87_81fc_acb4e19bb2c6" vbProcedure="false">'Use Phase'!$AE$248</definedName>
    <definedName function="false" hidden="false" name="mleaf_d97599dc_7fef_5c39_9d65_7dc07a46414e" vbProcedure="false">Resume_SensAnal!$C$217</definedName>
    <definedName function="false" hidden="false" name="mleaf_d9760e29_77ef_5006_b91a_9ec984084c70" vbProcedure="false">Resume_SensAnal!$T$94</definedName>
    <definedName function="false" hidden="false" name="mleaf_d976e04c_6c8a_5a5e_bccc_00d817512dc2" vbProcedure="false">Recycling!$AG$202</definedName>
    <definedName function="false" hidden="false" name="mleaf_d97ccb59_789f_5a04_ac1a_74d9e0414419" vbProcedure="false">Recycling!$BR$304</definedName>
    <definedName function="false" hidden="false" name="mleaf_d981c77f_68d3_55ad_a25b_84ee2418c1fb" vbProcedure="false">Resume_SensAnal!$AK$91</definedName>
    <definedName function="false" hidden="false" name="mleaf_d9870932_b4a8_537f_b225_380fe1406419" vbProcedure="false">Recycling!$AG$190</definedName>
    <definedName function="false" hidden="false" name="mleaf_d9878abe_27f4_5c38_81f0_8a8a2fd2dcb8" vbProcedure="false">Resume_SensAnal!$AD$87</definedName>
    <definedName function="false" hidden="false" name="mleaf_d98847a1_35a5_515d_8d2e_17199501cf35" vbProcedure="false">'Use Phase_Grid'!$S$210</definedName>
    <definedName function="false" hidden="false" name="mleaf_d98939be_a0ee_5a72_8661_c874ed3c8289" vbProcedure="false">Resume_SensAnal!$AN$131</definedName>
    <definedName function="false" hidden="false" name="mleaf_d98cf027_ba74_5a70_b417_3c75d462b6b0" vbProcedure="false">'Heat map article'!$AX$27</definedName>
    <definedName function="false" hidden="false" name="mleaf_d98deeaf_d49e_55aa_bae7_cff077bc88ba" vbProcedure="false">Resume_SensAnal!$K$159</definedName>
    <definedName function="false" hidden="false" name="mleaf_d98f11f1_6754_51a3_9c5a_4bb4525238c9" vbProcedure="false">'Heat map article'!$X$87</definedName>
    <definedName function="false" hidden="false" name="mleaf_d990185f_ad7e_52f9_9e85_905d444cfcbd" vbProcedure="false">'Heat map article'!$AG$133</definedName>
    <definedName function="false" hidden="false" name="mleaf_d9919687_db43_5fc0_b3d6_1c142b49fa2d" vbProcedure="false">'Heat map article'!$H$56</definedName>
    <definedName function="false" hidden="false" name="mleaf_d992971d_c382_5ef4_b93f_9b91121500f1" vbProcedure="false">'Use Phase'!$Q$42</definedName>
    <definedName function="false" hidden="false" name="mleaf_d9939d6b_8250_5358_bc74_5eb16087d8f6" vbProcedure="false">'Heat map article'!$AD$75</definedName>
    <definedName function="false" hidden="false" name="mleaf_d995c504_0d82_580f_ad73_3811f11b338e" vbProcedure="false">Resume_SensAnal!$F$75</definedName>
    <definedName function="false" hidden="false" name="mleaf_d996a469_1c8a_5428_a7b2_a049e4da9926" vbProcedure="false">Recycling!$AM$94</definedName>
    <definedName function="false" hidden="false" name="mleaf_d99c296e_93e0_5f34_b27a_8b09a4f57c48" vbProcedure="false">'Use Phase'!$AD$208</definedName>
    <definedName function="false" hidden="false" name="mleaf_d99e594c_213d_5eb0_9bac_aa16429f7803" vbProcedure="false">Recycling!$Z$94</definedName>
    <definedName function="false" hidden="false" name="mleaf_d99f9b0b_3287_5596_aec2_d75a66e4414c" vbProcedure="false">Production!$N$67</definedName>
    <definedName function="false" hidden="false" name="mleaf_d9a62f59_8bde_5b2f_991a_ef3938513a52" vbProcedure="false">Recycling!$L$148</definedName>
    <definedName function="false" hidden="false" name="mleaf_d9a7fc89_d89c_588b_87ef_ae490b9416a4" vbProcedure="false">Production!$Q$183</definedName>
    <definedName function="false" hidden="false" name="mleaf_d9a88e56_2a49_54a0_83c6_d99c3a58b943" vbProcedure="false">Resume_SensAnal!$M$77</definedName>
    <definedName function="false" hidden="false" name="mleaf_d9a8b057_aea5_5a84_ab5e_55f0fa38b22c" vbProcedure="false">'Heat map article'!$AF$149</definedName>
    <definedName function="false" hidden="false" name="mleaf_d9addfbb_7667_55d6_af72_c93fa6416dc0" vbProcedure="false">'Use Phase'!$AH$165</definedName>
    <definedName function="false" hidden="false" name="mleaf_d9ae4b27_9a95_5727_a708_6452978ecb23" vbProcedure="false">Production!$Y$219</definedName>
    <definedName function="false" hidden="false" name="mleaf_d9ae9435_d1d0_5c99_92ab_28a05e3532c1" vbProcedure="false">Recycling!$AM$165</definedName>
    <definedName function="false" hidden="false" name="mleaf_d9b25543_ea85_5b91_8638_544e5b955e81" vbProcedure="false">Production!$AB$17</definedName>
    <definedName function="false" hidden="false" name="mleaf_d9b392a3_ccc0_5c2a_a721_9c8240f2ba15" vbProcedure="false">'Use Phase'!$P$101</definedName>
    <definedName function="false" hidden="false" name="mleaf_d9b60697_22ec_5f11_a56c_48575996b803" vbProcedure="false">Resume_SensAnal!$Q$94</definedName>
    <definedName function="false" hidden="false" name="mleaf_d9b7fb45_4168_52aa_bef6_3e5f6d5feef8" vbProcedure="false">'Heat map article'!$C$81</definedName>
    <definedName function="false" hidden="false" name="mleaf_d9ba1ce9_b6f3_53cf_aa6b_f697c7c86706" vbProcedure="false">Graphs!$H$7</definedName>
    <definedName function="false" hidden="false" name="mleaf_d9ba68cc_9952_51f5_bfc5_6ee835973a53" vbProcedure="false">Resume_SensAnal!$R$163</definedName>
    <definedName function="false" hidden="false" name="mleaf_d9bc1a58_8752_5c4d_b44b_c2e301e6ee9c" vbProcedure="false">'Heat map article'!$P$77</definedName>
    <definedName function="false" hidden="false" name="mleaf_d9bc50b2_5c45_5f89_88da_c746f22e20ed" vbProcedure="false">Recycling!$Z$173</definedName>
    <definedName function="false" hidden="false" name="mleaf_d9c1c42a_185b_5d4b_88c0_eb6057e6489d" vbProcedure="false">Resume_SensAnal!$AN$39</definedName>
    <definedName function="false" hidden="false" name="mleaf_d9c23a6f_546f_575d_9815_5a5cfd119658" vbProcedure="false">'Use Phase_Grid'!$O$75</definedName>
    <definedName function="false" hidden="false" name="mleaf_d9c313d3_ba65_5eb6_ba93_011d459bb6e2" vbProcedure="false">'Use Phase'!$W$270</definedName>
    <definedName function="false" hidden="false" name="mleaf_d9c3f48d_8701_5351_a194_76a9057a6685" vbProcedure="false">Graphs!$P$10</definedName>
    <definedName function="false" hidden="false" name="mleaf_d9c624fc_728b_5586_9937_989b0e42941f" vbProcedure="false">Recycling!$F$186</definedName>
    <definedName function="false" hidden="false" name="mleaf_d9c709c6_3c28_598a_a30d_91e72da0171b" vbProcedure="false">'Heat map article'!$W$98</definedName>
    <definedName function="false" hidden="false" name="mleaf_d9c7a174_2ad2_5c66_a5af_d04fc0513a7a" vbProcedure="false">Recycling!$P$156</definedName>
    <definedName function="false" hidden="false" name="mleaf_d9c8773f_4ac4_5892_8a92_87e85ffb1cfc" vbProcedure="false">'Heat map article'!$AZ$19</definedName>
    <definedName function="false" hidden="false" name="mleaf_d9ce8386_d130_55e9_9e39_7d4aee4c7958" vbProcedure="false">'Heat map article'!$AV$38</definedName>
    <definedName function="false" hidden="false" name="mleaf_d9d0156e_03bd_5ec5_8c1f_14a78e047936" vbProcedure="false">'Use Phase'!$AH$279</definedName>
    <definedName function="false" hidden="false" name="mleaf_d9d6b114_e360_5b96_86d7_2ad879bb9143" vbProcedure="false">'Heat map article'!$AF$31</definedName>
    <definedName function="false" hidden="false" name="mleaf_d9da0c23_fc7b_5281_b469_136316593e91" vbProcedure="false">'Use Phase'!$P$192</definedName>
    <definedName function="false" hidden="false" name="mleaf_d9da872c_fd16_5696_901b_ef0fde35b7f9" vbProcedure="false">'Heat map article'!$N$85</definedName>
    <definedName function="false" hidden="false" name="mleaf_d9daa2dd_5c90_5c83_86e7_b0d91d660bb8" vbProcedure="false">'Use Phase'!$AG$313</definedName>
    <definedName function="false" hidden="false" name="mleaf_d9e10738_e62c_5b9a_9cd9_0313ef5ba40e" vbProcedure="false">'Heat map article'!$Z$139</definedName>
    <definedName function="false" hidden="false" name="mleaf_d9e11596_7c30_576d_b1e1_3eb07acc4548" vbProcedure="false">Recycling!$AP$118</definedName>
    <definedName function="false" hidden="false" name="mleaf_d9e1a5b7_bd1e_504c_a298_4302c9b7ea0d" vbProcedure="false">'Use Phase_Grid'!$O$179</definedName>
    <definedName function="false" hidden="false" name="mleaf_d9e35b11_fd80_521f_be8c_e1f853d116a2" vbProcedure="false">'Heat map article'!$O$65</definedName>
    <definedName function="false" hidden="false" name="mleaf_d9e65711_cc08_50ae_87b8_02c34319f572" vbProcedure="false">Resume_SensAnal!$AL$40</definedName>
    <definedName function="false" hidden="false" name="mleaf_d9e72778_745b_5f46_bd2d_a0f2adf08e15" vbProcedure="false">'Use Phase'!$J$242</definedName>
    <definedName function="false" hidden="false" name="mleaf_d9ebd72b_95dd_573b_97d5_6157b2208a8d" vbProcedure="false">Resume_SensAnal!$I$155</definedName>
    <definedName function="false" hidden="false" name="mleaf_d9edd48f_1ecf_5dca_b071_2d1120f3ddb0" vbProcedure="false">'Heat map article'!$V$105</definedName>
    <definedName function="false" hidden="false" name="mleaf_d9ee8c42_bb4f_552d_9c80_e886b99ba18b" vbProcedure="false">Recycling!$AW$314</definedName>
    <definedName function="false" hidden="false" name="mleaf_d9f11522_a822_5398_b708_c8fb2c91861e" vbProcedure="false">Resume_SensAnal!$N$98</definedName>
    <definedName function="false" hidden="false" name="mleaf_d9f3ecbc_5227_5405_888f_ba30b10b743b" vbProcedure="false">Production!$N$160</definedName>
    <definedName function="false" hidden="false" name="mleaf_d9f65886_7f14_5843_9c26_0f01162ef9b2" vbProcedure="false">Resume_SensAnal!$O$37</definedName>
    <definedName function="false" hidden="false" name="mleaf_d9f6ba39_fd14_592f_8578_a5208beb5a7b" vbProcedure="false">Graphs!$N$5</definedName>
    <definedName function="false" hidden="false" name="mleaf_d9fa7bc6_6ade_5565_8ca2_01769f9f7fcf" vbProcedure="false">Resume_SensAnal!$AO$86</definedName>
    <definedName function="false" hidden="false" name="mleaf_da08cbdf_62f9_5c67_b2a8_a716c21671e9" vbProcedure="false">'Use Phase'!$J$385</definedName>
    <definedName function="false" hidden="false" name="mleaf_da11d0ca_31ac_5f1e_8642_350ee3069c2e" vbProcedure="false">Recycling!$BI$112</definedName>
    <definedName function="false" hidden="false" name="mleaf_da178fac_d895_5e46_933c_24c1f79dfd2a" vbProcedure="false">Production!$X$68</definedName>
    <definedName function="false" hidden="false" name="mleaf_da19c028_45e0_541b_8001_c5b54c0d4077" vbProcedure="false">Resume_SensAnal!$I$68</definedName>
    <definedName function="false" hidden="false" name="mleaf_da1f74c2_7e45_51e2_8cb7_aa949f2058d2" vbProcedure="false">'Heat map article'!$AS$10</definedName>
    <definedName function="false" hidden="false" name="mleaf_da1f8e98_9eb9_51ef_ab3c_15ce70be5374" vbProcedure="false">'Heat map article'!$H$102</definedName>
    <definedName function="false" hidden="false" name="mleaf_da2334fe_5984_5709_b8b1_b23a124c5f90" vbProcedure="false">'Use Phase'!$S$209</definedName>
    <definedName function="false" hidden="false" name="mleaf_da249be3_35e3_53b1_8188_11e28b224cc6" vbProcedure="false">'Use Phase'!$V$327</definedName>
    <definedName function="false" hidden="false" name="mleaf_da24d1e8_43af_50c0_b8b4_388962bf19d5" vbProcedure="false">'Use Phase'!$AG$221</definedName>
    <definedName function="false" hidden="false" name="mleaf_da2682b1_811c_58ca_b1b3_e5287679f957" vbProcedure="false">'Use Phase'!$O$307</definedName>
    <definedName function="false" hidden="false" name="mleaf_da28358e_0c7b_51d9_a134_85f2662592ed" vbProcedure="false">Production!$AA$223</definedName>
    <definedName function="false" hidden="false" name="mleaf_da2cb9ee_0f5a_5ad5_b51c_78ddb6a50cff" vbProcedure="false">'Use Phase'!$O$317</definedName>
    <definedName function="false" hidden="false" name="mleaf_da3021bc_5aaa_5386_a024_d317a314a4a7" vbProcedure="false">'Use Phase'!$N$337</definedName>
    <definedName function="false" hidden="false" name="mleaf_da317881_baf7_5eaa_9f9b_dd2c65ce98f5" vbProcedure="false">Production!$Z$83</definedName>
    <definedName function="false" hidden="false" name="mleaf_da31cb07_db26_53a1_957d_7bc810421085" vbProcedure="false">Resume_SensAnal!$AG$40</definedName>
    <definedName function="false" hidden="false" name="mleaf_da352634_884e_5015_94a4_0594b19bff48" vbProcedure="false">'Heat map article'!$G$156</definedName>
    <definedName function="false" hidden="false" name="mleaf_da3a4063_4a9d_5f29_892b_4da29227ab88" vbProcedure="false">Production!$Y$41</definedName>
    <definedName function="false" hidden="false" name="mleaf_da3b24b2_18c5_5f6d_ae57_ff5a3ea0d9f9" vbProcedure="false">'Use Phase_Grid'!$P$209</definedName>
    <definedName function="false" hidden="false" name="mleaf_da3b697b_81e9_5689_97e4_48f41bcfdf9c" vbProcedure="false">'Use Phase_Grid'!$O$36</definedName>
    <definedName function="false" hidden="false" name="mleaf_da45d2ab_0e0b_576a_82f4_c89e37022384" vbProcedure="false">Recycling!$AT$329</definedName>
    <definedName function="false" hidden="false" name="mleaf_da4a0208_6eba_5bb7_bf9e_1eb870540829" vbProcedure="false">'Use Phase'!$Q$239</definedName>
    <definedName function="false" hidden="false" name="mleaf_da4d6ba1_127f_5221_9e09_4dd97814b3e9" vbProcedure="false">'Use Phase'!$V$204</definedName>
    <definedName function="false" hidden="false" name="mleaf_da4ffdab_6923_5071_b66d_07e40becd533" vbProcedure="false">Whisker_Sens!$E$25</definedName>
    <definedName function="false" hidden="false" name="mleaf_da51e876_d17b_5147_bcc7_f54ced2fba57" vbProcedure="false">'Heat map article'!$O$142</definedName>
    <definedName function="false" hidden="false" name="mleaf_da52a29e_f212_5a79_963c_ed4c6ff83dd7" vbProcedure="false">'Use Phase'!$B$15</definedName>
    <definedName function="false" hidden="false" name="mleaf_da5410e4_4f41_5464_a4dd_01983fcb107a" vbProcedure="false">Recycling!$W$187</definedName>
    <definedName function="false" hidden="false" name="mleaf_da54c4b9_126c_5f9e_b735_54791c8793a3" vbProcedure="false">Resume_SensAnal!$AQ$48</definedName>
    <definedName function="false" hidden="false" name="mleaf_da590c94_d384_5b88_a21b_7efdfd4b37ac" vbProcedure="false">'Use Phase'!$L$303</definedName>
    <definedName function="false" hidden="false" name="mleaf_da591d96_c56d_56a5_ae1b_add4466b258c" vbProcedure="false">'Use Phase'!$E$48</definedName>
    <definedName function="false" hidden="false" name="mleaf_da5a0ca2_da9d_560e_b1e6_67efd59b68f3" vbProcedure="false">Resume_SensAnal!$P$72</definedName>
    <definedName function="false" hidden="false" name="mleaf_da5a3ddd_12d5_5395_af51_26a90d6b9685" vbProcedure="false">'Use Phase_Grid'!$S$147</definedName>
    <definedName function="false" hidden="false" name="mleaf_da5be761_7929_579d_af51_0da18a50b8b8" vbProcedure="false">Recycling!$CD$107</definedName>
    <definedName function="false" hidden="false" name="mleaf_da611eb7_6827_54fc_beb5_a66822cda8ef" vbProcedure="false">'Use Phase'!$L$47</definedName>
    <definedName function="false" hidden="false" name="mleaf_da61203f_e030_5b27_a99a_bf8e810be445" vbProcedure="false">'Use Phase_Grid'!$N$245</definedName>
    <definedName function="false" hidden="false" name="mleaf_da61ab2e_0e33_5639_8e20_c070c89d88bb" vbProcedure="false">'Use Phase'!$K$3</definedName>
    <definedName function="false" hidden="false" name="mleaf_da62293c_34c5_5d5b_8c5a_0ceca8cb2af0" vbProcedure="false">Production!$BE$84</definedName>
    <definedName function="false" hidden="false" name="mleaf_da6d6c8f_cedc_5dc6_88ab_8621b5e07b85" vbProcedure="false">Production!$H$227</definedName>
    <definedName function="false" hidden="false" name="mleaf_da6f13b1_d975_5d48_a5f9_6d1bc21f28ce" vbProcedure="false">Whisker_Sens!$E$32</definedName>
    <definedName function="false" hidden="false" name="mleaf_da7030ec_f487_5e7c_8ecc_8d8ba6c3fbc0" vbProcedure="false">Recycling!$AJ$151</definedName>
    <definedName function="false" hidden="false" name="mleaf_da705ab2_281f_53ec_9684_d5a3a5e7c9d5" vbProcedure="false">'Use Phase_Grid'!$K$24</definedName>
    <definedName function="false" hidden="false" name="mleaf_da72e2af_3ac1_5022_98d4_1056b0fe855f" vbProcedure="false">'Heat map article'!$M$62</definedName>
    <definedName function="false" hidden="false" name="mleaf_da7766ec_77d8_58be_8738_2cb24431fd7e" vbProcedure="false">Production!$P$48</definedName>
    <definedName function="false" hidden="false" name="mleaf_da79ce98_b39d_52dd_ac2c_a0f1bdee860a" vbProcedure="false">'Use Phase_Grid'!$M$223</definedName>
    <definedName function="false" hidden="false" name="mleaf_da7a05f4_71e8_5ac1_874c_f3c8f2293a46" vbProcedure="false">'Use Phase_Grid'!$M$80</definedName>
    <definedName function="false" hidden="false" name="mleaf_da7b7820_172a_518d_a139_b7b3d11d2ce5" vbProcedure="false">'Heat map article'!$AB$141</definedName>
    <definedName function="false" hidden="false" name="mleaf_da7cbaae_faaa_533f_b6f8_f6b08b88bbd3" vbProcedure="false">'Heat map article'!$AU$10</definedName>
    <definedName function="false" hidden="false" name="mleaf_da8161f8_4d66_5a78_90bd_18eb673a415c" vbProcedure="false">'Heat map article'!$E$126</definedName>
    <definedName function="false" hidden="false" name="mleaf_da81c8d2_d997_5b9c_8392_d0d0695ffe9a" vbProcedure="false">Resume_SensAnal!$R$133</definedName>
    <definedName function="false" hidden="false" name="mleaf_da821e82_8dc7_5957_828b_478bb27c2b43" vbProcedure="false">Resume_SensAnal!$Q$154</definedName>
    <definedName function="false" hidden="false" name="mleaf_da82fd2e_cf31_51f9_bf5e_3f41e9e40cb0" vbProcedure="false">Resume_SensAnal!$AB$93</definedName>
    <definedName function="false" hidden="false" name="mleaf_da83612f_607f_5e3c_87be_77b776d7a0d3" vbProcedure="false">Resume_SensAnal!$H$49</definedName>
    <definedName function="false" hidden="false" name="mleaf_da83ca05_19cf_5d5c_abbc_902045692f8a" vbProcedure="false">'Heat map article'!$AR$33</definedName>
    <definedName function="false" hidden="false" name="mleaf_da85fc6b_7008_5fbc_85c5_b7413099da17" vbProcedure="false">Resume_SensAnal!$E$43</definedName>
    <definedName function="false" hidden="false" name="mleaf_da8a5389_809e_56e6_8e20_50a13f17d14b" vbProcedure="false">'Use Phase_Grid'!$B$25</definedName>
    <definedName function="false" hidden="false" name="mleaf_da8a7457_ccfa_5a9f_bbcd_eb279fe58fc0" vbProcedure="false">Production!$AU$187</definedName>
    <definedName function="false" hidden="false" name="mleaf_da8b4101_8e76_5843_8fb2_2351a9ae9a26" vbProcedure="false">'Use Phase_Grid'!$L$154</definedName>
    <definedName function="false" hidden="false" name="mleaf_da8bf38d_f17e_5b72_8bed_e11458f04c7b" vbProcedure="false">Production!$BO$222</definedName>
    <definedName function="false" hidden="false" name="mleaf_da8d98f8_2298_53b9_aadf_59bf0e21f605" vbProcedure="false">'Heat map article'!$Q$93</definedName>
    <definedName function="false" hidden="false" name="mleaf_da928e90_8909_5b7e_963d_6e892de67597" vbProcedure="false">Resume_SensAnal!$E$98</definedName>
    <definedName function="false" hidden="false" name="mleaf_da92dcbf_f5c4_581d_a693_e98e1a469807" vbProcedure="false">'Heat map article'!$J$102</definedName>
    <definedName function="false" hidden="false" name="mleaf_da9bca0a_f19b_5912_842c_b27f6620487b" vbProcedure="false">'Heat map article'!$AI$139</definedName>
    <definedName function="false" hidden="false" name="mleaf_daa538fe_188c_55cf_bbb8_7f874d28b956" vbProcedure="false">Production!$I$161</definedName>
    <definedName function="false" hidden="false" name="mleaf_daa64df9_8cec_5667_a276_a387dd701dc0" vbProcedure="false">Recycling!$AQ$321</definedName>
    <definedName function="false" hidden="false" name="mleaf_daaa8f21_6c28_552a_b380_226ca1603eb5" vbProcedure="false">'Use Phase'!$AD$241</definedName>
    <definedName function="false" hidden="false" name="mleaf_daaaa9ff_136d_5144_a0d4_21d919351a66" vbProcedure="false">'Use Phase'!$S$283</definedName>
    <definedName function="false" hidden="false" name="mleaf_daac877e_d62f_5607_b463_b639ae500bcb" vbProcedure="false">'Heat map article'!$AF$140</definedName>
    <definedName function="false" hidden="false" name="mleaf_daac91e1_2837_5eb6_9837_1b20a0c1a98c" vbProcedure="false">'Heat map article'!$Q$123</definedName>
    <definedName function="false" hidden="false" name="mleaf_daaea406_a66a_5d07_9b70_b0de3f1e15d3" vbProcedure="false">Recycling!$AV$166</definedName>
    <definedName function="false" hidden="false" name="mleaf_dab1bdb4_c9dd_5b23_8537_6e71d286da9c" vbProcedure="false">Resume_SensAnal!$M$78</definedName>
    <definedName function="false" hidden="false" name="mleaf_dab9bcaf_239c_56b3_b3f0_f7bff55521e0" vbProcedure="false">Resume_SensAnal!$D$42</definedName>
    <definedName function="false" hidden="false" name="mleaf_dab9e4f9_f642_58ff_a7cd_1bf1d28ed403" vbProcedure="false">Resume_SensAnal!$AP$118</definedName>
    <definedName function="false" hidden="false" name="mleaf_dabbe2aa_ceca_5eab_97d6_493a4def8dc9" vbProcedure="false">'Heat map article'!$V$59</definedName>
    <definedName function="false" hidden="false" name="mleaf_dac3fa98_d260_5c12_ab2c_b48f6b34dcf3" vbProcedure="false">'Heat map article'!$V$58</definedName>
    <definedName function="false" hidden="false" name="mleaf_dad08a5a_6e4f_541e_bb56_cdce55fd30ea" vbProcedure="false">Production!$N$122</definedName>
    <definedName function="false" hidden="false" name="mleaf_dad3ced9_9234_5117_bc8d_66ed28a2cbe1" vbProcedure="false">'Heat map article'!$I$76</definedName>
    <definedName function="false" hidden="false" name="mleaf_dad5dbbf_f2cd_509e_945e_b89a66d944e5" vbProcedure="false">'Heat map article'!$AE$42</definedName>
    <definedName function="false" hidden="false" name="mleaf_dad6aaf8_b642_567c_8689_9597fb8046c7" vbProcedure="false">'Use Phase'!$AH$161</definedName>
    <definedName function="false" hidden="false" name="mleaf_dad92395_b13c_5ff5_9d15_c558f612dfea" vbProcedure="false">'Use Phase'!$M$63</definedName>
    <definedName function="false" hidden="false" name="mleaf_daeda6ab_0824_5cde_9636_42aa99243958" vbProcedure="false">Resume_SensAnal!$P$73</definedName>
    <definedName function="false" hidden="false" name="mleaf_daf853cb_7e8d_5cf5_86f5_aa09026a3ea0" vbProcedure="false">Resume_SensAnal!$J$116</definedName>
    <definedName function="false" hidden="false" name="mleaf_dafa2cb0_7f2d_5691_93c5_0bb80e529d45" vbProcedure="false">'Use Phase_Grid'!$R$86</definedName>
    <definedName function="false" hidden="false" name="mleaf_dafac323_f5d0_5cf3_9a38_6db4a5ba3178" vbProcedure="false">'Heat map article'!$C$117</definedName>
    <definedName function="false" hidden="false" name="mleaf_dafcd7a1_4939_5751_b9dd_d2c5b525b023" vbProcedure="false">'Use Phase_Grid'!$O$223</definedName>
    <definedName function="false" hidden="false" name="mleaf_daff1ed0_5d9c_564c_8b92_e610e29689aa" vbProcedure="false">'Heat map article'!$O$104</definedName>
    <definedName function="false" hidden="false" name="mleaf_db026ff2_da5f_516b_af38_b822ce0b143f" vbProcedure="false">'Heat map article'!$X$83</definedName>
    <definedName function="false" hidden="false" name="mleaf_db09d0ed_2d5a_513c_abaf_596aaa5cdf9f" vbProcedure="false">'Use Phase'!$W$193</definedName>
    <definedName function="false" hidden="false" name="mleaf_db0d604e_40e2_5b14_87b2_bd0638d9083f" vbProcedure="false">'Use Phase'!$U$218</definedName>
    <definedName function="false" hidden="false" name="mleaf_db132ef2_1901_5eb6_bd30_e2e64dd3df0b" vbProcedure="false">'Use Phase'!$Q$152</definedName>
    <definedName function="false" hidden="false" name="mleaf_db1453aa_5393_5aea_8fcd_5c096b92a6e9" vbProcedure="false">Resume_SensAnal!$P$191</definedName>
    <definedName function="false" hidden="false" name="mleaf_db1706e3_6498_5d91_97b2_700f62d7fba0" vbProcedure="false">'Heat map article'!$Q$26</definedName>
    <definedName function="false" hidden="false" name="mleaf_db1a5bc0_99d9_5bfc_b80d_699a2acad81b" vbProcedure="false">Recycling!$S$95</definedName>
    <definedName function="false" hidden="false" name="mleaf_db1c124b_3bdf_5051_a5dd_ab702704f695" vbProcedure="false">Production!$J$63</definedName>
    <definedName function="false" hidden="false" name="mleaf_db1e152a_e9b7_583c_9391_e844ad6023d3" vbProcedure="false">'Use Phase'!$AI$336</definedName>
    <definedName function="false" hidden="false" name="mleaf_db1e9ccd_c31c_5a42_88e5_5e1e67ff0797" vbProcedure="false">'Use Phase_Grid'!$P$18</definedName>
    <definedName function="false" hidden="false" name="mleaf_db202f6d_9e68_542b_ac70_10a3c25734c0" vbProcedure="false">Graphs!$G$59</definedName>
    <definedName function="false" hidden="false" name="mleaf_db2133cd_6a10_58b8_a55e_ef981589d9d6" vbProcedure="false">Resume_SensAnal!$O$187</definedName>
    <definedName function="false" hidden="false" name="mleaf_db2295f5_0e41_59dc_83f4_0d50a00f6713" vbProcedure="false">Recycling!$U$152</definedName>
    <definedName function="false" hidden="false" name="mleaf_db246e17_aa97_544e_b670_01fd89535c06" vbProcedure="false">'Use Phase'!$L$306</definedName>
    <definedName function="false" hidden="false" name="mleaf_db24fb12_1fc2_5fc8_9ec2_49a66cb74600" vbProcedure="false">'Use Phase'!$K$75</definedName>
    <definedName function="false" hidden="false" name="mleaf_db28f941_12b9_5ad5_a798_2ed24fa9f6af" vbProcedure="false">'Use Phase_Grid'!$O$222</definedName>
    <definedName function="false" hidden="false" name="mleaf_db2b88f8_c63f_502c_a089_fea427851d1e" vbProcedure="false">Production!$Q$215</definedName>
    <definedName function="false" hidden="false" name="mleaf_db2f6743_0855_58f6_9350_329f6a100090" vbProcedure="false">'Use Phase_Grid'!$K$196</definedName>
    <definedName function="false" hidden="false" name="mleaf_db342b0b_f98a_5952_a394_92208d4ef607" vbProcedure="false">Production!$AA$189</definedName>
    <definedName function="false" hidden="false" name="mleaf_db35b9eb_290c_5e0f_b014_38ad51a7263f" vbProcedure="false">'Heat map article'!$I$142</definedName>
    <definedName function="false" hidden="false" name="mleaf_db36dcc0_01cd_58e7_b751_c24a7d1aa470" vbProcedure="false">Resume_SensAnal!$O$125</definedName>
    <definedName function="false" hidden="false" name="mleaf_db36e8ec_7191_57dd_a042_f2663ca0509f" vbProcedure="false">Production!$J$160</definedName>
    <definedName function="false" hidden="false" name="mleaf_db3a7f6e_c0b4_5e7d_b872_fd40c857cd60" vbProcedure="false">Recycling!$U$112</definedName>
    <definedName function="false" hidden="false" name="mleaf_db3da64a_b03d_544e_acd1_b8826f0a2f6a" vbProcedure="false">Resume_SensAnal!$X$17</definedName>
    <definedName function="false" hidden="false" name="mleaf_db408f09_df97_5880_93bb_d8ef020ef1e0" vbProcedure="false">'Use Phase_Grid'!$R$220</definedName>
    <definedName function="false" hidden="false" name="mleaf_db410b33_052b_5f36_a829_76c7209ed13d" vbProcedure="false">Resume_SensAnal!$J$135</definedName>
    <definedName function="false" hidden="false" name="mleaf_db4192cf_5729_5cfb_8e7e_f5fefe81e3e5" vbProcedure="false">Recycling!$BP$111</definedName>
    <definedName function="false" hidden="false" name="mleaf_db42fd31_4a59_564d_94b8_839106d859b2" vbProcedure="false">'Heat map article'!$Q$116</definedName>
    <definedName function="false" hidden="false" name="mleaf_db437041_84da_506c_93ec_1bb907b50f4b" vbProcedure="false">Resume_SensAnal!$AQ$76</definedName>
    <definedName function="false" hidden="false" name="mleaf_db449c58_2c8a_505e_8797_6b5bae102f0c" vbProcedure="false">Resume_SensAnal!$K$20</definedName>
    <definedName function="false" hidden="false" name="mleaf_db455823_2b22_508d_975b_8f287c817c6a" vbProcedure="false">'Use Phase'!$AI$160</definedName>
    <definedName function="false" hidden="false" name="mleaf_db472bdb_dac8_5f0f_addb_b6b3a4885d10" vbProcedure="false">Recycling!$BJ$342</definedName>
    <definedName function="false" hidden="false" name="mleaf_db4a4f67_2ebd_50ad_a152_bf219e1608cf" vbProcedure="false">Resume_SensAnal!$AR$115</definedName>
    <definedName function="false" hidden="false" name="mleaf_db4cf9d0_4aea_5fba_a9b8_cf123b68c750" vbProcedure="false">'Heat map article'!$M$78</definedName>
    <definedName function="false" hidden="false" name="mleaf_db4ef14b_36f3_55e5_9d02_634ac4dca60c" vbProcedure="false">Recycling!$AP$153</definedName>
    <definedName function="false" hidden="false" name="mleaf_db5b0fe9_63ca_5a68_b52f_97b087e15a2c" vbProcedure="false">Resume_SensAnal!$AF$71</definedName>
    <definedName function="false" hidden="false" name="mleaf_db661a62_d3e3_53f7_9a83_e8fe05c17931" vbProcedure="false">Production!$Q$88</definedName>
    <definedName function="false" hidden="false" name="mleaf_db6903fc_ede3_57f9_835c_8d22714989ed" vbProcedure="false">Recycling!$AJ$83</definedName>
    <definedName function="false" hidden="false" name="mleaf_db69a1af_09ab_55e8_b474_434e7b8971ff" vbProcedure="false">Recycling!$B$114</definedName>
    <definedName function="false" hidden="false" name="mleaf_db6def07_6b84_532f_8419_d668b89cdaae" vbProcedure="false">Resume_SensAnal!$AN$94</definedName>
    <definedName function="false" hidden="false" name="mleaf_db6e2b41_98d0_5c5f_ac58_ef279d41b7fe" vbProcedure="false">'Use Phase_Grid'!$W$206</definedName>
    <definedName function="false" hidden="false" name="mleaf_db702345_8abf_5adf_af7c_4821f038ddac" vbProcedure="false">'Heat map article'!$AF$133</definedName>
    <definedName function="false" hidden="false" name="mleaf_db7223d1_962c_5344_b659_0108439e5044" vbProcedure="false">Resume_SensAnal!$T$87</definedName>
    <definedName function="false" hidden="false" name="mleaf_db743ebc_d265_562c_8ce3_76200b640e9e" vbProcedure="false">Resume_SensAnal!$AL$131</definedName>
    <definedName function="false" hidden="false" name="mleaf_db7455ef_9b88_5759_b6e9_3078d87c6727" vbProcedure="false">Recycling!$AL$136</definedName>
    <definedName function="false" hidden="false" name="mleaf_db7f8e1e_7988_5f0f_9d00_b7562ce82bd2" vbProcedure="false">Production!$BM$219</definedName>
    <definedName function="false" hidden="false" name="mleaf_db800d85_12ce_59c4_aab8_8dbe2ef29058" vbProcedure="false">Resume_SensAnal!$I$32</definedName>
    <definedName function="false" hidden="false" name="mleaf_db864aae_76b1_5898_9617_01a5b7ab3e48" vbProcedure="false">'Heat map article'!$AD$44</definedName>
    <definedName function="false" hidden="false" name="mleaf_db88a02f_4df3_5d57_a0e8_dbdceece3cd2" vbProcedure="false">Resume_SensAnal!$K$95</definedName>
    <definedName function="false" hidden="false" name="mleaf_db8b265b_8a70_545a_b83a_26b992fada73" vbProcedure="false">Resume_SensAnal!$AD$79</definedName>
    <definedName function="false" hidden="false" name="mleaf_db8e1cd0_5747_569c_8dd0_0fbde3a82e6c" vbProcedure="false">Production!$I$127</definedName>
    <definedName function="false" hidden="false" name="mleaf_db8fe3e9_fd9d_5f18_8e97_608ca1cb7062" vbProcedure="false">Resume_SensAnal!$X$11</definedName>
    <definedName function="false" hidden="false" name="mleaf_db930a83_7833_5268_9f29_8ba4cabce42e" vbProcedure="false">Recycling!$AF$88</definedName>
    <definedName function="false" hidden="false" name="mleaf_db9eb17f_3e0b_545a_8407_d27cf9d06901" vbProcedure="false">Resume_SensAnal!$N$219</definedName>
    <definedName function="false" hidden="false" name="mleaf_db9f38b0_f712_5e6f_b624_e50b89c244bc" vbProcedure="false">'Use Phase_Grid'!$R$38</definedName>
    <definedName function="false" hidden="false" name="mleaf_dba4ecb5_112e_57c1_8932_87e45f68a8bc" vbProcedure="false">Recycling!$AL$88</definedName>
    <definedName function="false" hidden="false" name="mleaf_dba6e6be_0846_5d85_8d87_e04b4209238e" vbProcedure="false">'Heat map article'!$J$15</definedName>
    <definedName function="false" hidden="false" name="mleaf_dba9b53c_6520_53d1_a949_e05910ccd131" vbProcedure="false">Production!$N$119</definedName>
    <definedName function="false" hidden="false" name="mleaf_dbafa991_c93b_5b64_bfec_bfef151e880d" vbProcedure="false">'Heat map article'!$AA$33</definedName>
    <definedName function="false" hidden="false" name="mleaf_dbb02a1d_c97a_54ea_96c7_20ff69194826" vbProcedure="false">'Use Phase_Grid'!$M$16</definedName>
    <definedName function="false" hidden="false" name="mleaf_dbb50380_6046_590e_92fd_04d00fbbd41e" vbProcedure="false">'Use Phase'!$P$45</definedName>
    <definedName function="false" hidden="false" name="mleaf_dbb5078f_d8ca_5412_aadc_6cff9b5f4ef7" vbProcedure="false">'Use Phase_Grid'!$M$256</definedName>
    <definedName function="false" hidden="false" name="mleaf_dbb5848b_9c4a_53b5_a61a_19b436484f40" vbProcedure="false">'Heat map article'!$Q$62</definedName>
    <definedName function="false" hidden="false" name="mleaf_dbb6c407_92b1_5105_9f3a_c85a7e9103a8" vbProcedure="false">'Use Phase'!$N$103</definedName>
    <definedName function="false" hidden="false" name="mleaf_dbb72236_3c68_5a79_bdcf_d94c8ebe0f64" vbProcedure="false">'Use Phase'!$W$298</definedName>
    <definedName function="false" hidden="false" name="mleaf_dbb83dbe_5a77_5196_9125_a25fbaec0b5f" vbProcedure="false">'Use Phase_Grid'!$M$172</definedName>
    <definedName function="false" hidden="false" name="mleaf_dbb91ef5_1b8b_5308_ac9b_e2d8f4d02e99" vbProcedure="false">Production!$BE$44</definedName>
    <definedName function="false" hidden="false" name="mleaf_dbbeaccc_dc56_5622_9033_0736e45cc184" vbProcedure="false">Resume_SensAnal!$L$15</definedName>
    <definedName function="false" hidden="false" name="mleaf_dbc15470_daad_55c4_8ba2_50b99e12a773" vbProcedure="false">'Use Phase_Grid'!$M$89</definedName>
    <definedName function="false" hidden="false" name="mleaf_dbc5ef83_bb12_5c59_93c4_302392c34d61" vbProcedure="false">Recycling!$S$90</definedName>
    <definedName function="false" hidden="false" name="mleaf_dbc61eec_a444_557b_8b0e_19913bd5b8d6" vbProcedure="false">Recycling!$S$117</definedName>
    <definedName function="false" hidden="false" name="mleaf_dbc82d75_bfa9_5573_acb6_4c09ffa49fa3" vbProcedure="false">Recycling!$BL$308</definedName>
    <definedName function="false" hidden="false" name="mleaf_dbcc53c7_0783_543a_8f4f_1ed70a082bda" vbProcedure="false">Resume_SensAnal!$C$201</definedName>
    <definedName function="false" hidden="false" name="mleaf_dbcdb1d0_1dc9_5afa_a195_011c1ec5c602" vbProcedure="false">Recycling!$BC$153</definedName>
    <definedName function="false" hidden="false" name="mleaf_dbce4175_cbaf_56a8_9e35_91db25cec7dc" vbProcedure="false">Recycling!$I$86</definedName>
    <definedName function="false" hidden="false" name="mleaf_dbcf6358_2f7a_5f5a_9cce_da3cd2397c45" vbProcedure="false">'Heat map article'!$V$55</definedName>
    <definedName function="false" hidden="false" name="mleaf_dbdc910e_0672_561c_b91d_38a29a68f802" vbProcedure="false">Production!$BD$83</definedName>
    <definedName function="false" hidden="false" name="mleaf_dbdd2995_92dc_5595_9037_ff89be3946b8" vbProcedure="false">'Use Phase'!$AE$140</definedName>
    <definedName function="false" hidden="false" name="mleaf_dbe4ff53_3015_5b3f_8ee8_fa162016a603" vbProcedure="false">'Use Phase'!$W$142</definedName>
    <definedName function="false" hidden="false" name="mleaf_dbe649de_34aa_50af_8f9a_939845e0ee52" vbProcedure="false">'Heat map article'!$I$120</definedName>
    <definedName function="false" hidden="false" name="mleaf_dbe6650c_120f_5962_b7d2_ffc01d2675ed" vbProcedure="false">Production!$S$17</definedName>
    <definedName function="false" hidden="false" name="mleaf_dbe7c364_46c5_5ba8_9af5_89ea9030b03c" vbProcedure="false">'Heat map article'!$Y$140</definedName>
    <definedName function="false" hidden="false" name="mleaf_dbed30ad_a161_5f8e_82e5_88f720704887" vbProcedure="false">Recycling!$E$93</definedName>
    <definedName function="false" hidden="false" name="mleaf_dbee9c3c_d207_5b5c_a49e_776dd09f4fa6" vbProcedure="false">'Use Phase_Grid'!$P$5</definedName>
    <definedName function="false" hidden="false" name="mleaf_dbeeb8a9_4632_518d_b186_c8ca683a2845" vbProcedure="false">'Use Phase_Grid'!$L$9</definedName>
    <definedName function="false" hidden="false" name="mleaf_dbf04884_a97a_56fe_ad80_ef333c49fe8d" vbProcedure="false">'Use Phase_Grid'!$U$207</definedName>
    <definedName function="false" hidden="false" name="mleaf_dbf24dbf_8fe2_564e_b801_e7f1fb752cba" vbProcedure="false">Resume_SensAnal!$G$18</definedName>
    <definedName function="false" hidden="false" name="mleaf_dbf35735_5d4c_57b1_bd8e_787f23d6eea7" vbProcedure="false">Graphs!$D$12</definedName>
    <definedName function="false" hidden="false" name="mleaf_dbf3facb_c346_5fe1_8aa1_7f2548cd18ed" vbProcedure="false">Resume_SensAnal!$AL$58</definedName>
    <definedName function="false" hidden="false" name="mleaf_dbfea457_f01d_5972_8eda_c46ea606be76" vbProcedure="false">'Use Phase'!$AE$191</definedName>
    <definedName function="false" hidden="false" name="mleaf_dc00ab96_195e_5bf4_83b7_0861aae5f072" vbProcedure="false">Production!$O$3</definedName>
    <definedName function="false" hidden="false" name="mleaf_dc04b6ab_d41a_5d6b_b935_781a04e6b0df" vbProcedure="false">Production!$H$164</definedName>
    <definedName function="false" hidden="false" name="mleaf_dc04feec_fecf_5608_9ca5_574886638937" vbProcedure="false">'Use Phase'!$AD$263</definedName>
    <definedName function="false" hidden="false" name="mleaf_dc05c51f_4fe0_5ae8_a7a0_f1cf2cfae074" vbProcedure="false">Recycling!$AW$130</definedName>
    <definedName function="false" hidden="false" name="mleaf_dc06225f_b87a_5b77_810c_1c58c40b75e1" vbProcedure="false">Resume_SensAnal!$B$220</definedName>
    <definedName function="false" hidden="false" name="mleaf_dc0c4cc1_6190_505a_928a_a0d6bd9d3598" vbProcedure="false">Production!$I$173</definedName>
    <definedName function="false" hidden="false" name="mleaf_dc0c511b_9d9a_541d_8df9_fab9e85ecc83" vbProcedure="false">Production!$I$72</definedName>
    <definedName function="false" hidden="false" name="mleaf_dc0da96d_be75_5245_a23e_b76898f1dbde" vbProcedure="false">Resume_SensAnal!$AK$125</definedName>
    <definedName function="false" hidden="false" name="mleaf_dc0db60a_1554_5fdd_a3f7_56c4890c52bb" vbProcedure="false">Resume_SensAnal!$S$173</definedName>
    <definedName function="false" hidden="false" name="mleaf_dc0fcdd5_4c41_5ef0_ac6e_976652716415" vbProcedure="false">'Use Phase'!$J$344</definedName>
    <definedName function="false" hidden="false" name="mleaf_dc10d7a3_ac44_556a_8843_6a9524c8bfe7" vbProcedure="false">Recycling!$V$104</definedName>
    <definedName function="false" hidden="false" name="mleaf_dc11c74f_3dbc_5efd_9c2d_e8369bd85aef" vbProcedure="false">Production!$Q$30</definedName>
    <definedName function="false" hidden="false" name="mleaf_dc15e19a_a08c_5e12_9ae2_b5ed15882972" vbProcedure="false">'Use Phase'!$AH$312</definedName>
    <definedName function="false" hidden="false" name="mleaf_dc1b9078_7868_5a29_b05d_029711883648" vbProcedure="false">Resume_SensAnal!$R$213</definedName>
    <definedName function="false" hidden="false" name="mleaf_dc1eb07c_3f1c_5b9d_88cb_b04a239ce9dc" vbProcedure="false">'Use Phase'!$J$234</definedName>
    <definedName function="false" hidden="false" name="mleaf_dc1ec887_a88d_5562_9a93_809675170d3f" vbProcedure="false">Recycling!$BP$316</definedName>
    <definedName function="false" hidden="false" name="mleaf_dc247e74_3497_5ce6_83c8_f4fc78f9b181" vbProcedure="false">'Use Phase_Grid'!$O$14</definedName>
    <definedName function="false" hidden="false" name="mleaf_dc24a48b_0f59_55d1_8692_dd7f5728ace2" vbProcedure="false">'Use Phase'!$AJ$342</definedName>
    <definedName function="false" hidden="false" name="mleaf_dc24efc4_34fb_5e8b_a270_6ae3021cd8b3" vbProcedure="false">Production!$H$200</definedName>
    <definedName function="false" hidden="false" name="mleaf_dc27b22a_a7b6_5769_b0cc_f95b76aad278" vbProcedure="false">'Heat map article'!$M$106</definedName>
    <definedName function="false" hidden="false" name="mleaf_dc28e03a_9efc_536a_b200_624a25903711" vbProcedure="false">Resume_SensAnal!$M$122</definedName>
    <definedName function="false" hidden="false" name="mleaf_dc2ad6a0_dc45_505f_bb4a_5ca055c55645" vbProcedure="false">Recycling!$BP$132</definedName>
    <definedName function="false" hidden="false" name="mleaf_dc2d980c_66bd_5869_9df6_d3548364c714" vbProcedure="false">'Use Phase'!$T$165</definedName>
    <definedName function="false" hidden="false" name="mleaf_dc2da54a_7422_5809_b719_42371c51ac64" vbProcedure="false">'Use Phase'!$AH$193</definedName>
    <definedName function="false" hidden="false" name="mleaf_dc2f6756_d9b3_5624_8f46_fab852b58b52" vbProcedure="false">'Use Phase'!$L$219</definedName>
    <definedName function="false" hidden="false" name="mleaf_dc312281_ceb3_5fcb_a095_ca96acb9eb1e" vbProcedure="false">Resume_SensAnal!$A$191</definedName>
    <definedName function="false" hidden="false" name="mleaf_dc33bd01_92bf_53b3_a26c_be085c1996d5" vbProcedure="false">'Use Phase'!$L$288</definedName>
    <definedName function="false" hidden="false" name="mleaf_dc35dc30_86d7_5744_8bf5_997c42b6369a" vbProcedure="false">'Use Phase_Grid'!$B$42</definedName>
    <definedName function="false" hidden="false" name="mleaf_dc373fb5_cc75_5e1e_8c2e_49eca968eefe" vbProcedure="false">Production!$BD$96</definedName>
    <definedName function="false" hidden="false" name="mleaf_dc37430e_79b8_5acd_b5b8_9483584846b1" vbProcedure="false">Production!$Q$222</definedName>
    <definedName function="false" hidden="false" name="mleaf_dc386425_a651_5adf_b185_1d4f5fa5640f" vbProcedure="false">'Use Phase_Grid'!$S$156</definedName>
    <definedName function="false" hidden="false" name="mleaf_dc3fafdc_42ed_5eba_a73f_e41fb8c954e4" vbProcedure="false">'Use Phase_Grid'!$M$40</definedName>
    <definedName function="false" hidden="false" name="mleaf_dc42ab16_a803_58dc_aea6_fd4f7525361e" vbProcedure="false">'Heat map article'!$AE$40</definedName>
    <definedName function="false" hidden="false" name="mleaf_dc43380b_9a95_5689_907f_330621f46273" vbProcedure="false">Resume_SensAnal!$Q$89</definedName>
    <definedName function="false" hidden="false" name="mleaf_dc459e23_e5fb_548c_8b1c_ace0bd15b6f6" vbProcedure="false">'Use Phase'!$Q$288</definedName>
    <definedName function="false" hidden="false" name="mleaf_dc465629_92a0_5d35_9f3d_aeb7951ad686" vbProcedure="false">'Use Phase'!$R$31</definedName>
    <definedName function="false" hidden="false" name="mleaf_dc48edaa_32db_5b6d_9620_c555f9357716" vbProcedure="false">'Use Phase'!$R$215</definedName>
    <definedName function="false" hidden="false" name="mleaf_dc4acd6b_64d2_50e4_8870_ad3a85e640f6" vbProcedure="false">'Heat map article'!$AH$78</definedName>
    <definedName function="false" hidden="false" name="mleaf_dc4aec7a_39bc_5b0e_a2f9_8bef5f2a0280" vbProcedure="false">'Use Phase'!$K$361</definedName>
    <definedName function="false" hidden="false" name="mleaf_dc500099_9ed8_595b_aa79_89f8480d3608" vbProcedure="false">'Use Phase'!$U$139</definedName>
    <definedName function="false" hidden="false" name="mleaf_dc510b81_a172_54f6_ab84_a3b0700fe310" vbProcedure="false">Production!$V$68</definedName>
    <definedName function="false" hidden="false" name="mleaf_dc516ea2_a865_59fc_9877_6b5f3b45825f" vbProcedure="false">Resume_SensAnal!$AO$89</definedName>
    <definedName function="false" hidden="false" name="mleaf_dc5412c5_3229_5708_ab23_7ffbffa3e819" vbProcedure="false">'Heat map article'!$U$39</definedName>
    <definedName function="false" hidden="false" name="mleaf_dc5422ac_52fa_5ca4_9a7d_bee180cacc7b" vbProcedure="false">'Use Phase'!$AK$141</definedName>
    <definedName function="false" hidden="false" name="mleaf_dc5b54b6_28d6_5c44_bac9_3949041aff97" vbProcedure="false">'Use Phase'!$O$261</definedName>
    <definedName function="false" hidden="false" name="mleaf_dc5e6dd0_1037_5517_824c_df6b1a8c29e6" vbProcedure="false">'Use Phase'!$AJ$151</definedName>
    <definedName function="false" hidden="false" name="mleaf_dc5f44de_980f_572d_a903_3a9047037bfd" vbProcedure="false">Recycling!$I$123</definedName>
    <definedName function="false" hidden="false" name="mleaf_dc62d1b0_acab_54bf_8a85_1d72ad61ff2c" vbProcedure="false">Resume_SensAnal!$P$93</definedName>
    <definedName function="false" hidden="false" name="mleaf_dc687cb3_b3e9_5f0a_9581_70a6ee50681a" vbProcedure="false">'Heat map article'!$O$141</definedName>
    <definedName function="false" hidden="false" name="mleaf_dc71a9df_f52e_5434_8ba2_3eb53b14eb72" vbProcedure="false">Resume_SensAnal!$J$41</definedName>
    <definedName function="false" hidden="false" name="mleaf_dc72eac6_7c1f_546d_9eaa_e719f70fb2e5" vbProcedure="false">'Use Phase'!$K$146</definedName>
    <definedName function="false" hidden="false" name="mleaf_dc73029a_86aa_594c_bf0f_fbd80c5834a2" vbProcedure="false">Graphs!$F$18</definedName>
    <definedName function="false" hidden="false" name="mleaf_dc738ff5_ce92_56d2_bfb2_29e43d40a325" vbProcedure="false">Recycling!$AF$166</definedName>
    <definedName function="false" hidden="false" name="mleaf_dc766210_0a2a_59cc_bfd0_0f8bac5ee772" vbProcedure="false">Graphs!$M$52</definedName>
    <definedName function="false" hidden="false" name="mleaf_dc79fe1f_793e_569f_b12e_8ff4f24c5a4b" vbProcedure="false">'Use Phase'!$M$232</definedName>
    <definedName function="false" hidden="false" name="mleaf_dc7bb215_b1c5_5ac9_906c_f6e5e0375d5f" vbProcedure="false">'Use Phase'!$N$177</definedName>
    <definedName function="false" hidden="false" name="mleaf_dc7d3617_aa36_54d1_8e96_40363682cd6e" vbProcedure="false">Production!$I$171</definedName>
    <definedName function="false" hidden="false" name="mleaf_dc85c0c7_f772_55f8_b9c1_bbff07703a9d" vbProcedure="false">Recycling!$AB$88</definedName>
    <definedName function="false" hidden="false" name="mleaf_dc8698b1_6b8a_5faa_98e8_a0d30d370d26" vbProcedure="false">'Heat map article'!$AM$30</definedName>
    <definedName function="false" hidden="false" name="mleaf_dc8d3c44_6e90_5c6e_b182_dc563a36216d" vbProcedure="false">Recycling!$BR$325</definedName>
    <definedName function="false" hidden="false" name="mleaf_dc8d9391_70c7_537f_b426_cf78159fa4b4" vbProcedure="false">Resume_SensAnal!$K$35</definedName>
    <definedName function="false" hidden="false" name="mleaf_dc8e8346_7022_5415_be29_7d78e087d93f" vbProcedure="false">'Use Phase'!$J$255</definedName>
    <definedName function="false" hidden="false" name="mleaf_dc8ffac1_c05f_5c4b_b7ef_05b17be04615" vbProcedure="false">Graphs!$G$7</definedName>
    <definedName function="false" hidden="false" name="mleaf_dc970b12_5997_527d_b261_fe7afdafcea2" vbProcedure="false">'Heat map article'!$J$87</definedName>
    <definedName function="false" hidden="false" name="mleaf_dc972208_c527_51dc_bf7c_1690537da7e5" vbProcedure="false">'Heat map article'!$V$14</definedName>
    <definedName function="false" hidden="false" name="mleaf_dc98e769_a4d5_533d_923d_41371881dbe2" vbProcedure="false">'Heat map article'!$P$51</definedName>
    <definedName function="false" hidden="false" name="mleaf_dc998ae1_6b01_5b3e_b972_2fe2f6b43d38" vbProcedure="false">'Use Phase'!$AH$162</definedName>
    <definedName function="false" hidden="false" name="mleaf_dc9a2119_3967_5842_b9f3_84a090f8e467" vbProcedure="false">Resume_SensAnal!$N$9</definedName>
    <definedName function="false" hidden="false" name="mleaf_dc9e6e83_55e9_57d3_901d_7434f24b00cf" vbProcedure="false">'Heat map article'!$AB$145</definedName>
    <definedName function="false" hidden="false" name="mleaf_dc9f7495_ab2c_5026_b58f_f72abd2076bf" vbProcedure="false">'Use Phase_Grid'!$L$141</definedName>
    <definedName function="false" hidden="false" name="mleaf_dca37c78_f113_5358_8f5d_e428df89b9c4" vbProcedure="false">Production!$AK$48</definedName>
    <definedName function="false" hidden="false" name="mleaf_dca382bf_b149_5de3_a1b7_cf84568d70c0" vbProcedure="false">Production!$I$14</definedName>
    <definedName function="false" hidden="false" name="mleaf_dca5b626_3a3d_5867_a8fa_77e883279bac" vbProcedure="false">Resume_SensAnal!$Q$75</definedName>
    <definedName function="false" hidden="false" name="mleaf_dca671b9_a78f_50c4_b74b_667cb9133d8c" vbProcedure="false">'Heat map article'!$AJ$51</definedName>
    <definedName function="false" hidden="false" name="mleaf_dcaca64a_50f6_5729_9bc3_fbf4390625dd" vbProcedure="false">'Use Phase'!$J$201</definedName>
    <definedName function="false" hidden="false" name="mleaf_dcb29ae0_1c10_5478_9be8_cbe0eb0a27b6" vbProcedure="false">'Heat map article'!$Q$132</definedName>
    <definedName function="false" hidden="false" name="mleaf_dcba53d9_1d53_5adb_a29d_355dde9bb1cb" vbProcedure="false">Resume_SensAnal!$AR$123</definedName>
    <definedName function="false" hidden="false" name="mleaf_dcbbc222_b0d7_5e65_b07a_eb7724f47efc" vbProcedure="false">'Use Phase'!$O$269</definedName>
    <definedName function="false" hidden="false" name="mleaf_dcbcd0d9_e0e7_5bb5_9777_db82712a65a3" vbProcedure="false">'Heat map article'!$V$108</definedName>
    <definedName function="false" hidden="false" name="mleaf_dcbf4266_5520_5a5a_8bbe_65aec26f0fca" vbProcedure="false">'Heat map article'!$R$124</definedName>
    <definedName function="false" hidden="false" name="mleaf_dcc2f2b0_5e64_54f3_9674_4e135446f49f" vbProcedure="false">Recycling!$G$88</definedName>
    <definedName function="false" hidden="false" name="mleaf_dcc44cf1_245e_5267_bc3b_46ad46d31878" vbProcedure="false">'Heat map article'!$N$123</definedName>
    <definedName function="false" hidden="false" name="mleaf_dcc525a7_1f75_5b01_b5fc_59ef7b3f9c9c" vbProcedure="false">Resume_SensAnal!$B$210</definedName>
    <definedName function="false" hidden="false" name="mleaf_dcc54285_2ed7_53f0_b904_fc3f02200218" vbProcedure="false">Whisker_Sens!$F$8</definedName>
    <definedName function="false" hidden="false" name="mleaf_dcc6887d_fefb_510f_896c_ddfe8db7bafe" vbProcedure="false">Production!$AA$220</definedName>
    <definedName function="false" hidden="false" name="mleaf_dcc6af9c_fb78_5206_831d_3644d78c6b23" vbProcedure="false">'Heat map article'!$AH$16</definedName>
    <definedName function="false" hidden="false" name="mleaf_dcc9c0be_5379_5f60_9fa9_a3bbaa3b65cf" vbProcedure="false">Recycling!$BL$326</definedName>
    <definedName function="false" hidden="false" name="mleaf_dcca7483_9604_54c4_9140_d1c116530f9c" vbProcedure="false">'Use Phase'!$AH$251</definedName>
    <definedName function="false" hidden="false" name="mleaf_dccc1025_9e09_5e6a_bb0e_8772bd77009e" vbProcedure="false">Recycling!$BK$323</definedName>
    <definedName function="false" hidden="false" name="mleaf_dccd443e_463a_5f05_87de_50bf1803d945" vbProcedure="false">'Heat map article'!$AD$55</definedName>
    <definedName function="false" hidden="false" name="mleaf_dcceb6b7_4294_5907_8898_106c6e358e8a" vbProcedure="false">Resume_SensAnal!$E$170</definedName>
    <definedName function="false" hidden="false" name="mleaf_dcd2ce3b_586f_54a2_9ad7_281fcefc995a" vbProcedure="false">'Use Phase'!$O$271</definedName>
    <definedName function="false" hidden="false" name="mleaf_dcd2d396_ffa5_5e9a_8d20_c25b42a96c4d" vbProcedure="false">Recycling!$E$152</definedName>
    <definedName function="false" hidden="false" name="mleaf_dcd47d2b_9ac6_5317_ae4a_b5c0c919f9e6" vbProcedure="false">Resume_SensAnal!$C$11</definedName>
    <definedName function="false" hidden="false" name="mleaf_dcd6de1b_ae8d_5662_a00c_9da211eb5d6d" vbProcedure="false">Production!$V$18</definedName>
    <definedName function="false" hidden="false" name="mleaf_dcd75427_6380_5cd6_b134_a08290c2f0a6" vbProcedure="false">Recycling!$T$181</definedName>
    <definedName function="false" hidden="false" name="mleaf_dcd928c9_a2c3_5a13_8f82_83559578a6c3" vbProcedure="false">Resume_SensAnal!$M$187</definedName>
    <definedName function="false" hidden="false" name="mleaf_dcdaff46_e4ef_5996_8913_f308c10f64df" vbProcedure="false">'Use Phase'!$N$280</definedName>
    <definedName function="false" hidden="false" name="mleaf_dcdb2dd2_9d37_5a85_ab3f_34e96de36815" vbProcedure="false">'Use Phase'!$L$175</definedName>
    <definedName function="false" hidden="false" name="mleaf_dcdb40c3_7957_5df0_81ae_e90fe15edef8" vbProcedure="false">'Use Phase_Grid'!$O$112</definedName>
    <definedName function="false" hidden="false" name="mleaf_dcdbcd7c_6254_5fba_a2ee_4b09085d6526" vbProcedure="false">'Use Phase'!$AG$290</definedName>
    <definedName function="false" hidden="false" name="mleaf_dcdbfb86_a474_53b5_990e_442c672b1e14" vbProcedure="false">'Use Phase'!$R$47</definedName>
    <definedName function="false" hidden="false" name="mleaf_dcdc8ec9_11c3_5670_9213_a86838f32092" vbProcedure="false">Resume_SensAnal!$D$61</definedName>
    <definedName function="false" hidden="false" name="mleaf_dcde58f9_91e3_5a00_a6d6_0bbe68d76c63" vbProcedure="false">Recycling!$AV$333</definedName>
    <definedName function="false" hidden="false" name="mleaf_dcdfe019_7a09_571e_861c_2665f0474590" vbProcedure="false">Recycling!$BF$135</definedName>
    <definedName function="false" hidden="false" name="mleaf_dce4c394_4952_55a9_a9d2_049f18b4c37f" vbProcedure="false">Production!$J$174</definedName>
    <definedName function="false" hidden="false" name="mleaf_dce4ecc3_25da_56c5_be70_bbdc4f52a68c" vbProcedure="false">Recycling!$BG$107</definedName>
    <definedName function="false" hidden="false" name="mleaf_dce76191_d5d5_5c57_8255_06426e323c5a" vbProcedure="false">'Use Phase'!$AJ$168</definedName>
    <definedName function="false" hidden="false" name="mleaf_dcecf8b4_7723_5288_be21_c097a8fe8b6a" vbProcedure="false">Recycling!$Q$171</definedName>
    <definedName function="false" hidden="false" name="mleaf_dcf5ddb6_3dec_57ba_ba6c_e9459c2f5e45" vbProcedure="false">Graphs!$C$41</definedName>
    <definedName function="false" hidden="false" name="mleaf_dcf67f56_1aea_5b86_9917_924802cfe3eb" vbProcedure="false">'Heat map article'!$AA$26</definedName>
    <definedName function="false" hidden="false" name="mleaf_dcf6a1c5_5766_5f70_9033_e2c831f70a87" vbProcedure="false">'Use Phase'!$L$261</definedName>
    <definedName function="false" hidden="false" name="mleaf_dcfaaf8d_09cc_50e2_a642_23921524a954" vbProcedure="false">Recycling!$BG$108</definedName>
    <definedName function="false" hidden="false" name="mleaf_dcfd2ac1_68ae_5f09_a1cf_637258f7bfe1" vbProcedure="false">'Use Phase'!$V$164</definedName>
    <definedName function="false" hidden="false" name="mleaf_dcfd4b13_f303_5e8d_a8ff_b12e48662305" vbProcedure="false">'Use Phase_Grid'!$P$190</definedName>
    <definedName function="false" hidden="false" name="mleaf_dcfefa8f_57be_52b9_b796_e7d753a71ae6" vbProcedure="false">'Use Phase'!$V$217</definedName>
    <definedName function="false" hidden="false" name="mleaf_dd024498_0f28_515a_b020_c234e318beae" vbProcedure="false">Recycling!$F$85</definedName>
    <definedName function="false" hidden="false" name="mleaf_dd0717d2_47ae_56f2_b530_c8b4f538c9f7" vbProcedure="false">Graphs!$K$3</definedName>
    <definedName function="false" hidden="false" name="mleaf_dd077c54_e93d_560d_9a75_25b92db4e040" vbProcedure="false">Production!$AL$12</definedName>
    <definedName function="false" hidden="false" name="mleaf_dd07ef77_867b_5e33_b0dc_bf8e9faa5957" vbProcedure="false">Recycling!$W$157</definedName>
    <definedName function="false" hidden="false" name="mleaf_dd09380d_627e_5cf5_94f0_e6b04ce2ed4a" vbProcedure="false">'Heat map article'!$AH$8</definedName>
    <definedName function="false" hidden="false" name="mleaf_dd0a1024_cdb6_583e_a3f5_d5cf595be357" vbProcedure="false">Production!$H$125</definedName>
    <definedName function="false" hidden="false" name="mleaf_dd0b00c2_e9fd_54a7_b1ff_b68b976cd28a" vbProcedure="false">'Heat map article'!$AV$18</definedName>
    <definedName function="false" hidden="false" name="mleaf_dd129021_2f37_5c98_afa9_64c7981f278c" vbProcedure="false">'Use Phase'!$AD$175</definedName>
    <definedName function="false" hidden="false" name="mleaf_dd1bf83e_c0c5_5857_8a65_b073cc427cf8" vbProcedure="false">Resume_SensAnal!$K$198</definedName>
    <definedName function="false" hidden="false" name="mleaf_dd1fff7a_2b8f_551c_bb04_2290fd048067" vbProcedure="false">Resume_SensAnal!$AE$91</definedName>
    <definedName function="false" hidden="false" name="mleaf_dd200e0d_f20f_5d67_a562_f0a26dc6eff8" vbProcedure="false">'Use Phase'!$U$332</definedName>
    <definedName function="false" hidden="false" name="mleaf_dd2317a9_fe06_5b31_b5aa_76305b4db0e8" vbProcedure="false">Graphs!$G$25</definedName>
    <definedName function="false" hidden="false" name="mleaf_dd262478_df86_5b8e_a00a_ee2d4eeebd1b" vbProcedure="false">Resume_SensAnal!$P$90</definedName>
    <definedName function="false" hidden="false" name="mleaf_dd280177_aea0_5af0_8897_98636f49a974" vbProcedure="false">Production!$AL$44</definedName>
    <definedName function="false" hidden="false" name="mleaf_dd2b1bf5_9671_561a_a2d2_af6594babb8c" vbProcedure="false">Resume_SensAnal!$T$127</definedName>
    <definedName function="false" hidden="false" name="mleaf_dd3021db_9991_59a2_9a6f_d4076d50dbfb" vbProcedure="false">'Use Phase'!$AF$268</definedName>
    <definedName function="false" hidden="false" name="mleaf_dd31d99e_a016_5b3c_89a8_5fe7e0ab82a9" vbProcedure="false">'Heat map article'!$L$43</definedName>
    <definedName function="false" hidden="false" name="mleaf_dd33274d_f5a0_535e_a863_2c16d5e23b0c" vbProcedure="false">'Use Phase'!$T$345</definedName>
    <definedName function="false" hidden="false" name="mleaf_dd34207a_4962_59bc_b9ce_1482126d1e4e" vbProcedure="false">Production!$AL$225</definedName>
    <definedName function="false" hidden="false" name="mleaf_dd35cfc5_afdb_5eba_ae79_005fc035ab9c" vbProcedure="false">'Use Phase_Grid'!$G$59</definedName>
    <definedName function="false" hidden="false" name="mleaf_dd36e4b8_5368_5f09_bec6_956e88c458e3" vbProcedure="false">Recycling!$D$94</definedName>
    <definedName function="false" hidden="false" name="mleaf_dd371006_55c1_52ec_b765_3319f44d4427" vbProcedure="false">Recycling!$H$94</definedName>
    <definedName function="false" hidden="false" name="mleaf_dd3e17da_1b4c_5762_8589_077e848d0ff5" vbProcedure="false">'Use Phase_Grid'!$M$176</definedName>
    <definedName function="false" hidden="false" name="mleaf_dd3fa6ee_de6e_5878_90c9_a83cdcc4ed4e" vbProcedure="false">'Use Phase_Grid'!$P$91</definedName>
    <definedName function="false" hidden="false" name="mleaf_dd40e1f3_c2ca_5c88_aba7_71f5cd12a543" vbProcedure="false">'Use Phase_Grid'!$Q$79</definedName>
    <definedName function="false" hidden="false" name="mleaf_dd47a2d4_7188_596d_994e_7993d7cb157f" vbProcedure="false">'Use Phase_Grid'!$R$19</definedName>
    <definedName function="false" hidden="false" name="mleaf_dd4817c6_bd54_590c_991c_992aca084dd3" vbProcedure="false">Production!$Q$209</definedName>
    <definedName function="false" hidden="false" name="mleaf_dd487456_7f4d_579f_b30a_c112907a30c1" vbProcedure="false">'Use Phase'!$P$364</definedName>
    <definedName function="false" hidden="false" name="mleaf_dd4debbe_76c4_58fe_b6db_d9b783ad1783" vbProcedure="false">Production!$K$137</definedName>
    <definedName function="false" hidden="false" name="mleaf_dd4ff07e_400e_5403_97d9_7c4ec26b3900" vbProcedure="false">'Use Phase'!$J$359</definedName>
    <definedName function="false" hidden="false" name="mleaf_dd505b19_5874_58f6_8dbe_40d83ff978aa" vbProcedure="false">Recycling!$I$87</definedName>
    <definedName function="false" hidden="false" name="mleaf_dd52fa1c_4d3c_5e1f_9896_243a9b2e3455" vbProcedure="false">Recycling!$AT$43</definedName>
    <definedName function="false" hidden="false" name="mleaf_dd53f787_1c0b_51fc_942a_b25f0280209e" vbProcedure="false">'Heat map article'!$W$140</definedName>
    <definedName function="false" hidden="false" name="mleaf_dd556c8d_0aa6_59dc_8ddb_c4bdc64cd1be" vbProcedure="false">'Heat map article'!$AA$64</definedName>
    <definedName function="false" hidden="false" name="mleaf_dd570ecf_69c6_51f4_b73d_f7eccc554beb" vbProcedure="false">Production!$F$209</definedName>
    <definedName function="false" hidden="false" name="mleaf_dd573f85_25a3_5d14_a6e1_6ba275276d58" vbProcedure="false">'Use Phase_Grid'!$Q$54</definedName>
    <definedName function="false" hidden="false" name="mleaf_dd59eb51_99e4_5c22_8021_055cff396e6a" vbProcedure="false">'Heat map article'!$F$65</definedName>
    <definedName function="false" hidden="false" name="mleaf_dd5fc092_6cf0_539a_b237_430306061280" vbProcedure="false">'Use Phase'!$Q$84</definedName>
    <definedName function="false" hidden="false" name="mleaf_dd6094fb_444b_589c_9369_8c24bf02ad43" vbProcedure="false">Resume_SensAnal!$AO$37</definedName>
    <definedName function="false" hidden="false" name="mleaf_dd64afff_c219_5a99_87e8_7d47c51b752e" vbProcedure="false">Recycling!$AJ$90</definedName>
    <definedName function="false" hidden="false" name="mleaf_dd64d474_5266_5d5c_a1aa_f2a437b9de3a" vbProcedure="false">'Use Phase'!$L$78</definedName>
    <definedName function="false" hidden="false" name="mleaf_dd64d8c8_258d_59d6_9bff_ce31ed74fd50" vbProcedure="false">'Use Phase'!$AK$213</definedName>
    <definedName function="false" hidden="false" name="mleaf_dd658497_b056_5574_80d1_a6166504d23d" vbProcedure="false">Resume_SensAnal!$AG$59</definedName>
    <definedName function="false" hidden="false" name="mleaf_dd662c2c_93ce_56e8_97ef_23ce217fe38f" vbProcedure="false">'Heat map article'!$AD$142</definedName>
    <definedName function="false" hidden="false" name="mleaf_dd66efeb_732b_551b_b7e1_7f5a5ed56cc3" vbProcedure="false">Recycling!$R$171</definedName>
    <definedName function="false" hidden="false" name="mleaf_dd678920_a1b8_59d1_b74d_9bb258836e26" vbProcedure="false">'Use Phase'!$R$240</definedName>
    <definedName function="false" hidden="false" name="mleaf_dd6890ce_7e06_5d2e_becf_a3f1ff0dc9e1" vbProcedure="false">'Heat map article'!$AG$56</definedName>
    <definedName function="false" hidden="false" name="mleaf_dd68f894_9c7f_5bc2_9b39_728432266922" vbProcedure="false">Graphs!$K$47</definedName>
    <definedName function="false" hidden="false" name="mleaf_dd69394e_e420_5f1e_b64a_9e7757b8062b" vbProcedure="false">Resume_SensAnal!$AG$103</definedName>
    <definedName function="false" hidden="false" name="mleaf_dd6f0cba_3397_5b38_98b6_05202ab5a1cd" vbProcedure="false">'Heat map article'!$AE$32</definedName>
    <definedName function="false" hidden="false" name="mleaf_dd6fadd2_ddcf_536b_96ec_141668b238b9" vbProcedure="false">Graphs!$O$17</definedName>
    <definedName function="false" hidden="false" name="mleaf_dd712098_9dcc_5f4c_9154_6324e11650f6" vbProcedure="false">Recycling!$BF$114</definedName>
    <definedName function="false" hidden="false" name="mleaf_dd714e9a_0b22_56d2_b978_2f9f0f980af8" vbProcedure="false">Production!$V$13</definedName>
    <definedName function="false" hidden="false" name="mleaf_dd71ed83_48fd_5356_980b_51fad9b2c264" vbProcedure="false">'Use Phase'!$K$275</definedName>
    <definedName function="false" hidden="false" name="mleaf_dd7d3e2c_40b6_563d_8034_e73e3333ab81" vbProcedure="false">Resume_SensAnal!$T$219</definedName>
    <definedName function="false" hidden="false" name="mleaf_dd85568a_5412_5ef2_a70d_d7215342bffd" vbProcedure="false">'Heat map article'!$G$10</definedName>
    <definedName function="false" hidden="false" name="mleaf_dd85a417_50b6_5baf_8edf_fe11f8698f21" vbProcedure="false">Recycling!$K$103</definedName>
    <definedName function="false" hidden="false" name="mleaf_dd86043a_37fd_546a_9b47_0d7685e59ce5" vbProcedure="false">Production!$G$65</definedName>
    <definedName function="false" hidden="false" name="mleaf_dd884196_b501_5b9e_ae80_4a53872fac81" vbProcedure="false">'Use Phase'!$S$245</definedName>
    <definedName function="false" hidden="false" name="mleaf_dd88682b_c95e_5955_bf43_3902142a4eca" vbProcedure="false">Resume_SensAnal!$AE$35</definedName>
    <definedName function="false" hidden="false" name="mleaf_dd8adb11_87ea_591c_a442_8677b01950bb" vbProcedure="false">Recycling!$V$134</definedName>
    <definedName function="false" hidden="false" name="mleaf_dd8b3ced_408f_56d4_9d64_f55016929493" vbProcedure="false">'Use Phase'!$J$179</definedName>
    <definedName function="false" hidden="false" name="mleaf_dd8ba488_18d4_5c31_8e12_e7b8af7175a1" vbProcedure="false">Recycling!$P$92</definedName>
    <definedName function="false" hidden="false" name="mleaf_dd8d7971_e703_581f_86bc_9a21475b1677" vbProcedure="false">Resume_SensAnal!$AI$78</definedName>
    <definedName function="false" hidden="false" name="mleaf_dd91a938_8bad_5fba_9f82_c2ffbb7e4ad2" vbProcedure="false">Graphs!$P$9</definedName>
    <definedName function="false" hidden="false" name="mleaf_dd9330e6_03d9_5344_8bee_564e0751cb1a" vbProcedure="false">'Heat map article'!$O$36</definedName>
    <definedName function="false" hidden="false" name="mleaf_dd941259_6741_5ce5_9982_2c1fa64c9e80" vbProcedure="false">'Heat map article'!$AM$18</definedName>
    <definedName function="false" hidden="false" name="mleaf_dd96f086_d324_518c_9d9c_78c7f6ee2d4c" vbProcedure="false">'Heat map article'!$Q$30</definedName>
    <definedName function="false" hidden="false" name="mleaf_dd976dab_2dda_5a8a_bdb3_28c3d90fb31d" vbProcedure="false">'Heat map article'!$AJ$79</definedName>
    <definedName function="false" hidden="false" name="mleaf_dd989f5b_f203_5c08_a708_43289532ccd3" vbProcedure="false">'Heat map article'!$D$23</definedName>
    <definedName function="false" hidden="false" name="mleaf_dd9996e3_febc_514f_8321_ca86af078f8b" vbProcedure="false">'Use Phase'!$O$43</definedName>
    <definedName function="false" hidden="false" name="mleaf_dd9a76d2_769d_588b_83b7_17814e35fe39" vbProcedure="false">'Heat map article'!$J$96</definedName>
    <definedName function="false" hidden="false" name="mleaf_dd9a85d4_580b_5809_87b3_921aa4b9da13" vbProcedure="false">'Use Phase'!$T$343</definedName>
    <definedName function="false" hidden="false" name="mleaf_dd9ab21d_1aea_5478_a6d4_8d91e851f2b6" vbProcedure="false">'Heat map article'!$O$152</definedName>
    <definedName function="false" hidden="false" name="mleaf_dd9b1d58_67b4_523d_8da9_0e03143ebb6e" vbProcedure="false">Resume_SensAnal!$M$99</definedName>
    <definedName function="false" hidden="false" name="mleaf_dd9d6412_bf0d_5deb_b9fd_971c4c4ab7de" vbProcedure="false">Resume_SensAnal!$N$201</definedName>
    <definedName function="false" hidden="false" name="mleaf_dda087f8_5b61_573d_9e5f_6536ec85cacf" vbProcedure="false">Recycling!$AB$114</definedName>
    <definedName function="false" hidden="false" name="mleaf_dda36304_372e_54f4_be82_9c965767569e" vbProcedure="false">Resume_SensAnal!$AL$129</definedName>
    <definedName function="false" hidden="false" name="mleaf_dda90d08_4f21_5b52_a158_41169f0fdd02" vbProcedure="false">Recycling!$R$94</definedName>
    <definedName function="false" hidden="false" name="mleaf_ddaabf2a_9aa2_57f0_be0c_f329304002ac" vbProcedure="false">'Use Phase'!$U$247</definedName>
    <definedName function="false" hidden="false" name="mleaf_ddab27dc_bc5f_5f71_998e_7346b7e5dcbe" vbProcedure="false">Recycling!$S$187</definedName>
    <definedName function="false" hidden="false" name="mleaf_ddad1226_a9f4_5afe_bffc_f4e3cc1ac9d9" vbProcedure="false">Production!$M$28</definedName>
    <definedName function="false" hidden="false" name="mleaf_ddae7f52_84dc_5aac_a966_b2e2a9d2d684" vbProcedure="false">Recycling!$AU$154</definedName>
    <definedName function="false" hidden="false" name="mleaf_ddaf6f47_960c_5d90_9c6b_2c8c6aee2e7f" vbProcedure="false">Resume_SensAnal!$I$57</definedName>
    <definedName function="false" hidden="false" name="mleaf_ddaf79b1_4c6a_5221_b689_548116671a05" vbProcedure="false">Resume_SensAnal!$P$35</definedName>
    <definedName function="false" hidden="false" name="mleaf_ddb0e257_e63c_5608_b140_771ea3d6ad07" vbProcedure="false">Resume_SensAnal!$G$165</definedName>
    <definedName function="false" hidden="false" name="mleaf_ddb374a1_4660_5cb2_9115_52c9259c9087" vbProcedure="false">'Use Phase'!$AD$338</definedName>
    <definedName function="false" hidden="false" name="mleaf_ddb473ba_0623_5b56_bfe9_14accd34d5d8" vbProcedure="false">'Use Phase'!$M$326</definedName>
    <definedName function="false" hidden="false" name="mleaf_ddb64853_c8e4_558d_98bb_c73511dfdfec" vbProcedure="false">'Heat map article'!$U$138</definedName>
    <definedName function="false" hidden="false" name="mleaf_ddbd138b_fdcf_5089_b8b0_1e46c781cfbd" vbProcedure="false">'Use Phase'!$AD$188</definedName>
    <definedName function="false" hidden="false" name="mleaf_ddc10e06_5bce_5b5a_8c7c_b0628249ab0e" vbProcedure="false">Resume_SensAnal!$K$64</definedName>
    <definedName function="false" hidden="false" name="mleaf_ddc54a7f_42fd_5a45_8054_c8382d92e3d0" vbProcedure="false">Recycling!$AP$4</definedName>
    <definedName function="false" hidden="false" name="mleaf_ddc85429_7edb_505c_b71d_f7cf9d757a20" vbProcedure="false">Recycling!$AP$162</definedName>
    <definedName function="false" hidden="false" name="mleaf_ddcc68b0_283e_52d8_a153_848ffbee4431" vbProcedure="false">'Heat map article'!$O$99</definedName>
    <definedName function="false" hidden="false" name="mleaf_ddd0f004_e431_5ac2_9c44_671f48211300" vbProcedure="false">'Use Phase'!$M$189</definedName>
    <definedName function="false" hidden="false" name="mleaf_ddd1c09a_9d5d_5bd7_877e_0f486bc728c4" vbProcedure="false">Production!$H$185</definedName>
    <definedName function="false" hidden="false" name="mleaf_ddd50261_aa0c_5f97_bcd4_0f4133f0a140" vbProcedure="false">'Heat map article'!$BB$11</definedName>
    <definedName function="false" hidden="false" name="mleaf_ddd53d29_1248_5e31_b72f_326ed0617412" vbProcedure="false">'Use Phase_Grid'!$W$188</definedName>
    <definedName function="false" hidden="false" name="mleaf_ddda82ce_a66b_5178_9e17_70bef61668bb" vbProcedure="false">'Use Phase_Grid'!$N$110</definedName>
    <definedName function="false" hidden="false" name="mleaf_dde06b09_deda_5c30_8da3_1b90505fea83" vbProcedure="false">Resume_SensAnal!$AQ$129</definedName>
    <definedName function="false" hidden="false" name="mleaf_dde3356e_7a3d_5969_89fa_a1bc73ffeac7" vbProcedure="false">Recycling!$BR$163</definedName>
    <definedName function="false" hidden="false" name="mleaf_dde8b0f6_a031_584e_9ee6_cc8c44cf7edc" vbProcedure="false">'Use Phase'!$AH$185</definedName>
    <definedName function="false" hidden="false" name="mleaf_ddeabd5f_a66c_5e66_8934_08f94df3cb5d" vbProcedure="false">Resume_SensAnal!$X$16</definedName>
    <definedName function="false" hidden="false" name="mleaf_ddec20a1_846d_5306_bd73_ec5f13b53198" vbProcedure="false">Production!$AN$84</definedName>
    <definedName function="false" hidden="false" name="mleaf_ddecd0a4_3f7e_5f1a_ae3e_85f9c3dba180" vbProcedure="false">Recycling!$AZ$147</definedName>
    <definedName function="false" hidden="false" name="mleaf_ddee0813_3459_5a3f_b725_4d87850e660b" vbProcedure="false">Recycling!$BJ$162</definedName>
    <definedName function="false" hidden="false" name="mleaf_ddf06813_0c5f_5504_8bec_c5aedf19f257" vbProcedure="false">'Use Phase'!$Q$72</definedName>
    <definedName function="false" hidden="false" name="mleaf_ddf4db47_9017_5373_b975_abf2ed00064d" vbProcedure="false">'Use Phase'!$P$38</definedName>
    <definedName function="false" hidden="false" name="mleaf_ddf59b08_ca2e_534a_a319_9eb6e39b2412" vbProcedure="false">'Use Phase'!$AG$160</definedName>
    <definedName function="false" hidden="false" name="mleaf_ddf61b30_5424_534d_938b_f95806ea862d" vbProcedure="false">'Heat map article'!$F$66</definedName>
    <definedName function="false" hidden="false" name="mleaf_ddf66c0f_528a_5d55_a84f_b4183ed2a744" vbProcedure="false">Production!$Z$45</definedName>
    <definedName function="false" hidden="false" name="mleaf_ddfcd851_55d1_5934_b77c_c67ed90dc0e9" vbProcedure="false">Production!$AT$228</definedName>
    <definedName function="false" hidden="false" name="mleaf_ddff2941_feac_5657_b9b4_8c17872265a3" vbProcedure="false">Resume_SensAnal!$X$8</definedName>
    <definedName function="false" hidden="false" name="mleaf_de055a30_4a27_5be1_b8d6_3a8b12b0c61b" vbProcedure="false">Recycling!$AP$2</definedName>
    <definedName function="false" hidden="false" name="mleaf_de08e58e_97f3_5646_bc6c_df1297086029" vbProcedure="false">'Use Phase'!$S$221</definedName>
    <definedName function="false" hidden="false" name="mleaf_de0c2921_384e_50de_822c_187ac5ccf8f9" vbProcedure="false">'Use Phase'!$AF$285</definedName>
    <definedName function="false" hidden="false" name="mleaf_de0e8de0_1ade_5182_94d9_dc32fff958c5" vbProcedure="false">'Use Phase'!$N$82</definedName>
    <definedName function="false" hidden="false" name="mleaf_de0fbe78_eaa7_550f_8ae4_d65a35946ed9" vbProcedure="false">Resume_SensAnal!$Y$8</definedName>
    <definedName function="false" hidden="false" name="mleaf_de0fd515_cdae_5107_8e01_409f2159f47e" vbProcedure="false">Resume_SensAnal!$N$198</definedName>
    <definedName function="false" hidden="false" name="mleaf_de107bc0_d13f_5b41_b93c_8a5f800b740a" vbProcedure="false">'Heat map article'!$F$99</definedName>
    <definedName function="false" hidden="false" name="mleaf_de1426f0_2eaa_5f25_8f43_7cefb1b5ff42" vbProcedure="false">Production!$T$71</definedName>
    <definedName function="false" hidden="false" name="mleaf_de146231_2987_5b05_9e23_410ad4858055" vbProcedure="false">Resume_SensAnal!$J$163</definedName>
    <definedName function="false" hidden="false" name="mleaf_de150034_89dc_5e2d_bc20_47620d0072d4" vbProcedure="false">Production!$AC$86</definedName>
    <definedName function="false" hidden="false" name="mleaf_de19e8be_7e7e_5216_a3d4_bc93e25ca9b5" vbProcedure="false">'Use Phase'!$W$275</definedName>
    <definedName function="false" hidden="false" name="mleaf_de1e6029_1838_5014_b9da_e44b9085f75f" vbProcedure="false">Recycling!$K$105</definedName>
    <definedName function="false" hidden="false" name="mleaf_de2049b5_8765_515b_949a_4f750ba668fc" vbProcedure="false">'Use Phase'!$T$351</definedName>
    <definedName function="false" hidden="false" name="mleaf_de24ff4d_ed4b_5621_8b95_64bb195d2686" vbProcedure="false">'Use Phase'!$L$259</definedName>
    <definedName function="false" hidden="false" name="mleaf_de265b6e_67af_5d32_a2dd_7778c8c11fd7" vbProcedure="false">Recycling!$AC$87</definedName>
    <definedName function="false" hidden="false" name="mleaf_de27300f_2a90_52fa_b9e0_ee4f24221b7d" vbProcedure="false">Recycling!$Q$92</definedName>
    <definedName function="false" hidden="false" name="mleaf_de2759cf_6129_5fda_996f_8025c45994ff" vbProcedure="false">Recycling!$BG$165</definedName>
    <definedName function="false" hidden="false" name="mleaf_de2a85ba_31b9_56d5_8d84_e4a558c53d7f" vbProcedure="false">'Heat map article'!$D$62</definedName>
    <definedName function="false" hidden="false" name="mleaf_de2e792e_279d_582c_b133_955ad11b4ebb" vbProcedure="false">'Heat map article'!$I$103</definedName>
    <definedName function="false" hidden="false" name="mleaf_de315e9b_d7b9_5377_ab6d_6517b424bfa1" vbProcedure="false">Recycling!$M$176</definedName>
    <definedName function="false" hidden="false" name="mleaf_de3570b6_b063_5012_94cf_d7fee127db6e" vbProcedure="false">'Heat map article'!$AE$45</definedName>
    <definedName function="false" hidden="false" name="mleaf_de3639b4_ddd2_50a8_bee7_f1a175b64519" vbProcedure="false">'Use Phase'!$K$298</definedName>
    <definedName function="false" hidden="false" name="mleaf_de372a88_eeb0_5376_b180_8cd94f0cd666" vbProcedure="false">'Heat map article'!$Q$126</definedName>
    <definedName function="false" hidden="false" name="mleaf_de383390_eaa9_5946_b6af_370901ba96cb" vbProcedure="false">'Use Phase'!$AF$161</definedName>
    <definedName function="false" hidden="false" name="mleaf_de3a589f_6641_5eb8_a598_c1424bab9e71" vbProcedure="false">Resume_SensAnal!$J$205</definedName>
    <definedName function="false" hidden="false" name="mleaf_de3ee084_6990_5cdb_8df5_c3004ab1c2ee" vbProcedure="false">Recycling!$G$82</definedName>
    <definedName function="false" hidden="false" name="mleaf_de442c08_674f_5fd7_88e7_1fa1a7ffa767" vbProcedure="false">Resume_SensAnal!$K$21</definedName>
    <definedName function="false" hidden="false" name="mleaf_de44aec2_c41a_5d9b_b631_8c77cb14af63" vbProcedure="false">Resume_SensAnal!$K$12</definedName>
    <definedName function="false" hidden="false" name="mleaf_de45551b_3c90_5a84_991b_8b43cd0b0343" vbProcedure="false">'Use Phase'!$S$25</definedName>
    <definedName function="false" hidden="false" name="mleaf_de482f27_a0be_5596_9d9b_b5607680edcb" vbProcedure="false">'Use Phase'!$N$254</definedName>
    <definedName function="false" hidden="false" name="mleaf_de4834ad_8ca8_5427_b2fa_bd823520a025" vbProcedure="false">'Use Phase'!$P$19</definedName>
    <definedName function="false" hidden="false" name="mleaf_de4947b6_43c2_59c2_91f3_d10cc2d5666e" vbProcedure="false">Recycling!$AB$103</definedName>
    <definedName function="false" hidden="false" name="mleaf_de4bccde_3c96_5c5c_acc1_1cd19b1cbb0d" vbProcedure="false">'Heat map article'!$AJ$73</definedName>
    <definedName function="false" hidden="false" name="mleaf_de58050f_bcfd_54df_97c0_154e21389987" vbProcedure="false">Production!$N$63</definedName>
    <definedName function="false" hidden="false" name="mleaf_de5db6b6_1503_5c69_94fe_570e6918779c" vbProcedure="false">'Heat map article'!$AP$34</definedName>
    <definedName function="false" hidden="false" name="mleaf_de643de2_fe6c_5ce6_956e_31ce9dbb0894" vbProcedure="false">'Use Phase'!$O$93</definedName>
    <definedName function="false" hidden="false" name="mleaf_de69e99b_0d07_5c80_adc9_bb76f0652678" vbProcedure="false">Recycling!$AC$174</definedName>
    <definedName function="false" hidden="false" name="mleaf_de6c31d5_1168_5c11_86c8_ef6e848f92aa" vbProcedure="false">'Use Phase_Grid'!$Q$32</definedName>
    <definedName function="false" hidden="false" name="mleaf_de6dfa02_78b4_543b_b45a_de75c90e8da3" vbProcedure="false">'Use Phase'!$AL$166</definedName>
    <definedName function="false" hidden="false" name="mleaf_de6e16c5_233e_5cee_986f_7c3ed1015680" vbProcedure="false">Production!$G$1</definedName>
    <definedName function="false" hidden="false" name="mleaf_de70dbd6_5d61_55d1_8b60_9721f7b1e0b6" vbProcedure="false">Recycling!$AQ$312</definedName>
    <definedName function="false" hidden="false" name="mleaf_de70e4e1_1ac5_5918_9c7a_5f92ecf03b68" vbProcedure="false">Recycling!$P$171</definedName>
    <definedName function="false" hidden="false" name="mleaf_de72e14b_eec5_54f8_8acf_a7df416024fa" vbProcedure="false">Graphs!$E$40</definedName>
    <definedName function="false" hidden="false" name="mleaf_de73b7a3_74bf_5e9b_9ea9_5fa107f478ab" vbProcedure="false">Resume_SensAnal!$E$115</definedName>
    <definedName function="false" hidden="false" name="mleaf_de75449f_c12d_5807_bb40_12dd8fe100be" vbProcedure="false">Resume_SensAnal!$AP$70</definedName>
    <definedName function="false" hidden="false" name="mleaf_de7761b3_edd7_56b4_8275_d83cba745b6a" vbProcedure="false">'Use Phase'!$AK$282</definedName>
    <definedName function="false" hidden="false" name="mleaf_de77848b_a8cd_546b_8fab_839040a2bce5" vbProcedure="false">Recycling!$AW$91</definedName>
    <definedName function="false" hidden="false" name="mleaf_de7b20ca_a7bd_51e3_b90f_de84ea70d3f7" vbProcedure="false">Recycling!$R$174</definedName>
    <definedName function="false" hidden="false" name="mleaf_de7d3362_d92f_566c_9bb5_898fd0a79e0f" vbProcedure="false">Resume_SensAnal!$M$216</definedName>
    <definedName function="false" hidden="false" name="mleaf_de84bec4_9dc7_594d_8ac7_f3f8d2a1844e" vbProcedure="false">'Heat map article'!$Y$56</definedName>
    <definedName function="false" hidden="false" name="mleaf_de867ca2_8775_592f_8b07_d3e7871eed9f" vbProcedure="false">Production!$Y$142</definedName>
    <definedName function="false" hidden="false" name="mleaf_de87e74c_21f3_5b5d_a8be_f2cc090035ea" vbProcedure="false">'Use Phase'!$N$242</definedName>
    <definedName function="false" hidden="false" name="mleaf_de8b43e7_4500_5a28_b0c3_77088f2cfb80" vbProcedure="false">Resume_SensAnal!$AG$107</definedName>
    <definedName function="false" hidden="false" name="mleaf_de90a623_5816_502f_9402_1419e42e83d4" vbProcedure="false">'Use Phase_Grid'!$K$170</definedName>
    <definedName function="false" hidden="false" name="mleaf_de91e323_6408_5eb9_8333_a3953a3ab014" vbProcedure="false">'Heat map article'!$Y$147</definedName>
    <definedName function="false" hidden="false" name="mleaf_de942023_6080_536f_b60d_8caeca35c59e" vbProcedure="false">'Use Phase_Grid'!$B$8</definedName>
    <definedName function="false" hidden="false" name="mleaf_de95f9b8_698e_5455_a45b_13ad7c01e6a9" vbProcedure="false">'Heat map article'!$X$121</definedName>
    <definedName function="false" hidden="false" name="mleaf_de962cf3_ba33_597c_839f_3b1cefff8572" vbProcedure="false">'Use Phase_Grid'!$M$136</definedName>
    <definedName function="false" hidden="false" name="mleaf_de96e72c_b076_5471_ac0a_6a8b40a9a4cf" vbProcedure="false">'Use Phase'!$K$150</definedName>
    <definedName function="false" hidden="false" name="mleaf_de97cd04_31d4_53ab_b05a_cb2b240257f0" vbProcedure="false">Recycling!$U$164</definedName>
    <definedName function="false" hidden="false" name="mleaf_de9e6bc8_e350_50dc_916a_efaa4d9c5230" vbProcedure="false">'Use Phase'!$Q$278</definedName>
    <definedName function="false" hidden="false" name="mleaf_dea46f68_b33b_528f_91d2_e3abe2a65b79" vbProcedure="false">Recycling!$L$2</definedName>
    <definedName function="false" hidden="false" name="mleaf_dea7b265_41f1_59e9_8d58_3fe8b5bbe278" vbProcedure="false">Production!$H$31</definedName>
    <definedName function="false" hidden="false" name="mleaf_deaa1a21_4584_59f9_9113_96bb4e9ac046" vbProcedure="false">Production!$M$118</definedName>
    <definedName function="false" hidden="false" name="mleaf_deab06b2_4e91_5fb3_8e37_e1e6f9d7e0fa" vbProcedure="false">Resume_SensAnal!$O$115</definedName>
    <definedName function="false" hidden="false" name="mleaf_deab900b_3b52_5d0d_800f_4dfd44f4eda7" vbProcedure="false">Recycling!$BF$164</definedName>
    <definedName function="false" hidden="false" name="mleaf_deabb42d_e8e8_573f_9661_715f0a5d8dd1" vbProcedure="false">'Heat map article'!$W$86</definedName>
    <definedName function="false" hidden="false" name="mleaf_deabe831_71fc_5ad9_bfc1_75d23f6e53dc" vbProcedure="false">Recycling!$AS$315</definedName>
    <definedName function="false" hidden="false" name="mleaf_deadb7c5_e961_59c5_8584_e0f367002a11" vbProcedure="false">Recycling!$BL$307</definedName>
    <definedName function="false" hidden="false" name="mleaf_deae6f8d_e16f_570c_8963_72f1642aa9b2" vbProcedure="false">'Use Phase'!$V$197</definedName>
    <definedName function="false" hidden="false" name="mleaf_deaf43a4_70df_546a_a661_91436622dcbe" vbProcedure="false">Recycling!$AV$163</definedName>
    <definedName function="false" hidden="false" name="mleaf_deb18b7e_76c9_5d6c_a01d_2a66db63ac6e" vbProcedure="false">'Use Phase_Grid'!$N$49</definedName>
    <definedName function="false" hidden="false" name="mleaf_deb1b437_b61f_540f_bbd5_9e02f7ba85ef" vbProcedure="false">Resume_SensAnal!$R$46</definedName>
    <definedName function="false" hidden="false" name="mleaf_deb1ca3c_c585_574a_aca7_3fef06466d78" vbProcedure="false">'Heat map article'!$P$42</definedName>
    <definedName function="false" hidden="false" name="mleaf_deb2e94f_3263_51eb_88f5_fc1d1cb2f383" vbProcedure="false">'Heat map article'!$AB$105</definedName>
    <definedName function="false" hidden="false" name="mleaf_deb586eb_36ff_5340_9c01_efcd32e81b70" vbProcedure="false">'Use Phase'!$J$241</definedName>
    <definedName function="false" hidden="false" name="mleaf_deba875e_9b52_5bc3_80b7_1727404f1ee9" vbProcedure="false">Graphs!$K$65</definedName>
    <definedName function="false" hidden="false" name="mleaf_debb1379_a00d_5af9_901a_1f27ff08703c" vbProcedure="false">Production!$K$36</definedName>
    <definedName function="false" hidden="false" name="mleaf_debc1cc6_805a_55fc_b6c7_75bcb9c71692" vbProcedure="false">Production!$F$55</definedName>
    <definedName function="false" hidden="false" name="mleaf_debf851d_0058_5db5_ad89_ff4a2b6f3e3b" vbProcedure="false">Resume_SensAnal!$T$162</definedName>
    <definedName function="false" hidden="false" name="mleaf_dec10e14_980d_508e_99bf_a20bad4f8772" vbProcedure="false">Production!$BD$156</definedName>
    <definedName function="false" hidden="false" name="mleaf_dec224f0_9b65_5048_8d7d_388036e1f556" vbProcedure="false">Resume_SensAnal!$AD$70</definedName>
    <definedName function="false" hidden="false" name="mleaf_dec92f80_2582_58a3_a585_096d6610ac48" vbProcedure="false">Resume_SensAnal!$J$216</definedName>
    <definedName function="false" hidden="false" name="mleaf_dec93597_796a_5b4f_9eb4_827335ae0bcf" vbProcedure="false">'Use Phase'!$J$394</definedName>
    <definedName function="false" hidden="false" name="mleaf_decd20cf_44e1_50bb_8c6b_56d7f69e91c3" vbProcedure="false">Resume_SensAnal!$AO$61</definedName>
    <definedName function="false" hidden="false" name="mleaf_decd4258_346f_5262_9c75_2c433d14b913" vbProcedure="false">'Use Phase_Grid'!$L$102</definedName>
    <definedName function="false" hidden="false" name="mleaf_decd6ad8_d6a9_58ad_aa64_697f6500a54c" vbProcedure="false">Recycling!$BW$119</definedName>
    <definedName function="false" hidden="false" name="mleaf_ded1855f_ad3c_5f3a_9a09_447d146e151d" vbProcedure="false">Graphs!$K$26</definedName>
    <definedName function="false" hidden="false" name="mleaf_ded2f52f_74a1_5f06_9d58_cf783b148f38" vbProcedure="false">Recycling!$X$186</definedName>
    <definedName function="false" hidden="false" name="mleaf_ded511ee_71c2_5045_9fbe_69efe2a6eb1a" vbProcedure="false">Resume_SensAnal!$AN$77</definedName>
    <definedName function="false" hidden="false" name="mleaf_ded769a0_0732_5215_81e6_b45d2cf8cfcd" vbProcedure="false">'Use Phase_Grid'!$R$84</definedName>
    <definedName function="false" hidden="false" name="mleaf_dedc9916_6c8c_5b67_bb17_b9de0eb5538f" vbProcedure="false">Production!$AC$15</definedName>
    <definedName function="false" hidden="false" name="mleaf_deddcb84_cfbe_52c1_814d_d5e71317f48c" vbProcedure="false">Resume_SensAnal!$K$41</definedName>
    <definedName function="false" hidden="false" name="mleaf_dede63fc_b3c0_518b_9316_42f964514bd8" vbProcedure="false">'Heat map article'!$J$143</definedName>
    <definedName function="false" hidden="false" name="mleaf_dee07d47_c2f2_5797_8f0f_a6946711263f" vbProcedure="false">Resume_SensAnal!$R$202</definedName>
    <definedName function="false" hidden="false" name="mleaf_dee5f6f8_6cf2_52d0_825f_076e6c62d422" vbProcedure="false">Resume_SensAnal!$O$12</definedName>
    <definedName function="false" hidden="false" name="mleaf_dee9be2b_1bae_5927_828e_652452293a52" vbProcedure="false">Production!$BQ$17</definedName>
    <definedName function="false" hidden="false" name="mleaf_deea9ba6_d609_5379_b5d3_9f602ae2b001" vbProcedure="false">'Use Phase_Grid'!$P$186</definedName>
    <definedName function="false" hidden="false" name="mleaf_deebbb96_8b68_501a_aa21_7f48b9ac07bf" vbProcedure="false">Recycling!$BN$317</definedName>
    <definedName function="false" hidden="false" name="mleaf_deebe60e_a8a8_5fc0_bb08_b9c683a42362" vbProcedure="false">Production!$AT$153</definedName>
    <definedName function="false" hidden="false" name="mleaf_deeef3c9_339e_5632_beb7_6de30cfc26d5" vbProcedure="false">'Use Phase'!$L$270</definedName>
    <definedName function="false" hidden="false" name="mleaf_def1c5fd_09e3_5883_8202_1f3aa4753d55" vbProcedure="false">Resume_SensAnal!$AL$101</definedName>
    <definedName function="false" hidden="false" name="mleaf_def3b765_d891_59b8_925f_f952e2fd9fa0" vbProcedure="false">Production!$AV$217</definedName>
    <definedName function="false" hidden="false" name="mleaf_def413bd_d514_5243_a9d1_6b62b97a935c" vbProcedure="false">Resume_SensAnal!$F$120</definedName>
    <definedName function="false" hidden="false" name="mleaf_def9aceb_37d6_5949_9d70_b0c28a8c2381" vbProcedure="false">'Use Phase'!$AF$178</definedName>
    <definedName function="false" hidden="false" name="mleaf_defb8461_7b65_5c3a_8dfd_6b1fc6458d43" vbProcedure="false">Recycling!$BN$304</definedName>
    <definedName function="false" hidden="false" name="mleaf_defc71c2_9693_56eb_8abd_a5e602c9135f" vbProcedure="false">Resume_SensAnal!$H$101</definedName>
    <definedName function="false" hidden="false" name="mleaf_deff9d3a_41a0_5dcd_afbc_bfc5841ca131" vbProcedure="false">Graphs!$L$57</definedName>
    <definedName function="false" hidden="false" name="mleaf_df089aa9_bac1_5ed9_97c8_fbfd2e29f740" vbProcedure="false">'Use Phase_Grid'!$P$10</definedName>
    <definedName function="false" hidden="false" name="mleaf_df0c469d_ade4_5279_b708_42e142555d0b" vbProcedure="false">Resume_SensAnal!$AM$133</definedName>
    <definedName function="false" hidden="false" name="mleaf_df0ed13b_7674_5c23_b94d_ad0ce3004daf" vbProcedure="false">'Heat map article'!$AS$40</definedName>
    <definedName function="false" hidden="false" name="mleaf_df0fa584_d0ef_5d58_81ed_70469bcea0d8" vbProcedure="false">Resume_SensAnal!$F$105</definedName>
    <definedName function="false" hidden="false" name="mleaf_df128b9f_ea4c_5edb_9d40_ce44d11e7378" vbProcedure="false">Recycling!$AU$71</definedName>
    <definedName function="false" hidden="false" name="mleaf_df135b3a_9d63_5785_8b21_334c62c4754f" vbProcedure="false">Resume_SensAnal!$J$63</definedName>
    <definedName function="false" hidden="false" name="mleaf_df14a6ab_5c07_5f1e_8ae1_f5a3741bf8e3" vbProcedure="false">'Use Phase'!$AD$201</definedName>
    <definedName function="false" hidden="false" name="mleaf_df182376_3b35_52be_bbcd_ceed215cb62e" vbProcedure="false">'Use Phase'!$T$297</definedName>
    <definedName function="false" hidden="false" name="mleaf_df182d0b_5dd3_544d_a5ec_2319bec64162" vbProcedure="false">Production!$AB$19</definedName>
    <definedName function="false" hidden="false" name="mleaf_df18fb68_f516_55ae_9f76_a09b3bdf4cdf" vbProcedure="false">Resume_SensAnal!$K$40</definedName>
    <definedName function="false" hidden="false" name="mleaf_df197abd_2e2b_5ab7_b752_85caffaa8ef2" vbProcedure="false">'Heat map article'!$X$133</definedName>
    <definedName function="false" hidden="false" name="mleaf_df22df04_5e73_563b_a4e1_8f7c2946e793" vbProcedure="false">'Heat map article'!$AH$83</definedName>
    <definedName function="false" hidden="false" name="mleaf_df23e0f2_420d_5168_a6f2_a6dc3057071b" vbProcedure="false">Recycling!$AS$122</definedName>
    <definedName function="false" hidden="false" name="mleaf_df27076e_ee8a_5de0_92bd_fa3a38bcf8ce" vbProcedure="false">Resume_SensAnal!$E$94</definedName>
    <definedName function="false" hidden="false" name="mleaf_df2742d5_9ed1_57fc_b6f4_90199458be7b" vbProcedure="false">Resume_SensAnal!$C$21</definedName>
    <definedName function="false" hidden="false" name="mleaf_df2bea24_07f2_55e4_95db_e9d6bd6006d3" vbProcedure="false">'Use Phase'!$J$171</definedName>
    <definedName function="false" hidden="false" name="mleaf_df2c81f0_625f_5d09_a81b_0de6cd0e0aee" vbProcedure="false">Production!$H$126</definedName>
    <definedName function="false" hidden="false" name="mleaf_df2f3b64_5418_542d_8aff_3cc70cf46ab7" vbProcedure="false">Resume_SensAnal!$F$172</definedName>
    <definedName function="false" hidden="false" name="mleaf_df2f578e_c989_5743_94bd_bd636b05b2e2" vbProcedure="false">Resume_SensAnal!$S$165</definedName>
    <definedName function="false" hidden="false" name="mleaf_df3022f2_6de3_5652_9beb_9cffa359f96b" vbProcedure="false">'Use Phase'!$P$53</definedName>
    <definedName function="false" hidden="false" name="mleaf_df34bee2_c9c7_576a_92cc_91f9555c8321" vbProcedure="false">'Use Phase'!$S$150</definedName>
    <definedName function="false" hidden="false" name="mleaf_df36dda5_648d_5d6a_85cc_346a4d01c8ae" vbProcedure="false">Production!$AV$16</definedName>
    <definedName function="false" hidden="false" name="mleaf_df3a1488_7c31_5a10_b345_d4a7ea622941" vbProcedure="false">Production!$K$110</definedName>
    <definedName function="false" hidden="false" name="mleaf_df3abf95_3993_54ef_9c6a_d5257842ba31" vbProcedure="false">Recycling!$BP$114</definedName>
    <definedName function="false" hidden="false" name="mleaf_df3c2e6c_f53d_5c57_bb06_8e3e732ddce5" vbProcedure="false">'Use Phase'!$R$87</definedName>
    <definedName function="false" hidden="false" name="mleaf_df3cf6d9_46d0_5ff2_b341_576cfb66f3fe" vbProcedure="false">'Use Phase'!$N$361</definedName>
    <definedName function="false" hidden="false" name="mleaf_df42a2a9_2a8c_5483_9c87_8d45b5872025" vbProcedure="false">'Use Phase_Grid'!$P$217</definedName>
    <definedName function="false" hidden="false" name="mleaf_df4614bd_d0f6_5517_952b_d9e48a04a702" vbProcedure="false">Resume_SensAnal!$AD$89</definedName>
    <definedName function="false" hidden="false" name="mleaf_df48c47d_711e_56db_955f_598a61d123eb" vbProcedure="false">'Heat map article'!$I$63</definedName>
    <definedName function="false" hidden="false" name="mleaf_df49a7db_45e3_54be_9e2c_d7b60ccd6059" vbProcedure="false">'Heat map article'!$AI$9</definedName>
    <definedName function="false" hidden="false" name="mleaf_df52d7a7_1082_592f_a8da_2137fd94ce43" vbProcedure="false">'Use Phase'!$W$152</definedName>
    <definedName function="false" hidden="false" name="mleaf_df5ff12a_6eb9_559a_a03c_121114c855fb" vbProcedure="false">Recycling!$AG$93</definedName>
    <definedName function="false" hidden="false" name="mleaf_df613513_5ddc_5ee4_84ff_08c307bf0454" vbProcedure="false">Whisker_Sens!$D$4</definedName>
    <definedName function="false" hidden="false" name="mleaf_df63aac1_5a50_5538_a564_963a9331cdf4" vbProcedure="false">Recycling!$AZ$96</definedName>
    <definedName function="false" hidden="false" name="mleaf_df6428d0_db08_58cf_9b03_89897f7f77fa" vbProcedure="false">Resume_SensAnal!$Q$61</definedName>
    <definedName function="false" hidden="false" name="mleaf_df69fd98_f6dd_58a5_9174_788f97e67af2" vbProcedure="false">'Use Phase'!$O$91</definedName>
    <definedName function="false" hidden="false" name="mleaf_df6a6a92_5d42_5c5c_8b2a_8effb27a4cf3" vbProcedure="false">Resume_SensAnal!$P$121</definedName>
    <definedName function="false" hidden="false" name="mleaf_df6cb6a7_06e3_5b9b_8621_b8f17b7cf658" vbProcedure="false">Resume_SensAnal!$K$36</definedName>
    <definedName function="false" hidden="false" name="mleaf_df6f52c7_cbba_5e1b_9a63_2e1a7ee9dfaf" vbProcedure="false">Production!$BE$148</definedName>
    <definedName function="false" hidden="false" name="mleaf_df6f9306_4da5_5cb3_accc_8b1e480ff2be" vbProcedure="false">'Use Phase'!$K$341</definedName>
    <definedName function="false" hidden="false" name="mleaf_df74aca7_2c13_58ab_a224_c2716f079127" vbProcedure="false">Resume_SensAnal!$AE$93</definedName>
    <definedName function="false" hidden="false" name="mleaf_df760ea5_8557_544b_96a5_2b5a8b9e2d43" vbProcedure="false">'Use Phase'!$AG$249</definedName>
    <definedName function="false" hidden="false" name="mleaf_df7a357b_b2c3_531b_a679_839ee27fafcf" vbProcedure="false">'Use Phase'!$AJ$256</definedName>
    <definedName function="false" hidden="false" name="mleaf_df7b6eba_04cc_56dd_abc8_428c0572dbbc" vbProcedure="false">Resume_SensAnal!$AE$69</definedName>
    <definedName function="false" hidden="false" name="mleaf_df7c1e1e_0157_5e41_9bae_9b420021fe22" vbProcedure="false">'Use Phase_Grid'!$K$124</definedName>
    <definedName function="false" hidden="false" name="mleaf_df7dc555_1e30_5a5d_a5be_a740446bb91c" vbProcedure="false">Resume_SensAnal!$F$63</definedName>
    <definedName function="false" hidden="false" name="mleaf_df7fa035_ddaf_520c_a1b0_1041c99c7a2c" vbProcedure="false">Resume_SensAnal!$X$199</definedName>
    <definedName function="false" hidden="false" name="mleaf_df820c3b_607f_5ac2_a0d9_c657d4a08239" vbProcedure="false">Recycling!$H$146</definedName>
    <definedName function="false" hidden="false" name="mleaf_df83b538_832e_5fee_8d48_afd67b7f94f3" vbProcedure="false">Resume_SensAnal!$F$200</definedName>
    <definedName function="false" hidden="false" name="mleaf_df89c593_a85c_5c91_bf4c_0f2a88e74331" vbProcedure="false">Recycling!$AR$145</definedName>
    <definedName function="false" hidden="false" name="mleaf_df8bfb7a_fcf7_51dc_9224_850d3f962385" vbProcedure="false">Recycling!$BO$327</definedName>
    <definedName function="false" hidden="false" name="mleaf_df8cd36a_a679_53a3_993b_7b0622a7ea1c" vbProcedure="false">Recycling!$AO$94</definedName>
    <definedName function="false" hidden="false" name="mleaf_df8cf4c5_2c1d_5ee8_a7ac_334fbec254f5" vbProcedure="false">'Heat map article'!$V$104</definedName>
    <definedName function="false" hidden="false" name="mleaf_df8d1e84_c1b0_5ed6_997e_4373c3c241f1" vbProcedure="false">Resume_SensAnal!$H$155</definedName>
    <definedName function="false" hidden="false" name="mleaf_df911760_7121_50b7_8fe5_514131b5758a" vbProcedure="false">'Use Phase'!$K$315</definedName>
    <definedName function="false" hidden="false" name="mleaf_df91b6e1_e9c5_57a3_a20c_ca9bbb994e62" vbProcedure="false">Production!$N$30</definedName>
    <definedName function="false" hidden="false" name="mleaf_df91c454_1202_5e77_8ea9_75c2a3b6d6f3" vbProcedure="false">Recycling!$BJ$305</definedName>
    <definedName function="false" hidden="false" name="mleaf_df923961_796f_53e3_aa82_7b822cedfddf" vbProcedure="false">'Use Phase'!$AK$176</definedName>
    <definedName function="false" hidden="false" name="mleaf_df988d11_28c4_5774_913f_4ef754e92e1f" vbProcedure="false">Resume_SensAnal!$S$193</definedName>
    <definedName function="false" hidden="false" name="mleaf_df9d8e48_692f_54eb_a1e1_424a1228d428" vbProcedure="false">'Heat map article'!$AG$63</definedName>
    <definedName function="false" hidden="false" name="mleaf_dfa462c1_2c44_52dc_bc71_66063a03d495" vbProcedure="false">Resume_SensAnal!$M$71</definedName>
    <definedName function="false" hidden="false" name="mleaf_dfa54bc5_140a_539a_979b_c4250cbcf13a" vbProcedure="false">'Heat map article'!$P$34</definedName>
    <definedName function="false" hidden="false" name="mleaf_dfa656a8_a67d_5ac9_9dad_b3c0b249d60f" vbProcedure="false">Production!$BN$146</definedName>
    <definedName function="false" hidden="false" name="mleaf_dfaa3ee2_a368_5008_88e6_11c0f78c7dc9" vbProcedure="false">Recycling!$AU$74</definedName>
    <definedName function="false" hidden="false" name="mleaf_dfaf0b90_c0e3_51a0_94ae_ad6758c3d912" vbProcedure="false">Resume_SensAnal!$P$102</definedName>
    <definedName function="false" hidden="false" name="mleaf_dfaf61f2_bfd8_5359_a1ac_8810d2eff733" vbProcedure="false">'Heat map article'!$J$85</definedName>
    <definedName function="false" hidden="false" name="mleaf_dfb7064f_08ce_5bab_91d0_74fb7a91b5c6" vbProcedure="false">'Use Phase'!$T$234</definedName>
    <definedName function="false" hidden="false" name="mleaf_dfbd64d5_7061_5af8_a64d_e996f716babf" vbProcedure="false">'Heat map article'!$I$82</definedName>
    <definedName function="false" hidden="false" name="mleaf_dfc0995b_8ab8_568f_80f0_508d4bc717cf" vbProcedure="false">Resume_SensAnal!$F$98</definedName>
    <definedName function="false" hidden="false" name="mleaf_dfc20a4f_7e52_5578_b7af_879695590da6" vbProcedure="false">Recycling!$AO$85</definedName>
    <definedName function="false" hidden="false" name="mleaf_dfc90833_f86f_52bc_bfee_3e9a30e219da" vbProcedure="false">'Use Phase'!$L$269</definedName>
    <definedName function="false" hidden="false" name="mleaf_dfca194f_365f_565b_9ab0_acad09c3f87b" vbProcedure="false">'Use Phase'!$P$75</definedName>
    <definedName function="false" hidden="false" name="mleaf_dfcae7ce_9e85_5d2c_a8ea_d65e7fc31674" vbProcedure="false">Resume_SensAnal!$K$199</definedName>
    <definedName function="false" hidden="false" name="mleaf_dfcbb0db_4490_5595_a402_67fe613b37e1" vbProcedure="false">'Use Phase'!$J$396</definedName>
    <definedName function="false" hidden="false" name="mleaf_dfcd1df6_081f_51b7_936c_7ff931c103ea" vbProcedure="false">Resume_SensAnal!$N$192</definedName>
    <definedName function="false" hidden="false" name="mleaf_dfcf6378_3d8a_539c_b398_6c4d101efb96" vbProcedure="false">'Use Phase_Grid'!$P$256</definedName>
    <definedName function="false" hidden="false" name="mleaf_dfd19a08_0956_5043_a59c_b23f921be055" vbProcedure="false">Recycling!$AT$310</definedName>
    <definedName function="false" hidden="false" name="mleaf_dfd3a950_b5eb_5262_a0bc_b5fdba069a49" vbProcedure="false">'Use Phase_Grid'!$R$155</definedName>
    <definedName function="false" hidden="false" name="mleaf_dfd71752_65f8_54eb_8312_736e4427c750" vbProcedure="false">Recycling!$BB$155</definedName>
    <definedName function="false" hidden="false" name="mleaf_dfdff4a9_57a8_5934_84d7_98f652b78fc2" vbProcedure="false">'Use Phase'!$AI$188</definedName>
    <definedName function="false" hidden="false" name="mleaf_dfe18591_402f_5858_903a_0dd26528b49e" vbProcedure="false">'Heat map article'!$L$93</definedName>
    <definedName function="false" hidden="false" name="mleaf_dfe38bbb_6292_5803_ba99_be287c7031e4" vbProcedure="false">Resume_SensAnal!$P$92</definedName>
    <definedName function="false" hidden="false" name="mleaf_dfe7a607_a981_5626_abe9_c55729af6efb" vbProcedure="false">Production!$Z$222</definedName>
    <definedName function="false" hidden="false" name="mleaf_dfe9e29f_a801_5baa_99b6_7b84dc1eb70b" vbProcedure="false">Resume_SensAnal!$N$191</definedName>
    <definedName function="false" hidden="false" name="mleaf_dfeb65cf_a72c_5852_aea9_78969a9be3c8" vbProcedure="false">'Use Phase'!$V$206</definedName>
    <definedName function="false" hidden="false" name="mleaf_dfebfe1e_d187_56c3_8d9d_54b676ff96be" vbProcedure="false">Recycling!$BS$166</definedName>
    <definedName function="false" hidden="false" name="mleaf_dff143c5_63cc_5d0b_964a_1edd27b69cf0" vbProcedure="false">'Use Phase'!$AI$264</definedName>
    <definedName function="false" hidden="false" name="mleaf_dff39d7e_c000_5b01_8600_9b941f486479" vbProcedure="false">'Heat map article'!$AA$136</definedName>
    <definedName function="false" hidden="false" name="mleaf_dff6c09a_12ba_5851_933e_223acea87db8" vbProcedure="false">Recycling!$BA$157</definedName>
    <definedName function="false" hidden="false" name="mleaf_dff8ee94_1cdd_55b6_9e68_b008cad372da" vbProcedure="false">'Heat map article'!$D$107</definedName>
    <definedName function="false" hidden="false" name="mleaf_dfff29a7_d6bf_50bc_a80c_1b494eb29b5a" vbProcedure="false">Whisker_Sens!$D$11</definedName>
    <definedName function="false" hidden="false" name="mleaf_e003bda2_1c95_5c28_8ea0_4f8a5d3cdb1f" vbProcedure="false">Production!$P$151</definedName>
    <definedName function="false" hidden="false" name="mleaf_e0042a56_d685_5ee4_bd2b_1987a7277ea1" vbProcedure="false">Recycling!$AQ$315</definedName>
    <definedName function="false" hidden="false" name="mleaf_e0051283_66b1_5126_a0f1_e00128e0e851" vbProcedure="false">'Use Phase'!$AG$274</definedName>
    <definedName function="false" hidden="false" name="mleaf_e005ae57_224c_5009_bcac_7f04454819d1" vbProcedure="false">Recycling!$J$199</definedName>
    <definedName function="false" hidden="false" name="mleaf_e00b805d_b1d0_5abe_b414_21860edb395b" vbProcedure="false">'Heat map article'!$AO$28</definedName>
    <definedName function="false" hidden="false" name="mleaf_e00bd5be_6606_5078_9f10_1a2448035302" vbProcedure="false">'Use Phase'!$L$170</definedName>
    <definedName function="false" hidden="false" name="mleaf_e011c4de_5fdc_5750_a4f9_fecd53e5c16c" vbProcedure="false">Graphs!$G$28</definedName>
    <definedName function="false" hidden="false" name="mleaf_e012ac41_fa28_51eb_885a_3da7b58dc00c" vbProcedure="false">Production!$H$110</definedName>
    <definedName function="false" hidden="false" name="mleaf_e0138d96_d058_57df_ae81_e8ca9a72cdf5" vbProcedure="false">'Heat map article'!$AH$49</definedName>
    <definedName function="false" hidden="false" name="mleaf_e014fc6b_26ec_5acf_86c1_366d0b25b0d6" vbProcedure="false">'Use Phase_Grid'!$L$26</definedName>
    <definedName function="false" hidden="false" name="mleaf_e016a26c_0e85_50f6_9e42_249a93999b0b" vbProcedure="false">'Use Phase'!$S$348</definedName>
    <definedName function="false" hidden="false" name="mleaf_e01a19c6_31aa_561d_857f_ce79bf9bf568" vbProcedure="false">'Use Phase_Grid'!$W$203</definedName>
    <definedName function="false" hidden="false" name="mleaf_e01b4576_d89d_5da9_861b_cfaabcfe1184" vbProcedure="false">'Use Phase'!$M$96</definedName>
    <definedName function="false" hidden="false" name="mleaf_e01ba6e3_30ae_5a9e_9362_5ed3f2ef9ee5" vbProcedure="false">'Use Phase'!$P$335</definedName>
    <definedName function="false" hidden="false" name="mleaf_e01f74b3_6c29_529c_9456_8a29e2dfc1a2" vbProcedure="false">'Use Phase_Grid'!$Q$112</definedName>
    <definedName function="false" hidden="false" name="mleaf_e0230b67_7062_5ba5_bfec_69d9f7dcdfcd" vbProcedure="false">Resume_SensAnal!$K$128</definedName>
    <definedName function="false" hidden="false" name="mleaf_e02cf0e0_dfc2_5c8f_beee_3aff9c605314" vbProcedure="false">Recycling!$AD$106</definedName>
    <definedName function="false" hidden="false" name="mleaf_e02e51a7_88ae_5518_a8e2_649a896dd943" vbProcedure="false">'Heat map article'!$AF$73</definedName>
    <definedName function="false" hidden="false" name="mleaf_e0316bbd_9c70_5bf6_9818_8cf9eefa716c" vbProcedure="false">'Use Phase_Grid'!$T$217</definedName>
    <definedName function="false" hidden="false" name="mleaf_e032a00d_8bad_5be7_8073_839d4d3c0acb" vbProcedure="false">Recycling!$AT$311</definedName>
    <definedName function="false" hidden="false" name="mleaf_e038729a_a9ef_5b07_bf92_283aa9c76ef6" vbProcedure="false">Production!$G$233</definedName>
    <definedName function="false" hidden="false" name="mleaf_e039468d_104f_58e5_8913_fd57ed413a24" vbProcedure="false">Production!$BE$205</definedName>
    <definedName function="false" hidden="false" name="mleaf_e0457d8f_e5a8_5942_901f_3f60e16290fc" vbProcedure="false">Whisker_Sens!$B$46</definedName>
    <definedName function="false" hidden="false" name="mleaf_e0495705_676f_54d0_8347_1df3db29f64d" vbProcedure="false">Production!$L$63</definedName>
    <definedName function="false" hidden="false" name="mleaf_e049d2ac_9ee7_54de_8208_d25b5bf451c4" vbProcedure="false">Graphs!$K$46</definedName>
    <definedName function="false" hidden="false" name="mleaf_e04dd30b_1fc1_5d8e_9765_f8a948769bc3" vbProcedure="false">'Use Phase'!$L$239</definedName>
    <definedName function="false" hidden="false" name="mleaf_e04e18a6_d11f_5a35_a055_79ce81257664" vbProcedure="false">Whisker_Sens!$E$35</definedName>
    <definedName function="false" hidden="false" name="mleaf_e04ff098_66e9_5ec8_a0a8_9f55dd5e3632" vbProcedure="false">'Heat map article'!$AO$41</definedName>
    <definedName function="false" hidden="false" name="mleaf_e0520f3d_0c43_546c_9083_e60364676fe4" vbProcedure="false">'Use Phase'!$AF$247</definedName>
    <definedName function="false" hidden="false" name="mleaf_e05255e1_f7c1_5341_9136_05e4189dd41f" vbProcedure="false">'Use Phase'!$S$276</definedName>
    <definedName function="false" hidden="false" name="mleaf_e053a5da_8a5a_54d4_8198_124a78778382" vbProcedure="false">'Heat map article'!$AX$37</definedName>
    <definedName function="false" hidden="false" name="mleaf_e05486d4_7c89_5ded_965e_22b3fa846bc7" vbProcedure="false">'Heat map article'!$AF$30</definedName>
    <definedName function="false" hidden="false" name="mleaf_e0566d6b_b22c_567a_a25b_84bcc525f93f" vbProcedure="false">'Use Phase'!$L$218</definedName>
    <definedName function="false" hidden="false" name="mleaf_e0568dcd_59ce_58a6_a610_e3eaad00dbd9" vbProcedure="false">'Use Phase'!$S$195</definedName>
    <definedName function="false" hidden="false" name="mleaf_e059ceb0_a470_5e05_9903_f40c01302f9c" vbProcedure="false">'Use Phase'!$AI$315</definedName>
    <definedName function="false" hidden="false" name="mleaf_e05e0da1_46e1_5576_ba8b_953ff8eaa3c4" vbProcedure="false">Production!$AZ$13</definedName>
    <definedName function="false" hidden="false" name="mleaf_e0604c96_bb68_5fe1_bc40_ed443d98d626" vbProcedure="false">Production!$AK$184</definedName>
    <definedName function="false" hidden="false" name="mleaf_e0627835_42f1_5b00_8b51_a84da4af4530" vbProcedure="false">'Use Phase'!$T$152</definedName>
    <definedName function="false" hidden="false" name="mleaf_e065480a_a688_5e44_99a9_b53ee4e1ae48" vbProcedure="false">Resume_SensAnal!$E$84</definedName>
    <definedName function="false" hidden="false" name="mleaf_e069201f_cc4a_556f_8923_e60e9cd0b364" vbProcedure="false">Resume_SensAnal!$AF$58</definedName>
    <definedName function="false" hidden="false" name="mleaf_e0693600_f300_525c_aecf_cb2c3654dccf" vbProcedure="false">Production!$AG$196</definedName>
    <definedName function="false" hidden="false" name="mleaf_e06b3cc5_363d_53de_9c4a_fbbed33575d5" vbProcedure="false">'Use Phase'!$L$148</definedName>
    <definedName function="false" hidden="false" name="mleaf_e06b63e6_a47f_5687_a592_f2b760fc65c2" vbProcedure="false">'Use Phase'!$O$383</definedName>
    <definedName function="false" hidden="false" name="mleaf_e06ba662_8943_55ae_aaf7_aede5f0fd6e4" vbProcedure="false">'Use Phase'!$AK$221</definedName>
    <definedName function="false" hidden="false" name="mleaf_e06f7fbb_de0d_519e_b5f2_58a06549927e" vbProcedure="false">Production!$AU$46</definedName>
    <definedName function="false" hidden="false" name="mleaf_e07261e3_605c_537b_a91d_a50451f0b71f" vbProcedure="false">Resume_SensAnal!$AC$102</definedName>
    <definedName function="false" hidden="false" name="mleaf_e072aa8e_e1fd_506a_8708_e9017e354127" vbProcedure="false">'Use Phase'!$K$283</definedName>
    <definedName function="false" hidden="false" name="mleaf_e075920c_371f_563e_9dca_2f9b7cf12678" vbProcedure="false">Production!$K$73</definedName>
    <definedName function="false" hidden="false" name="mleaf_e07aa6fa_93f6_5a2f_8cdc_0fc683bd3dee" vbProcedure="false">Resume_SensAnal!$P$103</definedName>
    <definedName function="false" hidden="false" name="mleaf_e07d1915_5c70_5897_866b_120656962e47" vbProcedure="false">'Use Phase_Grid'!$L$63</definedName>
    <definedName function="false" hidden="false" name="mleaf_e07ee850_9254_58da_b960_cc2a6454f358" vbProcedure="false">Recycling!$AD$182</definedName>
    <definedName function="false" hidden="false" name="mleaf_e07ffe47_3c63_5f58_a85f_bd4d216ecb73" vbProcedure="false">'Use Phase'!$AK$244</definedName>
    <definedName function="false" hidden="false" name="mleaf_e08049c5_9698_5b1d_8cfa_a2df14d3f6bc" vbProcedure="false">'Use Phase'!$R$30</definedName>
    <definedName function="false" hidden="false" name="mleaf_e0827528_f3e2_51cf_99d1_18f55c3ba15d" vbProcedure="false">'Heat map article'!$M$43</definedName>
    <definedName function="false" hidden="false" name="mleaf_e08d48ab_5c96_5c46_a64a_cef42fa8915f" vbProcedure="false">'Use Phase'!$F$247</definedName>
    <definedName function="false" hidden="false" name="mleaf_e0915de3_16dc_5565_bf5f_dc4b9af5eecc" vbProcedure="false">Recycling!$L$145</definedName>
    <definedName function="false" hidden="false" name="mleaf_e0936529_4d94_5509_9f1e_906fccb29eda" vbProcedure="false">'Use Phase'!$K$291</definedName>
    <definedName function="false" hidden="false" name="mleaf_e0959a08_845c_5ec1_99c2_cb165a707016" vbProcedure="false">Recycling!$BJ$103</definedName>
    <definedName function="false" hidden="false" name="mleaf_e09685b7_85cb_5cf7_8779_333e0615f2b7" vbProcedure="false">'Use Phase_Grid'!$V$149</definedName>
    <definedName function="false" hidden="false" name="mleaf_e09b1fb3_b173_5ca4_b114_052261299be2" vbProcedure="false">Recycling!$J$95</definedName>
    <definedName function="false" hidden="false" name="mleaf_e09fa77b_50fa_55b5_87da_00bee80984fc" vbProcedure="false">Graphs!$L$24</definedName>
    <definedName function="false" hidden="false" name="mleaf_e0a2452b_be7f_5cff_8eda_4ebbb79ca66a" vbProcedure="false">Recycling!$AV$16</definedName>
    <definedName function="false" hidden="false" name="mleaf_e0a98dd5_6428_5ea2_bd7a_06d99ad89970" vbProcedure="false">Resume_SensAnal!$T$207</definedName>
    <definedName function="false" hidden="false" name="mleaf_e0ab971a_2552_5b9b_92ea_c21987019447" vbProcedure="false">'Heat map article'!$H$75</definedName>
    <definedName function="false" hidden="false" name="mleaf_e0ac5e25_f671_57f8_9cbe_12e9c39657dd" vbProcedure="false">Whisker_Sens!$C$24</definedName>
    <definedName function="false" hidden="false" name="mleaf_e0ae7c74_5565_568b_b83a_c3979dedb960" vbProcedure="false">Resume_SensAnal!$F$133</definedName>
    <definedName function="false" hidden="false" name="mleaf_e0b08b89_06a2_5c5f_9436_7176e0e5536b" vbProcedure="false">'Heat map article'!$AF$108</definedName>
    <definedName function="false" hidden="false" name="mleaf_e0b9050c_3380_50f1_b224_2bb97488addc" vbProcedure="false">Resume_SensAnal!$T$163</definedName>
    <definedName function="false" hidden="false" name="mleaf_e0b90f22_a27f_5a4c_acaa_faf955e4efed" vbProcedure="false">Production!$V$19</definedName>
    <definedName function="false" hidden="false" name="mleaf_e0bbf8e5_dfe5_59a0_9815_8ebcbe107c2e" vbProcedure="false">'Heat map article'!$Z$92</definedName>
    <definedName function="false" hidden="false" name="mleaf_e0bc9724_2129_5b90_8252_f905ca62e33a" vbProcedure="false">'Use Phase'!$AL$204</definedName>
    <definedName function="false" hidden="false" name="mleaf_e0bcc75d_633b_5801_a0c3_f8842e4468cb" vbProcedure="false">Production!$L$67</definedName>
    <definedName function="false" hidden="false" name="mleaf_e0be8f1b_454a_5f85_a94d_1f01f354a952" vbProcedure="false">Recycling!$BM$310</definedName>
    <definedName function="false" hidden="false" name="mleaf_e0bfd366_ba14_5b03_9cd7_5ac05f60f80e" vbProcedure="false">'Use Phase'!$AF$336</definedName>
    <definedName function="false" hidden="false" name="mleaf_e0c010eb_b3c1_5ae1_8496_131b9d2c9696" vbProcedure="false">'Heat map article'!$C$32</definedName>
    <definedName function="false" hidden="false" name="mleaf_e0c0cc5f_92cf_5de3_aa7e_ceeeeb01ba70" vbProcedure="false">Recycling!$AK$84</definedName>
    <definedName function="false" hidden="false" name="mleaf_e0c308ba_0282_5f57_ad59_2157380927d9" vbProcedure="false">Recycling!$AX$144</definedName>
    <definedName function="false" hidden="false" name="mleaf_e0c353bb_02e1_58d1_a6e2_17a3d3a16d5e" vbProcedure="false">'Use Phase_Grid'!$O$42</definedName>
    <definedName function="false" hidden="false" name="mleaf_e0c3e2a8_0542_5bb5_a83a_e708a9d01283" vbProcedure="false">Whisker_Sens!$I$17</definedName>
    <definedName function="false" hidden="false" name="mleaf_e0c41458_e7bd_56d8_b6b7_6eeb18922d17" vbProcedure="false">Resume_SensAnal!$N$67</definedName>
    <definedName function="false" hidden="false" name="mleaf_e0c65f8a_b101_5a31_90df_2beb5b650115" vbProcedure="false">'Use Phase'!$N$178</definedName>
    <definedName function="false" hidden="false" name="mleaf_e0c6b110_ee05_5bfb_a142_30638550a957" vbProcedure="false">'Use Phase_Grid'!$M$207</definedName>
    <definedName function="false" hidden="false" name="mleaf_e0c6f587_71da_5a5e_8a92_da3ba33ff4fb" vbProcedure="false">Recycling!$S$161</definedName>
    <definedName function="false" hidden="false" name="mleaf_e0c75222_d03e_5d0f_a4bd_7f3da47fd57f" vbProcedure="false">Resume_SensAnal!$M$186</definedName>
    <definedName function="false" hidden="false" name="mleaf_e0c7c37a_6d78_5acf_8eef_5e7f507db21b" vbProcedure="false">Recycling!$J$109</definedName>
    <definedName function="false" hidden="false" name="mleaf_e0c9adef_e6da_5f7a_8c5a_37ab7c0c6ec3" vbProcedure="false">Production!$H$27</definedName>
    <definedName function="false" hidden="false" name="mleaf_e0d00805_0a8b_5006_aabf_5901ad531d8f" vbProcedure="false">'Heat map article'!$G$36</definedName>
    <definedName function="false" hidden="false" name="mleaf_e0d11c59_f9db_59e9_b452_b054e5ef0ab3" vbProcedure="false">'Use Phase'!$K$189</definedName>
    <definedName function="false" hidden="false" name="mleaf_e0d2acf5_b28f_59e9_b0db_fb797e7d6559" vbProcedure="false">Graphs!$F$28</definedName>
    <definedName function="false" hidden="false" name="mleaf_e0d2f52a_3315_5f7c_ba93_7c8dbe6db878" vbProcedure="false">'Use Phase'!$M$374</definedName>
    <definedName function="false" hidden="false" name="mleaf_e0d440f1_5bee_516d_8fdb_fcb1442a451a" vbProcedure="false">'Heat map article'!$R$17</definedName>
    <definedName function="false" hidden="false" name="mleaf_e0d4a6b7_df48_5a94_bdd5_8c084a7958e3" vbProcedure="false">'Use Phase'!$AJ$293</definedName>
    <definedName function="false" hidden="false" name="mleaf_e0d75fcb_15e3_548e_995a_8cb30cec3714" vbProcedure="false">'Use Phase'!$S$240</definedName>
    <definedName function="false" hidden="false" name="mleaf_e0d77dfa_20f3_57c3_9af6_6c53fa752e70" vbProcedure="false">'Heat map article'!$R$84</definedName>
    <definedName function="false" hidden="false" name="mleaf_e0d7c13f_6480_5554_8fcf_0be84096c2c2" vbProcedure="false">Production!$BF$182</definedName>
    <definedName function="false" hidden="false" name="mleaf_e0db84e0_afd7_5383_8790_2530aa5bd68e" vbProcedure="false">Resume_SensAnal!$AE$40</definedName>
    <definedName function="false" hidden="false" name="mleaf_e0dde6dd_cbde_59ce_819b_6a6aa06ba701" vbProcedure="false">Production!$L$61</definedName>
    <definedName function="false" hidden="false" name="mleaf_e0de0ee7_a0ad_5107_8984_c9857870987b" vbProcedure="false">'Heat map article'!$X$149</definedName>
    <definedName function="false" hidden="false" name="mleaf_e0e070e7_095f_5b4b_925c_819be68d428d" vbProcedure="false">'Use Phase_Grid'!$S$135</definedName>
    <definedName function="false" hidden="false" name="mleaf_e0e13024_8cdd_5f17_b2c5_04bc1976a820" vbProcedure="false">Resume_SensAnal!$O$87</definedName>
    <definedName function="false" hidden="false" name="mleaf_e0e16de5_5eb7_5084_b1a4_25de90ba817b" vbProcedure="false">Graphs!$F$40</definedName>
    <definedName function="false" hidden="false" name="mleaf_e0e18110_8870_521c_80a1_64441e99fd8a" vbProcedure="false">Recycling!$AW$161</definedName>
    <definedName function="false" hidden="false" name="mleaf_e0e4948a_c7f2_5aa5_be3c_2f41b9f29833" vbProcedure="false">'Use Phase'!$P$131</definedName>
    <definedName function="false" hidden="false" name="mleaf_e0ea57dd_618b_5b28_b130_792be0a6f377" vbProcedure="false">Resume_SensAnal!$Q$46</definedName>
    <definedName function="false" hidden="false" name="mleaf_e0eb0588_655f_5eed_9cc5_42ecc6322f7b" vbProcedure="false">'Use Phase_Grid'!$O$139</definedName>
    <definedName function="false" hidden="false" name="mleaf_e0f8c067_50c6_5f4f_9659_80b839c8d940" vbProcedure="false">Recycling!$U$202</definedName>
    <definedName function="false" hidden="false" name="mleaf_e0f98832_d00b_5824_8518_8901f79e882c" vbProcedure="false">'Use Phase'!$N$245</definedName>
    <definedName function="false" hidden="false" name="mleaf_e0fe8083_c1e3_5a07_b8c0_4188e0c56655" vbProcedure="false">Recycling!$AO$110</definedName>
    <definedName function="false" hidden="false" name="mleaf_e0ffe682_27f7_5a3d_8a83_3454a5e05f23" vbProcedure="false">Production!$L$16</definedName>
    <definedName function="false" hidden="false" name="mleaf_e100293f_0f47_5862_a6ac_63c2e4e430e9" vbProcedure="false">'Use Phase'!$Q$300</definedName>
    <definedName function="false" hidden="false" name="mleaf_e1006f71_f8d1_528f_bd29_f51fd7b00b02" vbProcedure="false">'Heat map article'!$AN$24</definedName>
    <definedName function="false" hidden="false" name="mleaf_e107f2ae_4350_5877_8709_51031ebc15ec" vbProcedure="false">Resume_SensAnal!$H$16</definedName>
    <definedName function="false" hidden="false" name="mleaf_e109111a_fd0d_5fc1_8a35_2b98e15cfbea" vbProcedure="false">'Heat map article'!$E$109</definedName>
    <definedName function="false" hidden="false" name="mleaf_e10cb656_eece_5313_b946_dc8b831d230d" vbProcedure="false">'Use Phase_Grid'!$O$191</definedName>
    <definedName function="false" hidden="false" name="mleaf_e10e2b88_4586_57c6_9994_f6ca2e3e1688" vbProcedure="false">'Use Phase'!$AH$313</definedName>
    <definedName function="false" hidden="false" name="mleaf_e11142d1_509c_54cb_8802_3fecaf988510" vbProcedure="false">'Use Phase_Grid'!$J$151</definedName>
    <definedName function="false" hidden="false" name="mleaf_e1144268_b469_58b3_869f_b9f9a6796122" vbProcedure="false">'Heat map article'!$Z$57</definedName>
    <definedName function="false" hidden="false" name="mleaf_e114c51a_ffc1_5fd0_8436_3ae995134cbe" vbProcedure="false">Resume_SensAnal!$M$196</definedName>
    <definedName function="false" hidden="false" name="mleaf_e11752ee_53e0_5307_8487_dd741ca8fd49" vbProcedure="false">Resume_SensAnal!$N$195</definedName>
    <definedName function="false" hidden="false" name="mleaf_e1183428_0387_5420_abfd_8be6c221edcb" vbProcedure="false">Production!$W$72</definedName>
    <definedName function="false" hidden="false" name="mleaf_e11bf273_2740_5bd6_95d7_a973d1cb6476" vbProcedure="false">Resume_SensAnal!$F$41</definedName>
    <definedName function="false" hidden="false" name="mleaf_e11e3fa1_3fb6_50f7_9301_ce837e3efe83" vbProcedure="false">'Use Phase'!$AE$280</definedName>
    <definedName function="false" hidden="false" name="mleaf_e125d735_0c9f_5358_9129_64f1d075859b" vbProcedure="false">'Heat map article'!$J$55</definedName>
    <definedName function="false" hidden="false" name="mleaf_e1284ee1_7da0_5221_b52c_73ad1ce63aff" vbProcedure="false">Resume_SensAnal!$G$186</definedName>
    <definedName function="false" hidden="false" name="mleaf_e12a0d9e_95dd_558b_8db8_6a3888ef0f36" vbProcedure="false">'Heat map article'!$F$98</definedName>
    <definedName function="false" hidden="false" name="mleaf_e12b0741_ca50_5711_9c0f_923ebec600e5" vbProcedure="false">Production!$M$164</definedName>
    <definedName function="false" hidden="false" name="mleaf_e12b134b_99f2_5335_b925_39dce0532015" vbProcedure="false">'Use Phase'!$AK$188</definedName>
    <definedName function="false" hidden="false" name="mleaf_e12ff6c3_d558_5105_8072_953d1aab7230" vbProcedure="false">'Heat map article'!$AD$74</definedName>
    <definedName function="false" hidden="false" name="mleaf_e131f6f1_b802_5fa3_8138_f815fd5105c4" vbProcedure="false">Resume_SensAnal!$S$23</definedName>
    <definedName function="false" hidden="false" name="mleaf_e13266c1_3719_5a01_8e57_d839895f7ee7" vbProcedure="false">Resume_SensAnal!$K$104</definedName>
    <definedName function="false" hidden="false" name="mleaf_e132a42b_ecd3_52fc_b481_fdfcebcb1c6a" vbProcedure="false">'Use Phase'!$U$330</definedName>
    <definedName function="false" hidden="false" name="mleaf_e1337259_882a_51f3_ae95_a4ac792b5a68" vbProcedure="false">'Use Phase'!$G$59</definedName>
    <definedName function="false" hidden="false" name="mleaf_e133aaab_9327_540f_bcc9_dfb160cc9295" vbProcedure="false">Production!$BF$216</definedName>
    <definedName function="false" hidden="false" name="mleaf_e13afef5_5964_57c5_a37f_17e974246a93" vbProcedure="false">'Heat map article'!$O$8</definedName>
    <definedName function="false" hidden="false" name="mleaf_e13bd36d_ce4e_5881_8793_7c9c109eb1ea" vbProcedure="false">'Heat map article'!$N$141</definedName>
    <definedName function="false" hidden="false" name="mleaf_e13f8897_63b3_5adb_a48d_fa0235e8ac39" vbProcedure="false">Resume_SensAnal!$N$206</definedName>
    <definedName function="false" hidden="false" name="mleaf_e140fae6_d269_556b_8ae9_523d1c5a64ff" vbProcedure="false">Graphs!$L$46</definedName>
    <definedName function="false" hidden="false" name="mleaf_e1419bd5_85e3_5ccf_bea6_88c0c006e563" vbProcedure="false">'Use Phase_Grid'!$Q$124</definedName>
    <definedName function="false" hidden="false" name="mleaf_e1419e09_19ae_50a1_b03b_bb0455801ba4" vbProcedure="false">'Use Phase_Grid'!$O$32</definedName>
    <definedName function="false" hidden="false" name="mleaf_e14f3858_b053_55c9_bd95_4e24a06e522d" vbProcedure="false">Recycling!$AJ$88</definedName>
    <definedName function="false" hidden="false" name="mleaf_e1502d37_9806_503b_b3f8_04ad3c34cdc3" vbProcedure="false">'Use Phase'!$M$83</definedName>
    <definedName function="false" hidden="false" name="mleaf_e1510a1a_f1c3_53ee_a333_c26f91de80a9" vbProcedure="false">Resume_SensAnal!$L$183</definedName>
    <definedName function="false" hidden="false" name="mleaf_e154ee51_be05_5b74_80c9_a4332bc3f2e1" vbProcedure="false">'Heat map article'!$AJ$90</definedName>
    <definedName function="false" hidden="false" name="mleaf_e158c28f_ab0f_5955_9f3d_334f1219b4e3" vbProcedure="false">Recycling!$BO$325</definedName>
    <definedName function="false" hidden="false" name="mleaf_e15bbccf_ea1e_5803_bdc0_249387bfd4f1" vbProcedure="false">'Heat map article'!$R$32</definedName>
    <definedName function="false" hidden="false" name="mleaf_e15d4f76_0279_5815_9f4e_33a5c1eb4058" vbProcedure="false">'Use Phase'!$W$316</definedName>
    <definedName function="false" hidden="false" name="mleaf_e161399e_c1d0_58ac_831e_c3d658baab37" vbProcedure="false">Recycling!$BL$332</definedName>
    <definedName function="false" hidden="false" name="mleaf_e16285eb_11aa_5213_8175_37674a2536eb" vbProcedure="false">'Use Phase_Grid'!$Q$239</definedName>
    <definedName function="false" hidden="false" name="mleaf_e163e896_c468_527c_b86a_67038f796eb4" vbProcedure="false">Whisker_Sens!$D$51</definedName>
    <definedName function="false" hidden="false" name="mleaf_e17013cc_917f_57d8_a169_5c7f0f7dd7a0" vbProcedure="false">'Use Phase'!$W$321</definedName>
    <definedName function="false" hidden="false" name="mleaf_e172ea45_ed1d_5729_98ea_e604f37c4d84" vbProcedure="false">Production!$K$131</definedName>
    <definedName function="false" hidden="false" name="mleaf_e17599ee_4521_5309_b304_eeef9c97ddd5" vbProcedure="false">'Heat map article'!$AL$24</definedName>
    <definedName function="false" hidden="false" name="mleaf_e1820e3d_328d_5654_bfd5_edf001875dad" vbProcedure="false">Recycling!$H$96</definedName>
    <definedName function="false" hidden="false" name="mleaf_e18467aa_199b_53a5_8a52_43281f8a5b07" vbProcedure="false">Resume_SensAnal!$T$44</definedName>
    <definedName function="false" hidden="false" name="mleaf_e186d773_6168_5ab0_88e6_9a07ddaa0956" vbProcedure="false">'Use Phase_Grid'!$P$51</definedName>
    <definedName function="false" hidden="false" name="mleaf_e189b549_09d5_5a62_8f3e_3690079c65fa" vbProcedure="false">'Use Phase_Grid'!$V$205</definedName>
    <definedName function="false" hidden="false" name="mleaf_e189f498_c6eb_5274_85df_a4867ed563a2" vbProcedure="false">Recycling!$F$146</definedName>
    <definedName function="false" hidden="false" name="mleaf_e18a314a_b7d2_59d1_8daa_e8c5828ddc03" vbProcedure="false">'Use Phase'!$K$232</definedName>
    <definedName function="false" hidden="false" name="mleaf_e18b1094_e8cc_56d8_bb51_797c93758ba0" vbProcedure="false">Production!$AN$87</definedName>
    <definedName function="false" hidden="false" name="mleaf_e18b2feb_aad4_5cf3_9f2f_ba99b9164631" vbProcedure="false">Resume_SensAnal!$F$123</definedName>
    <definedName function="false" hidden="false" name="mleaf_e18bb3f1_1068_5019_b4d6_c2b13afc13a3" vbProcedure="false">'Use Phase_Grid'!$L$243</definedName>
    <definedName function="false" hidden="false" name="mleaf_e18cb12b_ba1f_5437_b6be_68fa8bd23144" vbProcedure="false">'Heat map article'!$U$61</definedName>
    <definedName function="false" hidden="false" name="mleaf_e18cffe3_8f9e_50c8_8b58_8a6490591417" vbProcedure="false">'Use Phase'!$U$188</definedName>
    <definedName function="false" hidden="false" name="mleaf_e18fc213_fc0f_5a2d_942a_66d747047a20" vbProcedure="false">'Use Phase_Grid'!$W$199</definedName>
    <definedName function="false" hidden="false" name="mleaf_e192120f_a86c_5d95_948f_799317d74616" vbProcedure="false">Resume_SensAnal!$F$40</definedName>
    <definedName function="false" hidden="false" name="mleaf_e1922cef_c8c7_5e60_89e9_aa40372d5ec1" vbProcedure="false">'Use Phase'!$T$275</definedName>
    <definedName function="false" hidden="false" name="mleaf_e1926a19_e0c7_599d_a1bd_c5fa6480242f" vbProcedure="false">Whisker_Sens!$E$52</definedName>
    <definedName function="false" hidden="false" name="mleaf_e1946d37_31f0_56a9_8b4e_e8b783be7d92" vbProcedure="false">Production!$BG$18</definedName>
    <definedName function="false" hidden="false" name="mleaf_e19547e2_f6ed_57c2_b756_1798ff3cb9f6" vbProcedure="false">Resume_SensAnal!$AC$87</definedName>
    <definedName function="false" hidden="false" name="mleaf_e19654c4_9dc7_58f2_8610_7c035b4a044f" vbProcedure="false">Recycling!$BL$320</definedName>
    <definedName function="false" hidden="false" name="mleaf_e1967a1d_3cbc_52f9_85d4_6f00efe6c0b3" vbProcedure="false">Production!$AK$187</definedName>
    <definedName function="false" hidden="false" name="mleaf_e196a4af_6a20_5043_9542_7ac82868c2b7" vbProcedure="false">'Use Phase'!$AH$239</definedName>
    <definedName function="false" hidden="false" name="mleaf_e196d796_43f6_57dc_a117_7a422a86ed81" vbProcedure="false">Resume_SensAnal!$AL$106</definedName>
    <definedName function="false" hidden="false" name="mleaf_e198d56c_bb08_57d1_9200_0664a3015977" vbProcedure="false">'Heat map article'!$BA$41</definedName>
    <definedName function="false" hidden="false" name="mleaf_e1999d2c_5945_555a_bd2f_2dd05ca521d9" vbProcedure="false">Recycling!$AX$155</definedName>
    <definedName function="false" hidden="false" name="mleaf_e19b2a4f_ee83_5ff4_9604_14e998a6de07" vbProcedure="false">'Use Phase'!$O$76</definedName>
    <definedName function="false" hidden="false" name="mleaf_e19cb410_ae75_5dcb_a0e6_5b5b3fd10b32" vbProcedure="false">'Use Phase'!$T$150</definedName>
    <definedName function="false" hidden="false" name="mleaf_e19d1149_6b0d_5ba9_9f67_2cc945f63d74" vbProcedure="false">Recycling!$AY$161</definedName>
    <definedName function="false" hidden="false" name="mleaf_e1a37f4e_465c_56d4_98a2_3ea19ad1873e" vbProcedure="false">Resume_SensAnal!$H$21</definedName>
    <definedName function="false" hidden="false" name="mleaf_e1a5f01f_fe94_5b81_ba22_fab8cffc5893" vbProcedure="false">'Heat map article'!$AJ$124</definedName>
    <definedName function="false" hidden="false" name="mleaf_e1aa5ba0_a787_578b_b4b8_45cb19da36be" vbProcedure="false">Resume_SensAnal!$J$117</definedName>
    <definedName function="false" hidden="false" name="mleaf_e1ab2d7b_bf0e_5ddd_870d_17d3ee27f3ea" vbProcedure="false">Resume_SensAnal!$H$102</definedName>
    <definedName function="false" hidden="false" name="mleaf_e1b0da88_634e_563e_8fa6_c88286e6037d" vbProcedure="false">'Use Phase'!$J$72</definedName>
    <definedName function="false" hidden="false" name="mleaf_e1b5acd6_5bcb_5541_a43c_14034fbf64eb" vbProcedure="false">Recycling!$H$167</definedName>
    <definedName function="false" hidden="false" name="mleaf_e1b8c20f_dfb8_5807_ae3f_3b5e8004dbb1" vbProcedure="false">'Use Phase'!$C$4</definedName>
    <definedName function="false" hidden="false" name="mleaf_e1b9458b_d637_5af1_986a_7084b3614f87" vbProcedure="false">Production!$AJ$91</definedName>
    <definedName function="false" hidden="false" name="mleaf_e1bb9aca_80a5_595f_90a8_550a35dfbb91" vbProcedure="false">'Use Phase'!$L$309</definedName>
    <definedName function="false" hidden="false" name="mleaf_e1bcde28_b9ea_542f_bd7d_a66851e728f0" vbProcedure="false">'Heat map article'!$AJ$38</definedName>
    <definedName function="false" hidden="false" name="mleaf_e1c0c06a_8276_507b_bf63_8c72216bdc59" vbProcedure="false">'Heat map article'!$R$20</definedName>
    <definedName function="false" hidden="false" name="mleaf_e1c4526a_025a_553e_b678_c0688ac92c6c" vbProcedure="false">'Heat map article'!$AW$11</definedName>
    <definedName function="false" hidden="false" name="mleaf_e1cb80fa_7b82_55b7_b496_3cfd7500fb72" vbProcedure="false">'Heat map article'!$AT$38</definedName>
    <definedName function="false" hidden="false" name="mleaf_e1cc08ea_efc9_52d1_acfc_3684dbde41c9" vbProcedure="false">'Use Phase'!$U$184</definedName>
    <definedName function="false" hidden="false" name="mleaf_e1cc198c_9643_58a3_b8ac_4cd7021f6c17" vbProcedure="false">Resume_SensAnal!$M$159</definedName>
    <definedName function="false" hidden="false" name="mleaf_e1cf0aac_6034_59ab_9535_e552b77d06c7" vbProcedure="false">Resume_SensAnal!$H$149</definedName>
    <definedName function="false" hidden="false" name="mleaf_e1d324b1_066d_5096_8cce_19ceaad32189" vbProcedure="false">'Use Phase'!$AI$204</definedName>
    <definedName function="false" hidden="false" name="mleaf_e1d356ad_5bca_5eba_8eeb_ca4d374d3786" vbProcedure="false">'Use Phase'!$W$331</definedName>
    <definedName function="false" hidden="false" name="mleaf_e1d794d2_1fd4_50b6_bf1e_27126fd292b6" vbProcedure="false">'Use Phase'!$W$204</definedName>
    <definedName function="false" hidden="false" name="mleaf_e1db9cbc_e48c_5213_ad74_71b0283dca7f" vbProcedure="false">Recycling!$AN$84</definedName>
    <definedName function="false" hidden="false" name="mleaf_e1e17ebf_129c_5e32_92c2_f71430c16df6" vbProcedure="false">Recycling!$AC$180</definedName>
    <definedName function="false" hidden="false" name="mleaf_e1e32387_8862_5bff_81b1_8612f166f26d" vbProcedure="false">Resume_SensAnal!$V$188</definedName>
    <definedName function="false" hidden="false" name="mleaf_e1e4057a_ebf0_577f_aa95_abe59ea8751b" vbProcedure="false">'Heat map article'!$H$66</definedName>
    <definedName function="false" hidden="false" name="mleaf_e1e419d7_de83_551e_ad7f_14266171c27e" vbProcedure="false">'Use Phase'!$AK$256</definedName>
    <definedName function="false" hidden="false" name="mleaf_e1e5a53a_feaf_5ff8_928f_11a8fc700fd0" vbProcedure="false">'Heat map article'!$P$67</definedName>
    <definedName function="false" hidden="false" name="mleaf_e1e7acda_4581_5809_a479_8d1d7475ef87" vbProcedure="false">'Use Phase'!$L$129</definedName>
    <definedName function="false" hidden="false" name="mleaf_e1eafa3b_0358_5508_81c3_f7350e4d5c09" vbProcedure="false">Production!$AJ$57</definedName>
    <definedName function="false" hidden="false" name="mleaf_e1eb722d_4e3a_59e0_bd40_cdad85861c0e" vbProcedure="false">'Use Phase'!$AD$271</definedName>
    <definedName function="false" hidden="false" name="mleaf_e1f423c4_8837_5be9_b1a2_0100b38d86b3" vbProcedure="false">Production!$K$132</definedName>
    <definedName function="false" hidden="false" name="mleaf_e1f4a017_2e1b_5d8c_809b_951971364e90" vbProcedure="false">'Heat map article'!$F$53</definedName>
    <definedName function="false" hidden="false" name="mleaf_e1f5387a_6872_5ec1_a430_97d825514261" vbProcedure="false">Recycling!$J$85</definedName>
    <definedName function="false" hidden="false" name="mleaf_e1fa05b4_25a2_5150_ad5f_695f44191b73" vbProcedure="false">Production!$AL$188</definedName>
    <definedName function="false" hidden="false" name="mleaf_e202b3d9_7192_5514_b33f_48765459f324" vbProcedure="false">Resume_SensAnal!$Q$76</definedName>
    <definedName function="false" hidden="false" name="mleaf_e202cef8_4449_502e_b37b_a8c5da49510a" vbProcedure="false">Recycling!$AW$319</definedName>
    <definedName function="false" hidden="false" name="mleaf_e204791e_d953_5255_82d3_e4275ac54d4b" vbProcedure="false">Production!$I$175</definedName>
    <definedName function="false" hidden="false" name="mleaf_e206419d_ad23_5902_8295_b44dee820237" vbProcedure="false">Production!$AP$41</definedName>
    <definedName function="false" hidden="false" name="mleaf_e2068f99_2265_504c_b263_a602eb859781" vbProcedure="false">Graphs!$Q$26</definedName>
    <definedName function="false" hidden="false" name="mleaf_e20b3f8e_b79f_5490_9ce3_649c8bbb2184" vbProcedure="false">Recycling!$L$107</definedName>
    <definedName function="false" hidden="false" name="mleaf_e20e0357_af56_5417_b343_ddc79e12f7f9" vbProcedure="false">Production!$AP$5</definedName>
    <definedName function="false" hidden="false" name="mleaf_e21051d9_e07e_516f_971b_5c699c3469c3" vbProcedure="false">'Use Phase_Grid'!$M$205</definedName>
    <definedName function="false" hidden="false" name="mleaf_e210a44a_5f08_5718_b139_66198dde4e33" vbProcedure="false">Resume_SensAnal!$AP$88</definedName>
    <definedName function="false" hidden="false" name="mleaf_e212b991_2dda_5286_a873_4f40fbe189c0" vbProcedure="false">Production!$O$87</definedName>
    <definedName function="false" hidden="false" name="mleaf_e217f387_851d_5eb9_a26f_7891bb6846de" vbProcedure="false">Production!$P$46</definedName>
    <definedName function="false" hidden="false" name="mleaf_e219015c_888b_5409_90a3_9ac2e611f3e3" vbProcedure="false">Recycling!$F$88</definedName>
    <definedName function="false" hidden="false" name="mleaf_e21a41dc_b413_59da_8c7e_3139dd4e2b51" vbProcedure="false">Production!$G$187</definedName>
    <definedName function="false" hidden="false" name="mleaf_e21b05a9_faab_533a_bdd9_0c783b69f915" vbProcedure="false">Recycling!$AC$182</definedName>
    <definedName function="false" hidden="false" name="mleaf_e21b690c_bfa0_592e_a2a4_630ebbe43122" vbProcedure="false">Resume_SensAnal!$R$30</definedName>
    <definedName function="false" hidden="false" name="mleaf_e2234e32_21fa_5d8f_9ee7_3e23bd953f31" vbProcedure="false">'Use Phase'!$M$187</definedName>
    <definedName function="false" hidden="false" name="mleaf_e2272905_b6d6_50c9_82a3_b99eea910ed3" vbProcedure="false">Production!$Y$54</definedName>
    <definedName function="false" hidden="false" name="mleaf_e2283b73_51c5_5800_80f4_793a2b284e45" vbProcedure="false">Production!$AJ$154</definedName>
    <definedName function="false" hidden="false" name="mleaf_e22b756b_fae9_51d6_9f7e_b4d46be63f01" vbProcedure="false">Production!$H$38</definedName>
    <definedName function="false" hidden="false" name="mleaf_e22de368_d8b4_5fa2_9551_d683c77b627e" vbProcedure="false">Graphs!$E$22</definedName>
    <definedName function="false" hidden="false" name="mleaf_e2352fd4_1b2a_5e05_a78f_c26aa2665c06" vbProcedure="false">Resume_SensAnal!$F$195</definedName>
    <definedName function="false" hidden="false" name="mleaf_e236d00f_5497_5dfa_99c0_cff979cfb7b4" vbProcedure="false">'Use Phase_Grid'!$Q$84</definedName>
    <definedName function="false" hidden="false" name="mleaf_e2374d63_6f32_5df9_943e_f255c2c8514c" vbProcedure="false">'Use Phase'!$J$341</definedName>
    <definedName function="false" hidden="false" name="mleaf_e238dfe4_af9a_5298_8b72_5d3618ef1f5d" vbProcedure="false">'Use Phase'!$O$101</definedName>
    <definedName function="false" hidden="false" name="mleaf_e23b7100_62ca_56ee_81a6_c4d438653f8c" vbProcedure="false">'Use Phase_Grid'!$Q$223</definedName>
    <definedName function="false" hidden="false" name="mleaf_e24757f1_fc1d_5756_84e1_37eba35638f0" vbProcedure="false">'Use Phase'!$AG$237</definedName>
    <definedName function="false" hidden="false" name="mleaf_e24b72f5_8c2b_506a_bf53_e6a4f9b9c4e6" vbProcedure="false">Production!$AV$47</definedName>
    <definedName function="false" hidden="false" name="mleaf_e2521609_fc57_564d_a1bf_b0a428eb2042" vbProcedure="false">'Heat map article'!$AJ$40</definedName>
    <definedName function="false" hidden="false" name="mleaf_e2523a23_c7e8_5442_8456_2b2d852b94fd" vbProcedure="false">Resume_SensAnal!$AB$64</definedName>
    <definedName function="false" hidden="false" name="mleaf_e2567e9c_bee1_531d_bff7_10e40ff4b969" vbProcedure="false">'Use Phase'!$AF$175</definedName>
    <definedName function="false" hidden="false" name="mleaf_e258ad47_d4b3_5f53_bc8c_aa208cb20398" vbProcedure="false">'Heat map article'!$O$153</definedName>
    <definedName function="false" hidden="false" name="mleaf_e25c3155_0607_5614_be44_d913f70b1cc1" vbProcedure="false">Graphs!$N$28</definedName>
    <definedName function="false" hidden="false" name="mleaf_e25d9628_708a_5977_95c2_f81b734005cc" vbProcedure="false">'Heat map article'!$G$8</definedName>
    <definedName function="false" hidden="false" name="mleaf_e2600489_c009_5dd7_8383_f380bbeb0820" vbProcedure="false">Graphs!$I$14</definedName>
    <definedName function="false" hidden="false" name="mleaf_e260e78e_9bd8_58a3_b977_00a18eec475a" vbProcedure="false">'Use Phase_Grid'!$K$161</definedName>
    <definedName function="false" hidden="false" name="mleaf_e26187a4_9fa9_52af_bf3d_098729f13246" vbProcedure="false">'Use Phase_Grid'!$F$44</definedName>
    <definedName function="false" hidden="false" name="mleaf_e2689fbe_42af_5eef_adc3_a0a68e1e46b9" vbProcedure="false">'Heat map article'!$O$110</definedName>
    <definedName function="false" hidden="false" name="mleaf_e26b94bb_a37e_5bd8_8322_bc24510e13ec" vbProcedure="false">Resume_SensAnal!$N$162</definedName>
    <definedName function="false" hidden="false" name="mleaf_e26bb2fb_c25f_5c70_9bb7_294636c1d928" vbProcedure="false">Graphs!$H$30</definedName>
    <definedName function="false" hidden="false" name="mleaf_e26cd590_353a_596b_8afd_a16db075ae91" vbProcedure="false">Recycling!$AT$304</definedName>
    <definedName function="false" hidden="false" name="mleaf_e26ff042_f80a_547b_a9e5_2ebf8b3ea281" vbProcedure="false">'Use Phase'!$Q$199</definedName>
    <definedName function="false" hidden="false" name="mleaf_e273bc58_defb_5397_8062_8e924fc9b01b" vbProcedure="false">Recycling!$BD$152</definedName>
    <definedName function="false" hidden="false" name="mleaf_e274b07c_c366_5bde_b84d_7cd3310f09f3" vbProcedure="false">'Use Phase_Grid'!$U$210</definedName>
    <definedName function="false" hidden="false" name="mleaf_e279cf12_fe6e_5b94_bef1_37a30d36b17c" vbProcedure="false">'Use Phase'!$Q$67</definedName>
    <definedName function="false" hidden="false" name="mleaf_e27c966d_569c_5f6d_9584_c7b22be5e67d" vbProcedure="false">'Heat map article'!$X$8</definedName>
    <definedName function="false" hidden="false" name="mleaf_e27e5d9c_eeb8_5d7b_bfa4_fc5149c9cf98" vbProcedure="false">'Use Phase'!$Q$387</definedName>
    <definedName function="false" hidden="false" name="mleaf_e27fed18_d76c_5f8c_8993_23339211e73f" vbProcedure="false">'Heat map article'!$P$24</definedName>
    <definedName function="false" hidden="false" name="mleaf_e2800899_d8cd_531d_8040_b4c54d7edb6d" vbProcedure="false">Recycling!$R$110</definedName>
    <definedName function="false" hidden="false" name="mleaf_e28410d1_3595_5d03_bb11_9a3f9f6899fe" vbProcedure="false">'Use Phase'!$L$134</definedName>
    <definedName function="false" hidden="false" name="mleaf_e2844078_a7fe_583b_87fd_0f1b0bcd6bba" vbProcedure="false">'Use Phase'!$R$341</definedName>
    <definedName function="false" hidden="false" name="mleaf_e28682a5_a05c_5a6b_8b67_b8dcb7163790" vbProcedure="false">Resume_SensAnal!$T$123</definedName>
    <definedName function="false" hidden="false" name="mleaf_e288254b_0db0_5a81_952d_a8df005c9f86" vbProcedure="false">Graphs!$G$26</definedName>
    <definedName function="false" hidden="false" name="mleaf_e289edf2_1a06_5705_86c4_07d346d616ae" vbProcedure="false">Production!$Z$152</definedName>
    <definedName function="false" hidden="false" name="mleaf_e28a12de_047c_5ee1_919b_a8b67180358e" vbProcedure="false">Resume_SensAnal!$AE$51</definedName>
    <definedName function="false" hidden="false" name="mleaf_e28b4808_5ae6_51b7_8886_eaf77ff9630c" vbProcedure="false">Recycling!$AS$328</definedName>
    <definedName function="false" hidden="false" name="mleaf_e28d4cdc_55df_5166_a907_756225b838a8" vbProcedure="false">Graphs!$I$10</definedName>
    <definedName function="false" hidden="false" name="mleaf_e2900bad_e165_54ac_84ef_94dabfef150f" vbProcedure="false">'Heat map article'!$AA$20</definedName>
    <definedName function="false" hidden="false" name="mleaf_e29073c6_745b_5b2b_938e_0616536a60c5" vbProcedure="false">Recycling!$P$152</definedName>
    <definedName function="false" hidden="false" name="mleaf_e2926d65_2924_59f9_8466_8a40cfa64f52" vbProcedure="false">Production!$BO$50</definedName>
    <definedName function="false" hidden="false" name="mleaf_e295671d_6363_5639_bc7c_bde1e31225bb" vbProcedure="false">Whisker_Sens!$D$59</definedName>
    <definedName function="false" hidden="false" name="mleaf_e296d19e_9720_55ec_a6a7_9c7aaca2aad2" vbProcedure="false">Recycling!$P$151</definedName>
    <definedName function="false" hidden="false" name="mleaf_e29a54d1_490a_5889_8baa_427bd9abaf2c" vbProcedure="false">'Use Phase'!$M$91</definedName>
    <definedName function="false" hidden="false" name="mleaf_e29c338a_d36e_59a5_ae62_fbdf72899229" vbProcedure="false">Resume_SensAnal!$M$210</definedName>
    <definedName function="false" hidden="false" name="mleaf_e2a22b8b_57bd_5e91_9e64_8e72773a2344" vbProcedure="false">'Use Phase'!$W$252</definedName>
    <definedName function="false" hidden="false" name="mleaf_e2a353ec_c462_513c_b20c_bff2520e12bc" vbProcedure="false">'Use Phase'!$N$259</definedName>
    <definedName function="false" hidden="false" name="mleaf_e2a41e52_236d_594c_9d7d_62884148497e" vbProcedure="false">'Heat map article'!$N$8</definedName>
    <definedName function="false" hidden="false" name="mleaf_e2a6490a_f408_5cd9_8ec4_7dc7e891bd7b" vbProcedure="false">Production!$G$180</definedName>
    <definedName function="false" hidden="false" name="mleaf_e2a835ad_3883_50e2_a70f_7c26294c7632" vbProcedure="false">'Heat map article'!$D$106</definedName>
    <definedName function="false" hidden="false" name="mleaf_e2aac828_6688_5b3f_8617_57af2c6d0a70" vbProcedure="false">Production!$P$186</definedName>
    <definedName function="false" hidden="false" name="mleaf_e2ab237f_2b87_5d56_8b32_d8618efa2a1c" vbProcedure="false">'Heat map article'!$AI$104</definedName>
    <definedName function="false" hidden="false" name="mleaf_e2ae06c0_da7c_53d1_b162_60a506505544" vbProcedure="false">'Use Phase_Grid'!$J$266</definedName>
    <definedName function="false" hidden="false" name="mleaf_e2af0ff2_c8ef_528d_83ab_5b690444c368" vbProcedure="false">'Use Phase'!$K$56</definedName>
    <definedName function="false" hidden="false" name="mleaf_e2b0c1ef_eb53_5c69_be00_3577956d8677" vbProcedure="false">'Use Phase'!$O$265</definedName>
    <definedName function="false" hidden="false" name="mleaf_e2b6cf7e_babb_585b_8ee9_f097d65d5944" vbProcedure="false">'Use Phase_Grid'!$J$38</definedName>
    <definedName function="false" hidden="false" name="mleaf_e2b7522c_37d2_5c35_a4dc_0fba7873c7f4" vbProcedure="false">'Use Phase'!$M$68</definedName>
    <definedName function="false" hidden="false" name="mleaf_e2beaf32_a3c9_5714_b552_b9b38074109e" vbProcedure="false">Production!$E$25</definedName>
    <definedName function="false" hidden="false" name="mleaf_e2bf429d_f4e1_5027_b403_151f8b47607b" vbProcedure="false">Resume_SensAnal!$AM$35</definedName>
    <definedName function="false" hidden="false" name="mleaf_e2c71bbc_58c8_51b9_973e_83c0fcd91d25" vbProcedure="false">Graphs!$O$32</definedName>
    <definedName function="false" hidden="false" name="mleaf_e2d06ce4_39fb_5069_aa2c_7ab6252d1acc" vbProcedure="false">Production!$AT$155</definedName>
    <definedName function="false" hidden="false" name="mleaf_e2d1a1f2_ded5_5fef_82f7_d41110c65bc5" vbProcedure="false">Production!$G$147</definedName>
    <definedName function="false" hidden="false" name="mleaf_e2d21da5_ab8c_5bb8_b833_fad3a7d744a4" vbProcedure="false">'Use Phase'!$L$36</definedName>
    <definedName function="false" hidden="false" name="mleaf_e2da8056_8fc4_5b40_9e4a_38f31fcd24f8" vbProcedure="false">'Use Phase_Grid'!$P$207</definedName>
    <definedName function="false" hidden="false" name="mleaf_e2dd70b0_9679_53bc_966c_43c5508c7273" vbProcedure="false">Resume_SensAnal!$L$195</definedName>
    <definedName function="false" hidden="false" name="mleaf_e2ddc3c4_118c_53a1_a003_87f9990c241e" vbProcedure="false">'Use Phase'!$V$157</definedName>
    <definedName function="false" hidden="false" name="mleaf_e2dff9fc_0268_5803_812e_5101157a88c5" vbProcedure="false">'Heat map article'!$C$125</definedName>
    <definedName function="false" hidden="false" name="mleaf_e2e441e9_b7b3_5c1d_b6d5_02d293b8b319" vbProcedure="false">'Use Phase'!$O$293</definedName>
    <definedName function="false" hidden="false" name="mleaf_e2e5ab0b_1bd1_5e77_8a75_335fa94af0ee" vbProcedure="false">'Use Phase'!$P$95</definedName>
    <definedName function="false" hidden="false" name="mleaf_e2e6289b_9e06_5359_b8a6_42a714190f1d" vbProcedure="false">Resume_SensAnal!$S$73</definedName>
    <definedName function="false" hidden="false" name="mleaf_e2e76ae3_5e42_5906_beb7_e4c4ed0e4e9c" vbProcedure="false">Recycling!$I$112</definedName>
    <definedName function="false" hidden="false" name="mleaf_e2e7b7bc_340e_51be_9876_da0405bebb79" vbProcedure="false">'Heat map article'!$C$76</definedName>
    <definedName function="false" hidden="false" name="mleaf_e2e873a2_12b3_5cb3_b6b0_cf0632d8482e" vbProcedure="false">Resume_SensAnal!$K$18</definedName>
    <definedName function="false" hidden="false" name="mleaf_e2eaf03c_80c8_57b8_aac5_c7db0fd85883" vbProcedure="false">'Use Phase'!$L$351</definedName>
    <definedName function="false" hidden="false" name="mleaf_e2eef4e7_6e5d_5523_b2d8_03874fa6578d" vbProcedure="false">'Use Phase_Grid'!$N$136</definedName>
    <definedName function="false" hidden="false" name="mleaf_e2effcbc_b2c5_58fa_acbc_24fb679db407" vbProcedure="false">Production!$BF$94</definedName>
    <definedName function="false" hidden="false" name="mleaf_e2f3e02a_80ee_5b15_9730_ae2a404dc9cf" vbProcedure="false">Recycling!$AE$110</definedName>
    <definedName function="false" hidden="false" name="mleaf_e2f3e076_5afa_5ad4_a537_9cf3b92ceb00" vbProcedure="false">'Heat map article'!$E$40</definedName>
    <definedName function="false" hidden="false" name="mleaf_e2f4a984_4109_5f94_b9ed_37a7ac7ac016" vbProcedure="false">'Use Phase'!$AL$144</definedName>
    <definedName function="false" hidden="false" name="mleaf_e2f8e0f7_0770_56eb_8bd5_c465fc558732" vbProcedure="false">Resume_SensAnal!$R$59</definedName>
    <definedName function="false" hidden="false" name="mleaf_e2fe7894_4a18_5dfd_8d1d_2b5743d9d2ba" vbProcedure="false">'Heat map article'!$M$76</definedName>
    <definedName function="false" hidden="false" name="mleaf_e3039934_9c5e_581b_8fa7_438b5091acf7" vbProcedure="false">Production!$BQ$6</definedName>
    <definedName function="false" hidden="false" name="mleaf_e3088c7f_99c9_568a_b55b_8ad798cb6e43" vbProcedure="false">Resume_SensAnal!$Q$30</definedName>
    <definedName function="false" hidden="false" name="mleaf_e30aec3c_4360_505a_872b_384dc821ec57" vbProcedure="false">Production!$K$72</definedName>
    <definedName function="false" hidden="false" name="mleaf_e30bcb3b_1713_5a69_8b65_02e10e5b2958" vbProcedure="false">Resume_SensAnal!$AO$96</definedName>
    <definedName function="false" hidden="false" name="mleaf_e30c399d_ebaa_5cf9_84d8_7f350d916b82" vbProcedure="false">Production!$AA$217</definedName>
    <definedName function="false" hidden="false" name="mleaf_e30d314a_61ef_5fb7_a31e_8bfd545a22a2" vbProcedure="false">'Heat map article'!$AQ$20</definedName>
    <definedName function="false" hidden="false" name="mleaf_e30daa5f_2186_5369_b93c_1ba4be1f6360" vbProcedure="false">Recycling!$AW$109</definedName>
    <definedName function="false" hidden="false" name="mleaf_e310ed41_7532_5b87_b882_3f88a994230c" vbProcedure="false">'Use Phase'!$O$4</definedName>
    <definedName function="false" hidden="false" name="mleaf_e3113d4e_3517_5198_92ba_0729648b3dab" vbProcedure="false">'Heat map article'!$AJ$101</definedName>
    <definedName function="false" hidden="false" name="mleaf_e320834b_6416_57b2_bc33_7a4f25a2b885" vbProcedure="false">'Use Phase'!$AF$259</definedName>
    <definedName function="false" hidden="false" name="mleaf_e323d2d1_4184_512d_b444_ac17ffdb0ddf" vbProcedure="false">'Use Phase_Grid'!$T$206</definedName>
    <definedName function="false" hidden="false" name="mleaf_e32a6fea_def6_54bc_bc80_e74d958641e8" vbProcedure="false">'Use Phase'!$K$371</definedName>
    <definedName function="false" hidden="false" name="mleaf_e32a9cf4_65c4_5582_a2ae_a621b26d2c1e" vbProcedure="false">'Use Phase'!$AK$143</definedName>
    <definedName function="false" hidden="false" name="mleaf_e32ec30c_0431_5267_a177_c2f9c7e0137a" vbProcedure="false">Recycling!$AX$115</definedName>
    <definedName function="false" hidden="false" name="mleaf_e3306e83_b522_5b1b_bdfc_0be18954a9bb" vbProcedure="false">'Use Phase'!$N$64</definedName>
    <definedName function="false" hidden="false" name="mleaf_e3339d1e_4f26_5bd2_a58e_04f636c8e1d1" vbProcedure="false">'Use Phase'!$U$255</definedName>
    <definedName function="false" hidden="false" name="mleaf_e334b586_b3b1_5950_9ffb_ccd9c7bc0547" vbProcedure="false">Resume_SensAnal!$AL$72</definedName>
    <definedName function="false" hidden="false" name="mleaf_e3383b79_55dc_5d57_8c92_5bfc4d8b4ae1" vbProcedure="false">Recycling!$AP$304</definedName>
    <definedName function="false" hidden="false" name="mleaf_e338b87f_a713_5de9_85e8_bdc2a4e59f8f" vbProcedure="false">'Heat map article'!$X$58</definedName>
    <definedName function="false" hidden="false" name="mleaf_e33b0a9a_f6ec_533e_b9bf_521cde53779b" vbProcedure="false">'Use Phase_Grid'!$N$124</definedName>
    <definedName function="false" hidden="false" name="mleaf_e33ba76e_13a9_5c07_9829_f30abad98d54" vbProcedure="false">'Use Phase'!$V$177</definedName>
    <definedName function="false" hidden="false" name="mleaf_e3418bde_93fd_54d9_9986_e133beb2b437" vbProcedure="false">'Heat map article'!$Z$154</definedName>
    <definedName function="false" hidden="false" name="mleaf_e342c9fe_fb4f_5a93_b506_32fa0d676156" vbProcedure="false">Recycling!$BJ$106</definedName>
    <definedName function="false" hidden="false" name="mleaf_e343aeb8_b937_5996_a8e3_4cb53f1bc525" vbProcedure="false">'Use Phase_Grid'!$V$171</definedName>
    <definedName function="false" hidden="false" name="mleaf_e3455558_1d39_5fe9_8a88_ba609710b8e1" vbProcedure="false">'Use Phase_Grid'!$L$81</definedName>
    <definedName function="false" hidden="false" name="mleaf_e347e110_4b35_5f75_b685_6796dd49363b" vbProcedure="false">'Heat map article'!$AI$39</definedName>
    <definedName function="false" hidden="false" name="mleaf_e34bfba6_649f_5849_abb8_4515816104b4" vbProcedure="false">'Heat map article'!$H$91</definedName>
    <definedName function="false" hidden="false" name="mleaf_e34d6490_e902_5e1a_aeac_9bf018d7abc2" vbProcedure="false">Recycling!$BR$297</definedName>
    <definedName function="false" hidden="false" name="mleaf_e3508901_940d_5489_8b89_e79819a68e98" vbProcedure="false">Recycling!$I$92</definedName>
    <definedName function="false" hidden="false" name="mleaf_e355c049_0236_5d48_8462_bf380ece45d8" vbProcedure="false">'Heat map article'!$AF$44</definedName>
    <definedName function="false" hidden="false" name="mleaf_e35653bb_b870_5ed8_aaf3_cb5267d8c60b" vbProcedure="false">'Use Phase'!$C$7</definedName>
    <definedName function="false" hidden="false" name="mleaf_e35ac60f_5fe4_5b8a_812e_ff1215946883" vbProcedure="false">'Heat map article'!$AX$24</definedName>
    <definedName function="false" hidden="false" name="mleaf_e35b4477_c4eb_5f61_b003_d30c6b122d4a" vbProcedure="false">'Use Phase'!$Q$360</definedName>
    <definedName function="false" hidden="false" name="mleaf_e3638b89_3a4c_57ff_96da_4a1ab6fc0896" vbProcedure="false">Resume_SensAnal!$T$57</definedName>
    <definedName function="false" hidden="false" name="mleaf_e363fb20_7a10_52d2_9ba8_ae1f7b1ede53" vbProcedure="false">Recycling!$L$118</definedName>
    <definedName function="false" hidden="false" name="mleaf_e36588d6_4c32_5e1f_94e7_b45f7e11e9aa" vbProcedure="false">'Heat map article'!$AJ$86</definedName>
    <definedName function="false" hidden="false" name="mleaf_e366ccbe_8991_5c3a_84ef_96e8eb5c64af" vbProcedure="false">'Use Phase'!$AD$321</definedName>
    <definedName function="false" hidden="false" name="mleaf_e36a1543_78ac_5e1d_8d47_7428b248ac39" vbProcedure="false">'Heat map article'!$AJ$122</definedName>
    <definedName function="false" hidden="false" name="mleaf_e36a8f22_7d49_583d_be01_efc187157508" vbProcedure="false">Production!$AK$44</definedName>
    <definedName function="false" hidden="false" name="mleaf_e3708021_14a6_5dba_b4aa_528f268bd164" vbProcedure="false">'Heat map article'!$X$67</definedName>
    <definedName function="false" hidden="false" name="mleaf_e371b272_5b18_52a4_ab6a_8c88cbd32f58" vbProcedure="false">Recycling!$AO$106</definedName>
    <definedName function="false" hidden="false" name="mleaf_e371b529_9f7d_5a52_800d_1f3061dd6a06" vbProcedure="false">'Heat map article'!$AO$22</definedName>
    <definedName function="false" hidden="false" name="mleaf_e3721547_6193_5a84_b137_0237a141c237" vbProcedure="false">Resume_SensAnal!$N$107</definedName>
    <definedName function="false" hidden="false" name="mleaf_e37b429d_37d1_5e63_b2f1_678e8e18c963" vbProcedure="false">Resume_SensAnal!$G$46</definedName>
    <definedName function="false" hidden="false" name="mleaf_e37b6d25_1fbb_598c_95a7_fcf8742adf42" vbProcedure="false">Resume_SensAnal!$AH$93</definedName>
    <definedName function="false" hidden="false" name="mleaf_e37c9adb_9a7c_52ad_8480_253b1abda52c" vbProcedure="false">'Heat map article'!$AL$30</definedName>
    <definedName function="false" hidden="false" name="mleaf_e37dfe99_f3ff_506a_b2f0_96ea3a4baefa" vbProcedure="false">Recycling!$AV$128</definedName>
    <definedName function="false" hidden="false" name="mleaf_e37f57b6_40d1_55d2_8b7a_c9ac841bb174" vbProcedure="false">'Use Phase'!$V$154</definedName>
    <definedName function="false" hidden="false" name="mleaf_e383bbd4_3632_5d2e_959a_6118eff8032b" vbProcedure="false">Recycling!$AQ$305</definedName>
    <definedName function="false" hidden="false" name="mleaf_e384293c_dcd5_5bab_8bb3_428fa7b8afcd" vbProcedure="false">'Use Phase'!$L$76</definedName>
    <definedName function="false" hidden="false" name="mleaf_e385dc28_51fb_542f_8902_647b92fc3815" vbProcedure="false">Graphs!$C$22</definedName>
    <definedName function="false" hidden="false" name="mleaf_e38dabd1_8684_55a3_a20a_232976c6b4dc" vbProcedure="false">Recycling!$AB$181</definedName>
    <definedName function="false" hidden="false" name="mleaf_e38f6300_42c4_56f0_8594_5993f4329a17" vbProcedure="false">'Use Phase'!$L$210</definedName>
    <definedName function="false" hidden="false" name="mleaf_e392a013_9b13_59a4_8a2f_0d04339248c5" vbProcedure="false">Resume_SensAnal!$M$13</definedName>
    <definedName function="false" hidden="false" name="mleaf_e395e3b0_7668_5e24_98e5_cd0fbc3095ba" vbProcedure="false">Resume_SensAnal!$V$23</definedName>
    <definedName function="false" hidden="false" name="mleaf_e3966a10_cac1_530e_ab14_ec7558fbe9df" vbProcedure="false">Resume_SensAnal!$S$167</definedName>
    <definedName function="false" hidden="false" name="mleaf_e397c25d_5884_5f46_b551_52abfdbaaad5" vbProcedure="false">'Use Phase'!$U$287</definedName>
    <definedName function="false" hidden="false" name="mleaf_e39ba342_815f_53af_9db3_36e606198d91" vbProcedure="false">Production!$AV$53</definedName>
    <definedName function="false" hidden="false" name="mleaf_e39d9925_ceb6_5bc4_9f9a_359c5d31f4e9" vbProcedure="false">'Use Phase'!$J$361</definedName>
    <definedName function="false" hidden="false" name="mleaf_e3b0de3f_5217_5b2b_9d5e_4cc444e8ff4b" vbProcedure="false">Production!$K$74</definedName>
    <definedName function="false" hidden="false" name="mleaf_e3b1c14f_54d1_59ae_9d0d_36c6b47670ed" vbProcedure="false">'Use Phase'!$AF$272</definedName>
    <definedName function="false" hidden="false" name="mleaf_e3b4092d_5b55_527c_b8d1_a7d009ddc023" vbProcedure="false">Resume_SensAnal!$H$65</definedName>
    <definedName function="false" hidden="false" name="mleaf_e3b6a31e_261a_5341_a2a7_2bc51882a2eb" vbProcedure="false">Resume_SensAnal!$O$162</definedName>
    <definedName function="false" hidden="false" name="mleaf_e3be55c7_4694_598f_ad81_ec44b995621e" vbProcedure="false">'Use Phase'!$D$8</definedName>
    <definedName function="false" hidden="false" name="mleaf_e3bf2e9c_efe8_5007_a136_a92195ff7633" vbProcedure="false">'Use Phase_Grid'!$R$213</definedName>
    <definedName function="false" hidden="false" name="mleaf_e3bf466a_79eb_55bc_9e07_b807710b25f9" vbProcedure="false">'Use Phase_Grid'!$B$48</definedName>
    <definedName function="false" hidden="false" name="mleaf_e3c43255_eed0_5a9b_8c1f_b09969f003db" vbProcedure="false">Resume_SensAnal!$AM$128</definedName>
    <definedName function="false" hidden="false" name="mleaf_e3c5fafe_af72_5819_9cd0_ff45344095cf" vbProcedure="false">Recycling!$AX$119</definedName>
    <definedName function="false" hidden="false" name="mleaf_e3c764ed_c039_5c95_b7f6_51f338cda056" vbProcedure="false">Recycling!$R$90</definedName>
    <definedName function="false" hidden="false" name="mleaf_e3c90a53_e0cf_5f3f_9a1f_1c54a7e9a59f" vbProcedure="false">Recycling!$AX$328</definedName>
    <definedName function="false" hidden="false" name="mleaf_e3c970f2_fb1f_5d1c_a6f7_c10547ddc381" vbProcedure="false">Recycling!$T$149</definedName>
    <definedName function="false" hidden="false" name="mleaf_e3cb8f82_0c9e_5c60_ba2b_14d03936510c" vbProcedure="false">'Use Phase_Grid'!$L$74</definedName>
    <definedName function="false" hidden="false" name="mleaf_e3ce6c27_f6d5_51dd_b050_b25855cafd75" vbProcedure="false">'Use Phase'!$T$265</definedName>
    <definedName function="false" hidden="false" name="mleaf_e3ceda01_bbef_5a52_9887_02103e78fa39" vbProcedure="false">Production!$M$34</definedName>
    <definedName function="false" hidden="false" name="mleaf_e3cf4b62_7390_5f1c_b361_a969f4a80858" vbProcedure="false">'Use Phase'!$AJ$312</definedName>
    <definedName function="false" hidden="false" name="mleaf_e3d26236_3a81_57bd_b441_e335e493a751" vbProcedure="false">Resume_SensAnal!$O$185</definedName>
    <definedName function="false" hidden="false" name="mleaf_e3d50515_9030_5957_8ce6_c61b449b4630" vbProcedure="false">Production!$V$9</definedName>
    <definedName function="false" hidden="false" name="mleaf_e3db54dd_cf51_5064_a142_83f16a7f49e0" vbProcedure="false">'Use Phase'!$O$255</definedName>
    <definedName function="false" hidden="false" name="mleaf_e3db9856_e3d5_562f_a179_cc95ba298a09" vbProcedure="false">'Use Phase'!$AE$269</definedName>
    <definedName function="false" hidden="false" name="mleaf_e3dbcfc2_b89d_57d4_8a25_5d23d47cbc9f" vbProcedure="false">'Use Phase_Grid'!$N$141</definedName>
    <definedName function="false" hidden="false" name="mleaf_e3e27df1_5776_51ee_9083_18fe6809afff" vbProcedure="false">'Use Phase_Grid'!$M$70</definedName>
    <definedName function="false" hidden="false" name="mleaf_e3e9df54_d89f_5dee_b969_c6b4be3eb897" vbProcedure="false">'Heat map article'!$AG$126</definedName>
    <definedName function="false" hidden="false" name="mleaf_e3ebe5d9_fd30_5120_8a8a_07990337d79b" vbProcedure="false">'Use Phase'!$N$6</definedName>
    <definedName function="false" hidden="false" name="mleaf_e3ebf7a0_6e5b_503d_bf6e_8030682c3d1e" vbProcedure="false">'Heat map article'!$O$98</definedName>
    <definedName function="false" hidden="false" name="mleaf_e3f09115_48a7_51e6_8ac0_0e8c4f6b25e6" vbProcedure="false">'Use Phase_Grid'!$K$27</definedName>
    <definedName function="false" hidden="false" name="mleaf_e3f09b46_8b42_5175_b01d_b2e276b95730" vbProcedure="false">'Use Phase'!$M$277</definedName>
    <definedName function="false" hidden="false" name="mleaf_e3f1f1eb_ae1d_584c_a764_30e4107d8a53" vbProcedure="false">Recycling!$M$187</definedName>
    <definedName function="false" hidden="false" name="mleaf_e3fd83df_5fe3_57bb_9d87_4a77ac44926b" vbProcedure="false">'Use Phase'!$J$271</definedName>
    <definedName function="false" hidden="false" name="mleaf_e401ab36_aa2f_5d9b_a612_f7d31fc76576" vbProcedure="false">Production!$AT$56</definedName>
    <definedName function="false" hidden="false" name="mleaf_e4031b1a_bb2c_5b08_8143_784ba1700841" vbProcedure="false">'Use Phase'!$AE$324</definedName>
    <definedName function="false" hidden="false" name="mleaf_e4091cfa_f833_5c8f_a0c4_fbefd1a25f64" vbProcedure="false">Resume_SensAnal!$J$30</definedName>
    <definedName function="false" hidden="false" name="mleaf_e40aa13c_7afd_5a0c_8a0f_880e475a9042" vbProcedure="false">'Heat map article'!$F$107</definedName>
    <definedName function="false" hidden="false" name="mleaf_e40f519b_d7eb_5f74_b54c_012d57d3d472" vbProcedure="false">'Heat map article'!$H$121</definedName>
    <definedName function="false" hidden="false" name="mleaf_e4111463_6bcb_5fc7_b08a_1ebe0f5e0ac4" vbProcedure="false">'Heat map article'!$W$109</definedName>
    <definedName function="false" hidden="false" name="mleaf_e413df38_3733_5042_bcf3_d42dc25080aa" vbProcedure="false">'Use Phase'!$J$217</definedName>
    <definedName function="false" hidden="false" name="mleaf_e4194dfb_e8f0_5e2b_8d51_a14872c11349" vbProcedure="false">'Heat map article'!$O$64</definedName>
    <definedName function="false" hidden="false" name="mleaf_e41de16a_7650_5058_bf63_5e4eb3efa728" vbProcedure="false">'Heat map article'!$AH$146</definedName>
    <definedName function="false" hidden="false" name="mleaf_e41e408d_9554_52a0_84c8_f5ad9eb9c250" vbProcedure="false">Resume_SensAnal!$O$216</definedName>
    <definedName function="false" hidden="false" name="mleaf_e420809b_32b6_5908_be36_ca293d66d073" vbProcedure="false">Production!$BF$212</definedName>
    <definedName function="false" hidden="false" name="mleaf_e424dd5d_da08_5a0b_89fb_26eefbd98504" vbProcedure="false">'Use Phase'!$M$140</definedName>
    <definedName function="false" hidden="false" name="mleaf_e4275ed2_cff8_5533_be79_b5737cc5e9c3" vbProcedure="false">'Use Phase_Grid'!$N$72</definedName>
    <definedName function="false" hidden="false" name="mleaf_e4278622_b09a_5cd7_97ed_f8fa279b00a7" vbProcedure="false">Graphs!$L$23</definedName>
    <definedName function="false" hidden="false" name="mleaf_e429faab_1c46_59ce_9c04_369947d18688" vbProcedure="false">'Use Phase'!$M$118</definedName>
    <definedName function="false" hidden="false" name="mleaf_e42b4a7c_279e_563b_8d1b_7e5019fb5c7c" vbProcedure="false">'Heat map article'!$AG$111</definedName>
    <definedName function="false" hidden="false" name="mleaf_e42c0215_2dc8_5fd2_8181_75310ddac6dc" vbProcedure="false">Recycling!$BF$129</definedName>
    <definedName function="false" hidden="false" name="mleaf_e42c09fe_1393_5784_97a4_1578a49971e2" vbProcedure="false">Production!$AV$49</definedName>
    <definedName function="false" hidden="false" name="mleaf_e42ddcb9_f6a5_51c6_aeb1_864e37e299da" vbProcedure="false">'Use Phase_Grid'!$Q$158</definedName>
    <definedName function="false" hidden="false" name="mleaf_e42f6d9a_7aca_576b_904b_7dd1a74cabb7" vbProcedure="false">Graphs!$P$20</definedName>
    <definedName function="false" hidden="false" name="mleaf_e432f719_986f_5edd_9827_e80a7a644055" vbProcedure="false">Recycling!$AX$325</definedName>
    <definedName function="false" hidden="false" name="mleaf_e432faf6_9e64_52ce_994a_ea10dcd7fa1e" vbProcedure="false">'Use Phase_Grid'!$Q$192</definedName>
    <definedName function="false" hidden="false" name="mleaf_e436d0b9_afaa_5d99_b903_85552af9900a" vbProcedure="false">'Use Phase'!$AH$204</definedName>
    <definedName function="false" hidden="false" name="mleaf_e43aeb42_02e8_52e8_ab23_fad4400069a4" vbProcedure="false">Resume_SensAnal!$AR$71</definedName>
    <definedName function="false" hidden="false" name="mleaf_e43ef69e_82f4_5bc9_8246_820760192be2" vbProcedure="false">'Heat map article'!$M$156</definedName>
    <definedName function="false" hidden="false" name="mleaf_e441d467_3967_513b_bd43_334da9f16fe3" vbProcedure="false">'Use Phase'!$W$268</definedName>
    <definedName function="false" hidden="false" name="mleaf_e44e1ea9_6517_5cd0_8510_7a54bbd04eac" vbProcedure="false">'Heat map article'!$Q$151</definedName>
    <definedName function="false" hidden="false" name="mleaf_e455abf7_578b_5d36_a587_8e99023f1662" vbProcedure="false">'Heat map article'!$AQ$36</definedName>
    <definedName function="false" hidden="false" name="mleaf_e4582ece_6237_580a_8232_f2632c094e00" vbProcedure="false">'Use Phase'!$K$111</definedName>
    <definedName function="false" hidden="false" name="mleaf_e45903db_bffe_5e56_9c4f_37be7d2cc7aa" vbProcedure="false">'Heat map article'!$I$35</definedName>
    <definedName function="false" hidden="false" name="mleaf_e4595d61_2594_59db_b321_c43cf0bef8ec" vbProcedure="false">'Use Phase'!$M$5</definedName>
    <definedName function="false" hidden="false" name="mleaf_e459aa13_a93d_55b5_88cc_4b3e1037a4e3" vbProcedure="false">'Use Phase_Grid'!$L$208</definedName>
    <definedName function="false" hidden="false" name="mleaf_e45ddc93_e276_5895_9f8b_c20566a7cad4" vbProcedure="false">Resume_SensAnal!$Q$115</definedName>
    <definedName function="false" hidden="false" name="mleaf_e45efbf2_9188_5394_bc06_951bad862b2c" vbProcedure="false">Recycling!$AX$300</definedName>
    <definedName function="false" hidden="false" name="mleaf_e460e255_4eb8_59a2_a2d2_0e6634b17f17" vbProcedure="false">Recycling!$H$129</definedName>
    <definedName function="false" hidden="false" name="mleaf_e46a752d_c64e_572a_85db_70361cf7e0b7" vbProcedure="false">'Use Phase'!$AH$141</definedName>
    <definedName function="false" hidden="false" name="mleaf_e46f09f4_b260_5f0f_92ba_9fbfe92602c5" vbProcedure="false">'Use Phase'!$AI$220</definedName>
    <definedName function="false" hidden="false" name="mleaf_e4701fac_eba5_56ba_ab7e_d74002448d7b" vbProcedure="false">Recycling!$V$172</definedName>
    <definedName function="false" hidden="false" name="mleaf_e473e870_c225_5850_bf4f_a813a30b34ab" vbProcedure="false">Graphs!$G$16</definedName>
    <definedName function="false" hidden="false" name="mleaf_e4765f08_83a5_5b91_841d_0dee034c3af6" vbProcedure="false">'Use Phase_Grid'!$L$207</definedName>
    <definedName function="false" hidden="false" name="mleaf_e476e084_affd_526a_ad92_92190d492778" vbProcedure="false">Recycling!$M$171</definedName>
    <definedName function="false" hidden="false" name="mleaf_e478b6b2_1973_50ed_bf29_191248b83494" vbProcedure="false">'Use Phase_Grid'!$M$215</definedName>
    <definedName function="false" hidden="false" name="mleaf_e47e4da4_04ca_57a1_8204_e032877351f9" vbProcedure="false">'Use Phase'!$AE$323</definedName>
    <definedName function="false" hidden="false" name="mleaf_e48041fc_63d4_5da8_9745_2f04e7e34a8e" vbProcedure="false">'Heat map article'!$AB$14</definedName>
    <definedName function="false" hidden="false" name="mleaf_e481a890_a1b6_5700_9370_470d060de9d0" vbProcedure="false">Resume_SensAnal!$I$159</definedName>
    <definedName function="false" hidden="false" name="mleaf_e482eda8_ae2c_5e31_8ec8_4fe0d486477c" vbProcedure="false">'Use Phase'!$O$163</definedName>
    <definedName function="false" hidden="false" name="mleaf_e48660e2_58fc_589c_98ff_7eaa3c2d6a84" vbProcedure="false">Recycling!$AS$155</definedName>
    <definedName function="false" hidden="false" name="mleaf_e48859de_e766_5475_89fe_410f0441f4f0" vbProcedure="false">Production!$AL$150</definedName>
    <definedName function="false" hidden="false" name="mleaf_e48d7261_5f5c_56a3_8edd_174494af1254" vbProcedure="false">Resume_SensAnal!$Q$123</definedName>
    <definedName function="false" hidden="false" name="mleaf_e48ed07f_11e2_55bc_8c1e_27642f04ed6e" vbProcedure="false">'Use Phase_Grid'!$L$203</definedName>
    <definedName function="false" hidden="false" name="mleaf_e48fd563_cc83_5082_9b8a_10f7687daf86" vbProcedure="false">Recycling!$AT$90</definedName>
    <definedName function="false" hidden="false" name="mleaf_e49128d5_5757_564f_bc0d_fdc8f676fd73" vbProcedure="false">'Use Phase'!$P$43</definedName>
    <definedName function="false" hidden="false" name="mleaf_e4913ba2_f7e0_540b_bcf1_7d635aa6dc72" vbProcedure="false">'Use Phase'!$S$142</definedName>
    <definedName function="false" hidden="false" name="mleaf_e492b124_b997_58bc_88c2_93e385e175d8" vbProcedure="false">'Use Phase_Grid'!$M$114</definedName>
    <definedName function="false" hidden="false" name="mleaf_e493d137_31dd_5898_8ec8_abc9c46d7c3f" vbProcedure="false">Production!$AU$150</definedName>
    <definedName function="false" hidden="false" name="mleaf_e497a422_d4fc_5aa3_ab7c_469982ef4b9d" vbProcedure="false">Resume_SensAnal!$E$64</definedName>
    <definedName function="false" hidden="false" name="mleaf_e49ac4c7_dafc_5e68_9d0d_9a746636af1d" vbProcedure="false">'Use Phase'!$AF$330</definedName>
    <definedName function="false" hidden="false" name="mleaf_e49c1254_350f_5b2e_8a4f_62fc923be1c2" vbProcedure="false">Production!$BD$198</definedName>
    <definedName function="false" hidden="false" name="mleaf_e4a0995e_224c_58c7_bf0c_921705e6324b" vbProcedure="false">Graphs!$N$59</definedName>
    <definedName function="false" hidden="false" name="mleaf_e4a2a897_2f13_5f14_82fe_5f6868ef8b41" vbProcedure="false">Resume_SensAnal!$T$187</definedName>
    <definedName function="false" hidden="false" name="mleaf_e4a421bc_28a6_5e41_9bd5_3e4fda7750c5" vbProcedure="false">'Heat map article'!$L$155</definedName>
    <definedName function="false" hidden="false" name="mleaf_e4a5600e_16d8_5db6_8701_f0f0fb627ffb" vbProcedure="false">Production!$M$65</definedName>
    <definedName function="false" hidden="false" name="mleaf_e4ab451c_6883_5a83_818d_33882677a1e6" vbProcedure="false">Graphs!$M$33</definedName>
    <definedName function="false" hidden="false" name="mleaf_e4b163b0_d736_5d56_9c25_e6d6a0c1f45e" vbProcedure="false">'Use Phase_Grid'!$K$38</definedName>
    <definedName function="false" hidden="false" name="mleaf_e4b1b3da_25b7_560c_b0fa_a4ab6fb44562" vbProcedure="false">'Use Phase'!$R$78</definedName>
    <definedName function="false" hidden="false" name="mleaf_e4b1ccb2_cafa_53ee_89e0_1bd4fb00d56d" vbProcedure="false">Production!$Y$192</definedName>
    <definedName function="false" hidden="false" name="mleaf_e4bba16a_9d96_53b1_9c26_467bf37f96e0" vbProcedure="false">Resume_SensAnal!$E$148</definedName>
    <definedName function="false" hidden="false" name="mleaf_e4bef29c_d0a3_5cc9_9528_4fc535ab72d5" vbProcedure="false">Recycling!$AX$94</definedName>
    <definedName function="false" hidden="false" name="mleaf_e4bf1100_f010_5ee5_abdc_1f717671aac1" vbProcedure="false">Resume_SensAnal!$AD$34</definedName>
    <definedName function="false" hidden="false" name="mleaf_e4d07ea0_04cf_5991_a0f9_f2ef8936a5ea" vbProcedure="false">'Use Phase'!$N$260</definedName>
    <definedName function="false" hidden="false" name="mleaf_e4d09c35_e4d2_5339_b967_d2f2476b44c2" vbProcedure="false">'Heat map article'!$D$105</definedName>
    <definedName function="false" hidden="false" name="mleaf_e4d29765_714f_5dab_b4df_9d87cd293a08" vbProcedure="false">'Heat map article'!$C$84</definedName>
    <definedName function="false" hidden="false" name="mleaf_e4d94825_0bb1_55ab_816d_a7dd13618a93" vbProcedure="false">'Heat map article'!$AQ$9</definedName>
    <definedName function="false" hidden="false" name="mleaf_e4defbeb_fdc4_5d44_b5c4_1f3e81b09bfd" vbProcedure="false">'Use Phase'!$R$336</definedName>
    <definedName function="false" hidden="false" name="mleaf_e4e50033_80bf_5437_80a8_3c825f6f947f" vbProcedure="false">'Use Phase'!$AE$344</definedName>
    <definedName function="false" hidden="false" name="mleaf_e4ea2a79_b163_5057_a0f5_3807c77a3cf4" vbProcedure="false">Recycling!$AB$192</definedName>
    <definedName function="false" hidden="false" name="mleaf_e4eb54c0_be82_5b58_b256_3b5e149773a3" vbProcedure="false">'Heat map article'!$P$18</definedName>
    <definedName function="false" hidden="false" name="mleaf_e4ebbda5_2d46_50fc_aba0_90fda1395d95" vbProcedure="false">'Use Phase'!$V$276</definedName>
    <definedName function="false" hidden="false" name="mleaf_e4ee8e18_158f_5e9f_9512_bbb7cebc45c4" vbProcedure="false">'Use Phase'!$O$42</definedName>
    <definedName function="false" hidden="false" name="mleaf_e4ef054c_2410_5ef5_8f18_516ca52f7c07" vbProcedure="false">Resume_SensAnal!$H$118</definedName>
    <definedName function="false" hidden="false" name="mleaf_e4f578aa_97a8_5149_acf5_a9e72c75c474" vbProcedure="false">Recycling!$BS$108</definedName>
    <definedName function="false" hidden="false" name="mleaf_e4f98efe_52ba_5374_bc69_7fe6452c8539" vbProcedure="false">'Use Phase'!$F$58</definedName>
    <definedName function="false" hidden="false" name="mleaf_e4f9f08d_6a2d_5811_a3ef_ccf672db31a1" vbProcedure="false">'Heat map article'!$Y$118</definedName>
    <definedName function="false" hidden="false" name="mleaf_e4fb33bc_9e4f_516c_b97a_a6762d7ea5fc" vbProcedure="false">'Heat map article'!$AL$37</definedName>
    <definedName function="false" hidden="false" name="mleaf_e503ce27_5e71_530c_b201_8bc9584fdd0f" vbProcedure="false">Resume_SensAnal!$E$118</definedName>
    <definedName function="false" hidden="false" name="mleaf_e507f8b3_ee3c_5e64_8a21_9586c9507707" vbProcedure="false">Recycling!$AV$302</definedName>
    <definedName function="false" hidden="false" name="mleaf_e50a4c55_4b28_5c3c_b091_5e81a31d479a" vbProcedure="false">Production!$BN$90</definedName>
    <definedName function="false" hidden="false" name="mleaf_e5108447_fd81_557e_9cf9_0ed159166de8" vbProcedure="false">Resume_SensAnal!$F$49</definedName>
    <definedName function="false" hidden="false" name="mleaf_e5136d4f_3683_5c14_af7f_ad2605784817" vbProcedure="false">Recycling!$BK$307</definedName>
    <definedName function="false" hidden="false" name="mleaf_e51526e4_103c_5391_ac57_016d46875072" vbProcedure="false">Resume_SensAnal!$AC$91</definedName>
    <definedName function="false" hidden="false" name="mleaf_e51616d5_246b_5ebb_81ac_6a8336e441df" vbProcedure="false">'Use Phase_Grid'!$P$86</definedName>
    <definedName function="false" hidden="false" name="mleaf_e51e5749_661c_57f1_a822_f145a62ab3b3" vbProcedure="false">'Use Phase'!$C$15</definedName>
    <definedName function="false" hidden="false" name="mleaf_e51f47b6_3e7a_5ba7_9c4d_d4bde2e8caca" vbProcedure="false">'Use Phase'!$M$119</definedName>
    <definedName function="false" hidden="false" name="mleaf_e52072b5_c088_593b_99eb_00d56c9b7cd9" vbProcedure="false">Resume_SensAnal!$G$207</definedName>
    <definedName function="false" hidden="false" name="mleaf_e521f79a_7082_564b_b98d_c758c4ffbb08" vbProcedure="false">'Heat map article'!$AA$110</definedName>
    <definedName function="false" hidden="false" name="mleaf_e52299f5_d480_5025_9c11_07fec6204688" vbProcedure="false">'Heat map article'!$V$39</definedName>
    <definedName function="false" hidden="false" name="mleaf_e5233dc2_1e24_5793_8909_1bf88a502723" vbProcedure="false">'Use Phase'!$S$137</definedName>
    <definedName function="false" hidden="false" name="mleaf_e52b1071_c7e2_5c8c_93f9_1123d349925e" vbProcedure="false">'Use Phase'!$U$228</definedName>
    <definedName function="false" hidden="false" name="mleaf_e52b6b8a_c0c4_5fd9_a149_e2196f06f3c1" vbProcedure="false">'Use Phase'!$R$270</definedName>
    <definedName function="false" hidden="false" name="mleaf_e5341c4e_bcda_53cd_8608_0a674515b0f2" vbProcedure="false">'Heat map article'!$BB$12</definedName>
    <definedName function="false" hidden="false" name="mleaf_e53caba5_6f89_52d5_a029_647c91a304de" vbProcedure="false">'Use Phase'!$P$51</definedName>
    <definedName function="false" hidden="false" name="mleaf_e54cb398_2235_5c27_9327_918ab9b12e5e" vbProcedure="false">'Heat map article'!$D$56</definedName>
    <definedName function="false" hidden="false" name="mleaf_e54ccef1_aed9_5c00_a18f_beabf8a7c642" vbProcedure="false">Recycling!$AG$175</definedName>
    <definedName function="false" hidden="false" name="mleaf_e54e6c39_8104_5dda_919b_37e88b39c5f3" vbProcedure="false">'Use Phase_Grid'!$K$92</definedName>
    <definedName function="false" hidden="false" name="mleaf_e5532967_9ac7_5b9c_a8a9_428ea6215ad9" vbProcedure="false">'Heat map article'!$W$106</definedName>
    <definedName function="false" hidden="false" name="mleaf_e55720a3_a0d4_562b_b322_680437a7bfd4" vbProcedure="false">Production!$BN$47</definedName>
    <definedName function="false" hidden="false" name="mleaf_e55ad089_dc0d_523a_af86_27506a5fb215" vbProcedure="false">'Use Phase'!$O$146</definedName>
    <definedName function="false" hidden="false" name="mleaf_e55b0581_5c7a_5733_87f8_50526ef70213" vbProcedure="false">'Use Phase'!$AD$214</definedName>
    <definedName function="false" hidden="false" name="mleaf_e55b102c_c712_5de8_bcad_21b40545f260" vbProcedure="false">'Use Phase'!$V$240</definedName>
    <definedName function="false" hidden="false" name="mleaf_e565d887_7b2f_5616_bfcf_2396cf426d4e" vbProcedure="false">Production!$F$232</definedName>
    <definedName function="false" hidden="false" name="mleaf_e56730fb_8f70_54a3_ae3e_f3238bc6aa28" vbProcedure="false">Resume_SensAnal!$AK$96</definedName>
    <definedName function="false" hidden="false" name="mleaf_e5677163_5102_5406_a316_3f3c4070f7dd" vbProcedure="false">Recycling!$U$162</definedName>
    <definedName function="false" hidden="false" name="mleaf_e569bb1c_5566_52e9_9bae_bad44ed78049" vbProcedure="false">'Heat map article'!$U$15</definedName>
    <definedName function="false" hidden="false" name="mleaf_e56b435e_15ea_5c43_905c_9c509ad07b6a" vbProcedure="false">Graphs!$K$34</definedName>
    <definedName function="false" hidden="false" name="mleaf_e577ffc0_e689_556f_b8cb_cda148d29f81" vbProcedure="false">Recycling!$BJ$343</definedName>
    <definedName function="false" hidden="false" name="mleaf_e5788f53_74b6_5816_8212_dcbadeacce58" vbProcedure="false">'Heat map article'!$I$150</definedName>
    <definedName function="false" hidden="false" name="mleaf_e57daa42_06b8_56fa_a5a3_ce3606107625" vbProcedure="false">Production!$BM$176</definedName>
    <definedName function="false" hidden="false" name="mleaf_e57ec003_886d_54be_9e29_51235c5bb431" vbProcedure="false">Production!$J$134</definedName>
    <definedName function="false" hidden="false" name="mleaf_e5809c8a_c7cf_5c58_b4a7_bfdc5b8ded16" vbProcedure="false">'Use Phase'!$S$234</definedName>
    <definedName function="false" hidden="false" name="mleaf_e580d44d_042e_5bb7_bc7a_aad3381b9411" vbProcedure="false">'Heat map article'!$O$151</definedName>
    <definedName function="false" hidden="false" name="mleaf_e5819ca7_dded_5f84_bcb0_aa5a209d6fd4" vbProcedure="false">'Use Phase'!$AF$206</definedName>
    <definedName function="false" hidden="false" name="mleaf_e581d07a_bc0e_521a_8564_025b4cc0b326" vbProcedure="false">Production!$H$23</definedName>
    <definedName function="false" hidden="false" name="mleaf_e586f85a_d259_5a0e_83c3_17fd315467e1" vbProcedure="false">Resume_SensAnal!$AL$90</definedName>
    <definedName function="false" hidden="false" name="mleaf_e58bff9e_3a7f_5e80_ace1_f19655ee544e" vbProcedure="false">Graphs!$N$56</definedName>
    <definedName function="false" hidden="false" name="mleaf_e58c55d6_1ab0_5f22_884b_6dae1620dc3b" vbProcedure="false">'Use Phase'!$AD$216</definedName>
    <definedName function="false" hidden="false" name="mleaf_e58e4f1c_b437_537b_a777_93b845355b22" vbProcedure="false">'Use Phase'!$P$33</definedName>
    <definedName function="false" hidden="false" name="mleaf_e58f3727_323c_570d_be6c_5e1734742e33" vbProcedure="false">'Use Phase_Grid'!$P$236</definedName>
    <definedName function="false" hidden="false" name="mleaf_e5943481_de61_5d7c_b38b_1b5791962ef5" vbProcedure="false">Recycling!$V$115</definedName>
    <definedName function="false" hidden="false" name="mleaf_e5989609_3a37_5fcb_8f65_62f91ae51ecc" vbProcedure="false">'Use Phase'!$P$211</definedName>
    <definedName function="false" hidden="false" name="mleaf_e599bcde_1e56_55e0_9e1a_aca11c3a24cb" vbProcedure="false">Whisker_Sens!$J$22</definedName>
    <definedName function="false" hidden="false" name="mleaf_e59dc2e1_754f_5512_b795_819dbf320e5e" vbProcedure="false">'Heat map article'!$Q$119</definedName>
    <definedName function="false" hidden="false" name="mleaf_e59e05cc_7ace_5a14_9f5e_e4c4688cd589" vbProcedure="false">'Use Phase'!$S$184</definedName>
    <definedName function="false" hidden="false" name="mleaf_e59ece9e_19f3_5353_8596_ccdea9477fef" vbProcedure="false">Recycling!$CC$112</definedName>
    <definedName function="false" hidden="false" name="mleaf_e5a3be00_625a_5e13_8d80_9851033d94c7" vbProcedure="false">'Use Phase_Grid'!$N$172</definedName>
    <definedName function="false" hidden="false" name="mleaf_e5a7ac4c_72df_5a08_9691_925946cca374" vbProcedure="false">'Heat map article'!$E$155</definedName>
    <definedName function="false" hidden="false" name="mleaf_e5acbc46_64d6_5ba1_adae_3920a18f74c1" vbProcedure="false">'Use Phase'!$AF$292</definedName>
    <definedName function="false" hidden="false" name="mleaf_e5ae0b95_9522_5541_b151_648bed81f771" vbProcedure="false">Graphs!$E$28</definedName>
    <definedName function="false" hidden="false" name="mleaf_e5b15b5e_51d0_5f7e_a18d_1d0e517abfbe" vbProcedure="false">Graphs!$I$12</definedName>
    <definedName function="false" hidden="false" name="mleaf_e5b32b9d_cfe1_5e71_bc0e_9bf2cb4b04ba" vbProcedure="false">Recycling!$L$129</definedName>
    <definedName function="false" hidden="false" name="mleaf_e5b687d3_bee1_5f91_b8d8_5118b4624a4e" vbProcedure="false">'Use Phase'!$AK$173</definedName>
    <definedName function="false" hidden="false" name="mleaf_e5b73a94_4c5e_5491_835f_44a9e970b9a1" vbProcedure="false">Recycling!$AS$331</definedName>
    <definedName function="false" hidden="false" name="mleaf_e5b7530d_7eb0_5d7f_95f0_0590c46ae0e2" vbProcedure="false">Resume_SensAnal!$O$191</definedName>
    <definedName function="false" hidden="false" name="mleaf_e5b98be0_584e_559e_a4b5_9994bdee6438" vbProcedure="false">'Heat map article'!$AJ$52</definedName>
    <definedName function="false" hidden="false" name="mleaf_e5b9dc1a_f518_5a60_b6f9_7f8680f6adf6" vbProcedure="false">'Heat map article'!$M$143</definedName>
    <definedName function="false" hidden="false" name="mleaf_e5bb1bdc_4245_5bc4_bc44_7b169180e316" vbProcedure="false">Recycling!$AL$147</definedName>
    <definedName function="false" hidden="false" name="mleaf_e5bbecc0_3f03_58b2_8f98_b953019dbd19" vbProcedure="false">Production!$I$136</definedName>
    <definedName function="false" hidden="false" name="mleaf_e5bec57e_16b4_5712_809d_2f957e114275" vbProcedure="false">'Heat map article'!$M$86</definedName>
    <definedName function="false" hidden="false" name="mleaf_e5c23c41_1531_5ce4_ac1a_1f9abdaa157f" vbProcedure="false">'Use Phase_Grid'!$S$208</definedName>
    <definedName function="false" hidden="false" name="mleaf_e5c28c7e_206f_51a9_b67f_ecf197f08892" vbProcedure="false">Resume_SensAnal!$AL$79</definedName>
    <definedName function="false" hidden="false" name="mleaf_e5c461c8_52ac_5b63_9baf_5c36b33da22f" vbProcedure="false">Resume_SensAnal!$P$61</definedName>
    <definedName function="false" hidden="false" name="mleaf_e5c6e4d1_a141_5f0d_898e_a6e37d61466e" vbProcedure="false">'Use Phase'!$AF$219</definedName>
    <definedName function="false" hidden="false" name="mleaf_e5c74966_5d8e_5f54_9695_caaaa280c5d7" vbProcedure="false">'Use Phase'!$AJ$338</definedName>
    <definedName function="false" hidden="false" name="mleaf_e5c942a1_f75e_5809_b8a7_2e4205a3b0e6" vbProcedure="false">'Heat map article'!$AJ$6</definedName>
    <definedName function="false" hidden="false" name="mleaf_e5cbf7c4_575c_503b_bedc_8b7b3808b4c9" vbProcedure="false">Production!$BO$189</definedName>
    <definedName function="false" hidden="false" name="mleaf_e5ccc367_dea2_5b35_9034_666254a586eb" vbProcedure="false">'Use Phase'!$AK$169</definedName>
    <definedName function="false" hidden="false" name="mleaf_e5ce59fb_ca6c_56cc_aee7_b820f4c2bc90" vbProcedure="false">Recycling!$CC$117</definedName>
    <definedName function="false" hidden="false" name="mleaf_e5cf7410_6b2b_505b_b0c4_da7f068fc517" vbProcedure="false">Recycling!$AU$84</definedName>
    <definedName function="false" hidden="false" name="mleaf_e5cfe2d6_093c_5212_bfd3_60314e95c080" vbProcedure="false">Resume_SensAnal!$R$162</definedName>
    <definedName function="false" hidden="false" name="mleaf_e5d0204e_a864_5d5c_96b9_dd29490cd4b6" vbProcedure="false">Resume_SensAnal!$H$202</definedName>
    <definedName function="false" hidden="false" name="mleaf_e5d05c41_098d_5d29_8ce7_ef6664cf9ffd" vbProcedure="false">'Use Phase'!$N$205</definedName>
    <definedName function="false" hidden="false" name="mleaf_e5d06772_25e6_537d_a259_f17f9709dc4b" vbProcedure="false">'Use Phase'!$U$304</definedName>
    <definedName function="false" hidden="false" name="mleaf_e5d47a8a_6017_5eee_b4b9_77af829e0922" vbProcedure="false">Production!$AL$84</definedName>
    <definedName function="false" hidden="false" name="mleaf_e5db4fb1_b2d5_51d8_b365_ed4bd958e654" vbProcedure="false">'Use Phase'!$AL$206</definedName>
    <definedName function="false" hidden="false" name="mleaf_e5e42180_a88d_546f_8783_bfe9e8c4d11c" vbProcedure="false">'Use Phase'!$AJ$274</definedName>
    <definedName function="false" hidden="false" name="mleaf_e5e44b5c_9aa8_547e_9201_3da6a3f42201" vbProcedure="false">Graphs!$F$52</definedName>
    <definedName function="false" hidden="false" name="mleaf_e5e63e49_9de9_5a88_9b9d_f40771c9c9f7" vbProcedure="false">'Heat map article'!$H$20</definedName>
    <definedName function="false" hidden="false" name="mleaf_e5e7433c_a843_5761_b377_59e080bb20ce" vbProcedure="false">'Use Phase'!$L$17</definedName>
    <definedName function="false" hidden="false" name="mleaf_e5edb065_aa24_5b6b_b171_e817465301ca" vbProcedure="false">'Use Phase'!$P$152</definedName>
    <definedName function="false" hidden="false" name="mleaf_e5f07bba_fcbf_586d_96be_242de439e3dc" vbProcedure="false">Resume_SensAnal!$F$126</definedName>
    <definedName function="false" hidden="false" name="mleaf_e5f6056d_5378_5be3_b1e3_b561b33b3322" vbProcedure="false">'Heat map article'!$F$34</definedName>
    <definedName function="false" hidden="false" name="mleaf_e5f9894b_00fd_5fcf_ba5f_3b9a29c0088b" vbProcedure="false">Resume_SensAnal!$AB$107</definedName>
    <definedName function="false" hidden="false" name="mleaf_e5fb682c_a7ce_50b2_a5e2_c4008f77e1e0" vbProcedure="false">Resume_SensAnal!$T$33</definedName>
    <definedName function="false" hidden="false" name="mleaf_e5fc9201_c738_54c2_af25_2652e34ee9a3" vbProcedure="false">'Use Phase'!$K$62</definedName>
    <definedName function="false" hidden="false" name="mleaf_e5fe9be1_67f5_5775_ab52_2fba80c7bb61" vbProcedure="false">'Heat map article'!$AV$12</definedName>
    <definedName function="false" hidden="false" name="mleaf_e5ff16e3_7c05_5294_995c_2244f3f6ec74" vbProcedure="false">Recycling!$F$144</definedName>
    <definedName function="false" hidden="false" name="mleaf_e600043b_0191_51fd_b31c_68d448710290" vbProcedure="false">Recycling!$AX$110</definedName>
    <definedName function="false" hidden="false" name="mleaf_e6044cfe_1230_5ff8_983c_e084431d4723" vbProcedure="false">'Use Phase'!$O$254</definedName>
    <definedName function="false" hidden="false" name="mleaf_e6049d2a_ec1b_589f_8988_a986e1db7b21" vbProcedure="false">'Use Phase'!$J$153</definedName>
    <definedName function="false" hidden="false" name="mleaf_e605edca_4302_5410_9fd5_5f1dd43b2fef" vbProcedure="false">'Heat map article'!$AE$151</definedName>
    <definedName function="false" hidden="false" name="mleaf_e6098665_c958_582f_8b6c_8d9478df084c" vbProcedure="false">Production!$AW$15</definedName>
    <definedName function="false" hidden="false" name="mleaf_e60ba42b_9710_5c69_8722_673e7ffe33bb" vbProcedure="false">Recycling!$BB$87</definedName>
    <definedName function="false" hidden="false" name="mleaf_e60e047f_656a_5f98_8890_522a057a5be3" vbProcedure="false">Recycling!$AV$84</definedName>
    <definedName function="false" hidden="false" name="mleaf_e60f4b2b_2355_5320_8c2d_17b2ffefb79d" vbProcedure="false">Production!$J$127</definedName>
    <definedName function="false" hidden="false" name="mleaf_e6106de8_7b34_5fbc_b530_194bd44a97cd" vbProcedure="false">Recycling!$Q$93</definedName>
    <definedName function="false" hidden="false" name="mleaf_e6122ce8_e396_56b6_9587_07fe7fd54396" vbProcedure="false">Production!$AV$187</definedName>
    <definedName function="false" hidden="false" name="mleaf_e613e9a8_0567_5e46_8205_e417f705abb6" vbProcedure="false">Recycling!$AN$87</definedName>
    <definedName function="false" hidden="false" name="mleaf_e61f0686_6652_521f_a798_46d878aa70a6" vbProcedure="false">Production!$BM$91</definedName>
    <definedName function="false" hidden="false" name="mleaf_e61f57ed_d1a8_50c3_9286_c11b237c1edf" vbProcedure="false">Resume_SensAnal!$D$92</definedName>
    <definedName function="false" hidden="false" name="mleaf_e62858db_380f_5a11_989f_0e41171efa5d" vbProcedure="false">'Use Phase'!$O$26</definedName>
    <definedName function="false" hidden="false" name="mleaf_e62aa4fe_f69e_5311_a849_11146fe93802" vbProcedure="false">Recycling!$AP$312</definedName>
    <definedName function="false" hidden="false" name="mleaf_e62b2795_7021_5da8_8e92_7efb3325d6e5" vbProcedure="false">'Use Phase'!$R$353</definedName>
    <definedName function="false" hidden="false" name="mleaf_e62c0b3d_0341_51c4_b099_ab7be1825d35" vbProcedure="false">Recycling!$AP$143</definedName>
    <definedName function="false" hidden="false" name="mleaf_e62f0601_c573_558a_bfc3_867cbdf8ce7c" vbProcedure="false">Production!$AA$50</definedName>
    <definedName function="false" hidden="false" name="mleaf_e631e113_5b9b_5866_bf2c_16c8366e9495" vbProcedure="false">'Use Phase'!$P$358</definedName>
    <definedName function="false" hidden="false" name="mleaf_e632a6d3_fc8c_58c8_ae3d_117c24652279" vbProcedure="false">Whisker_Sens!$D$14</definedName>
    <definedName function="false" hidden="false" name="mleaf_e63300e1_edc7_54e1_9113_4ba59bf0fe62" vbProcedure="false">'Use Phase_Grid'!$Q$254</definedName>
    <definedName function="false" hidden="false" name="mleaf_e636892a_872e_5a51_99a6_d5c53885a9d2" vbProcedure="false">'Heat map article'!$J$66</definedName>
    <definedName function="false" hidden="false" name="mleaf_e6373d29_4d8e_5c6e_9dd7_7bbacc3dfbd3" vbProcedure="false">'Use Phase'!$T$154</definedName>
    <definedName function="false" hidden="false" name="mleaf_e6382eb5_8de1_5dc2_bf26_51dd14cdcd21" vbProcedure="false">Recycling!$AD$171</definedName>
    <definedName function="false" hidden="false" name="mleaf_e6396e8f_b895_55ec_8386_93ef79727dc9" vbProcedure="false">'Use Phase_Grid'!$M$241</definedName>
    <definedName function="false" hidden="false" name="mleaf_e6399be0_6137_5fbd_918f_10bf76d6d007" vbProcedure="false">'Use Phase'!$O$320</definedName>
    <definedName function="false" hidden="false" name="mleaf_e63b4f35_2eb2_572a_ac04_85205c41005c" vbProcedure="false">Production!$J$121</definedName>
    <definedName function="false" hidden="false" name="mleaf_e63de0c2_3e96_516e_bdfa_8e28c59c3606" vbProcedure="false">Production!$BF$83</definedName>
    <definedName function="false" hidden="false" name="mleaf_e64943a1_6c99_5ecb_b44f_951dc9595096" vbProcedure="false">Recycling!$BK$344</definedName>
    <definedName function="false" hidden="false" name="mleaf_e64eedfe_cd3e_5966_87e9_b882184d21a0" vbProcedure="false">'Heat map article'!$Z$80</definedName>
    <definedName function="false" hidden="false" name="mleaf_e650d1ab_ff4f_5146_8e27_646d336f8ff3" vbProcedure="false">Production!$B$30</definedName>
    <definedName function="false" hidden="false" name="mleaf_e651b810_ca54_5d3f_8b09_420499cdcc23" vbProcedure="false">Recycling!$AB$162</definedName>
    <definedName function="false" hidden="false" name="mleaf_e65ad1d2_168f_5d84_994f_3584fcc66fa0" vbProcedure="false">Graphs!$I$34</definedName>
    <definedName function="false" hidden="false" name="mleaf_e65f3a0a_163e_5c96_a9f2_80e0d3a1e5e8" vbProcedure="false">'Heat map article'!$X$135</definedName>
    <definedName function="false" hidden="false" name="mleaf_e65fc5c8_0084_5484_80d9_a6374bc0f04b" vbProcedure="false">'Use Phase'!$R$139</definedName>
    <definedName function="false" hidden="false" name="mleaf_e660f0f0_631a_5598_a1ee_3bb4fe6bbcc0" vbProcedure="false">'Heat map article'!$G$132</definedName>
    <definedName function="false" hidden="false" name="mleaf_e6619971_b70a_5ec7_8f57_d85b25545909" vbProcedure="false">'Use Phase_Grid'!$K$116</definedName>
    <definedName function="false" hidden="false" name="mleaf_e665594f_ff85_568f_8d1f_ec58030c4921" vbProcedure="false">Recycling!$R$156</definedName>
    <definedName function="false" hidden="false" name="mleaf_e67195f0_1aac_5683_aa40_2fa1df47d94e" vbProcedure="false">Recycling!$BB$150</definedName>
    <definedName function="false" hidden="false" name="mleaf_e672790b_a801_558e_868f_48211ad8e867" vbProcedure="false">'Use Phase'!$S$222</definedName>
    <definedName function="false" hidden="false" name="mleaf_e672910f_25c0_5a44_9bfb_99fa2d08bf77" vbProcedure="false">Resume_SensAnal!$L$214</definedName>
    <definedName function="false" hidden="false" name="mleaf_e675a978_7fb8_5d78_a093_848bb96fc41f" vbProcedure="false">'Heat map article'!$U$45</definedName>
    <definedName function="false" hidden="false" name="mleaf_e675f270_9ca9_5eea_a570_72ac020fcd2d" vbProcedure="false">'Heat map article'!$AI$67</definedName>
    <definedName function="false" hidden="false" name="mleaf_e679772b_3337_5cb5_afd9_0efb24f65f06" vbProcedure="false">Production!$Q$226</definedName>
    <definedName function="false" hidden="false" name="mleaf_e67a79f6_49c5_5df9_b9ee_525a72e956f3" vbProcedure="false">'Heat map article'!$P$102</definedName>
    <definedName function="false" hidden="false" name="mleaf_e67d7a5c_ec81_5386_a838_36b42825a408" vbProcedure="false">Resume_SensAnal!$W$211</definedName>
    <definedName function="false" hidden="false" name="mleaf_e67e1242_5bd8_58b8_8eb7_3d3506f3ab42" vbProcedure="false">Resume_SensAnal!$AB$86</definedName>
    <definedName function="false" hidden="false" name="mleaf_e689f716_ce9f_5c63_b71f_62823eabf565" vbProcedure="false">Resume_SensAnal!$AE$71</definedName>
    <definedName function="false" hidden="false" name="mleaf_e68b49d3_7933_59be_bb5c_6a69d811a44b" vbProcedure="false">Recycling!$AP$297</definedName>
    <definedName function="false" hidden="false" name="mleaf_e68c4a3e_8a12_5d44_8e88_e3c4230b52e8" vbProcedure="false">Resume_SensAnal!$R$168</definedName>
    <definedName function="false" hidden="false" name="mleaf_e68db401_2385_5b5d_89e4_85e9748adc91" vbProcedure="false">'Use Phase'!$P$385</definedName>
    <definedName function="false" hidden="false" name="mleaf_e693e22f_489a_596e_afac_c4e0de8739a6" vbProcedure="false">'Heat map article'!$D$19</definedName>
    <definedName function="false" hidden="false" name="mleaf_e695993a_ebaf_590d_aca6_4be546b7ff3a" vbProcedure="false">Production!$L$25</definedName>
    <definedName function="false" hidden="false" name="mleaf_e695f04f_9dc8_5b01_a1cf_2cd24959b6e2" vbProcedure="false">Graphs!$N$62</definedName>
    <definedName function="false" hidden="false" name="mleaf_e696408f_3558_5d47_ba3a_fb6b6e477ecd" vbProcedure="false">'Use Phase'!$W$326</definedName>
    <definedName function="false" hidden="false" name="mleaf_e696f57a_50eb_5c7f_8c39_5f1e0bc36f3b" vbProcedure="false">'Heat map article'!$X$13</definedName>
    <definedName function="false" hidden="false" name="mleaf_e6a5b635_c263_5fbe_84a1_dc0e88f37cef" vbProcedure="false">Recycling!$BR$333</definedName>
    <definedName function="false" hidden="false" name="mleaf_e6a5d848_be6b_5cb1_8d25_91ee3769b7cf" vbProcedure="false">Recycling!$AQ$323</definedName>
    <definedName function="false" hidden="false" name="mleaf_e6a6ba0b_e191_51b3_b456_d31ff050f1da" vbProcedure="false">'Use Phase_Grid'!$O$216</definedName>
    <definedName function="false" hidden="false" name="mleaf_e6aa89ca_6e1b_5270_921d_919a3edc75b5" vbProcedure="false">'Use Phase_Grid'!$K$89</definedName>
    <definedName function="false" hidden="false" name="mleaf_e6ac9613_183c_5db9_bc06_e4b09340f7f4" vbProcedure="false">'Use Phase'!$M$159</definedName>
    <definedName function="false" hidden="false" name="mleaf_e6b144bf_aba5_52c5_9828_35946ddf3a80" vbProcedure="false">'Heat map article'!$L$51</definedName>
    <definedName function="false" hidden="false" name="mleaf_e6b1b931_8b7c_59bd_a83c_b7e558ecc786" vbProcedure="false">'Use Phase'!$AE$244</definedName>
    <definedName function="false" hidden="false" name="mleaf_e6b8ee40_1aba_5ab8_a152_845bd0d55ea7" vbProcedure="false">'Heat map article'!$N$13</definedName>
    <definedName function="false" hidden="false" name="mleaf_e6bb0395_a8c5_5bba_801d_928d4a0fb92f" vbProcedure="false">'Heat map article'!$AH$120</definedName>
    <definedName function="false" hidden="false" name="mleaf_e6bc5826_1797_50d0_a02b_cd9d3f06992d" vbProcedure="false">'Use Phase_Grid'!$M$151</definedName>
    <definedName function="false" hidden="false" name="mleaf_e6cca6fa_c4c9_5505_9103_4407197326e5" vbProcedure="false">'Heat map article'!$AP$10</definedName>
    <definedName function="false" hidden="false" name="mleaf_e6ceceab_833e_5499_bad5_68b1c9bb6e51" vbProcedure="false">Recycling!$AS$83</definedName>
    <definedName function="false" hidden="false" name="mleaf_e6cf4208_2032_51ae_b520_3bd717502560" vbProcedure="false">Resume_SensAnal!$AR$87</definedName>
    <definedName function="false" hidden="false" name="mleaf_e6cf64fe_0ca1_503a_9fc5_13be266973e2" vbProcedure="false">Production!$AK$221</definedName>
    <definedName function="false" hidden="false" name="mleaf_e6d337ca_4f59_519d_b0b6_4f3b40d2dff6" vbProcedure="false">Resume_SensAnal!$AD$41</definedName>
    <definedName function="false" hidden="false" name="mleaf_e6d743db_42c5_587a_996f_4e7679c10930" vbProcedure="false">'Use Phase_Grid'!$Q$91</definedName>
    <definedName function="false" hidden="false" name="mleaf_e6d9c24e_555d_5203_8eee_8c74ac4cb23f" vbProcedure="false">Recycling!$AB$90</definedName>
    <definedName function="false" hidden="false" name="mleaf_e6de3152_5e33_5d3e_85ea_356743fd6fbd" vbProcedure="false">Resume_SensAnal!$R$158</definedName>
    <definedName function="false" hidden="false" name="mleaf_e6e5a5aa_2156_5911_8698_71b9f1fc740a" vbProcedure="false">Resume_SensAnal!$K$49</definedName>
    <definedName function="false" hidden="false" name="mleaf_e6e657d5_bc19_58cd_b563_862b606e3785" vbProcedure="false">Graphs!$E$20</definedName>
    <definedName function="false" hidden="false" name="mleaf_e6e6cee3_c88c_50c4_bc0d_1b358c82be11" vbProcedure="false">Recycling!$AP$145</definedName>
    <definedName function="false" hidden="false" name="mleaf_e6e73ab7_98d4_53d0_a9c1_2b55e4f6de9a" vbProcedure="false">Recycling!$AF$121</definedName>
    <definedName function="false" hidden="false" name="mleaf_e6ed0a2e_407f_50ba_8c57_c7d615a88dee" vbProcedure="false">'Heat map article'!$E$121</definedName>
    <definedName function="false" hidden="false" name="mleaf_e6edc02c_ca2a_5112_8069_f13685db347f" vbProcedure="false">'Use Phase'!$S$316</definedName>
    <definedName function="false" hidden="false" name="mleaf_e6ef039d_5669_5bee_ba26_f8e85e928832" vbProcedure="false">Recycling!$AT$103</definedName>
    <definedName function="false" hidden="false" name="mleaf_e6f07c42_fb66_59d4_9de9_d75dac84c3fa" vbProcedure="false">'Use Phase'!$S$207</definedName>
    <definedName function="false" hidden="false" name="mleaf_e6f593bf_a9d3_5679_8544_46ab0e0737ae" vbProcedure="false">'Use Phase'!$AG$209</definedName>
    <definedName function="false" hidden="false" name="mleaf_e6f7afdb_1a34_5c8c_983d_0dfd9661113a" vbProcedure="false">'Use Phase'!$AJ$196</definedName>
    <definedName function="false" hidden="false" name="mleaf_e6f7c062_001b_51aa_ad6d_6d7ddaa6ccfb" vbProcedure="false">Resume_SensAnal!$H$95</definedName>
    <definedName function="false" hidden="false" name="mleaf_e6fdc12a_8f24_5733_be81_78a3ce0db88a" vbProcedure="false">'Heat map article'!$D$84</definedName>
    <definedName function="false" hidden="false" name="mleaf_e70339eb_2778_5c00_8caf_e61b6603fa25" vbProcedure="false">'Use Phase_Grid'!$Q$56</definedName>
    <definedName function="false" hidden="false" name="mleaf_e703576f_62df_5107_a110_2b5621862a4a" vbProcedure="false">Recycling!$P$192</definedName>
    <definedName function="false" hidden="false" name="mleaf_e7053542_8a1f_573f_8802_c095401132b5" vbProcedure="false">'Use Phase_Grid'!$L$65</definedName>
    <definedName function="false" hidden="false" name="mleaf_e7089c9a_fe68_523e_b8cf_b39361bb7d7e" vbProcedure="false">Resume_SensAnal!$AP$58</definedName>
    <definedName function="false" hidden="false" name="mleaf_e709aa2e_3cb0_5b6a_8fc6_ccd6aeaf1634" vbProcedure="false">Recycling!$AB$113</definedName>
    <definedName function="false" hidden="false" name="mleaf_e70e57aa_93c3_50b4_9e12_d4a93d9976b4" vbProcedure="false">'Use Phase'!$P$166</definedName>
    <definedName function="false" hidden="false" name="mleaf_e710abe0_7286_59c4_915f_058d15ee9a02" vbProcedure="false">'Use Phase_Grid'!$M$267</definedName>
    <definedName function="false" hidden="false" name="mleaf_e711929b_a691_5dd2_8c90_f4865b1bb2ca" vbProcedure="false">Recycling!$L$116</definedName>
    <definedName function="false" hidden="false" name="mleaf_e71d078e_3cd2_5817_a617_2fc48dff94c6" vbProcedure="false">'Heat map article'!$P$31</definedName>
    <definedName function="false" hidden="false" name="mleaf_e71d5f67_f88c_5578_80fd_81d715abe957" vbProcedure="false">'Use Phase_Grid'!$N$203</definedName>
    <definedName function="false" hidden="false" name="mleaf_e71facf0_67f3_5b02_b32a_9a313f453f5c" vbProcedure="false">Recycling!$H$164</definedName>
    <definedName function="false" hidden="false" name="mleaf_e722cd1b_1cfc_5f33_a090_3139dddca8b2" vbProcedure="false">Production!$BO$183</definedName>
    <definedName function="false" hidden="false" name="mleaf_e724bc1a_c64f_50f0_a4da_f99350315aeb" vbProcedure="false">'Heat map article'!$AR$44</definedName>
    <definedName function="false" hidden="false" name="mleaf_e725e85a_2ce9_593f_aac3_32eedbf0f575" vbProcedure="false">Recycling!$AV$156</definedName>
    <definedName function="false" hidden="false" name="mleaf_e7282954_9328_5109_8d36_6f8745208406" vbProcedure="false">'Heat map article'!$F$35</definedName>
    <definedName function="false" hidden="false" name="mleaf_e72d595c_6be3_5344_ba42_7c79fe0b881d" vbProcedure="false">'Heat map article'!$AA$156</definedName>
    <definedName function="false" hidden="false" name="mleaf_e72ff1db_dc34_53d1_90bd_cd651760c6cf" vbProcedure="false">Production!$O$190</definedName>
    <definedName function="false" hidden="false" name="mleaf_e7300c64_0d79_5464_879d_8d842ec74016" vbProcedure="false">Production!$L$167</definedName>
    <definedName function="false" hidden="false" name="mleaf_e733b7a2_9c63_519e_98b6_622bdb232832" vbProcedure="false">Recycling!$AS$89</definedName>
    <definedName function="false" hidden="false" name="mleaf_e735d146_8d9a_5448_953e_72e59e8e07d5" vbProcedure="false">'Heat map article'!$C$21</definedName>
    <definedName function="false" hidden="false" name="mleaf_e73606a2_601f_54ea_b5c0_41c4c744260b" vbProcedure="false">Production!$F$52</definedName>
    <definedName function="false" hidden="false" name="mleaf_e737386c_e463_5114_9dea_97896cb0e903" vbProcedure="false">'Use Phase_Grid'!$O$103</definedName>
    <definedName function="false" hidden="false" name="mleaf_e737b60d_1192_5ba0_aee0_897cff865df7" vbProcedure="false">Resume_SensAnal!$I$44</definedName>
    <definedName function="false" hidden="false" name="mleaf_e7399d3f_af44_5c52_8d6f_6c9b7c4ea79c" vbProcedure="false">'Heat map article'!$Y$79</definedName>
    <definedName function="false" hidden="false" name="mleaf_e73b94cf_653a_53e4_bd34_68c8c8304c3a" vbProcedure="false">Production!$BP$13</definedName>
    <definedName function="false" hidden="false" name="mleaf_e73ed4f2_65fa_5d85_9274_0ec0fb360ca1" vbProcedure="false">Resume_SensAnal!$K$183</definedName>
    <definedName function="false" hidden="false" name="mleaf_e746702d_d501_5c3e_b8c7_d0c48e7f1562" vbProcedure="false">'Heat map article'!$X$19</definedName>
    <definedName function="false" hidden="false" name="mleaf_e7467a99_0f2d_5143_8d39_138fcea31453" vbProcedure="false">'Use Phase'!$O$335</definedName>
    <definedName function="false" hidden="false" name="mleaf_e746d970_07ab_53fe_9456_572782fe7f10" vbProcedure="false">'Heat map article'!$N$44</definedName>
    <definedName function="false" hidden="false" name="mleaf_e746f2d8_6e9c_5854_81c1_2258f0212f03" vbProcedure="false">'Heat map article'!$AV$25</definedName>
    <definedName function="false" hidden="false" name="mleaf_e746f377_5388_51c6_aecf_85e508834ab8" vbProcedure="false">'Use Phase_Grid'!$U$147</definedName>
    <definedName function="false" hidden="false" name="mleaf_e7491d37_a9e8_5bc0_a562_1c307d076cce" vbProcedure="false">'Heat map article'!$AH$108</definedName>
    <definedName function="false" hidden="false" name="mleaf_e74bcb14_4533_5435_97cd_57bc34788850" vbProcedure="false">'Heat map article'!$E$41</definedName>
    <definedName function="false" hidden="false" name="mleaf_e74da46e_e59a_5ac8_ab89_57ce742bbcad" vbProcedure="false">'Heat map article'!$Q$46</definedName>
    <definedName function="false" hidden="false" name="mleaf_e757b83d_f650_5380_af6f_8bf80108cd30" vbProcedure="false">Recycling!$BB$145</definedName>
    <definedName function="false" hidden="false" name="mleaf_e75f62ce_dee5_5063_ab1d_005def14d9f3" vbProcedure="false">'Use Phase'!$AE$231</definedName>
    <definedName function="false" hidden="false" name="mleaf_e75fa777_6e5c_5e73_aa21_ebfb38a55499" vbProcedure="false">'Heat map article'!$AI$17</definedName>
    <definedName function="false" hidden="false" name="mleaf_e75fda75_8aa1_508d_b1ad_cdea0f06806c" vbProcedure="false">'Use Phase_Grid'!$N$75</definedName>
    <definedName function="false" hidden="false" name="mleaf_e761f0b0_e214_5772_82c5_8393b0b66a2d" vbProcedure="false">Recycling!$AE$117</definedName>
    <definedName function="false" hidden="false" name="mleaf_e762901b_4d74_5d95_a1ed_39503e2b2743" vbProcedure="false">Resume_SensAnal!$E$79</definedName>
    <definedName function="false" hidden="false" name="mleaf_e764f105_8d92_5014_a56a_921ebe85d811" vbProcedure="false">'Use Phase'!$N$349</definedName>
    <definedName function="false" hidden="false" name="mleaf_e7651364_e124_53ca_bca6_6862dd6ea3b3" vbProcedure="false">Recycling!$AS$316</definedName>
    <definedName function="false" hidden="false" name="mleaf_e765497e_7c81_5767_9801_3bd2968f5ae2" vbProcedure="false">'Use Phase'!$N$339</definedName>
    <definedName function="false" hidden="false" name="mleaf_e7680276_2a8a_5748_94e9_ddf620efde36" vbProcedure="false">'Heat map article'!$P$58</definedName>
    <definedName function="false" hidden="false" name="mleaf_e76a6f4c_290e_5581_882e_08995e6c9890" vbProcedure="false">Graphs!$P$56</definedName>
    <definedName function="false" hidden="false" name="mleaf_e76e9f63_d6b8_503f_a1ce_695cd22f7969" vbProcedure="false">'Heat map article'!$D$104</definedName>
    <definedName function="false" hidden="false" name="mleaf_e76f4634_1874_53a1_82d2_812713511695" vbProcedure="false">Recycling!$AW$301</definedName>
    <definedName function="false" hidden="false" name="mleaf_e770fe76_02cd_545f_9e4f_dae9bb70b729" vbProcedure="false">Resume_SensAnal!$AL$132</definedName>
    <definedName function="false" hidden="false" name="mleaf_e77105b3_a8ee_58c6_b822_eda6096529f0" vbProcedure="false">Production!$N$135</definedName>
    <definedName function="false" hidden="false" name="mleaf_e7711593_6def_5113_9dd2_c19a12068dd8" vbProcedure="false">Recycling!$B$104</definedName>
    <definedName function="false" hidden="false" name="mleaf_e771a682_6a2f_5c79_a9c1_4499294b2163" vbProcedure="false">'Use Phase'!$AE$320</definedName>
    <definedName function="false" hidden="false" name="mleaf_e7737d7b_aaf9_5ce0_993c_9166c194d862" vbProcedure="false">'Heat map article'!$BA$42</definedName>
    <definedName function="false" hidden="false" name="mleaf_e7743586_cd27_5660_9993_c0aee0ba0272" vbProcedure="false">Production!$BE$146</definedName>
    <definedName function="false" hidden="false" name="mleaf_e774b308_2d5f_50ce_b077_4be508b823e1" vbProcedure="false">Resume_SensAnal!$N$207</definedName>
    <definedName function="false" hidden="false" name="mleaf_e77772dd_cacf_5d4c_b8a0_803537e61313" vbProcedure="false">'Heat map article'!$R$108</definedName>
    <definedName function="false" hidden="false" name="mleaf_e778a96a_e507_5198_9109_e72a3cc1bc3b" vbProcedure="false">'Use Phase'!$O$286</definedName>
    <definedName function="false" hidden="false" name="mleaf_e77ccebd_5b67_5d5d_aeca_846cbff3432d" vbProcedure="false">Production!$P$51</definedName>
    <definedName function="false" hidden="false" name="mleaf_e781d67a_9b29_52e1_a9b5_2d8e63a2984f" vbProcedure="false">Production!$G$26</definedName>
    <definedName function="false" hidden="false" name="mleaf_e782f430_f31d_58b2_8342_efc09829061b" vbProcedure="false">Recycling!$H$104</definedName>
    <definedName function="false" hidden="false" name="mleaf_e783c3e9_6020_5c1e_a011_01dd2e51ce6c" vbProcedure="false">'Use Phase'!$U$342</definedName>
    <definedName function="false" hidden="false" name="mleaf_e786ac35_8bc1_5553_8d01_d8ddf4d17425" vbProcedure="false">'Use Phase_Grid'!$M$246</definedName>
    <definedName function="false" hidden="false" name="mleaf_e78968cb_c559_529d_92f0_eced29672990" vbProcedure="false">'Use Phase'!$AI$182</definedName>
    <definedName function="false" hidden="false" name="mleaf_e78b0850_fc5f_5df1_b222_e9f859b76f3a" vbProcedure="false">Graphs!$F$24</definedName>
    <definedName function="false" hidden="false" name="mleaf_e78bc764_0f55_5451_9e8e_044756623884" vbProcedure="false">Resume_SensAnal!$AQ$37</definedName>
    <definedName function="false" hidden="false" name="mleaf_e78cb2b8_2c26_5c43_9e5d_07d7b6ea6399" vbProcedure="false">'Heat map article'!$Y$87</definedName>
    <definedName function="false" hidden="false" name="mleaf_e78f55e1_a220_5e11_bfcf_b84f1bab9347" vbProcedure="false">Production!$H$238</definedName>
    <definedName function="false" hidden="false" name="mleaf_e7963415_0d14_5fb5_98b8_4dfa52461f72" vbProcedure="false">'Use Phase_Grid'!$O$39</definedName>
    <definedName function="false" hidden="false" name="mleaf_e797fa60_b7d1_5d0b_ad51_f8daa7797b28" vbProcedure="false">'Use Phase_Grid'!$N$223</definedName>
    <definedName function="false" hidden="false" name="mleaf_e7998945_1234_532b_97d2_f116a39c3213" vbProcedure="false">Recycling!$I$162</definedName>
    <definedName function="false" hidden="false" name="mleaf_e799ed75_93f7_5f53_8fd0_aafb24d8bc9f" vbProcedure="false">'Use Phase'!$M$184</definedName>
    <definedName function="false" hidden="false" name="mleaf_e79a33d0_eeb8_5186_bd24_7f80a86c6581" vbProcedure="false">Whisker_Sens!$D$53</definedName>
    <definedName function="false" hidden="false" name="mleaf_e79b9fbc_6702_5355_bb48_948702733b9e" vbProcedure="false">'Use Phase'!$N$293</definedName>
    <definedName function="false" hidden="false" name="mleaf_e79c998f_c537_59f6_b506_c828f69afab2" vbProcedure="false">'Use Phase_Grid'!$R$173</definedName>
    <definedName function="false" hidden="false" name="mleaf_e79ca723_e42f_5093_83c2_7399d6d10251" vbProcedure="false">'Use Phase'!$S$313</definedName>
    <definedName function="false" hidden="false" name="mleaf_e79d8366_6a1e_50e5_b772_f1278c6de141" vbProcedure="false">'Use Phase'!$AI$257</definedName>
    <definedName function="false" hidden="false" name="mleaf_e7a3800e_c4ac_5172_ab94_45c633310458" vbProcedure="false">'Use Phase'!$AG$152</definedName>
    <definedName function="false" hidden="false" name="mleaf_e7a9163d_ddb6_5c4a_89b9_57b3b5394211" vbProcedure="false">Resume_SensAnal!$P$107</definedName>
    <definedName function="false" hidden="false" name="mleaf_e7aef181_2925_52e8_9cc6_ce176f93e803" vbProcedure="false">'Use Phase'!$O$298</definedName>
    <definedName function="false" hidden="false" name="mleaf_e7b39ae8_3f53_5d94_a980_3c65a212d438" vbProcedure="false">Production!$J$123</definedName>
    <definedName function="false" hidden="false" name="mleaf_e7b438fa_2294_5b20_83d5_818afef713f3" vbProcedure="false">'Use Phase'!$R$104</definedName>
    <definedName function="false" hidden="false" name="mleaf_e7b53ad1_498c_5f9e_a638_46190da3ddd5" vbProcedure="false">Recycling!$J$173</definedName>
    <definedName function="false" hidden="false" name="mleaf_e7b68076_6202_5a69_a4c9_499d39ab69ee" vbProcedure="false">'Use Phase_Grid'!$O$267</definedName>
    <definedName function="false" hidden="false" name="mleaf_e7ba604c_b3e8_5690_8d19_90209637e8e7" vbProcedure="false">Production!$AJ$223</definedName>
    <definedName function="false" hidden="false" name="mleaf_e7bc13e7_805e_53e7_a48a_6de6a757ac08" vbProcedure="false">Production!$F$149</definedName>
    <definedName function="false" hidden="false" name="mleaf_e7bf461e_5f97_50d7_acc6_c97fcc318420" vbProcedure="false">Production!$P$83</definedName>
    <definedName function="false" hidden="false" name="mleaf_e7c1c254_e302_5b8c_a02e_871515165882" vbProcedure="false">Resume_SensAnal!$V$198</definedName>
    <definedName function="false" hidden="false" name="mleaf_e7c2c682_ca6e_5c92_9d1a_cdf6f4a5781c" vbProcedure="false">'Use Phase'!$O$392</definedName>
    <definedName function="false" hidden="false" name="mleaf_e7c302a9_41fc_5abd_948a_badd2342f265" vbProcedure="false">Resume_SensAnal!$U$194</definedName>
    <definedName function="false" hidden="false" name="mleaf_e7c492c1_5851_58c6_a860_dfe1bec48ac3" vbProcedure="false">'Use Phase_Grid'!$L$150</definedName>
    <definedName function="false" hidden="false" name="mleaf_e7c59710_b73c_5f86_8b3f_c732fbbab48d" vbProcedure="false">Production!$L$32</definedName>
    <definedName function="false" hidden="false" name="mleaf_e7c6c16a_9579_5954_b061_e617a6312433" vbProcedure="false">'Use Phase'!$O$219</definedName>
    <definedName function="false" hidden="false" name="mleaf_e7cb90cc_73f0_5d6d_b300_e4eb9449c592" vbProcedure="false">Production!$H$237</definedName>
    <definedName function="false" hidden="false" name="mleaf_e7cd055c_6dc8_5a5b_86ba_179e230eeb22" vbProcedure="false">'Heat map article'!$C$121</definedName>
    <definedName function="false" hidden="false" name="mleaf_e7d161e1_24d9_5b17_8301_397f714bb32d" vbProcedure="false">'Use Phase_Grid'!$O$64</definedName>
    <definedName function="false" hidden="false" name="mleaf_e7d2def1_b7ce_5fac_ae94_5d5cfe31cfc3" vbProcedure="false">Whisker_Sens!$J$55</definedName>
    <definedName function="false" hidden="false" name="mleaf_e7d33914_7f1d_5da7_9d92_339b6e35e0a8" vbProcedure="false">Recycling!$AU$300</definedName>
    <definedName function="false" hidden="false" name="mleaf_e7d71a9b_e196_5aa8_85cb_aeb5f5b8a769" vbProcedure="false">Recycling!$AP$126</definedName>
    <definedName function="false" hidden="false" name="mleaf_e7e22afe_0af5_5e2d_828a_bdbb8eae4f17" vbProcedure="false">'Use Phase'!$K$160</definedName>
    <definedName function="false" hidden="false" name="mleaf_e7e363b0_66c4_5454_9aba_ce0298591b2a" vbProcedure="false">Recycling!$V$155</definedName>
    <definedName function="false" hidden="false" name="mleaf_e7eb4ac3_ff36_55f2_9cc8_dcfd5928e354" vbProcedure="false">Production!$BO$212</definedName>
    <definedName function="false" hidden="false" name="mleaf_e7ef0cdc_73cd_5925_9c0e_4efa07fbd2a3" vbProcedure="false">Production!$J$125</definedName>
    <definedName function="false" hidden="false" name="mleaf_e7f0fc6f_6ef8_5112_b56a_15e9a1d7e475" vbProcedure="false">'Use Phase'!$V$244</definedName>
    <definedName function="false" hidden="false" name="mleaf_e7f1b742_fc39_5d6e_ace7_f7c9e163c137" vbProcedure="false">Graphs!$I$59</definedName>
    <definedName function="false" hidden="false" name="mleaf_e7f9bb68_3ec7_5b20_9db5_f952141ba1ad" vbProcedure="false">Production!$H$40</definedName>
    <definedName function="false" hidden="false" name="mleaf_e7f9dcd5_9236_5ed6_9c88_32e0e7384cd6" vbProcedure="false">Resume_SensAnal!$AE$103</definedName>
    <definedName function="false" hidden="false" name="mleaf_e7ff96af_6c20_5764_b475_68403e450086" vbProcedure="false">'Heat map article'!$AB$29</definedName>
    <definedName function="false" hidden="false" name="mleaf_e800920d_9dad_5c03_a84f_de1f71c03b95" vbProcedure="false">'Heat map article'!$J$8</definedName>
    <definedName function="false" hidden="false" name="mleaf_e802c464_c545_5dde_ad60_6743933540c9" vbProcedure="false">'Heat map article'!$AA$60</definedName>
    <definedName function="false" hidden="false" name="mleaf_e8070fe3_b464_5516_bbbd_4b1a19c45a41" vbProcedure="false">'Use Phase'!$J$169</definedName>
    <definedName function="false" hidden="false" name="mleaf_e808acda_9378_5238_a5b9_fc006e20e546" vbProcedure="false">'Heat map article'!$AA$45</definedName>
    <definedName function="false" hidden="false" name="mleaf_e80a2a25_a341_5b55_962a_bbaa25e06273" vbProcedure="false">Resume_SensAnal!$AG$38</definedName>
    <definedName function="false" hidden="false" name="mleaf_e80bc9f1_3010_5e0d_b0be_ec9ab8871538" vbProcedure="false">'Use Phase'!$AJ$302</definedName>
    <definedName function="false" hidden="false" name="mleaf_e80bdf5a_6a53_53f6_a331_d618d387f085" vbProcedure="false">Resume_SensAnal!$A$194</definedName>
    <definedName function="false" hidden="false" name="mleaf_e80c0e74_7ab1_5775_81f7_1c3b2937dfc5" vbProcedure="false">'Use Phase'!$V$162</definedName>
    <definedName function="false" hidden="false" name="mleaf_e80ee56c_de5e_5ec6_be08_8be4e2c34147" vbProcedure="false">'Use Phase_Grid'!$P$155</definedName>
    <definedName function="false" hidden="false" name="mleaf_e8118411_26b2_5fda_ba84_7569aeb487d6" vbProcedure="false">'Heat map article'!$AH$128</definedName>
    <definedName function="false" hidden="false" name="mleaf_e8138330_669f_5087_b0f1_f7737132330f" vbProcedure="false">Recycling!$Z$95</definedName>
    <definedName function="false" hidden="false" name="mleaf_e817b5dc_1878_558b_94be_d8743ee846a3" vbProcedure="false">'Heat map article'!$AQ$19</definedName>
    <definedName function="false" hidden="false" name="mleaf_e81ca6c5_ab5a_541c_89d4_a289514c1abd" vbProcedure="false">Resume_SensAnal!$O$164</definedName>
    <definedName function="false" hidden="false" name="mleaf_e820460b_910f_543d_8dc3_748551996753" vbProcedure="false">Resume_SensAnal!$E$207</definedName>
    <definedName function="false" hidden="false" name="mleaf_e82162ae_357b_5338_a6f4_d6054f7778ef" vbProcedure="false">'Use Phase_Grid'!$Q$97</definedName>
    <definedName function="false" hidden="false" name="mleaf_e8238186_4d2e_597a_9edb_190a971d507d" vbProcedure="false">Production!$Q$64</definedName>
    <definedName function="false" hidden="false" name="mleaf_e8242abf_ecd5_5da9_90c6_a3bd03ba1664" vbProcedure="false">'Use Phase_Grid'!$T$207</definedName>
    <definedName function="false" hidden="false" name="mleaf_e82575cc_9d30_5e07_98b0_a5563797a94d" vbProcedure="false">'Use Phase_Grid'!$B$4</definedName>
    <definedName function="false" hidden="false" name="mleaf_e825f861_2f0a_5060_a5e9_8289da643861" vbProcedure="false">Recycling!$T$111</definedName>
    <definedName function="false" hidden="false" name="mleaf_e8261f20_0da1_5843_b589_9dfc335f0def" vbProcedure="false">Production!$AK$148</definedName>
    <definedName function="false" hidden="false" name="mleaf_e82716f6_1eee_59db_bc6e_a0ac0d6b2481" vbProcedure="false">'Use Phase'!$W$347</definedName>
    <definedName function="false" hidden="false" name="mleaf_e82749c2_f791_58b0_98d9_81a02e10e226" vbProcedure="false">'Heat map article'!$Y$35</definedName>
    <definedName function="false" hidden="false" name="mleaf_e8279514_314d_5d41_879b_f76982c9de1b" vbProcedure="false">Resume_SensAnal!$AI$107</definedName>
    <definedName function="false" hidden="false" name="mleaf_e8286b0d_80f0_53f8_b53d_d9aed099d167" vbProcedure="false">Resume_SensAnal!$P$129</definedName>
    <definedName function="false" hidden="false" name="mleaf_e82928b3_4e23_59ba_8f9e_1684ad03a646" vbProcedure="false">'Heat map article'!$AE$95</definedName>
    <definedName function="false" hidden="false" name="mleaf_e8296924_174a_5dc8_a24e_630fe441101f" vbProcedure="false">'Heat map article'!$G$100</definedName>
    <definedName function="false" hidden="false" name="mleaf_e82bf09f_1985_540a_8ace_8157b967e9dd" vbProcedure="false">Resume_SensAnal!$AH$44</definedName>
    <definedName function="false" hidden="false" name="mleaf_e82c83f5_4284_55e7_a99f_0cde5e134087" vbProcedure="false">Recycling!$BM$305</definedName>
    <definedName function="false" hidden="false" name="mleaf_e8320613_f0ce_520a_87d0_10428cf8372c" vbProcedure="false">'Use Phase'!$N$165</definedName>
    <definedName function="false" hidden="false" name="mleaf_e832893a_cfeb_5381_a9a6_24fb1a150b30" vbProcedure="false">'Use Phase'!$T$200</definedName>
    <definedName function="false" hidden="false" name="mleaf_e834766c_4426_5f96_84a4_a8cf096e7e22" vbProcedure="false">Resume_SensAnal!$AC$75</definedName>
    <definedName function="false" hidden="false" name="mleaf_e838799f_cb98_576b_97f2_7f41623dfb8d" vbProcedure="false">Recycling!$BS$161</definedName>
    <definedName function="false" hidden="false" name="mleaf_e83b9eb3_0d54_54f0_86fb_d8c3790fa732" vbProcedure="false">'Heat map article'!$Y$99</definedName>
    <definedName function="false" hidden="false" name="mleaf_e83e25d7_da60_5cb0_897f_2db8886bc434" vbProcedure="false">Resume_SensAnal!$J$70</definedName>
    <definedName function="false" hidden="false" name="mleaf_e8406834_503f_5a51_92f7_aea4df7387f3" vbProcedure="false">Resume_SensAnal!$N$7</definedName>
    <definedName function="false" hidden="false" name="mleaf_e8429263_7044_57f7_b5cb_9f633ed1a87b" vbProcedure="false">Production!$AV$157</definedName>
    <definedName function="false" hidden="false" name="mleaf_e843767a_11b5_536d_aa75_a7c02b6e58a8" vbProcedure="false">'Use Phase'!$R$230</definedName>
    <definedName function="false" hidden="false" name="mleaf_e84a5fce_7f8d_5d90_8527_159358b77223" vbProcedure="false">'Use Phase'!$M$299</definedName>
    <definedName function="false" hidden="false" name="mleaf_e84b12ad_9faf_5bae_adde_d750a037c2d6" vbProcedure="false">Production!$J$235</definedName>
    <definedName function="false" hidden="false" name="mleaf_e84ea9a0_7bf4_5bb7_a57d_ceda12f94286" vbProcedure="false">'Heat map article'!$C$20</definedName>
    <definedName function="false" hidden="false" name="mleaf_e852351d_cf07_5d56_96ca_4458f54f173b" vbProcedure="false">Whisker_Sens!$J$10</definedName>
    <definedName function="false" hidden="false" name="mleaf_e8580015_cb7d_53dc_b6a2_5acaeda00737" vbProcedure="false">'Heat map article'!$AH$21</definedName>
    <definedName function="false" hidden="false" name="mleaf_e858fe6c_9a12_5d1d_8416_cede1994bd21" vbProcedure="false">Resume_SensAnal!$AI$61</definedName>
    <definedName function="false" hidden="false" name="mleaf_e85fdbad_23ef_50a1_8466_72a2f3a1fd6d" vbProcedure="false">Resume_SensAnal!$F$208</definedName>
    <definedName function="false" hidden="false" name="mleaf_e8635333_c333_5ba6_ac08_e991c978e9ca" vbProcedure="false">'Use Phase_Grid'!$B$38</definedName>
    <definedName function="false" hidden="false" name="mleaf_e8635b7f_69d5_5aac_8a46_832f00c32651" vbProcedure="false">Graphs!$F$20</definedName>
    <definedName function="false" hidden="false" name="mleaf_e865da09_fc4f_5c45_8ef4_89c9dc205a79" vbProcedure="false">Resume_SensAnal!$M$162</definedName>
    <definedName function="false" hidden="false" name="mleaf_e868550e_c583_5b23_9cd9_e6f7515f1db0" vbProcedure="false">Resume_SensAnal!$G$60</definedName>
    <definedName function="false" hidden="false" name="mleaf_e869fc3a_df39_5f11_9e97_dff07a69b949" vbProcedure="false">Recycling!$AG$180</definedName>
    <definedName function="false" hidden="false" name="mleaf_e86aeaf6_81c4_571c_a8e4_4df95b590eca" vbProcedure="false">'Heat map article'!$AB$11</definedName>
    <definedName function="false" hidden="false" name="mleaf_e874d255_eeaa_504b_a1a7_2e99713b246a" vbProcedure="false">Graphs!$L$28</definedName>
    <definedName function="false" hidden="false" name="mleaf_e8771a4d_769c_5d14_8188_322b93aca73f" vbProcedure="false">'Use Phase'!$AK$151</definedName>
    <definedName function="false" hidden="false" name="mleaf_e87809f2_408d_5ff0_b048_dac64fe09b5f" vbProcedure="false">Production!$M$134</definedName>
    <definedName function="false" hidden="false" name="mleaf_e879b33b_ab78_5926_8f8f_db004d86ee3d" vbProcedure="false">Resume_SensAnal!$AM$58</definedName>
    <definedName function="false" hidden="false" name="mleaf_e87a69ee_e7eb_592f_9c4b_17695dcbfdf9" vbProcedure="false">Resume_SensAnal!$AP$31</definedName>
    <definedName function="false" hidden="false" name="mleaf_e87add8d_b8f6_5393_bb70_0aba176cfa1c" vbProcedure="false">Resume_SensAnal!$AK$134</definedName>
    <definedName function="false" hidden="false" name="mleaf_e87e860b_9055_511a_a8ac_a8f24b4c96ed" vbProcedure="false">Recycling!$X$198</definedName>
    <definedName function="false" hidden="false" name="mleaf_e87f5fef_3a1b_5512_9646_f9521cc456c9" vbProcedure="false">'Heat map article'!$D$108</definedName>
    <definedName function="false" hidden="false" name="mleaf_e886db56_1b16_5464_bf87_20012fc4b1c9" vbProcedure="false">Resume_SensAnal!$AD$62</definedName>
    <definedName function="false" hidden="false" name="mleaf_e88a4b60_b38d_5391_a9ef_4491965dbf31" vbProcedure="false">'Use Phase'!$J$144</definedName>
    <definedName function="false" hidden="false" name="mleaf_e88b3600_8cd2_50a2_9fef_753748c0cbbe" vbProcedure="false">'Use Phase'!$K$118</definedName>
    <definedName function="false" hidden="false" name="mleaf_e88ce7c6_c61d_5453_b9cd_efe83d67ea00" vbProcedure="false">'Use Phase'!$J$331</definedName>
    <definedName function="false" hidden="false" name="mleaf_e8935353_10b5_5f26_bcd7_acbd023596be" vbProcedure="false">Resume_SensAnal!$AO$43</definedName>
    <definedName function="false" hidden="false" name="mleaf_e897baad_bbb7_57ef_8680_b6a2cbcc72a3" vbProcedure="false">'Heat map article'!$D$28</definedName>
    <definedName function="false" hidden="false" name="mleaf_e89847bb_dda5_5e8e_b35b_c9310cb0e195" vbProcedure="false">'Heat map article'!$N$61</definedName>
    <definedName function="false" hidden="false" name="mleaf_e898d4c3_cd8a_5dc0_aeb0_ededa9a0dcc1" vbProcedure="false">'Heat map article'!$L$153</definedName>
    <definedName function="false" hidden="false" name="mleaf_e89aacc5_336b_58f1_979d_fda9fccaa878" vbProcedure="false">Production!$H$192</definedName>
    <definedName function="false" hidden="false" name="mleaf_e89b6d0a_9271_5a41_aba1_c154dc333cdf" vbProcedure="false">'Heat map article'!$I$154</definedName>
    <definedName function="false" hidden="false" name="mleaf_e89e8cff_d7a7_5a3b_8333_bf6aca73d8b6" vbProcedure="false">Graphs!$B$10</definedName>
    <definedName function="false" hidden="false" name="mleaf_e8a40580_eed3_5659_b086_5f7cdc0e7c02" vbProcedure="false">'Heat map article'!$L$21</definedName>
    <definedName function="false" hidden="false" name="mleaf_e8a4c0ce_4aec_5658_bb69_acd172d1dcbe" vbProcedure="false">Resume_SensAnal!$O$45</definedName>
    <definedName function="false" hidden="false" name="mleaf_e8a9870a_3471_594c_8a53_c530b3c2525b" vbProcedure="false">Production!$BP$19</definedName>
    <definedName function="false" hidden="false" name="mleaf_e8aa012f_fb03_5f32_b5b2_16561aef546b" vbProcedure="false">Production!$AV$228</definedName>
    <definedName function="false" hidden="false" name="mleaf_e8aae02b_a984_5dc8_8493_4e2255842660" vbProcedure="false">Resume_SensAnal!$AN$118</definedName>
    <definedName function="false" hidden="false" name="mleaf_e8ac1a9c_1837_576c_b775_8a652cbaaee2" vbProcedure="false">'Heat map article'!$W$78</definedName>
    <definedName function="false" hidden="false" name="mleaf_e8af7735_10a5_5e57_9005_3f3729bfc3de" vbProcedure="false">'Use Phase_Grid'!$M$138</definedName>
    <definedName function="false" hidden="false" name="mleaf_e8b06ade_cd83_57f7_bec7_8bd88118ac94" vbProcedure="false">Recycling!$H$198</definedName>
    <definedName function="false" hidden="false" name="mleaf_e8b6eb96_0516_5f0b_8e31_53f0317edf8a" vbProcedure="false">Recycling!$AD$108</definedName>
    <definedName function="false" hidden="false" name="mleaf_e8bc1561_f996_5bcf_ad69_6ba94bb755d2" vbProcedure="false">'Use Phase'!$R$216</definedName>
    <definedName function="false" hidden="false" name="mleaf_e8be361c_9f4a_5856_90e8_5e524a7dd504" vbProcedure="false">Resume_SensAnal!$AD$57</definedName>
    <definedName function="false" hidden="false" name="mleaf_e8c2b3fe_7817_5585_bd59_1c1549c71b4a" vbProcedure="false">'Heat map article'!$Q$91</definedName>
    <definedName function="false" hidden="false" name="mleaf_e8c3668d_50d8_58f3_82c6_0bdf043a199c" vbProcedure="false">'Heat map article'!$AR$21</definedName>
    <definedName function="false" hidden="false" name="mleaf_e8d63145_ecc1_5a31_95f6_6490e035e3e9" vbProcedure="false">Resume_SensAnal!$M$75</definedName>
    <definedName function="false" hidden="false" name="mleaf_e8d779b1_5364_554a_bbc0_5721720f522d" vbProcedure="false">'Use Phase'!$AG$250</definedName>
    <definedName function="false" hidden="false" name="mleaf_e8e36459_6a3b_5307_af41_94cef55e1585" vbProcedure="false">Resume_SensAnal!$D$172</definedName>
    <definedName function="false" hidden="false" name="mleaf_e8ef08f2_4f2e_5ff4_b827_79f230976e47" vbProcedure="false">'Use Phase'!$L$385</definedName>
    <definedName function="false" hidden="false" name="mleaf_e8f1d22f_3d86_5325_8289_6d8ceab07138" vbProcedure="false">Graphs!$O$10</definedName>
    <definedName function="false" hidden="false" name="mleaf_e8f516cd_bc15_539c_928a_94970c7a2db8" vbProcedure="false">'Use Phase'!$AH$182</definedName>
    <definedName function="false" hidden="false" name="mleaf_e8f6879d_a993_52ef_8aa5_a7b9aaf0f45f" vbProcedure="false">'Use Phase'!$K$273</definedName>
    <definedName function="false" hidden="false" name="mleaf_e8fbaf56_9534_5669_8b37_19f0c63ee5fe" vbProcedure="false">'Use Phase'!$R$261</definedName>
    <definedName function="false" hidden="false" name="mleaf_e8fceda4_94ac_5691_baf6_842da9480563" vbProcedure="false">'Heat map article'!$AI$82</definedName>
    <definedName function="false" hidden="false" name="mleaf_e8fe9bbf_c9d0_5c57_be12_b198b13a9d3b" vbProcedure="false">'Heat map article'!$Q$31</definedName>
    <definedName function="false" hidden="false" name="mleaf_e8fed3fd_1377_5f6a_a2e0_4474736b1611" vbProcedure="false">'Use Phase'!$O$31</definedName>
    <definedName function="false" hidden="false" name="mleaf_e8ff8ed6_d8a8_566b_a682_a814737fb263" vbProcedure="false">Production!$N$69</definedName>
    <definedName function="false" hidden="false" name="mleaf_e9048eb6_b4ba_534f_8be5_2751cb2867a5" vbProcedure="false">Production!$M$119</definedName>
    <definedName function="false" hidden="false" name="mleaf_e904a135_5b56_5f20_9073_942b1f95687d" vbProcedure="false">Recycling!$AC$164</definedName>
    <definedName function="false" hidden="false" name="mleaf_e904bf6c_8fe3_5503_8e3c_5d7a82f0c315" vbProcedure="false">'Use Phase'!$AD$296</definedName>
    <definedName function="false" hidden="false" name="mleaf_e905517e_5a6e_5f2c_880a_25501dbb2990" vbProcedure="false">'Use Phase'!$S$159</definedName>
    <definedName function="false" hidden="false" name="mleaf_e905aae6_32c5_5e36_b87d_c2c5a93f1bc7" vbProcedure="false">Production!$L$232</definedName>
    <definedName function="false" hidden="false" name="mleaf_e90625da_bde2_59f7_a568_08359ed66cf4" vbProcedure="false">Graphs!$C$51</definedName>
    <definedName function="false" hidden="false" name="mleaf_e916924b_41d1_5b8a_b5dd_ea2b54d33f03" vbProcedure="false">'Use Phase_Grid'!$P$27</definedName>
    <definedName function="false" hidden="false" name="mleaf_e9187969_87b2_5817_b620_22cf7358f053" vbProcedure="false">'Use Phase'!$J$332</definedName>
    <definedName function="false" hidden="false" name="mleaf_e91e045f_7a3b_5590_b2a3_c76b324c70e2" vbProcedure="false">'Heat map article'!$L$129</definedName>
    <definedName function="false" hidden="false" name="mleaf_e91faa24_c647_5ba7_8d72_2a80c4567505" vbProcedure="false">Recycling!$H$193</definedName>
    <definedName function="false" hidden="false" name="mleaf_e924fb77_d70f_5df9_8b1b_69dbca37ae30" vbProcedure="false">Recycling!$AY$147</definedName>
    <definedName function="false" hidden="false" name="mleaf_e926419a_bbb4_553c_9817_c4a405626a00" vbProcedure="false">Recycling!$AB$160</definedName>
    <definedName function="false" hidden="false" name="mleaf_e927f435_73d3_5693_8bc0_9028e5483e38" vbProcedure="false">Production!$U$70</definedName>
    <definedName function="false" hidden="false" name="mleaf_e92a231d_ceb8_5eea_98af_b8af99701961" vbProcedure="false">'Use Phase_Grid'!$L$47</definedName>
    <definedName function="false" hidden="false" name="mleaf_e92b441a_0ef7_51e9_9521_0c9228a04f7c" vbProcedure="false">Resume_SensAnal!$AO$134</definedName>
    <definedName function="false" hidden="false" name="mleaf_e92cace6_d7eb_50a7_8380_4b1b645c77fd" vbProcedure="false">'Use Phase'!$K$31</definedName>
    <definedName function="false" hidden="false" name="mleaf_e92f3801_4f9b_5ec6_821f_3279b1b23df2" vbProcedure="false">'Heat map article'!$AW$27</definedName>
    <definedName function="false" hidden="false" name="mleaf_e9318458_d03a_55be_88e4_4b59790ec696" vbProcedure="false">Production!$AL$185</definedName>
    <definedName function="false" hidden="false" name="mleaf_e931f914_005a_50e1_ac9e_011d0b9f3fd7" vbProcedure="false">'Use Phase'!$P$278</definedName>
    <definedName function="false" hidden="false" name="mleaf_e93245e9_e500_5cee_8028_ecc1e23aab0f" vbProcedure="false">'Heat map article'!$P$153</definedName>
    <definedName function="false" hidden="false" name="mleaf_e9328d24_4c05_54ab_bb9e_e9902f094f97" vbProcedure="false">Production!$O$214</definedName>
    <definedName function="false" hidden="false" name="mleaf_e935f631_d0dd_5b13_84dc_847bc9ebb7a1" vbProcedure="false">'Heat map article'!$AI$99</definedName>
    <definedName function="false" hidden="false" name="mleaf_e936ac62_d116_5afd_b600_57699eab2685" vbProcedure="false">Recycling!$F$195</definedName>
    <definedName function="false" hidden="false" name="mleaf_e937be77_d3ae_50fe_84ac_332877a557d5" vbProcedure="false">'Heat map article'!$AE$116</definedName>
    <definedName function="false" hidden="false" name="mleaf_e93a1a22_ac00_5249_8fcb_544819665d02" vbProcedure="false">Production!$H$206</definedName>
    <definedName function="false" hidden="false" name="mleaf_e93d14b4_5580_5c90_89d8_a2e2afae7a23" vbProcedure="false">Resume_SensAnal!$P$122</definedName>
    <definedName function="false" hidden="false" name="mleaf_e94b2787_98ab_5aab_a80b_f1d6cfab7bae" vbProcedure="false">'Use Phase_Grid'!$K$205</definedName>
    <definedName function="false" hidden="false" name="mleaf_e94f68a4_4502_5f5a_b8fd_fbf8f5facc5f" vbProcedure="false">'Use Phase'!$W$226</definedName>
    <definedName function="false" hidden="false" name="mleaf_e95021da_c289_5ebc_a666_8e03fc9d3d85" vbProcedure="false">Graphs!$D$28</definedName>
    <definedName function="false" hidden="false" name="mleaf_e952406d_f495_52b0_afc9_feb5b80b14e5" vbProcedure="false">Resume_SensAnal!$AE$31</definedName>
    <definedName function="false" hidden="false" name="mleaf_e953334a_207e_57a4_b15b_b46f06c02a6e" vbProcedure="false">'Use Phase_Grid'!$N$202</definedName>
    <definedName function="false" hidden="false" name="mleaf_e95378b8_cd36_5717_b332_b9975886ff79" vbProcedure="false">Graphs!$K$22</definedName>
    <definedName function="false" hidden="false" name="mleaf_e95fa8eb_62ee_5aa2_b2bb_aa362996a6d6" vbProcedure="false">'Use Phase'!$AG$243</definedName>
    <definedName function="false" hidden="false" name="mleaf_e961345a_9ab4_5a09_b1bd_6d24e90c8cdf" vbProcedure="false">'Heat map article'!$M$54</definedName>
    <definedName function="false" hidden="false" name="mleaf_e962a949_d415_5133_9be6_eb2324d326a0" vbProcedure="false">'Use Phase'!$V$339</definedName>
    <definedName function="false" hidden="false" name="mleaf_e963e9e2_e6c3_5f0d_a06a_3fd02dc0ae33" vbProcedure="false">Resume_SensAnal!$F$70</definedName>
    <definedName function="false" hidden="false" name="mleaf_e9654269_013e_5a54_acc3_b1d425e99e16" vbProcedure="false">'Use Phase_Grid'!$P$173</definedName>
    <definedName function="false" hidden="false" name="mleaf_e9672c89_0ff4_5707_a645_837bc2289f08" vbProcedure="false">Recycling!$B$4</definedName>
    <definedName function="false" hidden="false" name="mleaf_e9695df6_affa_5dc4_9f89_131de54d4133" vbProcedure="false">'Use Phase_Grid'!$T$191</definedName>
    <definedName function="false" hidden="false" name="mleaf_e96a89bc_6cd9_55ec_ba09_2f0ebd2f5b35" vbProcedure="false">'Heat map article'!$AH$67</definedName>
    <definedName function="false" hidden="false" name="mleaf_e96e29dc_3c20_54cb_af5f_63d1e81132ea" vbProcedure="false">Resume_SensAnal!$Q$60</definedName>
    <definedName function="false" hidden="false" name="mleaf_e973db3f_0090_5d75_b42e_bcd844b82333" vbProcedure="false">'Heat map article'!$O$147</definedName>
    <definedName function="false" hidden="false" name="mleaf_e973e45e_aa7d_528d_978e_2a7e620a792c" vbProcedure="false">Production!$J$101</definedName>
    <definedName function="false" hidden="false" name="mleaf_e978f29d_9637_56b8_8876_fc3cf461291e" vbProcedure="false">'Heat map article'!$BB$14</definedName>
    <definedName function="false" hidden="false" name="mleaf_e97a75d2_1413_5101_a9d4_d41a3d6468fd" vbProcedure="false">'Use Phase_Grid'!$M$35</definedName>
    <definedName function="false" hidden="false" name="mleaf_e98170b1_21ca_517f_906d_52236f3e67b2" vbProcedure="false">Resume_SensAnal!$J$91</definedName>
    <definedName function="false" hidden="false" name="mleaf_e9877e18_7dcb_5efc_8677_e34abe42ee26" vbProcedure="false">'Use Phase'!$W$215</definedName>
    <definedName function="false" hidden="false" name="mleaf_e987a399_769d_5523_acdf_ab5180e3543a" vbProcedure="false">'Use Phase'!$AG$262</definedName>
    <definedName function="false" hidden="false" name="mleaf_e9881993_9412_5e42_a8b3_b66cc7468d5c" vbProcedure="false">Production!$X$65</definedName>
    <definedName function="false" hidden="false" name="mleaf_e989f529_d3e9_51ce_bedf_331087c1bfaf" vbProcedure="false">'Use Phase_Grid'!$U$195</definedName>
    <definedName function="false" hidden="false" name="mleaf_e98e41e1_c8cb_5320_9760_638db3798fa9" vbProcedure="false">Resume_SensAnal!$AH$70</definedName>
    <definedName function="false" hidden="false" name="mleaf_e98fb0c1_2d41_55f8_95df_f4c1c0268b8f" vbProcedure="false">'Use Phase'!$J$304</definedName>
    <definedName function="false" hidden="false" name="mleaf_e99028c0_a7f8_5135_baf0_a7f196143937" vbProcedure="false">Production!$H$223</definedName>
    <definedName function="false" hidden="false" name="mleaf_e991290f_a5f9_5a37_812a_22be73baa343" vbProcedure="false">'Use Phase'!$P$83</definedName>
    <definedName function="false" hidden="false" name="mleaf_e992dc22_ab7b_52a6_918c_0a9af8487920" vbProcedure="false">'Heat map article'!$O$53</definedName>
    <definedName function="false" hidden="false" name="mleaf_e99354c1_a92d_5cac_8ce9_cc62e153ef8b" vbProcedure="false">'Use Phase_Grid'!$K$81</definedName>
    <definedName function="false" hidden="false" name="mleaf_e998debc_398a_5ec3_bf05_6540c17f2bff" vbProcedure="false">'Use Phase'!$S$306</definedName>
    <definedName function="false" hidden="false" name="mleaf_e9995a51_b8d1_5fb5_a50b_5afd5aa3e605" vbProcedure="false">'Use Phase_Grid'!$L$241</definedName>
    <definedName function="false" hidden="false" name="mleaf_e99b1bfd_cc4a_5adb_89eb_65c8d6bd0cd5" vbProcedure="false">'Heat map article'!$Y$138</definedName>
    <definedName function="false" hidden="false" name="mleaf_e9a561ce_2a9d_5ebb_a38e_0b8d30861523" vbProcedure="false">Production!$BD$180</definedName>
    <definedName function="false" hidden="false" name="mleaf_e9a66a51_0cdc_539e_af4e_ed135eac292f" vbProcedure="false">Resume_SensAnal!$AM$99</definedName>
    <definedName function="false" hidden="false" name="mleaf_e9a98d2d_b1cb_5bbd_97c6_422e422c8c61" vbProcedure="false">Recycling!$AO$166</definedName>
    <definedName function="false" hidden="false" name="mleaf_e9a9b1f7_1982_5ef6_b412_429362c01d09" vbProcedure="false">'Use Phase'!$Q$156</definedName>
    <definedName function="false" hidden="false" name="mleaf_e9aac59d_7213_5b77_b482_c80c3e296e2c" vbProcedure="false">Recycling!$AS$75</definedName>
    <definedName function="false" hidden="false" name="mleaf_e9aafb57_e612_5c08_a48a_3beabb8ac775" vbProcedure="false">'Heat map article'!$G$33</definedName>
    <definedName function="false" hidden="false" name="mleaf_e9b15d99_0375_59aa_b120_97f2628e7411" vbProcedure="false">Resume_SensAnal!$AQ$62</definedName>
    <definedName function="false" hidden="false" name="mleaf_e9b3c603_08f4_5222_a1f0_d04e8ce7bcc5" vbProcedure="false">Recycling!$AS$86</definedName>
    <definedName function="false" hidden="false" name="mleaf_e9b49bfa_4d1b_5f47_aae2_2772f2f62494" vbProcedure="false">'Use Phase'!$L$320</definedName>
    <definedName function="false" hidden="false" name="mleaf_e9b7bd3f_a059_5d36_9843_85465f9770ce" vbProcedure="false">Resume_SensAnal!$AF$59</definedName>
    <definedName function="false" hidden="false" name="mleaf_e9b809d6_1eb8_5cef_8410_d5032320de2e" vbProcedure="false">Recycling!$AS$67</definedName>
    <definedName function="false" hidden="false" name="mleaf_e9b86f1a_dad5_5a17_b7bb_cf290d1c8559" vbProcedure="false">Resume_SensAnal!$O$221</definedName>
    <definedName function="false" hidden="false" name="mleaf_e9b887a7_090f_51a6_8f45_94131b9f88bc" vbProcedure="false">Recycling!$AD$92</definedName>
    <definedName function="false" hidden="false" name="mleaf_e9bbd6f2_1827_5d97_a43d_0afcc5d13d4a" vbProcedure="false">'Use Phase'!$R$191</definedName>
    <definedName function="false" hidden="false" name="mleaf_e9c0035d_8470_52a8_9b8f_54abe779e2d3" vbProcedure="false">'Heat map article'!$X$118</definedName>
    <definedName function="false" hidden="false" name="mleaf_e9c0db41_5d80_5685_9e0c_82ae49799ff3" vbProcedure="false">Resume_SensAnal!$S$50</definedName>
    <definedName function="false" hidden="false" name="mleaf_e9c31299_d363_59cb_804d_beefac37c0b0" vbProcedure="false">Resume_SensAnal!$S$115</definedName>
    <definedName function="false" hidden="false" name="mleaf_e9c8f9d5_16f9_5272_a4ca_874132489cfb" vbProcedure="false">'Use Phase_Grid'!$Q$155</definedName>
    <definedName function="false" hidden="false" name="mleaf_e9c943ee_b81a_5718_b042_72d842c9fcfb" vbProcedure="false">'Use Phase'!$AG$326</definedName>
    <definedName function="false" hidden="false" name="mleaf_e9cac4a8_80da_5c90_9aeb_925862e4ad36" vbProcedure="false">Recycling!$I$190</definedName>
    <definedName function="false" hidden="false" name="mleaf_e9cbaa17_d537_57d8_8982_2700993e7731" vbProcedure="false">Resume_SensAnal!$M$125</definedName>
    <definedName function="false" hidden="false" name="mleaf_e9cbb5a3_3dc4_5d59_88a1_f68c7810508c" vbProcedure="false">'Heat map article'!$M$138</definedName>
    <definedName function="false" hidden="false" name="mleaf_e9cbbcb2_bd93_5039_ae7e_3fe0fb06feff" vbProcedure="false">'Heat map article'!$N$81</definedName>
    <definedName function="false" hidden="false" name="mleaf_e9d0ffad_fe22_5089_ab38_9f3bdd04d80a" vbProcedure="false">'Heat map article'!$Z$118</definedName>
    <definedName function="false" hidden="false" name="mleaf_e9d4332b_9717_5618_b15a_87139cc3f86d" vbProcedure="false">Resume_SensAnal!$AQ$39</definedName>
    <definedName function="false" hidden="false" name="mleaf_e9d77c4f_b479_50d3_850c_fe9e2b8c4fab" vbProcedure="false">Resume_SensAnal!$I$114</definedName>
    <definedName function="false" hidden="false" name="mleaf_e9d85201_5b6f_54a2_b84d_cf8905e7e837" vbProcedure="false">Resume_SensAnal!$K$220</definedName>
    <definedName function="false" hidden="false" name="mleaf_e9d8aa44_0724_5504_a1a0_304170dc5dd1" vbProcedure="false">Resume_SensAnal!$S$11</definedName>
    <definedName function="false" hidden="false" name="mleaf_e9da541f_4c0c_57ac_9cd0_84a8a1f9e42f" vbProcedure="false">'Heat map article'!$AD$76</definedName>
    <definedName function="false" hidden="false" name="mleaf_e9e15813_1230_5f69_ac3d_7ab3f7113f35" vbProcedure="false">Production!$AA$185</definedName>
    <definedName function="false" hidden="false" name="mleaf_e9e2d3a6_9b16_5058_af19_bc17e6aefcfd" vbProcedure="false">'Heat map article'!$M$33</definedName>
    <definedName function="false" hidden="false" name="mleaf_e9e6b1a7_6939_5fd2_a426_e41fba082c76" vbProcedure="false">'Use Phase'!$O$278</definedName>
    <definedName function="false" hidden="false" name="mleaf_e9ea625f_5573_5f8e_9531_bf47c33fd457" vbProcedure="false">Recycling!$AZ$90</definedName>
    <definedName function="false" hidden="false" name="mleaf_e9ec37b5_0940_5260_82f7_ddf464393ee5" vbProcedure="false">'Use Phase_Grid'!$V$202</definedName>
    <definedName function="false" hidden="false" name="mleaf_e9ecdf63_4baa_5bb8_9070_6413d5998154" vbProcedure="false">'Use Phase'!$AI$161</definedName>
    <definedName function="false" hidden="false" name="mleaf_e9ed86aa_4cd8_5b0b_ad85_3af5c8512200" vbProcedure="false">Graphs!$E$4</definedName>
    <definedName function="false" hidden="false" name="mleaf_e9ee7926_86e0_5e0d_bccf_27a2884683d0" vbProcedure="false">Graphs!$P$7</definedName>
    <definedName function="false" hidden="false" name="mleaf_e9f4691a_3281_57b8_904a_83ee6a098743" vbProcedure="false">'Heat map article'!$H$156</definedName>
    <definedName function="false" hidden="false" name="mleaf_e9f4a842_9d76_5c99_bbcf_9519f2c5d3a6" vbProcedure="false">'Use Phase'!$S$269</definedName>
    <definedName function="false" hidden="false" name="mleaf_e9f87136_45ea_5ad7_a27f_544f37891abe" vbProcedure="false">'Use Phase'!$AJ$179</definedName>
    <definedName function="false" hidden="false" name="mleaf_e9f8c5b5_4cc4_58d4_b6a8_ad3e9fe96ea6" vbProcedure="false">'Use Phase'!$R$219</definedName>
    <definedName function="false" hidden="false" name="mleaf_e9fcb9bf_7268_51c0_ac3e_6e58042acd54" vbProcedure="false">'Use Phase'!$W$305</definedName>
    <definedName function="false" hidden="false" name="mleaf_e9fd00ab_8dc7_5bd7_a1b8_1458ba7699a7" vbProcedure="false">'Heat map article'!$N$55</definedName>
    <definedName function="false" hidden="false" name="mleaf_ea01521d_a8d4_528b_a551_1106b7342716" vbProcedure="false">'Use Phase'!$AE$276</definedName>
    <definedName function="false" hidden="false" name="mleaf_ea063af0_a41e_5bf7_baec_3e0a01cf5c57" vbProcedure="false">Recycling!$F$202</definedName>
    <definedName function="false" hidden="false" name="mleaf_ea08d7b5_1fc0_5c18_b730_10df20f2845e" vbProcedure="false">'Use Phase'!$N$382</definedName>
    <definedName function="false" hidden="false" name="mleaf_ea09c5da_c6ce_51da_b5bf_916dafd3ab2a" vbProcedure="false">Recycling!$BZ$103</definedName>
    <definedName function="false" hidden="false" name="mleaf_ea0c8056_924f_598c_a222_7880a286f02e" vbProcedure="false">Recycling!$BA$167</definedName>
    <definedName function="false" hidden="false" name="mleaf_ea0caba4_880f_53c9_bdc1_a24b5cf34dcb" vbProcedure="false">'Use Phase'!$R$73</definedName>
    <definedName function="false" hidden="false" name="mleaf_ea0defb3_157d_5cbf_a18a_107d46a87f8b" vbProcedure="false">Recycling!$AE$113</definedName>
    <definedName function="false" hidden="false" name="mleaf_ea0e4e58_c212_5b60_99b2_bc28d4b32f6f" vbProcedure="false">'Use Phase_Grid'!$J$267</definedName>
    <definedName function="false" hidden="false" name="mleaf_ea0f6cd5_b706_5e2b_b92a_2573cc7928d3" vbProcedure="false">'Use Phase_Grid'!$K$90</definedName>
    <definedName function="false" hidden="false" name="mleaf_ea11710f_cf4c_5aa5_8c7e_697297b6589e" vbProcedure="false">'Use Phase'!$K$63</definedName>
    <definedName function="false" hidden="false" name="mleaf_ea11a556_6ede_56fc_ae1f_51bf89fa42c2" vbProcedure="false">Resume_SensAnal!$O$58</definedName>
    <definedName function="false" hidden="false" name="mleaf_ea143df8_2558_50c4_93cf_a23a1070a1d1" vbProcedure="false">'Use Phase'!$AI$282</definedName>
    <definedName function="false" hidden="false" name="mleaf_ea1558c6_30b1_50bd_a8a6_efc4560cb08a" vbProcedure="false">Resume_SensAnal!$T$188</definedName>
    <definedName function="false" hidden="false" name="mleaf_ea1586d4_fdab_5223_a8f2_b3b3ca51e860" vbProcedure="false">'Use Phase'!$M$383</definedName>
    <definedName function="false" hidden="false" name="mleaf_ea161972_e978_5361_b6d4_f322d36377b0" vbProcedure="false">Production!$F$123</definedName>
    <definedName function="false" hidden="false" name="mleaf_ea161e49_36af_5168_a7aa_6bab58049d06" vbProcedure="false">'Use Phase'!$L$279</definedName>
    <definedName function="false" hidden="false" name="mleaf_ea18da1b_761b_5d59_87e4_dbb0c72af9ff" vbProcedure="false">'Use Phase'!$AG$324</definedName>
    <definedName function="false" hidden="false" name="mleaf_ea19f0a4_782b_5014_bb88_6e4734070d07" vbProcedure="false">Production!$H$54</definedName>
    <definedName function="false" hidden="false" name="mleaf_ea1ab7e6_400b_559f_ab5a_6d88374448d5" vbProcedure="false">'Heat map article'!$L$77</definedName>
    <definedName function="false" hidden="false" name="mleaf_ea1cf4a1_1434_50a8_8ab8_0692ad35fe27" vbProcedure="false">'Use Phase_Grid'!$O$81</definedName>
    <definedName function="false" hidden="false" name="mleaf_ea224f78_035d_5cf8_b863_ceeb9cde273f" vbProcedure="false">'Heat map article'!$AF$90</definedName>
    <definedName function="false" hidden="false" name="mleaf_ea2485ba_29f0_5a13_85bb_39223a341c37" vbProcedure="false">'Heat map article'!$X$46</definedName>
    <definedName function="false" hidden="false" name="mleaf_ea259fdb_2ca5_544b_a48b_859c4896a94d" vbProcedure="false">Resume_SensAnal!$H$15</definedName>
    <definedName function="false" hidden="false" name="mleaf_ea28499d_b815_5867_ba3e_5fdf6d1eda01" vbProcedure="false">'Use Phase'!$O$199</definedName>
    <definedName function="false" hidden="false" name="mleaf_ea2b1a9b_c122_56bc_a141_8af365e127d1" vbProcedure="false">'Use Phase'!$AH$171</definedName>
    <definedName function="false" hidden="false" name="mleaf_ea2fd568_6a9c_5443_898a_908a0624ee49" vbProcedure="false">Production!$K$105</definedName>
    <definedName function="false" hidden="false" name="mleaf_ea30578f_910a_599a_8f93_07490e601329" vbProcedure="false">'Use Phase'!$D$58</definedName>
    <definedName function="false" hidden="false" name="mleaf_ea31097c_ef00_5b70_aaab_c56783a5c660" vbProcedure="false">Resume_SensAnal!$T$76</definedName>
    <definedName function="false" hidden="false" name="mleaf_ea322f3b_97c3_52c3_bca0_8cc05cb7ae43" vbProcedure="false">'Heat map article'!$AD$113</definedName>
    <definedName function="false" hidden="false" name="mleaf_ea3aa242_35e5_575f_8692_5c783f006d27" vbProcedure="false">Recycling!$W$152</definedName>
    <definedName function="false" hidden="false" name="mleaf_ea408872_f596_5421_a1e9_646750ac1641" vbProcedure="false">'Use Phase_Grid'!$E$56</definedName>
    <definedName function="false" hidden="false" name="mleaf_ea417a0d_a11e_5674_953f_8a9d6e361c68" vbProcedure="false">Recycling!$T$87</definedName>
    <definedName function="false" hidden="false" name="mleaf_ea41d2f6_91ad_585d_9b87_23780ab3034e" vbProcedure="false">'Use Phase_Grid'!$K$41</definedName>
    <definedName function="false" hidden="false" name="mleaf_ea48a835_9ea1_5da2_a4bb_341049ecea77" vbProcedure="false">'Use Phase'!$J$339</definedName>
    <definedName function="false" hidden="false" name="mleaf_ea4ac2de_4db7_5f69_9eb5_8f37153bf227" vbProcedure="false">'Use Phase_Grid'!$M$36</definedName>
    <definedName function="false" hidden="false" name="mleaf_ea509960_ecce_5291_b128_64bc4bf2cb88" vbProcedure="false">'Heat map article'!$P$12</definedName>
    <definedName function="false" hidden="false" name="mleaf_ea51507a_b5e9_55a7_a819_a0e296cf6660" vbProcedure="false">Resume_SensAnal!$T$15</definedName>
    <definedName function="false" hidden="false" name="mleaf_ea520a39_61ea_5c5e_a31c_016bd860d078" vbProcedure="false">'Heat map article'!$P$11</definedName>
    <definedName function="false" hidden="false" name="mleaf_ea57ae08_cd33_50e1_8788_10be69c2c0a9" vbProcedure="false">'Use Phase'!$R$156</definedName>
    <definedName function="false" hidden="false" name="mleaf_ea5a6596_6e49_59df_957f_b04687cad30c" vbProcedure="false">'Use Phase'!$W$282</definedName>
    <definedName function="false" hidden="false" name="mleaf_ea608704_5322_5d19_8bb9_49c16ca8c627" vbProcedure="false">'Use Phase_Grid'!$R$33</definedName>
    <definedName function="false" hidden="false" name="mleaf_ea65d32c_ca33_507b_9f82_6c4b0f822e64" vbProcedure="false">Recycling!$AK$94</definedName>
    <definedName function="false" hidden="false" name="mleaf_ea6620ee_3567_5db6_b2f9_e470093885f9" vbProcedure="false">'Use Phase'!$AH$197</definedName>
    <definedName function="false" hidden="false" name="mleaf_ea665948_3adf_5c9d_a446_93bd2e4dbf72" vbProcedure="false">Resume_SensAnal!$R$17</definedName>
    <definedName function="false" hidden="false" name="mleaf_ea6e547a_189e_52c8_a286_a67778c4b275" vbProcedure="false">Resume_SensAnal!$H$206</definedName>
    <definedName function="false" hidden="false" name="mleaf_ea6ec82c_588c_508c_a767_0dfa2e510dc3" vbProcedure="false">Resume_SensAnal!$M$155</definedName>
    <definedName function="false" hidden="false" name="mleaf_ea6f1f2a_b3cc_53ca_be5f_ea22b6d48c68" vbProcedure="false">'Use Phase'!$AF$189</definedName>
    <definedName function="false" hidden="false" name="mleaf_ea71918b_791e_5a14_85c0_263c6292cf05" vbProcedure="false">'Heat map article'!$AL$41</definedName>
    <definedName function="false" hidden="false" name="mleaf_ea73d36e_e056_585d_a0b7_6f0b1447af70" vbProcedure="false">'Heat map article'!$J$75</definedName>
    <definedName function="false" hidden="false" name="mleaf_ea76168c_eabb_5d92_b811_184aca3b525b" vbProcedure="false">'Heat map article'!$X$120</definedName>
    <definedName function="false" hidden="false" name="mleaf_ea77617a_5987_5fad_965a_ebde8169cd32" vbProcedure="false">'Use Phase_Grid'!$R$168</definedName>
    <definedName function="false" hidden="false" name="mleaf_ea78d85a_dab5_524d_be0c_91a4ab5e1643" vbProcedure="false">Whisker_Sens!$E$23</definedName>
    <definedName function="false" hidden="false" name="mleaf_ea7929cf_7f5a_5599_b64c_e733eb3fb348" vbProcedure="false">Resume_SensAnal!$T$77</definedName>
    <definedName function="false" hidden="false" name="mleaf_ea7bc15d_7ccd_5253_ab5d_5e84d6cdce5b" vbProcedure="false">Production!$I$245</definedName>
    <definedName function="false" hidden="false" name="mleaf_ea7cf0bc_713d_5baf_aeaf_88c33620d816" vbProcedure="false">Recycling!$Q$189</definedName>
    <definedName function="false" hidden="false" name="mleaf_ea7f33cf_84ec_5e2f_83b4_25086911c41d" vbProcedure="false">'Heat map article'!$AL$33</definedName>
    <definedName function="false" hidden="false" name="mleaf_ea88a2b2_0c66_5bb6_9313_9ca033131a6f" vbProcedure="false">'Use Phase'!$L$30</definedName>
    <definedName function="false" hidden="false" name="mleaf_ea8d8f13_4da0_532e_bd0c_039fcba6bd8a" vbProcedure="false">Resume_SensAnal!$O$99</definedName>
    <definedName function="false" hidden="false" name="mleaf_ea8ee9bc_d5dd_52e6_8612_39db2978dada" vbProcedure="false">'Heat map article'!$AN$13</definedName>
    <definedName function="false" hidden="false" name="mleaf_ea957d2d_f5b8_5123_8511_0c8dd4d5bcd9" vbProcedure="false">Production!$P$152</definedName>
    <definedName function="false" hidden="false" name="mleaf_ea9a3a58_aa36_5526_a046_5bc74d3466a7" vbProcedure="false">'Use Phase'!$AE$166</definedName>
    <definedName function="false" hidden="false" name="mleaf_ea9d3b3c_c712_55b8_8b13_e5d7dd21fddc" vbProcedure="false">Resume_SensAnal!$AE$58</definedName>
    <definedName function="false" hidden="false" name="mleaf_eaa183c6_7576_540d_825f_1a42ee41fc00" vbProcedure="false">'Heat map article'!$Z$61</definedName>
    <definedName function="false" hidden="false" name="mleaf_eaa2da45_8929_57f9_8c03_49cff14a92c9" vbProcedure="false">'Heat map article'!$I$113</definedName>
    <definedName function="false" hidden="false" name="mleaf_eaa35515_097a_5e01_974d_33933ae26216" vbProcedure="false">Recycling!$M$175</definedName>
    <definedName function="false" hidden="false" name="mleaf_eaa3f609_60fc_5d3a_84aa_dfd11dd8ff6e" vbProcedure="false">Resume_SensAnal!$R$210</definedName>
    <definedName function="false" hidden="false" name="mleaf_eaa5ba05_d83f_5f84_a197_3a9f90f36409" vbProcedure="false">Resume_SensAnal!$R$92</definedName>
    <definedName function="false" hidden="false" name="mleaf_eaa7f1df_8af3_5c80_a4d3_cbd840c1c7a1" vbProcedure="false">Recycling!$AM$89</definedName>
    <definedName function="false" hidden="false" name="mleaf_eaaaf4e6_8e10_5ca1_bed5_2f20e62d5ecd" vbProcedure="false">'Use Phase_Grid'!$N$153</definedName>
    <definedName function="false" hidden="false" name="mleaf_eab5c4e4_6bda_5d59_af55_a290d7c135d0" vbProcedure="false">Production!$L$30</definedName>
    <definedName function="false" hidden="false" name="mleaf_eab7d28c_33b0_5a95_9c83_e53bf938e3ef" vbProcedure="false">'Use Phase'!$W$317</definedName>
    <definedName function="false" hidden="false" name="mleaf_eab87912_459a_537e_a318_b48eb6a60df4" vbProcedure="false">'Heat map article'!$Z$78</definedName>
    <definedName function="false" hidden="false" name="mleaf_eab9c89e_c5db_5243_957a_c6ad42c7e157" vbProcedure="false">Recycling!$AQ$310</definedName>
    <definedName function="false" hidden="false" name="mleaf_eabb86e1_3b70_5442_b5e8_f32e67c6c089" vbProcedure="false">Production!$G$101</definedName>
    <definedName function="false" hidden="false" name="mleaf_eabc0e2e_7e28_5c87_b254_cdd4a9f6b2b4" vbProcedure="false">'Heat map article'!$AJ$149</definedName>
    <definedName function="false" hidden="false" name="mleaf_eabd720f_5685_5975_9058_ffa58eb40dd5" vbProcedure="false">'Use Phase_Grid'!$M$101</definedName>
    <definedName function="false" hidden="false" name="mleaf_eabf3e3c_9daf_5af3_904c_e63f1e36f7e7" vbProcedure="false">'Use Phase_Grid'!$R$81</definedName>
    <definedName function="false" hidden="false" name="mleaf_eac0162e_2544_55f0_aacc_36bf3c9e2aa8" vbProcedure="false">Resume_SensAnal!$A$200</definedName>
    <definedName function="false" hidden="false" name="mleaf_eacd6598_a955_5abb_b814_c412355c1e3e" vbProcedure="false">'Use Phase'!$AH$139</definedName>
    <definedName function="false" hidden="false" name="mleaf_ead00620_56a6_57ee_b5eb_81d88f3b0430" vbProcedure="false">Recycling!$BI$166</definedName>
    <definedName function="false" hidden="false" name="mleaf_ead1248b_0955_58ec_9e5e_bc379d84bf40" vbProcedure="false">'Use Phase'!$AH$151</definedName>
    <definedName function="false" hidden="false" name="mleaf_ead294ce_329a_5b69_bbac_b5652d3be4c0" vbProcedure="false">Resume_SensAnal!$U$9</definedName>
    <definedName function="false" hidden="false" name="mleaf_ead6b5d6_8060_5e54_8be6_50b3296672fc" vbProcedure="false">'Use Phase'!$M$44</definedName>
    <definedName function="false" hidden="false" name="mleaf_ead822c8_e9f3_5018_8a35_2dd2083cb88a" vbProcedure="false">'Heat map article'!$AI$62</definedName>
    <definedName function="false" hidden="false" name="mleaf_ead9187c_78b8_5022_bd72_2fd28a574c27" vbProcedure="false">Resume_SensAnal!$AM$38</definedName>
    <definedName function="false" hidden="false" name="mleaf_eae490e7_9603_5b86_9f63_e81ba08b95ad" vbProcedure="false">Resume_SensAnal!$H$167</definedName>
    <definedName function="false" hidden="false" name="mleaf_eae84fc3_20bb_5876_adea_0336250f6132" vbProcedure="false">Recycling!$AS$308</definedName>
    <definedName function="false" hidden="false" name="mleaf_eae8d618_ba7b_53fd_bc5a_1f1fda100c35" vbProcedure="false">Production!$G$89</definedName>
    <definedName function="false" hidden="false" name="mleaf_eaee2000_2954_550a_8a67_f38c5648c3e1" vbProcedure="false">'Use Phase'!$AD$193</definedName>
    <definedName function="false" hidden="false" name="mleaf_eaeff401_d3ba_5daa_81e9_86e2990588bc" vbProcedure="false">'Use Phase'!$V$262</definedName>
    <definedName function="false" hidden="false" name="mleaf_eaf23bbd_2a70_58c8_86e0_49dc48cbc61b" vbProcedure="false">Recycling!$AT$66</definedName>
    <definedName function="false" hidden="false" name="mleaf_eaf2ef77_eb25_5694_84d6_596593abd424" vbProcedure="false">'Use Phase'!$AF$156</definedName>
    <definedName function="false" hidden="false" name="mleaf_eaf64ac9_0ac4_55c4_a35e_dc710de9790e" vbProcedure="false">'Heat map article'!$L$34</definedName>
    <definedName function="false" hidden="false" name="mleaf_eaf79a55_4b00_5f20_949a_d24d04999076" vbProcedure="false">Recycling!$AY$101</definedName>
    <definedName function="false" hidden="false" name="mleaf_eafc843f_044a_58d3_8fce_75ad164c9cb7" vbProcedure="false">Graphs!$N$30</definedName>
    <definedName function="false" hidden="false" name="mleaf_eb04a453_a0dc_5503_a082_b2354279e909" vbProcedure="false">Recycling!$BL$312</definedName>
    <definedName function="false" hidden="false" name="mleaf_eb0abcdb_8620_52d1_bd71_fdaddd0ae28a" vbProcedure="false">'Heat map article'!$AU$7</definedName>
    <definedName function="false" hidden="false" name="mleaf_eb0c2723_fe45_5eb4_8e18_71442e05fa77" vbProcedure="false">Recycling!$H$138</definedName>
    <definedName function="false" hidden="false" name="mleaf_eb0da163_c3e5_573a_a921_a85a6e47a505" vbProcedure="false">Resume_SensAnal!$H$217</definedName>
    <definedName function="false" hidden="false" name="mleaf_eb0eae72_fff1_5d6d_b865_7c9681db6ce7" vbProcedure="false">'Heat map article'!$Q$109</definedName>
    <definedName function="false" hidden="false" name="mleaf_eb144eef_479d_56b7_bb17_a70a07ce4a1f" vbProcedure="false">'Use Phase_Grid'!$B$15</definedName>
    <definedName function="false" hidden="false" name="mleaf_eb1578f1_ed46_5657_a432_514955e7be45" vbProcedure="false">'Heat map article'!$I$78</definedName>
    <definedName function="false" hidden="false" name="mleaf_eb1c00ba_c5f7_5bc2_ba44_cbbc2e681bcb" vbProcedure="false">Recycling!$BF$116</definedName>
    <definedName function="false" hidden="false" name="mleaf_eb1eebb5_f8b9_53b7_9881_638556db77b4" vbProcedure="false">Production!$AT$93</definedName>
    <definedName function="false" hidden="false" name="mleaf_eb25e692_3ee5_5d2c_9205_de7717e47e27" vbProcedure="false">'Use Phase'!$P$69</definedName>
    <definedName function="false" hidden="false" name="mleaf_eb2c50e0_c4b2_5323_8b45_2135d49b773e" vbProcedure="false">Resume_SensAnal!$J$62</definedName>
    <definedName function="false" hidden="false" name="mleaf_eb2ec001_2ce0_5570_810a_1e022f430167" vbProcedure="false">Production!$AA$89</definedName>
    <definedName function="false" hidden="false" name="mleaf_eb2fc72d_90b2_5cec_8785_e347c3e968b2" vbProcedure="false">Resume_SensAnal!$E$166</definedName>
    <definedName function="false" hidden="false" name="mleaf_eb30a1b6_6c9c_5ff7_b6bf_cb1ed0bafe13" vbProcedure="false">'Use Phase'!$AJ$326</definedName>
    <definedName function="false" hidden="false" name="mleaf_eb32d863_4cc3_53d8_b51b_5a4ce2b82672" vbProcedure="false">'Heat map article'!$BA$40</definedName>
    <definedName function="false" hidden="false" name="mleaf_eb3503f3_2789_5b33_8abb_29681382751f" vbProcedure="false">Resume_SensAnal!$D$29</definedName>
    <definedName function="false" hidden="false" name="mleaf_eb37fac5_97f7_5675_ae08_d75fe1bf02e8" vbProcedure="false">Recycling!$R$165</definedName>
    <definedName function="false" hidden="false" name="mleaf_eb393778_b15b_51e8_9ae4_c478c5573d79" vbProcedure="false">Resume_SensAnal!$Q$18</definedName>
    <definedName function="false" hidden="false" name="mleaf_eb39cb52_038d_5505_9d8f_646535819732" vbProcedure="false">'Heat map article'!$H$99</definedName>
    <definedName function="false" hidden="false" name="mleaf_eb3ae226_6167_54e8_ad2b_cd938c6261e5" vbProcedure="false">Recycling!$BD$145</definedName>
    <definedName function="false" hidden="false" name="mleaf_eb3e2308_753c_5eb2_89d6_07e8018d8c48" vbProcedure="false">Graphs!$O$20</definedName>
    <definedName function="false" hidden="false" name="mleaf_eb3fdfb6_cd25_5f63_b124_1500d04d555c" vbProcedure="false">Recycling!$R$103</definedName>
    <definedName function="false" hidden="false" name="mleaf_eb3fed2a_8c7c_516c_95dd_acdcd378734a" vbProcedure="false">'Heat map article'!$AZ$30</definedName>
    <definedName function="false" hidden="false" name="mleaf_eb416924_9265_5732_9034_43e045ed09e9" vbProcedure="false">'Use Phase_Grid'!$J$244</definedName>
    <definedName function="false" hidden="false" name="mleaf_eb416a83_a23f_5c41_a955_271210797b3d" vbProcedure="false">'Use Phase'!$K$393</definedName>
    <definedName function="false" hidden="false" name="mleaf_eb427720_9934_53f4_b337_c3e88938145d" vbProcedure="false">Graphs!$L$43</definedName>
    <definedName function="false" hidden="false" name="mleaf_eb44daa4_4e46_5ab3_8ea7_db658c2e819c" vbProcedure="false">'Use Phase_Grid'!$T$163</definedName>
    <definedName function="false" hidden="false" name="mleaf_eb4743ed_a8e0_50c6_8b61_24e8359aae59" vbProcedure="false">Production!$Y$44</definedName>
    <definedName function="false" hidden="false" name="mleaf_eb4a6ba1_3c67_54ad_9bec_ad1568bda5c8" vbProcedure="false">Recycling!$R$124</definedName>
    <definedName function="false" hidden="false" name="mleaf_eb533a88_c148_51b5_aaf4_55005e66a65f" vbProcedure="false">Graphs!$P$16</definedName>
    <definedName function="false" hidden="false" name="mleaf_eb53b698_ee82_5a71_828f_7755b6e13577" vbProcedure="false">Resume_SensAnal!$B$183</definedName>
    <definedName function="false" hidden="false" name="mleaf_eb5451d5_8dc0_5556_a3e0_8799e96cc8cb" vbProcedure="false">Production!$N$65</definedName>
    <definedName function="false" hidden="false" name="mleaf_eb5590cd_78ef_5ddd_b8d9_c15e02ce567a" vbProcedure="false">Resume_SensAnal!$AC$62</definedName>
    <definedName function="false" hidden="false" name="mleaf_eb5963da_dd58_581a_b518_9363b47c5e29" vbProcedure="false">Recycling!$G$94</definedName>
    <definedName function="false" hidden="false" name="mleaf_eb5b90a1_2d51_5781_85ae_04f3d54472dc" vbProcedure="false">Resume_SensAnal!$AK$124</definedName>
    <definedName function="false" hidden="false" name="mleaf_eb5c6653_8185_5192_97dc_69a0dbdb2a4f" vbProcedure="false">Resume_SensAnal!$AO$38</definedName>
    <definedName function="false" hidden="false" name="mleaf_eb5de8ea_257d_5e92_af45_41de7f449f1a" vbProcedure="false">Production!$AL$10</definedName>
    <definedName function="false" hidden="false" name="mleaf_eb5e2c1d_8333_5fc1_b293_794f6f09e4bf" vbProcedure="false">'Use Phase'!$AF$254</definedName>
    <definedName function="false" hidden="false" name="mleaf_eb5fe604_9047_59d0_9370_68bf462d032c" vbProcedure="false">'Use Phase_Grid'!$V$167</definedName>
    <definedName function="false" hidden="false" name="mleaf_eb60a1de_e4bb_58d7_be23_cfad8f99004b" vbProcedure="false">'Use Phase'!$AF$157</definedName>
    <definedName function="false" hidden="false" name="mleaf_eb616c68_9957_56ca_bb97_5783f60dd1cd" vbProcedure="false">Production!$F$242</definedName>
    <definedName function="false" hidden="false" name="mleaf_eb61dc5f_d844_5300_b6b2_fc5f2485bad3" vbProcedure="false">Resume_SensAnal!$AK$103</definedName>
    <definedName function="false" hidden="false" name="mleaf_eb6c7ce1_2e46_5f59_9542_e6c524374e38" vbProcedure="false">'Heat map article'!$AI$113</definedName>
    <definedName function="false" hidden="false" name="mleaf_eb6f6ba8_a900_5435_80b8_94ed348915f3" vbProcedure="false">Resume_SensAnal!$H$99</definedName>
    <definedName function="false" hidden="false" name="mleaf_eb717f97_7aae_53ec_8504_b9678c810020" vbProcedure="false">Resume_SensAnal!$R$204</definedName>
    <definedName function="false" hidden="false" name="mleaf_eb73e2f8_ab99_5eb0_88ed_86a5ddd57caf" vbProcedure="false">Recycling!$H$136</definedName>
    <definedName function="false" hidden="false" name="mleaf_eb77e48d_28ae_59d2_9943_e705670645d4" vbProcedure="false">'Use Phase_Grid'!$M$74</definedName>
    <definedName function="false" hidden="false" name="mleaf_eb7acde7_9012_5eaf_843b_9e729bc54f00" vbProcedure="false">Resume_SensAnal!$AO$73</definedName>
    <definedName function="false" hidden="false" name="mleaf_eb7c05c4_6c38_5942_99a2_29a65ab2212f" vbProcedure="false">Recycling!$V$157</definedName>
    <definedName function="false" hidden="false" name="mleaf_eb7e2869_1f30_5781_a8d8_77aad530c9d5" vbProcedure="false">Production!$BD$153</definedName>
    <definedName function="false" hidden="false" name="mleaf_eb7e54b1_1224_5b34_9d8b_f2df2cfba72f" vbProcedure="false">Recycling!$AY$90</definedName>
    <definedName function="false" hidden="false" name="mleaf_eb7e72c0_4023_50bb_b002_ef2a7d79279d" vbProcedure="false">Recycling!$AW$331</definedName>
    <definedName function="false" hidden="false" name="mleaf_eb7f3171_a447_5d37_a4b6_2fb9bb7160f1" vbProcedure="false">Production!$AF$16</definedName>
    <definedName function="false" hidden="false" name="mleaf_eb806522_d3d6_5286_a841_8958fb09a087" vbProcedure="false">Resume_SensAnal!$Q$68</definedName>
    <definedName function="false" hidden="false" name="mleaf_eb81cb2c_afd4_5aa7_ab2d_e0d5ae959fd3" vbProcedure="false">'Use Phase'!$S$27</definedName>
    <definedName function="false" hidden="false" name="mleaf_eb82afed_a392_5f29_833e_8fc015d05670" vbProcedure="false">Resume_SensAnal!$G$101</definedName>
    <definedName function="false" hidden="false" name="mleaf_eb84a47b_1023_58cf_9a38_4916e4ef3074" vbProcedure="false">Recycling!$CD$108</definedName>
    <definedName function="false" hidden="false" name="mleaf_eb869380_8a46_595b_acf2_1c61c0ac492e" vbProcedure="false">Resume_SensAnal!$N$96</definedName>
    <definedName function="false" hidden="false" name="mleaf_eb88445b_5c62_58a8_9190_87b4ae7bdfcd" vbProcedure="false">'Use Phase_Grid'!$N$229</definedName>
    <definedName function="false" hidden="false" name="mleaf_eb8c834c_0d4f_5d94_9d0e_88eceb62d4e2" vbProcedure="false">Production!$J$244</definedName>
    <definedName function="false" hidden="false" name="mleaf_eb8de68b_893e_571b_bc26_f84f4aaeda5f" vbProcedure="false">Recycling!$AR$299</definedName>
    <definedName function="false" hidden="false" name="mleaf_eb8fbe75_6c1b_52e0_95f2_2b8b3ca649df" vbProcedure="false">Recycling!$BJ$114</definedName>
    <definedName function="false" hidden="false" name="mleaf_eb996e79_c90b_5424_97de_c0c684408042" vbProcedure="false">Recycling!$AB$87</definedName>
    <definedName function="false" hidden="false" name="mleaf_eb99eaa4_418f_5a50_a552_a249d9dedd8b" vbProcedure="false">'Heat map article'!$C$127</definedName>
    <definedName function="false" hidden="false" name="mleaf_eb9b92a0_ddfb_5e85_9784_e737f51e3d77" vbProcedure="false">'Use Phase'!$K$336</definedName>
    <definedName function="false" hidden="false" name="mleaf_eb9d2648_a9a7_54e6_a6d4_5a0b48909f81" vbProcedure="false">Production!$AV$215</definedName>
    <definedName function="false" hidden="false" name="mleaf_eb9f8636_b580_5458_9865_c39e151ce004" vbProcedure="false">'Heat map article'!$AW$12</definedName>
    <definedName function="false" hidden="false" name="mleaf_eba3f4c1_4e5d_5b74_9591_23f6215f6a19" vbProcedure="false">Recycling!$K$119</definedName>
    <definedName function="false" hidden="false" name="mleaf_eba431aa_ba48_569f_b172_a9bdfdff62d9" vbProcedure="false">Resume_SensAnal!$AO$57</definedName>
    <definedName function="false" hidden="false" name="mleaf_eba8aea6_9724_516c_98d5_b20688207be0" vbProcedure="false">'Use Phase'!$AJ$233</definedName>
    <definedName function="false" hidden="false" name="mleaf_ebb13a97_76e7_55d7_979d_2a00458b4041" vbProcedure="false">Recycling!$AX$311</definedName>
    <definedName function="false" hidden="false" name="mleaf_ebbbccef_92e9_55bc_9d10_71826d5ca973" vbProcedure="false">Recycling!$AM$146</definedName>
    <definedName function="false" hidden="false" name="mleaf_ebbc0fce_b625_5cb0_9db1_e4c884551d81" vbProcedure="false">'Heat map article'!$AT$36</definedName>
    <definedName function="false" hidden="false" name="mleaf_ebbcb00a_3830_53e4_ba37_e3b204d551ef" vbProcedure="false">Recycling!$BU$161</definedName>
    <definedName function="false" hidden="false" name="mleaf_ebc01ae4_94c1_58f7_a84a_26ca2d1076dd" vbProcedure="false">'Use Phase_Grid'!$M$175</definedName>
    <definedName function="false" hidden="false" name="mleaf_ebc1aadd_94b5_5681_85e4_bf041ae9dfc3" vbProcedure="false">'Use Phase'!$AK$174</definedName>
    <definedName function="false" hidden="false" name="mleaf_ebc4a047_ae41_5028_9a52_4d0a9de3b937" vbProcedure="false">Resume_SensAnal!$T$9</definedName>
    <definedName function="false" hidden="false" name="mleaf_ebc5d9c9_940d_52af_a8f3_66a07de99625" vbProcedure="false">'Use Phase_Grid'!$L$200</definedName>
    <definedName function="false" hidden="false" name="mleaf_ebc692ef_67b2_5613_a9de_d8a8e14e83a4" vbProcedure="false">'Use Phase_Grid'!$K$142</definedName>
    <definedName function="false" hidden="false" name="mleaf_ebcc7bb1_932d_5d23_8f3a_21540dd1934f" vbProcedure="false">Resume_SensAnal!$M$197</definedName>
    <definedName function="false" hidden="false" name="mleaf_ebcc7d1b_8b9e_53f7_9bc8_fa3d31d8c5dd" vbProcedure="false">'Use Phase'!$AI$293</definedName>
    <definedName function="false" hidden="false" name="mleaf_ebccdc96_a53c_55c6_82d3_3f984b64e7fd" vbProcedure="false">Resume_SensAnal!$Q$86</definedName>
    <definedName function="false" hidden="false" name="mleaf_ebce029b_39b6_585a_a581_ea301d04fbe5" vbProcedure="false">Recycling!$BQ$104</definedName>
    <definedName function="false" hidden="false" name="mleaf_ebce218d_dad0_5464_8b65_7fc671ef0e83" vbProcedure="false">'Heat map article'!$AG$23</definedName>
    <definedName function="false" hidden="false" name="mleaf_ebce5c8e_a3fe_59fe_884f_a55c74f3cb94" vbProcedure="false">'Heat map article'!$AW$19</definedName>
    <definedName function="false" hidden="false" name="mleaf_ebcfda43_cf79_5bc1_9b10_ff6574651f2c" vbProcedure="false">Production!$L$105</definedName>
    <definedName function="false" hidden="false" name="mleaf_ebd04c2e_f31d_5b64_97ea_c2f735399b84" vbProcedure="false">'Use Phase'!$P$218</definedName>
    <definedName function="false" hidden="false" name="mleaf_ebd45f8c_edea_563d_99c7_46a7991a8d06" vbProcedure="false">'Use Phase_Grid'!$V$156</definedName>
    <definedName function="false" hidden="false" name="mleaf_ebd7f8c3_c18a_563d_afd3_8a20d78bf3f5" vbProcedure="false">'Heat map article'!$BB$13</definedName>
    <definedName function="false" hidden="false" name="mleaf_ebd901be_14b7_527d_9608_fa65e75b9e9d" vbProcedure="false">'Heat map article'!$AE$79</definedName>
    <definedName function="false" hidden="false" name="mleaf_ebdd8586_a719_5e07_ba39_eebd516dcd7c" vbProcedure="false">Resume_SensAnal!$AP$63</definedName>
    <definedName function="false" hidden="false" name="mleaf_ebe50842_7171_539e_83d8_a3299b26f671" vbProcedure="false">Resume_SensAnal!$H$114</definedName>
    <definedName function="false" hidden="false" name="mleaf_ebea5006_6c3a_5bcc_812b_aa677770b2ed" vbProcedure="false">Whisker_Sens!$D$10</definedName>
    <definedName function="false" hidden="false" name="mleaf_ebea791b_3cba_5ffa_9ec5_17f0731230ab" vbProcedure="false">Production!$AV$208</definedName>
    <definedName function="false" hidden="false" name="mleaf_ebf4c2e7_0a60_5315_8acb_2308989f643c" vbProcedure="false">Resume_SensAnal!$J$28</definedName>
    <definedName function="false" hidden="false" name="mleaf_ebf5abdc_3f72_5262_9306_4c307857358a" vbProcedure="false">Production!$V$80</definedName>
    <definedName function="false" hidden="false" name="mleaf_ebf6d325_04bb_50a2_924f_0121558a5e3a" vbProcedure="false">'Use Phase_Grid'!$R$50</definedName>
    <definedName function="false" hidden="false" name="mleaf_ebfbb878_8341_5ba8_a9f4_72aa2dbe7515" vbProcedure="false">Resume_SensAnal!$AL$92</definedName>
    <definedName function="false" hidden="false" name="mleaf_ebfcdf40_2b43_5137_b2de_eae5f7532c4e" vbProcedure="false">Resume_SensAnal!$M$217</definedName>
    <definedName function="false" hidden="false" name="mleaf_ec069cf2_d8eb_5e8f_a8f1_0767aaac8946" vbProcedure="false">Resume_SensAnal!$O$90</definedName>
    <definedName function="false" hidden="false" name="mleaf_ec09073d_bfe7_510b_9a0e_88729084f3ba" vbProcedure="false">Recycling!$BR$316</definedName>
    <definedName function="false" hidden="false" name="mleaf_ec093cd2_c34a_5aa4_b53a_50c1cc986bfb" vbProcedure="false">'Use Phase'!$U$314</definedName>
    <definedName function="false" hidden="false" name="mleaf_ec0af0a9_0772_5dee_98a5_36218a8fec68" vbProcedure="false">'Use Phase'!$AK$252</definedName>
    <definedName function="false" hidden="false" name="mleaf_ec0dcc52_46c2_5cd3_aa51_1d3af0c14a22" vbProcedure="false">Production!$F$37</definedName>
    <definedName function="false" hidden="false" name="mleaf_ec1194ac_5b80_5806_a8f2_4bf7e6f5e859" vbProcedure="false">Recycling!$AU$325</definedName>
    <definedName function="false" hidden="false" name="mleaf_ec136315_2042_51c4_8a51_42ae960a87c0" vbProcedure="false">Recycling!$AI$93</definedName>
    <definedName function="false" hidden="false" name="mleaf_ec13fc1b_d8a2_577d_83dd_65bf73ab591c" vbProcedure="false">Resume_SensAnal!$E$37</definedName>
    <definedName function="false" hidden="false" name="mleaf_ec147d73_3d07_5df9_999b_73e7f1330644" vbProcedure="false">Graphs!$H$52</definedName>
    <definedName function="false" hidden="false" name="mleaf_ec156ba0_c75f_5c93_9584_bbf64d591cd4" vbProcedure="false">Resume_SensAnal!$K$78</definedName>
    <definedName function="false" hidden="false" name="mleaf_ec16947c_65b8_5ea7_9f1a_290468e21e58" vbProcedure="false">'Use Phase'!$AF$348</definedName>
    <definedName function="false" hidden="false" name="mleaf_ec188940_165e_5a4c_8fb2_080c1402e29e" vbProcedure="false">'Use Phase_Grid'!$U$153</definedName>
    <definedName function="false" hidden="false" name="mleaf_ec1bb92a_48aa_5abf_af16_d9a6c609a526" vbProcedure="false">Production!$N$62</definedName>
    <definedName function="false" hidden="false" name="mleaf_ec21518f_4afa_586b_96da_7589eb8056e5" vbProcedure="false">Resume_SensAnal!$I$117</definedName>
    <definedName function="false" hidden="false" name="mleaf_ec216987_f04b_5413_9c8d_f31888334fdf" vbProcedure="false">'Use Phase'!$W$192</definedName>
    <definedName function="false" hidden="false" name="mleaf_ec2488bb_0202_5788_9297_77088aeea963" vbProcedure="false">'Heat map article'!$Z$11</definedName>
    <definedName function="false" hidden="false" name="mleaf_ec24f111_e3b6_5dbf_81a6_3da24cb68ff4" vbProcedure="false">Recycling!$S$115</definedName>
    <definedName function="false" hidden="false" name="mleaf_ec2ccca7_8b06_5800_a7e2_d5b9e3c61bc8" vbProcedure="false">'Heat map article'!$O$149</definedName>
    <definedName function="false" hidden="false" name="mleaf_ec2fd0c3_43e6_5cd1_beaf_32d24018e07e" vbProcedure="false">Graphs!$D$6</definedName>
    <definedName function="false" hidden="false" name="mleaf_ec362452_9741_58eb_941d_f2d3214309ea" vbProcedure="false">Recycling!$AS$71</definedName>
    <definedName function="false" hidden="false" name="mleaf_ec39e725_4945_5352_a430_2c6a390dfbf3" vbProcedure="false">Resume_SensAnal!$E$195</definedName>
    <definedName function="false" hidden="false" name="mleaf_ec3a0a86_5763_5a6c_814c_0119b46a5ca0" vbProcedure="false">'Heat map article'!$Z$77</definedName>
    <definedName function="false" hidden="false" name="mleaf_ec3c2925_3ac2_5bcc_956d_c7b6c1689f2d" vbProcedure="false">Resume_SensAnal!$AO$50</definedName>
    <definedName function="false" hidden="false" name="mleaf_ec412c82_27a9_5354_9145_12c46eb5447b" vbProcedure="false">'Use Phase'!$T$296</definedName>
    <definedName function="false" hidden="false" name="mleaf_ec42fa75_4a43_5bb4_bfab_1e496a569318" vbProcedure="false">'Heat map article'!$AJ$80</definedName>
    <definedName function="false" hidden="false" name="mleaf_ec45d4a1_29e6_5f0f_9938_45bca4705cb2" vbProcedure="false">Production!$H$88</definedName>
    <definedName function="false" hidden="false" name="mleaf_ec4851b2_6d2f_5f93_a745_7cdb98a2895b" vbProcedure="false">'Heat map article'!$N$33</definedName>
    <definedName function="false" hidden="false" name="mleaf_ec49d4cc_80a0_5126_85aa_cf90bc976b66" vbProcedure="false">'Heat map article'!$BA$19</definedName>
    <definedName function="false" hidden="false" name="mleaf_ec4d6166_713d_540e_a7c6_bb59e21f4b44" vbProcedure="false">'Use Phase'!$K$381</definedName>
    <definedName function="false" hidden="false" name="mleaf_ec4e2b3b_9db5_546f_9bc5_d8fa10136491" vbProcedure="false">'Heat map article'!$W$88</definedName>
    <definedName function="false" hidden="false" name="mleaf_ec504782_3b57_50b0_b438_73f9fb1099f0" vbProcedure="false">'Use Phase'!$K$260</definedName>
    <definedName function="false" hidden="false" name="mleaf_ec51551d_8b5f_557b_ab4d_13c41d703c01" vbProcedure="false">'Use Phase'!$J$215</definedName>
    <definedName function="false" hidden="false" name="mleaf_ec536961_5c17_5f83_b650_90ef686f113c" vbProcedure="false">Resume_SensAnal!$R$57</definedName>
    <definedName function="false" hidden="false" name="mleaf_ec57c251_1d21_5b59_849a_b1b10a45781d" vbProcedure="false">'Heat map article'!$H$151</definedName>
    <definedName function="false" hidden="false" name="mleaf_ec676584_b175_5c15_a5eb_6bd2508f1990" vbProcedure="false">Resume_SensAnal!$AP$62</definedName>
    <definedName function="false" hidden="false" name="mleaf_ec681d36_dc48_5eab_9151_b1bb53e68cc4" vbProcedure="false">Recycling!$V$195</definedName>
    <definedName function="false" hidden="false" name="mleaf_ec690521_bba9_5af6_8552_1b3f62f77cc0" vbProcedure="false">Resume_SensAnal!$M$164</definedName>
    <definedName function="false" hidden="false" name="mleaf_ec6b9c89_e92d_5629_991e_b746d6cd7a12" vbProcedure="false">Resume_SensAnal!$O$154</definedName>
    <definedName function="false" hidden="false" name="mleaf_ec6dd08b_95cf_5239_b96d_e01eed6f3f1b" vbProcedure="false">'Use Phase_Grid'!$R$56</definedName>
    <definedName function="false" hidden="false" name="mleaf_ec774177_1c38_54ac_978d_1e9939aa7c89" vbProcedure="false">'Use Phase'!$K$285</definedName>
    <definedName function="false" hidden="false" name="mleaf_ec7ce535_f908_5024_b05d_08300730e23b" vbProcedure="false">'Use Phase_Grid'!$M$141</definedName>
    <definedName function="false" hidden="false" name="mleaf_ec7d8790_84d2_5c24_a199_016ed126d92f" vbProcedure="false">'Heat map article'!$C$93</definedName>
    <definedName function="false" hidden="false" name="mleaf_ec7db4f1_64f0_548a_ba58_8d0caf4050cc" vbProcedure="false">Resume_SensAnal!$AL$126</definedName>
    <definedName function="false" hidden="false" name="mleaf_ec8012d1_e392_59bf_8779_54183b9be185" vbProcedure="false">Recycling!$AM$142</definedName>
    <definedName function="false" hidden="false" name="mleaf_ec80289c_76ac_5618_bda5_c3d195eb72ac" vbProcedure="false">Recycling!$BR$307</definedName>
    <definedName function="false" hidden="false" name="mleaf_ec82ca25_edf4_5605_99fe_58bc76d16edb" vbProcedure="false">'Use Phase_Grid'!$Q$114</definedName>
    <definedName function="false" hidden="false" name="mleaf_ec8352bd_4d52_5366_91a0_de931f296cd2" vbProcedure="false">Recycling!$AU$72</definedName>
    <definedName function="false" hidden="false" name="mleaf_ec8356a3_1dcf_5d7a_8339_144c5e723bc8" vbProcedure="false">'Use Phase_Grid'!$R$143</definedName>
    <definedName function="false" hidden="false" name="mleaf_ec858f2f_db3e_5372_89b9_f97b0f7739af" vbProcedure="false">Recycling!$AV$310</definedName>
    <definedName function="false" hidden="false" name="mleaf_ec89b230_dde7_5a77_9086_5fad37a82ee3" vbProcedure="false">'Heat map article'!$AI$132</definedName>
    <definedName function="false" hidden="false" name="mleaf_ec8af695_ee0e_5947_9641_fce47f49a848" vbProcedure="false">Recycling!$H$93</definedName>
    <definedName function="false" hidden="false" name="mleaf_ec8f0253_40a1_5c1d_bf2b_abfcfab2ae1a" vbProcedure="false">'Use Phase_Grid'!$M$44</definedName>
    <definedName function="false" hidden="false" name="mleaf_ec90d9af_6669_511e_b387_4d9cd62f00ef" vbProcedure="false">'Heat map article'!$R$92</definedName>
    <definedName function="false" hidden="false" name="mleaf_ec912d21_9756_52eb_b313_75f20f20e5bc" vbProcedure="false">'Use Phase'!$AI$337</definedName>
    <definedName function="false" hidden="false" name="mleaf_ec926241_bc9a_5770_a702_72ba0619a46e" vbProcedure="false">Production!$J$100</definedName>
    <definedName function="false" hidden="false" name="mleaf_ec97f3c6_ba58_51aa_b715_7c0f1ba731b6" vbProcedure="false">Resume_SensAnal!$N$74</definedName>
    <definedName function="false" hidden="false" name="mleaf_ec98bd63_9cbd_5e64_b8be_a45c74a34b94" vbProcedure="false">Production!$BM$209</definedName>
    <definedName function="false" hidden="false" name="mleaf_ec9a3d01_76e4_51db_8c1f_9897ebf45000" vbProcedure="false">'Heat map article'!$BB$21</definedName>
    <definedName function="false" hidden="false" name="mleaf_ec9aacec_214b_5747_b903_03ad8e04eabe" vbProcedure="false">'Use Phase'!$AH$285</definedName>
    <definedName function="false" hidden="false" name="mleaf_ec9d0e89_c36c_58fb_9e5d_2581e46f3bb8" vbProcedure="false">'Heat map article'!$AQ$17</definedName>
    <definedName function="false" hidden="false" name="mleaf_ec9e46b4_4094_5b3f_a212_7b2da4afa31a" vbProcedure="false">'Heat map article'!$AF$143</definedName>
    <definedName function="false" hidden="false" name="mleaf_eca2139c_087d_5421_bc75_bc2ab9b3d7dd" vbProcedure="false">Resume_SensAnal!$P$91</definedName>
    <definedName function="false" hidden="false" name="mleaf_eca3d8fe_4f4f_5d77_8ad9_448f0652f756" vbProcedure="false">'Use Phase_Grid'!$K$127</definedName>
    <definedName function="false" hidden="false" name="mleaf_ecacc406_cbed_564e_ba15_7ad9d80ee6d8" vbProcedure="false">'Use Phase_Grid'!$O$5</definedName>
    <definedName function="false" hidden="false" name="mleaf_ecb155a1_270b_58cc_ae67_a1e3a09ac5a1" vbProcedure="false">Production!$I$237</definedName>
    <definedName function="false" hidden="false" name="mleaf_ecb3a3eb_7b43_59e5_8326_ebe045873199" vbProcedure="false">Resume_SensAnal!$Q$67</definedName>
    <definedName function="false" hidden="false" name="mleaf_ecb8a519_1651_52f6_aefa_7b73c21b2397" vbProcedure="false">'Heat map article'!$AY$21</definedName>
    <definedName function="false" hidden="false" name="mleaf_ecbba00b_c2ed_547a_b994_5db49fc88cc6" vbProcedure="false">Recycling!$AN$149</definedName>
    <definedName function="false" hidden="false" name="mleaf_ecbc5cdc_41ad_5819_a4da_cd72ad237005" vbProcedure="false">'Use Phase'!$AF$179</definedName>
    <definedName function="false" hidden="false" name="mleaf_ecbdd1e0_cac6_5979_865e_2379ed414d24" vbProcedure="false">Recycling!$I$142</definedName>
    <definedName function="false" hidden="false" name="mleaf_ecc1d698_23f2_584a_a9ee_daeb2b58ce08" vbProcedure="false">Recycling!$B$136</definedName>
    <definedName function="false" hidden="false" name="mleaf_ecc3d63f_1d79_541b_b760_e3aeca527f90" vbProcedure="false">Resume_SensAnal!$V$202</definedName>
    <definedName function="false" hidden="false" name="mleaf_ecce33da_223d_5358_8ae5_a23b9f343401" vbProcedure="false">Recycling!$T$109</definedName>
    <definedName function="false" hidden="false" name="mleaf_ecd0708b_5246_561c_9435_063d0b65933f" vbProcedure="false">'Use Phase'!$J$113</definedName>
    <definedName function="false" hidden="false" name="mleaf_ecd32676_2f6f_5279_8cb5_d9c5f6e08ed0" vbProcedure="false">Recycling!$BP$119</definedName>
    <definedName function="false" hidden="false" name="mleaf_ecd48f88_08f8_596d_b68b_00f2b5e3c292" vbProcedure="false">'Heat map article'!$AP$11</definedName>
    <definedName function="false" hidden="false" name="mleaf_ecd5bd2f_82e9_505e_87b7_ac562e5e55da" vbProcedure="false">'Heat map article'!$Z$126</definedName>
    <definedName function="false" hidden="false" name="mleaf_ecd88f97_f73d_54cc_9f52_1419641e9e1d" vbProcedure="false">'Use Phase'!$Q$174</definedName>
    <definedName function="false" hidden="false" name="mleaf_ecd98b2c_dd69_5f40_aa1a_f6dc43242882" vbProcedure="false">Whisker_Sens!$D$7</definedName>
    <definedName function="false" hidden="false" name="mleaf_ecdb1d11_ff11_5b5c_bc63_719d6ee94862" vbProcedure="false">'Use Phase'!$AF$293</definedName>
    <definedName function="false" hidden="false" name="mleaf_ecdf2276_292c_5297_8b39_be65b78acca3" vbProcedure="false">'Heat map article'!$AS$39</definedName>
    <definedName function="false" hidden="false" name="mleaf_ece285e1_97f8_5dc9_bdab_c248bbcae52a" vbProcedure="false">Recycling!$AB$83</definedName>
    <definedName function="false" hidden="false" name="mleaf_ece68970_3c9c_59d0_b8a0_cc872de81d6f" vbProcedure="false">Production!$G$66</definedName>
    <definedName function="false" hidden="false" name="mleaf_ece6cad0_23df_523e_97f0_a3c15745f814" vbProcedure="false">Recycling!$AT$58</definedName>
    <definedName function="false" hidden="false" name="mleaf_eceaaf8a_9719_553c_851a_267702371569" vbProcedure="false">Resume_SensAnal!$AG$93</definedName>
    <definedName function="false" hidden="false" name="mleaf_eceb1ca0_7b95_5596_91a7_d11a2bc5f794" vbProcedure="false">Resume_SensAnal!$I$115</definedName>
    <definedName function="false" hidden="false" name="mleaf_ecf032ea_12d2_5530_92f6_59a43f7e514c" vbProcedure="false">Production!$I$109</definedName>
    <definedName function="false" hidden="false" name="mleaf_ecfb15d8_3a59_55d1_be8b_eea8c5dcf324" vbProcedure="false">Production!$O$36</definedName>
    <definedName function="false" hidden="false" name="mleaf_ecff326a_94f9_5fa6_a4a1_f4de6f5ae906" vbProcedure="false">'Heat map article'!$R$93</definedName>
    <definedName function="false" hidden="false" name="mleaf_ed0119b1_a217_5ea5_a6ea_f7252ff3a3d9" vbProcedure="false">Recycling!$K$144</definedName>
    <definedName function="false" hidden="false" name="mleaf_ed017165_dcf5_5c4c_8835_bc43b5efaa32" vbProcedure="false">Production!$AJ$180</definedName>
    <definedName function="false" hidden="false" name="mleaf_ed01e5e8_30f0_5997_aecd_c96fe6098055" vbProcedure="false">'Use Phase'!$AI$221</definedName>
    <definedName function="false" hidden="false" name="mleaf_ed063470_8ad4_59b3_9b35_1a5b79384384" vbProcedure="false">Production!$AJ$155</definedName>
    <definedName function="false" hidden="false" name="mleaf_ed0a9caf_f032_5955_bfef_eab1864ba79b" vbProcedure="false">Resume_SensAnal!$G$64</definedName>
    <definedName function="false" hidden="false" name="mleaf_ed0cae80_068b_58df_8808_888323d28382" vbProcedure="false">Graphs!$E$47</definedName>
    <definedName function="false" hidden="false" name="mleaf_ed0ef6b4_f957_5c17_b40a_0fe8b8fdf2d8" vbProcedure="false">Resume_SensAnal!$Q$48</definedName>
    <definedName function="false" hidden="false" name="mleaf_ed158341_c386_544f_a41f_f8404b3ce627" vbProcedure="false">Graphs!$P$60</definedName>
    <definedName function="false" hidden="false" name="mleaf_ed1720f3_a5a3_5188_9f1b_349978edbb0f" vbProcedure="false">Recycling!$H$106</definedName>
    <definedName function="false" hidden="false" name="mleaf_ed17ddd9_629e_5d01_81b6_e90155983293" vbProcedure="false">'Heat map article'!$W$35</definedName>
    <definedName function="false" hidden="false" name="mleaf_ed1b0537_6327_59b2_adab_889fc6108eea" vbProcedure="false">'Heat map article'!$E$32</definedName>
    <definedName function="false" hidden="false" name="mleaf_ed1bfdae_ae34_5a24_8861_0192fc31b547" vbProcedure="false">'Use Phase'!$AE$194</definedName>
    <definedName function="false" hidden="false" name="mleaf_ed1e7447_a610_5bdb_86e4_13633a7d73da" vbProcedure="false">Recycling!$D$92</definedName>
    <definedName function="false" hidden="false" name="mleaf_ed28485a_5874_5002_805a_f31be1e3b6e3" vbProcedure="false">'Use Phase'!$J$397</definedName>
    <definedName function="false" hidden="false" name="mleaf_ed288d09_6622_5359_bd04_5f906f8793b5" vbProcedure="false">Resume_SensAnal!$AG$33</definedName>
    <definedName function="false" hidden="false" name="mleaf_ed2f9d3e_0d41_56d8_b6a3_d28be8f4053f" vbProcedure="false">Recycling!$K$92</definedName>
    <definedName function="false" hidden="false" name="mleaf_ed30fef2_c164_5df1_9f76_2b3dd46aa8fe" vbProcedure="false">Resume_SensAnal!$AQ$134</definedName>
    <definedName function="false" hidden="false" name="mleaf_ed319677_5efa_5d00_bcc8_5db6bab40096" vbProcedure="false">'Heat map article'!$R$60</definedName>
    <definedName function="false" hidden="false" name="mleaf_ed32d8cb_b593_5f0e_9b29_fcf35c0b5837" vbProcedure="false">'Heat map article'!$G$130</definedName>
    <definedName function="false" hidden="false" name="mleaf_ed34455e_7ddd_5d68_a3f9_2aba36ca7ddd" vbProcedure="false">Recycling!$AW$115</definedName>
    <definedName function="false" hidden="false" name="mleaf_ed38a971_5f6e_59a0_8f95_11733f89cb43" vbProcedure="false">Production!$H$68</definedName>
    <definedName function="false" hidden="false" name="mleaf_ed396e4d_0257_5d21_bc13_aa5f954e240a" vbProcedure="false">'Heat map article'!$AB$97</definedName>
    <definedName function="false" hidden="false" name="mleaf_ed3a4e1d_b61a_5f90_a33f_4cfeeebb9a71" vbProcedure="false">Resume_SensAnal!$G$11</definedName>
    <definedName function="false" hidden="false" name="mleaf_ed3c8f62_3f9e_5444_b7cd_cf6bf81d7bc8" vbProcedure="false">Production!$F$87</definedName>
    <definedName function="false" hidden="false" name="mleaf_ed3e0360_6d0d_5d96_a07f_f5f9a2f48444" vbProcedure="false">'Heat map article'!$W$37</definedName>
    <definedName function="false" hidden="false" name="mleaf_ed495281_e227_561e_b972_f43aff4d2453" vbProcedure="false">'Use Phase'!$O$244</definedName>
    <definedName function="false" hidden="false" name="mleaf_ed4b6885_cdaa_5f35_9443_76e492d6fd21" vbProcedure="false">Resume_SensAnal!$K$152</definedName>
    <definedName function="false" hidden="false" name="mleaf_ed4bde8d_628a_561f_b0cb_6b84926d2324" vbProcedure="false">Production!$O$154</definedName>
    <definedName function="false" hidden="false" name="mleaf_ed4d33d9_7d9e_5d95_bc52_e8943ec43fc1" vbProcedure="false">Production!$Q$204</definedName>
    <definedName function="false" hidden="false" name="mleaf_ed4d6625_c043_56d4_9c8b_660a81275407" vbProcedure="false">Production!$BM$44</definedName>
    <definedName function="false" hidden="false" name="mleaf_ed51deef_3318_5f89_89a9_cb9c64c96bd4" vbProcedure="false">'Heat map article'!$D$41</definedName>
    <definedName function="false" hidden="false" name="mleaf_ed521385_72a4_595d_be33_911693942293" vbProcedure="false">'Use Phase_Grid'!$J$55</definedName>
    <definedName function="false" hidden="false" name="mleaf_ed522788_16b9_508c_9044_a5ddb938236b" vbProcedure="false">'Heat map article'!$AJ$82</definedName>
    <definedName function="false" hidden="false" name="mleaf_ed542b08_82e2_5a71_ad6b_5aa6516d35c8" vbProcedure="false">'Use Phase_Grid'!$L$213</definedName>
    <definedName function="false" hidden="false" name="mleaf_ed5cd167_3b13_5e9c_aaaf_7373d283c60c" vbProcedure="false">'Use Phase'!$AF$146</definedName>
    <definedName function="false" hidden="false" name="mleaf_ed5ce2d6_933a_5d1a_a922_c6f80ea53876" vbProcedure="false">Resume_SensAnal!$M$85</definedName>
    <definedName function="false" hidden="false" name="mleaf_ed5dda08_932f_5967_859a_e4fa482d70b1" vbProcedure="false">'Heat map article'!$D$100</definedName>
    <definedName function="false" hidden="false" name="mleaf_ed5ed967_15c6_5b5a_a63b_29df7b39ba74" vbProcedure="false">Resume_SensAnal!$G$9</definedName>
    <definedName function="false" hidden="false" name="mleaf_ed607fef_530a_55ac_b7a8_0982b19b57a0" vbProcedure="false">Resume_SensAnal!$AP$67</definedName>
    <definedName function="false" hidden="false" name="mleaf_ed6193e3_774f_5e17_9133_73ced7d7d3a5" vbProcedure="false">'Use Phase'!$AL$165</definedName>
    <definedName function="false" hidden="false" name="mleaf_ed647a01_fc41_50f0_98bd_803ab1d98a95" vbProcedure="false">'Use Phase_Grid'!$O$202</definedName>
    <definedName function="false" hidden="false" name="mleaf_ed66c9eb_4524_5486_85b5_dbb286075dd0" vbProcedure="false">'Heat map article'!$P$101</definedName>
    <definedName function="false" hidden="false" name="mleaf_ed6b2b89_d160_5db7_9cd9_005d94662cc8" vbProcedure="false">'Heat map article'!$D$50</definedName>
    <definedName function="false" hidden="false" name="mleaf_ed6e2608_2b11_5ef7_8f5b_17740c27ec50" vbProcedure="false">'Use Phase'!$M$258</definedName>
    <definedName function="false" hidden="false" name="mleaf_ed6ff04d_8776_5c2f_bad1_8655fafb95cb" vbProcedure="false">'Use Phase'!$P$34</definedName>
    <definedName function="false" hidden="false" name="mleaf_ed73bcd0_4418_5d67_afe8_17cf4496acd4" vbProcedure="false">'Use Phase'!$U$265</definedName>
    <definedName function="false" hidden="false" name="mleaf_ed775c2f_e17e_5b99_b78f_6d6e1d65d7e3" vbProcedure="false">'Use Phase'!$AE$178</definedName>
    <definedName function="false" hidden="false" name="mleaf_ed790b80_5036_586d_bdac_b0aaab7032af" vbProcedure="false">Graphs!$M$63</definedName>
    <definedName function="false" hidden="false" name="mleaf_ed7b6c3b_12d1_575a_aab6_dda1d219c0a9" vbProcedure="false">'Heat map article'!$AB$134</definedName>
    <definedName function="false" hidden="false" name="mleaf_ed7b6e2a_1679_529e_871d_de627c9845bb" vbProcedure="false">'Use Phase'!$F$41</definedName>
    <definedName function="false" hidden="false" name="mleaf_ed7cc072_4047_529f_afbc_a7e4a5575e03" vbProcedure="false">'Use Phase'!$AE$316</definedName>
    <definedName function="false" hidden="false" name="mleaf_ed7cfff8_737a_5b48_a18e_fe308cf27e11" vbProcedure="false">'Use Phase'!$K$326</definedName>
    <definedName function="false" hidden="false" name="mleaf_ed7df832_fd5b_555d_b70c_cb4566fa04d9" vbProcedure="false">Resume_SensAnal!$AH$60</definedName>
    <definedName function="false" hidden="false" name="mleaf_ed7fe21c_6cf8_52ef_a074_bbd3947a2ad6" vbProcedure="false">'Use Phase'!$N$221</definedName>
    <definedName function="false" hidden="false" name="mleaf_ed8144d8_b5ad_54aa_a424_b09937fc9e1e" vbProcedure="false">Resume_SensAnal!$F$74</definedName>
    <definedName function="false" hidden="false" name="mleaf_ed8c0675_76a6_564e_b2a7_e60e06d9c4fa" vbProcedure="false">Resume_SensAnal!$E$69</definedName>
    <definedName function="false" hidden="false" name="mleaf_ed8c6cc1_43df_5b6d_8df9_ba3f7509d684" vbProcedure="false">Recycling!$I$166</definedName>
    <definedName function="false" hidden="false" name="mleaf_ed8ebbbb_e3fe_59b4_95ff_7c7509f4e164" vbProcedure="false">'Use Phase_Grid'!$R$197</definedName>
    <definedName function="false" hidden="false" name="mleaf_ed9258a4_01a3_5ce1_a529_bc250afd4d19" vbProcedure="false">'Heat map article'!$I$100</definedName>
    <definedName function="false" hidden="false" name="mleaf_ed93f2bd_613a_53f3_a5fa_b1317ba7f9d9" vbProcedure="false">Recycling!$AP$165</definedName>
    <definedName function="false" hidden="false" name="mleaf_ed9f192a_e758_5690_9c1c_67f21254f124" vbProcedure="false">Resume_SensAnal!$AB$49</definedName>
    <definedName function="false" hidden="false" name="mleaf_eda0028d_b92a_5560_b6e8_48a84ff7368c" vbProcedure="false">Resume_SensAnal!$G$28</definedName>
    <definedName function="false" hidden="false" name="mleaf_eda19572_ed11_5bd5_ad55_eddf757d8ca9" vbProcedure="false">'Use Phase'!$Q$187</definedName>
    <definedName function="false" hidden="false" name="mleaf_eda43a87_2161_5298_8361_2631edb23199" vbProcedure="false">Resume_SensAnal!$P$114</definedName>
    <definedName function="false" hidden="false" name="mleaf_eda4cc4f_0ea1_5b58_a8c5_a45a11773530" vbProcedure="false">Recycling!$AR$67</definedName>
    <definedName function="false" hidden="false" name="mleaf_edac7724_2c21_502f_aeac_cae6c6bd5bd8" vbProcedure="false">'Use Phase_Grid'!$S$206</definedName>
    <definedName function="false" hidden="false" name="mleaf_edaca410_831f_5aca_8ab2_9a50bece5c39" vbProcedure="false">'Use Phase'!$AI$186</definedName>
    <definedName function="false" hidden="false" name="mleaf_edacd015_9fdb_5fd1_b626_e24db575fafc" vbProcedure="false">'Use Phase'!$J$41</definedName>
    <definedName function="false" hidden="false" name="mleaf_edb0a44f_e24e_5d7b_98f0_4e1f54e5e5e7" vbProcedure="false">'Heat map article'!$AG$104</definedName>
    <definedName function="false" hidden="false" name="mleaf_edb2255b_1f59_56d3_870b_cc24474fefe3" vbProcedure="false">'Use Phase'!$R$131</definedName>
    <definedName function="false" hidden="false" name="mleaf_edb2e459_9bda_5718_b57a_53676b9f0b32" vbProcedure="false">Production!$R$6</definedName>
    <definedName function="false" hidden="false" name="mleaf_edb4a929_2020_5b29_939c_a4141255723e" vbProcedure="false">'Use Phase'!$D$49</definedName>
    <definedName function="false" hidden="false" name="mleaf_edb4af0f_0500_59f3_8e28_7a3909d6b3db" vbProcedure="false">'Use Phase'!$S$146</definedName>
    <definedName function="false" hidden="false" name="mleaf_edb54064_8a34_59ee_8b03_fc9aa6a3f4f6" vbProcedure="false">'Use Phase_Grid'!$S$35</definedName>
    <definedName function="false" hidden="false" name="mleaf_edb6a696_4411_5fc4_b2bd_8a0cc86238c4" vbProcedure="false">'Heat map article'!$L$12</definedName>
    <definedName function="false" hidden="false" name="mleaf_edb6ade9_7a08_5bb1_a0f7_2bda993c6af9" vbProcedure="false">Whisker_Sens!$E$47</definedName>
    <definedName function="false" hidden="false" name="mleaf_edb8671c_7d38_55a4_bd11_e51288e22f9c" vbProcedure="false">Production!$J$71</definedName>
    <definedName function="false" hidden="false" name="mleaf_edbfaf0d_d49b_5ad7_92d5_b69fa9068652" vbProcedure="false">Production!$BD$224</definedName>
    <definedName function="false" hidden="false" name="mleaf_edbfc4a9_3116_5302_823b_2f8c028660b9" vbProcedure="false">Production!$AK$147</definedName>
    <definedName function="false" hidden="false" name="mleaf_edc0257f_5eaf_5309_8f41_33998c7a3568" vbProcedure="false">Recycling!$AY$94</definedName>
    <definedName function="false" hidden="false" name="mleaf_edc2268d_ed94_5df9_bcfc_606316e24d41" vbProcedure="false">'Heat map article'!$U$25</definedName>
    <definedName function="false" hidden="false" name="mleaf_edc83117_7c7b_5160_85a9_780e105ea362" vbProcedure="false">'Use Phase'!$AD$187</definedName>
    <definedName function="false" hidden="false" name="mleaf_edc83623_419d_5688_b703_4ad8b0dce439" vbProcedure="false">Resume_SensAnal!$E$20</definedName>
    <definedName function="false" hidden="false" name="mleaf_edc9c410_6040_5b0b_a0f2_5982c8b96b8d" vbProcedure="false">Recycling!$M$164</definedName>
    <definedName function="false" hidden="false" name="mleaf_edcf01d7_e59a_5804_b6d5_32ce7585dd02" vbProcedure="false">Resume_SensAnal!$Q$210</definedName>
    <definedName function="false" hidden="false" name="mleaf_edcf03ce_f5f6_552a_bcc8_83816b3e1947" vbProcedure="false">Production!$Y$198</definedName>
    <definedName function="false" hidden="false" name="mleaf_edcf6ced_11bc_5810_8b77_419e1ddd370f" vbProcedure="false">Recycling!$AS$73</definedName>
    <definedName function="false" hidden="false" name="mleaf_edd0d533_f56c_5c7d_a471_b0e6a5d87f84" vbProcedure="false">Production!$AV$224</definedName>
    <definedName function="false" hidden="false" name="mleaf_eddb8059_c38b_5ff0_977d_096a15e697cf" vbProcedure="false">'Use Phase_Grid'!$N$265</definedName>
    <definedName function="false" hidden="false" name="mleaf_ede14011_8d68_57f9_b527_bef56eb51382" vbProcedure="false">'Use Phase'!$Q$151</definedName>
    <definedName function="false" hidden="false" name="mleaf_ede1ada5_8188_5778_a1b3_4f0ccde32711" vbProcedure="false">'Heat map article'!$AB$121</definedName>
    <definedName function="false" hidden="false" name="mleaf_edeeb8ec_fac7_593d_9ef4_f1cec3c02029" vbProcedure="false">'Use Phase'!$Q$327</definedName>
    <definedName function="false" hidden="false" name="mleaf_edf2ce8e_d0cf_5f73_8dcc_69be01b6dcb1" vbProcedure="false">Production!$I$170</definedName>
    <definedName function="false" hidden="false" name="mleaf_edf43082_b36b_52b1_9310_a246b27144c6" vbProcedure="false">'Use Phase_Grid'!$U$143</definedName>
    <definedName function="false" hidden="false" name="mleaf_edf6fd22_f363_564c_941d_363f75963cd0" vbProcedure="false">'Use Phase'!$P$86</definedName>
    <definedName function="false" hidden="false" name="mleaf_edf78018_1984_50d3_a370_8e07baff908b" vbProcedure="false">Resume_SensAnal!$H$92</definedName>
    <definedName function="false" hidden="false" name="mleaf_edfeaf5b_e9e5_52ef_8896_5ae807455776" vbProcedure="false">'Use Phase'!$T$279</definedName>
    <definedName function="false" hidden="false" name="mleaf_ee00e807_0473_5b88_9a50_18a005acd693" vbProcedure="false">'Use Phase_Grid'!$L$261</definedName>
    <definedName function="false" hidden="false" name="mleaf_ee045d02_c375_5fb9_94d6_ac0a354f612d" vbProcedure="false">'Use Phase_Grid'!$L$53</definedName>
    <definedName function="false" hidden="false" name="mleaf_ee04bd82_d0ad_5d4c_b2df_1183c26fc8f4" vbProcedure="false">Resume_SensAnal!$O$89</definedName>
    <definedName function="false" hidden="false" name="mleaf_ee0b1ba5_f8a3_5589_9592_8048d355db1c" vbProcedure="false">'Use Phase'!$AJ$301</definedName>
    <definedName function="false" hidden="false" name="mleaf_ee0de2ba_942a_5dd9_9abc_13b99aa657cc" vbProcedure="false">'Use Phase'!$W$335</definedName>
    <definedName function="false" hidden="false" name="mleaf_ee103ccc_6414_5f7c_b0ea_a91d5254fcd7" vbProcedure="false">'Use Phase_Grid'!$M$53</definedName>
    <definedName function="false" hidden="false" name="mleaf_ee14931b_d3c8_56df_8200_69b59dd43168" vbProcedure="false">Recycling!$AP$154</definedName>
    <definedName function="false" hidden="false" name="mleaf_ee1acab2_470a_5540_ae58_a1a25db16a8c" vbProcedure="false">Recycling!$BD$144</definedName>
    <definedName function="false" hidden="false" name="mleaf_ee1cf639_b778_5807_9e10_18e4ef39bf69" vbProcedure="false">Cover!$B$15</definedName>
    <definedName function="false" hidden="false" name="mleaf_ee21827b_fdbe_51d2_b8d9_ea759ad541bc" vbProcedure="false">'Use Phase'!$N$377</definedName>
    <definedName function="false" hidden="false" name="mleaf_ee25217e_c453_5d20_a88c_80a3ad58abb4" vbProcedure="false">Graphs!$G$29</definedName>
    <definedName function="false" hidden="false" name="mleaf_ee27c364_922c_5483_93f7_e85c6b608901" vbProcedure="false">Production!$B$12</definedName>
    <definedName function="false" hidden="false" name="mleaf_ee2947a3_66ac_5fcf_88d5_a0fb2c46730c" vbProcedure="false">Resume_SensAnal!$Q$201</definedName>
    <definedName function="false" hidden="false" name="mleaf_ee298053_2031_5864_aeb4_ca253f63a523" vbProcedure="false">'Heat map article'!$D$148</definedName>
    <definedName function="false" hidden="false" name="mleaf_ee2e6536_0e26_5c1d_9775_e4b3cc426c92" vbProcedure="false">'Heat map article'!$AB$43</definedName>
    <definedName function="false" hidden="false" name="mleaf_ee2f08b3_54a9_5c6b_96ab_7945932a4f83" vbProcedure="false">Resume_SensAnal!$G$123</definedName>
    <definedName function="false" hidden="false" name="mleaf_ee3172eb_7a66_504f_b317_d26a8563035f" vbProcedure="false">'Heat map article'!$X$22</definedName>
    <definedName function="false" hidden="false" name="mleaf_ee36685d_9a7a_5b10_93d4_e8f5b62ef4c3" vbProcedure="false">'Use Phase'!$V$175</definedName>
    <definedName function="false" hidden="false" name="mleaf_ee368fbe_6613_54e4_a88e_50d1e6ea5a3d" vbProcedure="false">'Heat map article'!$C$103</definedName>
    <definedName function="false" hidden="false" name="mleaf_ee36c26f_6012_5fa4_8cdb_e707c9c10b0e" vbProcedure="false">Recycling!$AZ$114</definedName>
    <definedName function="false" hidden="false" name="mleaf_ee3b5325_c78c_536d_bec1_114c71add0c0" vbProcedure="false">Production!$N$24</definedName>
    <definedName function="false" hidden="false" name="mleaf_ee3f8d0b_4483_5726_b056_92f90e7d166c" vbProcedure="false">'Use Phase'!$AG$257</definedName>
    <definedName function="false" hidden="false" name="mleaf_ee3f96ab_7426_569d_802d_25078079e80c" vbProcedure="false">'Use Phase_Grid'!$K$101</definedName>
    <definedName function="false" hidden="false" name="mleaf_ee406092_6d25_51f6_8019_eefcc00d6b65" vbProcedure="false">Resume_SensAnal!$D$93</definedName>
    <definedName function="false" hidden="false" name="mleaf_ee451d4d_0409_5b00_9995_ac55cacdef0e" vbProcedure="false">Resume_SensAnal!$F$57</definedName>
    <definedName function="false" hidden="false" name="mleaf_ee4a777d_abcd_5597_b26a_003b0303604a" vbProcedure="false">'Use Phase'!$N$44</definedName>
    <definedName function="false" hidden="false" name="mleaf_ee4b3db9_aa41_5c98_aba1_d1f32a4b62ee" vbProcedure="false">Recycling!$AE$187</definedName>
    <definedName function="false" hidden="false" name="mleaf_ee4e44eb_cab9_5d5e_9d3b_1f1128d9b984" vbProcedure="false">Recycling!$T$107</definedName>
    <definedName function="false" hidden="false" name="mleaf_ee52f9ef_fe91_5d47_8bd6_4fe6762d9c0f" vbProcedure="false">'Heat map article'!$AG$30</definedName>
    <definedName function="false" hidden="false" name="mleaf_ee543c70_58b5_580c_99fc_592aeed6e179" vbProcedure="false">'Heat map article'!$AJ$14</definedName>
    <definedName function="false" hidden="false" name="mleaf_ee563f46_5437_5a9c_b560_162b142756b1" vbProcedure="false">Resume_SensAnal!$O$153</definedName>
    <definedName function="false" hidden="false" name="mleaf_ee5747e3_3fd1_577f_b02d_b4414c001a0d" vbProcedure="false">Recycling!$AR$323</definedName>
    <definedName function="false" hidden="false" name="mleaf_ee5c216e_a8b9_53d5_acfd_67e82a077fed" vbProcedure="false">'Heat map article'!$V$19</definedName>
    <definedName function="false" hidden="false" name="mleaf_ee5d008c_9093_53fa_b53b_d3fc4c9bba58" vbProcedure="false">Resume_SensAnal!$AC$50</definedName>
    <definedName function="false" hidden="false" name="mleaf_ee5ec104_95f9_583f_9151_78107af1b1dc" vbProcedure="false">'Use Phase'!$B$35</definedName>
    <definedName function="false" hidden="false" name="mleaf_ee608d6e_8386_5e5d_98d4_d4b2d43e4223" vbProcedure="false">Recycling!$AX$143</definedName>
    <definedName function="false" hidden="false" name="mleaf_ee6094a7_e160_5244_863f_9e70c2cc058d" vbProcedure="false">Recycling!$BS$110</definedName>
    <definedName function="false" hidden="false" name="mleaf_ee637204_9cfc_5bce_8028_c9babfd998ea" vbProcedure="false">'Use Phase'!$T$254</definedName>
    <definedName function="false" hidden="false" name="mleaf_ee667fb7_afab_5c8d_a065_d1b7db2bd60c" vbProcedure="false">Resume_SensAnal!$AN$62</definedName>
    <definedName function="false" hidden="false" name="mleaf_ee6b31c6_6dae_5e09_8d8f_cdb90d0ae8ec" vbProcedure="false">'Use Phase'!$O$5</definedName>
    <definedName function="false" hidden="false" name="mleaf_ee6d0330_b22d_5069_84a6_99a2bef8860b" vbProcedure="false">'Use Phase'!$J$263</definedName>
    <definedName function="false" hidden="false" name="mleaf_ee6d41b5_5765_5c54_9339_074f1d832b5f" vbProcedure="false">Recycling!$BJ$301</definedName>
    <definedName function="false" hidden="false" name="mleaf_ee70a317_f582_5a63_8d33_a82baa5b2ed3" vbProcedure="false">'Use Phase'!$AI$199</definedName>
    <definedName function="false" hidden="false" name="mleaf_ee722d1a_5b50_53f1_9ced_0d563601c161" vbProcedure="false">'Use Phase'!$T$212</definedName>
    <definedName function="false" hidden="false" name="mleaf_ee76b66f_d1d1_5fdf_9de3_ac9f5ac1b95d" vbProcedure="false">Production!$H$67</definedName>
    <definedName function="false" hidden="false" name="mleaf_ee77e847_720f_5069_b18d_fef0d156c9dd" vbProcedure="false">Recycling!$AY$150</definedName>
    <definedName function="false" hidden="false" name="mleaf_ee7858f9_9251_5b1d_ab7b_af72fa9b9685" vbProcedure="false">'Use Phase'!$AD$274</definedName>
    <definedName function="false" hidden="false" name="mleaf_ee7d92ae_8508_5f72_b7fb_cdae1022bc45" vbProcedure="false">'Use Phase'!$M$216</definedName>
    <definedName function="false" hidden="false" name="mleaf_ee826195_4c9e_5632_9d81_1fdeaddcd72c" vbProcedure="false">'Use Phase'!$M$131</definedName>
    <definedName function="false" hidden="false" name="mleaf_ee83ea49_ba95_5ae9_bfa5_3ad5d9cf0120" vbProcedure="false">Graphs!$D$44</definedName>
    <definedName function="false" hidden="false" name="mleaf_ee8475e7_6835_5fd5_b6cb_ef502d159ad6" vbProcedure="false">Resume_SensAnal!$AL$47</definedName>
    <definedName function="false" hidden="false" name="mleaf_ee86ca53_5899_59e4_88ad_4d45c036a768" vbProcedure="false">'Use Phase'!$N$278</definedName>
    <definedName function="false" hidden="false" name="mleaf_ee885490_339d_542a_9b56_5061b83a6931" vbProcedure="false">Recycling!$L$200</definedName>
    <definedName function="false" hidden="false" name="mleaf_ee896c21_1fd1_59ef_8295_6a7bea461d9f" vbProcedure="false">'Use Phase'!$L$307</definedName>
    <definedName function="false" hidden="false" name="mleaf_ee899c91_6179_5239_b1ba_29a9de19ade2" vbProcedure="false">'Use Phase'!$N$78</definedName>
    <definedName function="false" hidden="false" name="mleaf_ee8b1e68_0bf0_5d5e_b7fa_26f8571000b3" vbProcedure="false">'Use Phase_Grid'!$O$199</definedName>
    <definedName function="false" hidden="false" name="mleaf_ee8d5ca9_9ed4_5606_a8c9_18fce04abf26" vbProcedure="false">Resume_SensAnal!$M$57</definedName>
    <definedName function="false" hidden="false" name="mleaf_ee8dd00c_5ca3_5305_a95f_849950c86632" vbProcedure="false">'Use Phase'!$L$285</definedName>
    <definedName function="false" hidden="false" name="mleaf_ee965706_7ef4_5705_9065_ec9ea994c46c" vbProcedure="false">'Use Phase_Grid'!$N$18</definedName>
    <definedName function="false" hidden="false" name="mleaf_ee9cdb93_5dee_58a2_bfc2_ed50c239a648" vbProcedure="false">Production!$BM$52</definedName>
    <definedName function="false" hidden="false" name="mleaf_ee9e996d_ceb4_5d58_b233_0cad56a086d6" vbProcedure="false">Recycling!$AP$8</definedName>
    <definedName function="false" hidden="false" name="mleaf_eea14e9a_6d99_507c_b391_ac133ea23bec" vbProcedure="false">Resume_SensAnal!$K$169</definedName>
    <definedName function="false" hidden="false" name="mleaf_eea65541_88d8_52c5_958f_8728f752e492" vbProcedure="false">Resume_SensAnal!$O$118</definedName>
    <definedName function="false" hidden="false" name="mleaf_eea978cc_4a02_52d7_9b9e_23444fe973d2" vbProcedure="false">'Use Phase_Grid'!$S$144</definedName>
    <definedName function="false" hidden="false" name="mleaf_eeaf15e8_26b0_5f2a_8137_614238dac373" vbProcedure="false">'Heat map article'!$O$58</definedName>
    <definedName function="false" hidden="false" name="mleaf_eeb14d13_4ab3_53b9_90c0_afa3dfd291a6" vbProcedure="false">'Use Phase_Grid'!$K$88</definedName>
    <definedName function="false" hidden="false" name="mleaf_eeb1c197_ca1c_5264_b751_180516d168b0" vbProcedure="false">'Use Phase'!$R$254</definedName>
    <definedName function="false" hidden="false" name="mleaf_eeb22195_c2f0_5f96_98e0_830c10521cc3" vbProcedure="false">'Use Phase'!$AD$248</definedName>
    <definedName function="false" hidden="false" name="mleaf_eeb32218_81c2_5096_8085_d09a900f9a21" vbProcedure="false">'Use Phase'!$AE$154</definedName>
    <definedName function="false" hidden="false" name="mleaf_eeb369c2_cd50_5271_b47a_945276d99ac1" vbProcedure="false">Recycling!$AU$151</definedName>
    <definedName function="false" hidden="false" name="mleaf_eeb6f586_449c_55ab_b26b_9b43cf188202" vbProcedure="false">Resume_SensAnal!$R$77</definedName>
    <definedName function="false" hidden="false" name="mleaf_eeb72709_7f88_58bd_9ec6_ec110229579a" vbProcedure="false">Production!$AL$157</definedName>
    <definedName function="false" hidden="false" name="mleaf_eeb7bad2_6472_5f7e_b512_102c88410b89" vbProcedure="false">'Heat map article'!$Q$67</definedName>
    <definedName function="false" hidden="false" name="mleaf_eeb90d63_7a32_56cd_9247_7792a43f8fa4" vbProcedure="false">'Use Phase'!$B$25</definedName>
    <definedName function="false" hidden="false" name="mleaf_eeba73c4_52c7_55c1_a34d_605d6561b171" vbProcedure="false">'Use Phase'!$S$307</definedName>
    <definedName function="false" hidden="false" name="mleaf_eebb9b79_ed7b_57ed_9ce3_f53872832552" vbProcedure="false">Resume_SensAnal!$U$200</definedName>
    <definedName function="false" hidden="false" name="mleaf_eebdc4c9_f51b_5a70_9551_528be1c5b6b5" vbProcedure="false">'Heat map article'!$Q$23</definedName>
    <definedName function="false" hidden="false" name="mleaf_eebde790_dbc7_593a_bf3c_bef1f1c655ea" vbProcedure="false">'Heat map article'!$F$155</definedName>
    <definedName function="false" hidden="false" name="mleaf_eebe21b4_9843_5f12_a468_1ac21e7d7ff3" vbProcedure="false">Recycling!$J$96</definedName>
    <definedName function="false" hidden="false" name="mleaf_eebe2e43_a3f9_5feb_86dd_5593a3b4258c" vbProcedure="false">'Use Phase_Grid'!$J$178</definedName>
    <definedName function="false" hidden="false" name="mleaf_eebe3fc0_5107_54ae_aae1_be8559ed500a" vbProcedure="false">'Use Phase'!$S$248</definedName>
    <definedName function="false" hidden="false" name="mleaf_eebe93c5_49ce_5718_b94b_f17ba68e90d0" vbProcedure="false">'Use Phase'!$S$152</definedName>
    <definedName function="false" hidden="false" name="mleaf_eebf7ea2_a8e9_5bc5_8373_eabff4a5da68" vbProcedure="false">Resume_SensAnal!$Q$122</definedName>
    <definedName function="false" hidden="false" name="mleaf_eec8157c_8e20_5554_a121_151989dd2d09" vbProcedure="false">'Use Phase'!$N$344</definedName>
    <definedName function="false" hidden="false" name="mleaf_eec99656_adf2_5851_b4ad_50fb55c175dd" vbProcedure="false">Recycling!$BN$332</definedName>
    <definedName function="false" hidden="false" name="mleaf_eecf6755_fd52_5017_90d0_96930d30fe5c" vbProcedure="false">Resume_SensAnal!$F$15</definedName>
    <definedName function="false" hidden="false" name="mleaf_eed074cc_8dd7_5c5c_b680_39cefc2ea9ae" vbProcedure="false">Recycling!$B$108</definedName>
    <definedName function="false" hidden="false" name="mleaf_eed5ad66_24a2_5fc5_996f_bcbf7164aacb" vbProcedure="false">'Use Phase'!$M$386</definedName>
    <definedName function="false" hidden="false" name="mleaf_eed69f7d_98c6_5cfa_80bc_5953829c0b59" vbProcedure="false">'Use Phase'!$M$359</definedName>
    <definedName function="false" hidden="false" name="mleaf_eed7a2d1_c65c_5e14_b98f_49ec18c0def8" vbProcedure="false">Recycling!$AX$88</definedName>
    <definedName function="false" hidden="false" name="mleaf_eed947eb_6c14_5110_9a89_9cfa024128d8" vbProcedure="false">Production!$G$34</definedName>
    <definedName function="false" hidden="false" name="mleaf_eeda04c7_b969_523b_a0d8_e9c5587309f5" vbProcedure="false">Recycling!$BS$101</definedName>
    <definedName function="false" hidden="false" name="mleaf_eedf7af0_d86d_5c6c_af0e_82a812354379" vbProcedure="false">Recycling!$AV$13</definedName>
    <definedName function="false" hidden="false" name="mleaf_eee2c105_56c6_56fe_b458_4c80aa1273f4" vbProcedure="false">'Use Phase_Grid'!$Q$44</definedName>
    <definedName function="false" hidden="false" name="mleaf_eee39a9b_6740_546d_bda5_6dc332a6fd91" vbProcedure="false">Whisker_Sens!$F$54</definedName>
    <definedName function="false" hidden="false" name="mleaf_eee4b851_e11a_5d56_93b3_fafbd786cdf1" vbProcedure="false">Recycling!$AQ$342</definedName>
    <definedName function="false" hidden="false" name="mleaf_eee737a7_235c_5278_b90d_78ea612200c2" vbProcedure="false">'Heat map article'!$P$57</definedName>
    <definedName function="false" hidden="false" name="mleaf_eeeee172_6f81_5445_8cef_78668376f0e7" vbProcedure="false">'Heat map article'!$AG$140</definedName>
    <definedName function="false" hidden="false" name="mleaf_eef65a64_b860_57ab_8ca5_569397077e65" vbProcedure="false">'Heat map article'!$H$46</definedName>
    <definedName function="false" hidden="false" name="mleaf_eef90382_6343_5d82_ba6e_8c0d551a79df" vbProcedure="false">'Heat map article'!$F$123</definedName>
    <definedName function="false" hidden="false" name="mleaf_eefa2e70_2d8d_5516_a203_7601fcaed4bb" vbProcedure="false">'Use Phase'!$W$349</definedName>
    <definedName function="false" hidden="false" name="mleaf_eefd55ff_a57f_5e10_a365_5f0aa53388e7" vbProcedure="false">Production!$BO$146</definedName>
    <definedName function="false" hidden="false" name="mleaf_eefd8580_96c2_508a_9786_bb730163a09d" vbProcedure="false">Recycling!$AY$143</definedName>
    <definedName function="false" hidden="false" name="mleaf_eefddf45_7ed5_5ce4_b623_fa7c8e967daa" vbProcedure="false">Graphs!$K$30</definedName>
    <definedName function="false" hidden="false" name="mleaf_ef067c0e_f266_5bef_a662_2df5feaf371f" vbProcedure="false">Resume_SensAnal!$AG$76</definedName>
    <definedName function="false" hidden="false" name="mleaf_ef07b81a_241b_5a0b_816f_8c47fb5fd18c" vbProcedure="false">'Heat map article'!$E$67</definedName>
    <definedName function="false" hidden="false" name="mleaf_ef08d386_18c8_5265_a680_8b593262664b" vbProcedure="false">Production!$L$73</definedName>
    <definedName function="false" hidden="false" name="mleaf_ef098e54_1440_5f9e_aa5a_8aa660c7b61e" vbProcedure="false">Production!$AK$46</definedName>
    <definedName function="false" hidden="false" name="mleaf_ef0aa806_06f7_53ef_ac62_4d7949c92b5d" vbProcedure="false">'Heat map article'!$AT$45</definedName>
    <definedName function="false" hidden="false" name="mleaf_ef0bbeb7_e024_5e52_9db0_b3e0a9c6d9ef" vbProcedure="false">'Use Phase_Grid'!$Q$35</definedName>
    <definedName function="false" hidden="false" name="mleaf_ef0ccb88_240c_55cf_8575_bf61c594f7d1" vbProcedure="false">Recycling!$BA$143</definedName>
    <definedName function="false" hidden="false" name="mleaf_ef0cd589_2537_5fd6_ae0c_cd8600734390" vbProcedure="false">'Use Phase'!$Q$18</definedName>
    <definedName function="false" hidden="false" name="mleaf_ef0d0870_f753_5cf7_a587_1d828ed1bfc2" vbProcedure="false">Graphs!$H$10</definedName>
    <definedName function="false" hidden="false" name="mleaf_ef1d4cb5_57b8_5c60_9b7f_8c19a6157dd0" vbProcedure="false">'Use Phase_Grid'!$Q$4</definedName>
    <definedName function="false" hidden="false" name="mleaf_ef1d61f4_2e2f_5331_8c9a_fc3ad2f6ca86" vbProcedure="false">Resume_SensAnal!$P$7</definedName>
    <definedName function="false" hidden="false" name="mleaf_ef1da024_7428_5743_a982_3e6eddf1da57" vbProcedure="false">'Use Phase_Grid'!$Q$180</definedName>
    <definedName function="false" hidden="false" name="mleaf_ef20206d_17ee_5414_9a4a_ac1a19ed76d6" vbProcedure="false">Resume_SensAnal!$S$213</definedName>
    <definedName function="false" hidden="false" name="mleaf_ef2276c1_de14_5340_a0a0_7fde14955a2c" vbProcedure="false">Resume_SensAnal!$C$7</definedName>
    <definedName function="false" hidden="false" name="mleaf_ef2884d3_d768_58b2_9921_47f41b7bdd37" vbProcedure="false">'Heat map article'!$AG$119</definedName>
    <definedName function="false" hidden="false" name="mleaf_ef291519_6daa_5e86_8c15_c1da4cd22626" vbProcedure="false">Production!$F$179</definedName>
    <definedName function="false" hidden="false" name="mleaf_ef29a08e_a6a3_53fd_b942_3163ecc0b942" vbProcedure="false">Recycling!$BR$313</definedName>
    <definedName function="false" hidden="false" name="mleaf_ef2c92c4_0208_5cf2_86e7_61fc1f6a8683" vbProcedure="false">'Heat map article'!$Q$66</definedName>
    <definedName function="false" hidden="false" name="mleaf_ef2f6b9d_de3e_5900_bdf6_1a21649d4342" vbProcedure="false">Production!$AJ$94</definedName>
    <definedName function="false" hidden="false" name="mleaf_ef32637e_090e_51b9_8760_f524ede0d6c4" vbProcedure="false">'Use Phase_Grid'!$M$180</definedName>
    <definedName function="false" hidden="false" name="mleaf_ef335492_dde3_56bf_9fb1_955a513bd211" vbProcedure="false">Recycling!$AA$177</definedName>
    <definedName function="false" hidden="false" name="mleaf_ef33d0dd_de11_5f08_afdb_cee7a568e61c" vbProcedure="false">Graphs!$H$33</definedName>
    <definedName function="false" hidden="false" name="mleaf_ef346e99_16d4_50a9_850c_845adecd4a14" vbProcedure="false">'Use Phase_Grid'!$T$215</definedName>
    <definedName function="false" hidden="false" name="mleaf_ef386c1e_6660_55a6_832e_4a448da69349" vbProcedure="false">Resume_SensAnal!$V$210</definedName>
    <definedName function="false" hidden="false" name="mleaf_ef3b0b50_840e_54c6_80c9_10960db9d6ef" vbProcedure="false">Recycling!$AV$319</definedName>
    <definedName function="false" hidden="false" name="mleaf_ef3c35fc_a686_5fe0_bbfa_7390546af548" vbProcedure="false">'Heat map article'!$N$129</definedName>
    <definedName function="false" hidden="false" name="mleaf_ef42fa2e_dc51_5963_a69a_999a6ea444f7" vbProcedure="false">Resume_SensAnal!$AG$72</definedName>
    <definedName function="false" hidden="false" name="mleaf_ef444009_560a_5a31_a73e_1c063a5a1f29" vbProcedure="false">'Use Phase'!$AK$184</definedName>
    <definedName function="false" hidden="false" name="mleaf_ef479a29_a6fd_56ae_9d4d_649cf261b1be" vbProcedure="false">'Use Phase'!$P$163</definedName>
    <definedName function="false" hidden="false" name="mleaf_ef4abbc6_cd65_5ef8_bd62_ee630d1942bb" vbProcedure="false">'Heat map article'!$AB$49</definedName>
    <definedName function="false" hidden="false" name="mleaf_ef4bd0b6_10b6_58e4_8342_ebf831e8ded0" vbProcedure="false">'Heat map article'!$M$18</definedName>
    <definedName function="false" hidden="false" name="mleaf_ef4bd666_fc93_542e_bee4_f63124a1a384" vbProcedure="false">'Use Phase'!$AI$251</definedName>
    <definedName function="false" hidden="false" name="mleaf_ef4bea73_453d_5aad_b6b2_0111fc45bbd7" vbProcedure="false">Resume_SensAnal!$AC$97</definedName>
    <definedName function="false" hidden="false" name="mleaf_ef4c0a36_ebe0_5aa5_a330_1bbd25efcfdf" vbProcedure="false">Graphs!$H$64</definedName>
    <definedName function="false" hidden="false" name="mleaf_ef518f34_eed0_5a11_a037_5f102ab24eaf" vbProcedure="false">Recycling!$BO$314</definedName>
    <definedName function="false" hidden="false" name="mleaf_ef5226c7_1a53_5bea_b90b_a03034d8c797" vbProcedure="false">Recycling!$F$149</definedName>
    <definedName function="false" hidden="false" name="mleaf_ef5801b9_4dce_58a9_ba39_8f0637a8b193" vbProcedure="false">'Heat map article'!$D$55</definedName>
    <definedName function="false" hidden="false" name="mleaf_ef5bbfa6_5977_5d11_a28e_c4b3d127073b" vbProcedure="false">Recycling!$BH$103</definedName>
    <definedName function="false" hidden="false" name="mleaf_ef5c27ad_f374_5722_9ab4_aad0b204d5bb" vbProcedure="false">Resume_SensAnal!$F$205</definedName>
    <definedName function="false" hidden="false" name="mleaf_ef5c6ee2_d3f3_53b8_9d6c_048e76e72d11" vbProcedure="false">'Use Phase_Grid'!$R$209</definedName>
    <definedName function="false" hidden="false" name="mleaf_ef5e384a_3556_56f8_9286_330847e91c24" vbProcedure="false">Production!$AJ$224</definedName>
    <definedName function="false" hidden="false" name="mleaf_ef5e74be_289f_5a7f_a4b0_08389a703794" vbProcedure="false">Recycling!$Z$172</definedName>
    <definedName function="false" hidden="false" name="mleaf_ef5f13cb_348d_59ba_a6f4_c7ab8fddd580" vbProcedure="false">'Use Phase_Grid'!$O$109</definedName>
    <definedName function="false" hidden="false" name="mleaf_ef602fa0_cd14_51db_968d_9de11e6a3535" vbProcedure="false">'Heat map article'!$X$75</definedName>
    <definedName function="false" hidden="false" name="mleaf_ef612a2b_7ae4_5e15_a247_c6d18b4f45de" vbProcedure="false">Production!$E$23</definedName>
    <definedName function="false" hidden="false" name="mleaf_ef67da72_308a_5d6b_be3d_93f7db5d455a" vbProcedure="false">'Use Phase'!$AF$228</definedName>
    <definedName function="false" hidden="false" name="mleaf_ef69d578_cd5b_5c7d_91f6_80a8dd19e235" vbProcedure="false">Resume_SensAnal!$K$65</definedName>
    <definedName function="false" hidden="false" name="mleaf_ef6b3828_9d6f_5f4c_a0a0_b9e2ed1085f7" vbProcedure="false">Recycling!$K$184</definedName>
    <definedName function="false" hidden="false" name="mleaf_ef6bbf39_0857_57c7_a3c6_2ab26da6cc08" vbProcedure="false">'Heat map article'!$W$146</definedName>
    <definedName function="false" hidden="false" name="mleaf_ef6ca684_0132_5d16_a08a_a0cbe0d93647" vbProcedure="false">Production!$C$37</definedName>
    <definedName function="false" hidden="false" name="mleaf_ef6d4692_e04a_53c2_ab14_986072a28aa7" vbProcedure="false">Recycling!$BH$163</definedName>
    <definedName function="false" hidden="false" name="mleaf_ef7123c1_47b4_5544_8e81_288b2e11af17" vbProcedure="false">Production!$J$103</definedName>
    <definedName function="false" hidden="false" name="mleaf_ef75840f_ee20_55f4_a3c1_3cdbe23f8f77" vbProcedure="false">Resume_SensAnal!$E$75</definedName>
    <definedName function="false" hidden="false" name="mleaf_ef81a0ff_d1bc_505a_a373_5f1efd2f3125" vbProcedure="false">'Use Phase'!$K$34</definedName>
    <definedName function="false" hidden="false" name="mleaf_ef8276b1_8999_58d4_94ea_82e03d20c928" vbProcedure="false">'Use Phase'!$AG$188</definedName>
    <definedName function="false" hidden="false" name="mleaf_ef83eb06_1029_5111_8931_b9aa395ae4c2" vbProcedure="false">Resume_SensAnal!$AO$34</definedName>
    <definedName function="false" hidden="false" name="mleaf_ef84c965_5d41_511a_85fc_982aa61276db" vbProcedure="false">'Heat map article'!$G$143</definedName>
    <definedName function="false" hidden="false" name="mleaf_ef8793ba_ac9d_5b01_adad_42cd5aa0e545" vbProcedure="false">Resume_SensAnal!$R$172</definedName>
    <definedName function="false" hidden="false" name="mleaf_ef89e5e7_8dd6_54bb_bcb6_a90163445912" vbProcedure="false">Resume_SensAnal!$U$207</definedName>
    <definedName function="false" hidden="false" name="mleaf_ef8ec0b2_9c5d_5f54_84bb_a1895be5e6f4" vbProcedure="false">Resume_SensAnal!$W$194</definedName>
    <definedName function="false" hidden="false" name="mleaf_ef8fb08d_51ea_51cc_8541_68cddc48f2e9" vbProcedure="false">Recycling!$R$172</definedName>
    <definedName function="false" hidden="false" name="mleaf_ef946e08_c62e_5b92_a46c_39367b5c1c93" vbProcedure="false">Graphs!$P$21</definedName>
    <definedName function="false" hidden="false" name="mleaf_ef94a55f_49ad_5cae_a04e_fb5b3fbf7ac6" vbProcedure="false">'Use Phase'!$K$7</definedName>
    <definedName function="false" hidden="false" name="mleaf_ef94d9df_eeb5_537f_99a9_d4648ee6f899" vbProcedure="false">'Use Phase'!$W$291</definedName>
    <definedName function="false" hidden="false" name="mleaf_ef9e3119_0927_5397_a83f_9e8dc1b3e832" vbProcedure="false">Resume_SensAnal!$G$139</definedName>
    <definedName function="false" hidden="false" name="mleaf_ef9fc536_2ec5_5d3a_ae7a_1b81cf640ff8" vbProcedure="false">'Use Phase'!$AJ$271</definedName>
    <definedName function="false" hidden="false" name="mleaf_efa0a9a1_e0ae_5d89_9350_92418d4bfd1f" vbProcedure="false">Resume_SensAnal!$P$198</definedName>
    <definedName function="false" hidden="false" name="mleaf_efaaff5e_c4b0_5913_8c15_5ebede41df23" vbProcedure="false">'Use Phase'!$AD$162</definedName>
    <definedName function="false" hidden="false" name="mleaf_efafcd4f_6049_586a_bf4a_45bbd0c898d8" vbProcedure="false">Resume_SensAnal!$E$50</definedName>
    <definedName function="false" hidden="false" name="mleaf_efb5508d_329b_528a_8b10_ccb36b30a9d6" vbProcedure="false">Recycling!$BE$145</definedName>
    <definedName function="false" hidden="false" name="mleaf_efb56e61_54aa_5a7e_a777_90fb26514ba2" vbProcedure="false">Resume_SensAnal!$O$171</definedName>
    <definedName function="false" hidden="false" name="mleaf_efba8011_ef15_52e5_96d1_6885f81518b8" vbProcedure="false">'Use Phase_Grid'!$S$193</definedName>
    <definedName function="false" hidden="false" name="mleaf_efc056b2_26e0_5cb9_8a34_cf89f7019fff" vbProcedure="false">'Use Phase'!$Q$286</definedName>
    <definedName function="false" hidden="false" name="mleaf_efc36a58_e4b3_5971_a201_5c821f6f3405" vbProcedure="false">'Use Phase_Grid'!$K$31</definedName>
    <definedName function="false" hidden="false" name="mleaf_efc4506d_93b1_5e69_9b89_cbfa55c98861" vbProcedure="false">'Heat map article'!$V$151</definedName>
    <definedName function="false" hidden="false" name="mleaf_efcaf45b_6be0_5b0d_9c8d_535af3080108" vbProcedure="false">Production!$F$215</definedName>
    <definedName function="false" hidden="false" name="mleaf_efcc5bac_cfee_57e2_a35b_e96387215677" vbProcedure="false">Graphs!$M$44</definedName>
    <definedName function="false" hidden="false" name="mleaf_efd56afa_9be7_58f0_9db1_78673304cdd9" vbProcedure="false">Recycling!$AZ$115</definedName>
    <definedName function="false" hidden="false" name="mleaf_efd7f08b_ee62_5518_861f_290a5c568d2c" vbProcedure="false">'Use Phase_Grid'!$K$140</definedName>
    <definedName function="false" hidden="false" name="mleaf_efd9129f_0a3f_52a6_be25_361506145f97" vbProcedure="false">'Use Phase'!$N$270</definedName>
    <definedName function="false" hidden="false" name="mleaf_efd9c683_495f_5b34_938f_6ecd7832e46b" vbProcedure="false">Recycling!$AR$146</definedName>
    <definedName function="false" hidden="false" name="mleaf_efd9d62c_02b1_5b2a_8be1_570ce4caf256" vbProcedure="false">'Use Phase'!$S$165</definedName>
    <definedName function="false" hidden="false" name="mleaf_efded8b5_b135_5f30_8819_14fb33a9d00e" vbProcedure="false">Graphs!$D$64</definedName>
    <definedName function="false" hidden="false" name="mleaf_efe3c7ca_584e_5520_9258_aff5cf9764c3" vbProcedure="false">'Use Phase_Grid'!$S$143</definedName>
    <definedName function="false" hidden="false" name="mleaf_efeae0d8_bb27_56db_b23c_f4fe62682446" vbProcedure="false">Recycling!$AD$83</definedName>
    <definedName function="false" hidden="false" name="mleaf_efec5ee3_2372_5b7a_89c6_b287adbdd86f" vbProcedure="false">'Use Phase_Grid'!$S$146</definedName>
    <definedName function="false" hidden="false" name="mleaf_efeda73c_7c45_5f18_98ae_de62b82e60d7" vbProcedure="false">'Use Phase'!$AK$193</definedName>
    <definedName function="false" hidden="false" name="mleaf_efededf1_69c3_5afd_89c3_7cb4b0160a95" vbProcedure="false">Whisker_Sens!$F$19</definedName>
    <definedName function="false" hidden="false" name="mleaf_efee2476_263c_5363_8f0e_f9161419241a" vbProcedure="false">'Heat map article'!$AB$33</definedName>
    <definedName function="false" hidden="false" name="mleaf_eff0375c_e7cd_5310_b5c0_04ff8f1f7ac7" vbProcedure="false">Recycling!$Z$170</definedName>
    <definedName function="false" hidden="false" name="mleaf_eff08b0a_e3c4_52ec_aa57_0039e3cd552a" vbProcedure="false">'Use Phase'!$R$193</definedName>
    <definedName function="false" hidden="false" name="mleaf_eff2c9f6_7acc_5b76_851b_1b6ab0887920" vbProcedure="false">'Use Phase'!$Q$348</definedName>
    <definedName function="false" hidden="false" name="mleaf_eff853ce_d0e7_5871_b70c_c5259cf40378" vbProcedure="false">Production!$I$4</definedName>
    <definedName function="false" hidden="false" name="mleaf_effad67b_7f17_5214_a344_ba7e3645354a" vbProcedure="false">'Use Phase'!$AK$239</definedName>
    <definedName function="false" hidden="false" name="mleaf_effcb23a_e7ee_5089_868c_a7130bc23b3f" vbProcedure="false">'Use Phase_Grid'!$O$232</definedName>
    <definedName function="false" hidden="false" name="mleaf_effe12a8_fa5d_5f8c_8f5a_52ef5770317f" vbProcedure="false">'Use Phase'!$P$370</definedName>
    <definedName function="false" hidden="false" name="mleaf_f004f4bd_d8cb_5087_935d_0aafaaf9cc37" vbProcedure="false">Recycling!$BC$82</definedName>
    <definedName function="false" hidden="false" name="mleaf_f00748cb_ab08_55c5_9c3c_c26bee547984" vbProcedure="false">'Use Phase'!$N$262</definedName>
    <definedName function="false" hidden="false" name="mleaf_f009248f_85bf_5f95_9cee_e65853f48a02" vbProcedure="false">Graphs!$I$15</definedName>
    <definedName function="false" hidden="false" name="mleaf_f00b591f_8205_54bb_abef_f134b1721797" vbProcedure="false">'Use Phase'!$M$208</definedName>
    <definedName function="false" hidden="false" name="mleaf_f00d4629_c2ae_56c6_ab86_b71d05ad448c" vbProcedure="false">'Use Phase'!$AF$143</definedName>
    <definedName function="false" hidden="false" name="mleaf_f0109593_4b1b_5315_a303_910b5d679744" vbProcedure="false">'Use Phase'!$P$167</definedName>
    <definedName function="false" hidden="false" name="mleaf_f015f1e8_3516_5874_8efa_2ea20aa4bc79" vbProcedure="false">'Heat map article'!$AJ$10</definedName>
    <definedName function="false" hidden="false" name="mleaf_f018e6fd_90ce_50ac_b62b_34eb3eb63cbb" vbProcedure="false">'Heat map article'!$C$133</definedName>
    <definedName function="false" hidden="false" name="mleaf_f022f719_f28e_57c0_9837_1f1d5114d942" vbProcedure="false">'Use Phase'!$T$185</definedName>
    <definedName function="false" hidden="false" name="mleaf_f026c7c9_d7a1_5ef3_8651_c6984f702c50" vbProcedure="false">Production!$H$57</definedName>
    <definedName function="false" hidden="false" name="mleaf_f02a794f_4f6c_5f5f_9790_dcb77567b355" vbProcedure="false">'Heat map article'!$AM$36</definedName>
    <definedName function="false" hidden="false" name="mleaf_f02ad1f9_1454_5c68_930f_8f53b1791a79" vbProcedure="false">Resume_SensAnal!$B$199</definedName>
    <definedName function="false" hidden="false" name="mleaf_f03ab9a3_bb54_5252_94d3_80163787c37b" vbProcedure="false">Recycling!$BW$112</definedName>
    <definedName function="false" hidden="false" name="mleaf_f03f2755_d731_5f13_9ca3_47cbab07b21d" vbProcedure="false">Resume_SensAnal!$AD$71</definedName>
    <definedName function="false" hidden="false" name="mleaf_f04000ff_e6a0_56bf_bc41_b3a9a5d0b4b9" vbProcedure="false">'Use Phase'!$O$208</definedName>
    <definedName function="false" hidden="false" name="mleaf_f0450f7b_f066_5885_a8a2_3461ca3bee4c" vbProcedure="false">Resume_SensAnal!$G$44</definedName>
    <definedName function="false" hidden="false" name="mleaf_f045b982_785c_5b1d_80fe_34d3e713010e" vbProcedure="false">Recycling!$BQ$117</definedName>
    <definedName function="false" hidden="false" name="mleaf_f048dbe0_f249_5773_ad9c_2f619ade86d7" vbProcedure="false">Resume_SensAnal!$T$159</definedName>
    <definedName function="false" hidden="false" name="mleaf_f05073a6_e3fd_56b1_a17c_bfbbd3d25eef" vbProcedure="false">Graphs!$K$44</definedName>
    <definedName function="false" hidden="false" name="mleaf_f052aba1_f924_515e_9f2b_09207e7e2bd5" vbProcedure="false">'Use Phase'!$R$284</definedName>
    <definedName function="false" hidden="false" name="mleaf_f05491fc_b769_538a_b921_3a90cafe05bd" vbProcedure="false">'Use Phase_Grid'!$P$104</definedName>
    <definedName function="false" hidden="false" name="mleaf_f0596a72_dabe_555a_97b4_d53f61f98906" vbProcedure="false">Production!$BF$225</definedName>
    <definedName function="false" hidden="false" name="mleaf_f05b8826_7e16_5077_9766_3262855c54ad" vbProcedure="false">'Use Phase_Grid'!$P$149</definedName>
    <definedName function="false" hidden="false" name="mleaf_f066675c_e220_5c6d_9071_bb596f77bbb9" vbProcedure="false">Graphs!$F$15</definedName>
    <definedName function="false" hidden="false" name="mleaf_f06fbce7_4f04_5388_82a2_d5cfc5cc8ef1" vbProcedure="false">'Heat map article'!$L$102</definedName>
    <definedName function="false" hidden="false" name="mleaf_f07648bc_cfb7_5e0f_bbbb_8fcaa7f5ff26" vbProcedure="false">'Use Phase'!$W$297</definedName>
    <definedName function="false" hidden="false" name="mleaf_f077678f_1030_531d_b2ba_dc9776932847" vbProcedure="false">Production!$I$16</definedName>
    <definedName function="false" hidden="false" name="mleaf_f07ae5c7_a3fd_58d9_afb7_178076a27b24" vbProcedure="false">'Heat map article'!$G$124</definedName>
    <definedName function="false" hidden="false" name="mleaf_f07e5f8a_1ed3_51d6_b409_994b9baee1cd" vbProcedure="false">'Heat map article'!$P$96</definedName>
    <definedName function="false" hidden="false" name="mleaf_f07edcbf_34c4_5ec3_9b3d_07d95c175c86" vbProcedure="false">Resume_SensAnal!$K$145</definedName>
    <definedName function="false" hidden="false" name="mleaf_f0868704_88b8_5e00_b755_1810211f0184" vbProcedure="false">Resume_SensAnal!$R$98</definedName>
    <definedName function="false" hidden="false" name="mleaf_f08729bd_e726_5d04_91fb_6003517ac60b" vbProcedure="false">Recycling!$BB$93</definedName>
    <definedName function="false" hidden="false" name="mleaf_f08739f0_532e_56af_b5d0_d5390fe0f65e" vbProcedure="false">Recycling!$R$113</definedName>
    <definedName function="false" hidden="false" name="mleaf_f0875a43_d52a_5d4a_b5cc_247842ed3712" vbProcedure="false">Recycling!$R$115</definedName>
    <definedName function="false" hidden="false" name="mleaf_f0879527_c8d0_51c7_9b93_e16c0565d063" vbProcedure="false">Recycling!$AD$88</definedName>
    <definedName function="false" hidden="false" name="mleaf_f08dedb6_120f_5985_a6e0_a655747209c5" vbProcedure="false">Resume_SensAnal!$F$148</definedName>
    <definedName function="false" hidden="false" name="mleaf_f08e6106_12ce_523d_b702_e3cd7e85daea" vbProcedure="false">'Use Phase'!$M$331</definedName>
    <definedName function="false" hidden="false" name="mleaf_f08fc12d_db13_5fa3_a3c5_9dca19d504cc" vbProcedure="false">'Heat map article'!$C$58</definedName>
    <definedName function="false" hidden="false" name="mleaf_f090b6c3_e4dd_5c71_bf84_68cd249cb4fa" vbProcedure="false">'Use Phase'!$K$354</definedName>
    <definedName function="false" hidden="false" name="mleaf_f090fb3f_799c_54e9_8e8f_70d9eb56a8ce" vbProcedure="false">Production!$AK$85</definedName>
    <definedName function="false" hidden="false" name="mleaf_f0943436_8ac0_502f_beaa_03331436742e" vbProcedure="false">Production!$BF$203</definedName>
    <definedName function="false" hidden="false" name="mleaf_f0947f48_ce7f_52f2_9b10_f3cc6e41f57b" vbProcedure="false">'Use Phase_Grid'!$R$115</definedName>
    <definedName function="false" hidden="false" name="mleaf_f094fb37_2f12_5cb2_afbe_2477adb70ef1" vbProcedure="false">'Heat map article'!$AD$40</definedName>
    <definedName function="false" hidden="false" name="mleaf_f09aa3b4_ee96_5f27_9e45_a40e6d5cef2e" vbProcedure="false">'Heat map article'!$Y$50</definedName>
    <definedName function="false" hidden="false" name="mleaf_f09d56f7_cea7_5e11_9fe7_2a281d96f9e3" vbProcedure="false">Resume_SensAnal!$P$14</definedName>
    <definedName function="false" hidden="false" name="mleaf_f0a14993_edc3_5c45_bdf5_d9bc659bd4e6" vbProcedure="false">Recycling!$E$94</definedName>
    <definedName function="false" hidden="false" name="mleaf_f0a1768b_fd09_5919_b73f_bbfb8e258f48" vbProcedure="false">Production!$Z$147</definedName>
    <definedName function="false" hidden="false" name="mleaf_f0a231da_10f9_510b_9e77_ae313acaedf1" vbProcedure="false">Production!$AK$196</definedName>
    <definedName function="false" hidden="false" name="mleaf_f0a4e97b_b52e_5e28_a433_7df455f0ecab" vbProcedure="false">'Heat map article'!$U$89</definedName>
    <definedName function="false" hidden="false" name="mleaf_f0a5520e_f865_54d1_9dd5_962d3d52938c" vbProcedure="false">Recycling!$E$40</definedName>
    <definedName function="false" hidden="false" name="mleaf_f0a7d02d_19fb_5d04_9082_aa6f71ecc3bb" vbProcedure="false">'Use Phase'!$AI$348</definedName>
    <definedName function="false" hidden="false" name="mleaf_f0a9505b_ffe7_52bf_b843_39bf2fdda2a8" vbProcedure="false">Resume_SensAnal!$E$149</definedName>
    <definedName function="false" hidden="false" name="mleaf_f0aa9b3a_f1d3_5792_87fd_1a1a907a78c3" vbProcedure="false">'Use Phase_Grid'!$N$78</definedName>
    <definedName function="false" hidden="false" name="mleaf_f0ac4b44_febd_585f_a9ce_746748bd5e3f" vbProcedure="false">'Heat map article'!$N$80</definedName>
    <definedName function="false" hidden="false" name="mleaf_f0acbac5_c3c0_5173_8b3e_c1cbc7ee9f84" vbProcedure="false">'Heat map article'!$F$11</definedName>
    <definedName function="false" hidden="false" name="mleaf_f0b5a504_5bde_56bb_8891_46be79525127" vbProcedure="false">Graphs!$F$60</definedName>
    <definedName function="false" hidden="false" name="mleaf_f0b5f546_4905_5df2_b641_01b878323339" vbProcedure="false">'Use Phase'!$M$387</definedName>
    <definedName function="false" hidden="false" name="mleaf_f0b7f598_7c42_525a_ad3f_be925447d7dc" vbProcedure="false">'Use Phase'!$W$285</definedName>
    <definedName function="false" hidden="false" name="mleaf_f0b87454_0ac7_5246_bb6c_b341346a7c62" vbProcedure="false">Recycling!$T$90</definedName>
    <definedName function="false" hidden="false" name="mleaf_f0bb8d5e_f2f3_5e73_ba3a_4dfb6cea6d03" vbProcedure="false">'Use Phase'!$K$95</definedName>
    <definedName function="false" hidden="false" name="mleaf_f0bcd361_14aa_537f_a8a4_08ca0a7f6bca" vbProcedure="false">Resume_SensAnal!$D$65</definedName>
    <definedName function="false" hidden="false" name="mleaf_f0bd80ae_0279_5af0_a70e_27e39be7af18" vbProcedure="false">'Use Phase'!$T$193</definedName>
    <definedName function="false" hidden="false" name="mleaf_f0bf0d3b_d770_53c9_97d5_ebc574a8357b" vbProcedure="false">Graphs!$N$41</definedName>
    <definedName function="false" hidden="false" name="mleaf_f0c00173_2ec0_51c7_ac05_566d13cf26f5" vbProcedure="false">'Heat map article'!$AQ$33</definedName>
    <definedName function="false" hidden="false" name="mleaf_f0c49149_024c_57f1_84b4_1f76fe2dd539" vbProcedure="false">Recycling!$W$148</definedName>
    <definedName function="false" hidden="false" name="mleaf_f0c4d9ca_7cb9_5dad_be1f_8e16849d4d0b" vbProcedure="false">'Heat map article'!$J$61</definedName>
    <definedName function="false" hidden="false" name="mleaf_f0c4eaec_ea84_5699_98d9_e0e4b4e9971b" vbProcedure="false">Resume_SensAnal!$R$125</definedName>
    <definedName function="false" hidden="false" name="mleaf_f0d0abe2_9c3b_5379_9f37_3d7c244d132c" vbProcedure="false">Recycling!$H$109</definedName>
    <definedName function="false" hidden="false" name="mleaf_f0d18da7_cb89_5221_818a_d89a71c740c7" vbProcedure="false">Resume_SensAnal!$O$188</definedName>
    <definedName function="false" hidden="false" name="mleaf_f0d49c12_8052_54cf_80db_f623a3391515" vbProcedure="false">'Use Phase'!$AI$274</definedName>
    <definedName function="false" hidden="false" name="mleaf_f0d91bcc_1674_56b8_80b8_8bc59a477031" vbProcedure="false">Production!$AJ$198</definedName>
    <definedName function="false" hidden="false" name="mleaf_f0db9039_694b_537f_bc53_bbdedd2acb19" vbProcedure="false">'Use Phase'!$L$359</definedName>
    <definedName function="false" hidden="false" name="mleaf_f0dfb699_ae57_5523_9d12_dc959bf3604b" vbProcedure="false">Resume_SensAnal!$E$189</definedName>
    <definedName function="false" hidden="false" name="mleaf_f0e53303_16c1_5a76_837e_94c5967ca5d6" vbProcedure="false">'Heat map article'!$AH$79</definedName>
    <definedName function="false" hidden="false" name="mleaf_f0eabdb5_e186_50e0_8560_cca463c86457" vbProcedure="false">'Use Phase_Grid'!$N$173</definedName>
    <definedName function="false" hidden="false" name="mleaf_f0efa24f_d714_56af_a1c9_c8afd1bd576f" vbProcedure="false">Resume_SensAnal!$AL$95</definedName>
    <definedName function="false" hidden="false" name="mleaf_f0f205d0_bd30_5da0_bc51_b11854a483cc" vbProcedure="false">Resume_SensAnal!$H$215</definedName>
    <definedName function="false" hidden="false" name="mleaf_f0f5649a_ec72_5ea2_8b65_4c26cbbb99eb" vbProcedure="false">'Use Phase'!$AK$352</definedName>
    <definedName function="false" hidden="false" name="mleaf_f0ff49e5_3b76_51cb_99ff_ff8f4133929b" vbProcedure="false">'Heat map article'!$P$110</definedName>
    <definedName function="false" hidden="false" name="mleaf_f103aa88_cfda_51ef_9d1e_eef6213297cf" vbProcedure="false">'Heat map article'!$AG$109</definedName>
    <definedName function="false" hidden="false" name="mleaf_f10b9661_521e_5848_98bc_80b251176ada" vbProcedure="false">'Heat map article'!$V$87</definedName>
    <definedName function="false" hidden="false" name="mleaf_f10e8572_f318_5583_a9f4_a9448ff97b72" vbProcedure="false">'Use Phase_Grid'!$O$250</definedName>
    <definedName function="false" hidden="false" name="mleaf_f10ebea2_114d_532a_9d51_038bdd1f6f2a" vbProcedure="false">Graphs!$P$52</definedName>
    <definedName function="false" hidden="false" name="mleaf_f1125040_4ec0_56ca_828a_82b4cdcfb888" vbProcedure="false">'Heat map article'!$BA$22</definedName>
    <definedName function="false" hidden="false" name="mleaf_f11328bf_0393_523d_9933_54933c531846" vbProcedure="false">'Use Phase'!$N$261</definedName>
    <definedName function="false" hidden="false" name="mleaf_f11b33fd_1052_589f_ac52_55d562264eea" vbProcedure="false">Production!$BM$225</definedName>
    <definedName function="false" hidden="false" name="mleaf_f11f3a20_0612_501a_abfc_a51af8d7745a" vbProcedure="false">Recycling!$AH$165</definedName>
    <definedName function="false" hidden="false" name="mleaf_f1205b35_66e2_5a68_aec9_c1a90dac23a1" vbProcedure="false">Resume_SensAnal!$U$17</definedName>
    <definedName function="false" hidden="false" name="mleaf_f121ba20_8a2a_54b3_a0b2_6d915f97abf1" vbProcedure="false">Recycling!$S$153</definedName>
    <definedName function="false" hidden="false" name="mleaf_f12324f0_193a_514a_9238_f815fa379f07" vbProcedure="false">Production!$N$111</definedName>
    <definedName function="false" hidden="false" name="mleaf_f12598d6_0aeb_5e3d_b72c_25123303ae48" vbProcedure="false">Resume_SensAnal!$AQ$74</definedName>
    <definedName function="false" hidden="false" name="mleaf_f128cb62_fa0f_599d_b551_d55b77c13ce9" vbProcedure="false">'Heat map article'!$D$27</definedName>
    <definedName function="false" hidden="false" name="mleaf_f12bf477_12ab_54e9_b0ff_3eb220433b1b" vbProcedure="false">'Heat map article'!$X$79</definedName>
    <definedName function="false" hidden="false" name="mleaf_f12d4885_541e_5751_bd4f_1ca7ad093c40" vbProcedure="false">Resume_SensAnal!$Q$193</definedName>
    <definedName function="false" hidden="false" name="mleaf_f130a15b_28b7_57cb_a873_0dfcaae62948" vbProcedure="false">'Use Phase_Grid'!$R$135</definedName>
    <definedName function="false" hidden="false" name="mleaf_f1317792_3226_51f1_a777_ddbd5447107e" vbProcedure="false">'Use Phase_Grid'!$K$16</definedName>
    <definedName function="false" hidden="false" name="mleaf_f133e381_4301_5eff_b24f_b18a0590b11e" vbProcedure="false">'Use Phase_Grid'!$G$55</definedName>
    <definedName function="false" hidden="false" name="mleaf_f1356191_ff5e_5692_aceb_514827d8746d" vbProcedure="false">'Use Phase'!$V$279</definedName>
    <definedName function="false" hidden="false" name="mleaf_f1389188_bb78_5320_8f61_f601c426d13c" vbProcedure="false">Recycling!$AK$155</definedName>
    <definedName function="false" hidden="false" name="mleaf_f138d6ba_b57c_58d5_9987_836c11351fb8" vbProcedure="false">'Use Phase_Grid'!$K$73</definedName>
    <definedName function="false" hidden="false" name="mleaf_f13c72ca_5dbb_5503_8b0f_baf29f9567b7" vbProcedure="false">'Use Phase_Grid'!$R$116</definedName>
    <definedName function="false" hidden="false" name="mleaf_f13cf1a2_fcc7_513f_8e1f_e118ea295d28" vbProcedure="false">Recycling!$AO$88</definedName>
    <definedName function="false" hidden="false" name="mleaf_f13fe5b4_a871_595e_b578_c46f12ddff67" vbProcedure="false">'Heat map article'!$AF$152</definedName>
    <definedName function="false" hidden="false" name="mleaf_f147d2e0_9808_5d77_a9f0_954ef0842811" vbProcedure="false">Resume_SensAnal!$P$46</definedName>
    <definedName function="false" hidden="false" name="mleaf_f14804c1_493a_594b_814f_a71823a1f6eb" vbProcedure="false">'Use Phase'!$J$348</definedName>
    <definedName function="false" hidden="false" name="mleaf_f14e430f_5227_53af_aa02_65bff0164dc2" vbProcedure="false">Production!$AL$85</definedName>
    <definedName function="false" hidden="false" name="mleaf_f14ed664_c72e_5432_876d_c2e4cba2b090" vbProcedure="false">Production!$AT$91</definedName>
    <definedName function="false" hidden="false" name="mleaf_f1500a3a_b457_5dac_89bc_754f60fa4b73" vbProcedure="false">'Use Phase'!$N$126</definedName>
    <definedName function="false" hidden="false" name="mleaf_f151f98f_d01f_51bd_97b5_228f25485e16" vbProcedure="false">'Use Phase'!$M$170</definedName>
    <definedName function="false" hidden="false" name="mleaf_f154149d_2c91_5a7c_9b1b_37b46ecfdf58" vbProcedure="false">Recycling!$E$154</definedName>
    <definedName function="false" hidden="false" name="mleaf_f158e564_8eb7_5b50_9e4e_60e5f0acf962" vbProcedure="false">Production!$G$37</definedName>
    <definedName function="false" hidden="false" name="mleaf_f15d9b35_c131_5bf9_9cd5_805702d130cc" vbProcedure="false">Graphs!$G$5</definedName>
    <definedName function="false" hidden="false" name="mleaf_f16037fc_b75a_5270_85eb_2d11093229d7" vbProcedure="false">'Use Phase'!$AH$317</definedName>
    <definedName function="false" hidden="false" name="mleaf_f160e643_5973_54f2_86d9_76372202a508" vbProcedure="false">'Heat map article'!$R$101</definedName>
    <definedName function="false" hidden="false" name="mleaf_f1630aff_2f1b_5c96_91b4_b73879a93d5c" vbProcedure="false">'Use Phase'!$V$354</definedName>
    <definedName function="false" hidden="false" name="mleaf_f1669dc2_a054_5dc5_a6bb_8b6dfd345aa5" vbProcedure="false">'Use Phase_Grid'!$W$162</definedName>
    <definedName function="false" hidden="false" name="mleaf_f167b04f_1196_5ce5_8cb9_60461e019be5" vbProcedure="false">'Use Phase_Grid'!$Q$257</definedName>
    <definedName function="false" hidden="false" name="mleaf_f16c4850_db28_5ef2_8134_b832927dde55" vbProcedure="false">Resume_SensAnal!$I$162</definedName>
    <definedName function="false" hidden="false" name="mleaf_f16e4d9a_c260_5b43_b4d9_a3e75622c129" vbProcedure="false">Resume_SensAnal!$N$152</definedName>
    <definedName function="false" hidden="false" name="mleaf_f16e93a7_eba0_5f70_bfa8_d0a135cb39df" vbProcedure="false">Resume_SensAnal!$O$19</definedName>
    <definedName function="false" hidden="false" name="mleaf_f16f9f26_0b00_5e3c_aa45_9de0e6c48142" vbProcedure="false">Recycling!$AP$310</definedName>
    <definedName function="false" hidden="false" name="mleaf_f17066ea_2262_58ea_abf4_f0062a3a6ee4" vbProcedure="false">Resume_SensAnal!$I$221</definedName>
    <definedName function="false" hidden="false" name="mleaf_f172bccf_ac6b_529b_8cf5_c04977aaaca8" vbProcedure="false">'Use Phase_Grid'!$V$221</definedName>
    <definedName function="false" hidden="false" name="mleaf_f175e0e2_00f5_5f9b_ba1f_09b78c44f2da" vbProcedure="false">'Use Phase'!$AH$211</definedName>
    <definedName function="false" hidden="false" name="mleaf_f175f41c_77ad_53dc_bf99_d27f78254c30" vbProcedure="false">Production!$BQ$9</definedName>
    <definedName function="false" hidden="false" name="mleaf_f175fb18_efe4_53bd_b482_568dd9f9f56b" vbProcedure="false">Recycling!$BR$306</definedName>
    <definedName function="false" hidden="false" name="mleaf_f179246b_7ffa_5e8b_aa79_1038d73bcd00" vbProcedure="false">Production!$BF$184</definedName>
    <definedName function="false" hidden="false" name="mleaf_f17b1f0e_121e_5118_84b0_2d7d9fa46551" vbProcedure="false">Recycling!$I$111</definedName>
    <definedName function="false" hidden="false" name="mleaf_f1806a48_844a_543e_9295_44fe1f40f38f" vbProcedure="false">'Use Phase'!$AD$183</definedName>
    <definedName function="false" hidden="false" name="mleaf_f185ac4f_5cac_5f6d_96bd_cf390399399b" vbProcedure="false">Resume_SensAnal!$M$190</definedName>
    <definedName function="false" hidden="false" name="mleaf_f1887ae6_ace1_5a5e_ab58_5030d136b9f1" vbProcedure="false">Production!$J$25</definedName>
    <definedName function="false" hidden="false" name="mleaf_f1889a99_1d58_54c6_8e44_417add3e2767" vbProcedure="false">Resume_SensAnal!$E$187</definedName>
    <definedName function="false" hidden="false" name="mleaf_f18a66b8_c0e0_5c79_9c38_7f4adeb6653b" vbProcedure="false">'Use Phase'!$M$346</definedName>
    <definedName function="false" hidden="false" name="mleaf_f18da6b3_d58e_5e9d_ad8a_a3ad3f8f808b" vbProcedure="false">Resume_SensAnal!$I$19</definedName>
    <definedName function="false" hidden="false" name="mleaf_f18e3fd2_49bf_57c0_b453_0f91ad1a206f" vbProcedure="false">'Use Phase'!$AG$217</definedName>
    <definedName function="false" hidden="false" name="mleaf_f191426a_c477_529f_ae76_8b60ed9b6f7a" vbProcedure="false">'Use Phase'!$K$228</definedName>
    <definedName function="false" hidden="false" name="mleaf_f1915147_917e_5401_b261_fe9507ee33b9" vbProcedure="false">'Use Phase'!$Q$232</definedName>
    <definedName function="false" hidden="false" name="mleaf_f1937104_320a_53af_b5bb_5a93c0fd7167" vbProcedure="false">Resume_SensAnal!$AM$117</definedName>
    <definedName function="false" hidden="false" name="mleaf_f1994a20_561b_5f54_bbab_14670733baba" vbProcedure="false">'Use Phase'!$V$346</definedName>
    <definedName function="false" hidden="false" name="mleaf_f1a11f61_1c15_5874_afde_bc8c3b6a18ec" vbProcedure="false">'Use Phase'!$M$250</definedName>
    <definedName function="false" hidden="false" name="mleaf_f1a7836b_4337_569c_8940_b7c97edd11e2" vbProcedure="false">'Use Phase_Grid'!$L$174</definedName>
    <definedName function="false" hidden="false" name="mleaf_f1a78ffb_ed97_5e33_9b96_916a92eae074" vbProcedure="false">Recycling!$I$130</definedName>
    <definedName function="false" hidden="false" name="mleaf_f1ad2b92_b0d2_5e47_9e60_783fc5dd9ace" vbProcedure="false">Resume_SensAnal!$N$156</definedName>
    <definedName function="false" hidden="false" name="mleaf_f1aed8d3_bc6c_5acc_9d10_4b85cf832d36" vbProcedure="false">'Use Phase'!$J$316</definedName>
    <definedName function="false" hidden="false" name="mleaf_f1b2402e_ae12_5cae_9e89_19927cd3957f" vbProcedure="false">'Use Phase'!$AD$169</definedName>
    <definedName function="false" hidden="false" name="mleaf_f1b555b6_3448_5bff_bf4c_0fb0a5c63a51" vbProcedure="false">'Heat map article'!$M$35</definedName>
    <definedName function="false" hidden="false" name="mleaf_f1b9293d_0dc0_5342_8be2_66e08999e15e" vbProcedure="false">'Use Phase'!$L$294</definedName>
    <definedName function="false" hidden="false" name="mleaf_f1b953ef_f67d_5273_a453_b2a301ec2785" vbProcedure="false">Graphs!$I$43</definedName>
    <definedName function="false" hidden="false" name="mleaf_f1bbad1d_7490_5756_822d_9b61f35b129b" vbProcedure="false">Recycling!$AF$84</definedName>
    <definedName function="false" hidden="false" name="mleaf_f1c73157_474b_5a7a_8ef4_68ebb9c1ab44" vbProcedure="false">'Heat map article'!$AF$8</definedName>
    <definedName function="false" hidden="false" name="mleaf_f1caf116_abdb_5e87_949b_f9a5671cb4e5" vbProcedure="false">'Use Phase'!$S$349</definedName>
    <definedName function="false" hidden="false" name="mleaf_f1cb9ffb_6589_5473_b277_5dd781af9c1c" vbProcedure="false">Recycling!$AV$301</definedName>
    <definedName function="false" hidden="false" name="mleaf_f1ce3ba7_877e_5c0e_bd25_c2d7f319b4c3" vbProcedure="false">'Use Phase_Grid'!$O$141</definedName>
    <definedName function="false" hidden="false" name="mleaf_f1d04af6_b4d0_526e_b05b_704d34cfab63" vbProcedure="false">'Use Phase'!$K$92</definedName>
    <definedName function="false" hidden="false" name="mleaf_f1d4180c_7318_594b_82f0_f7a094674927" vbProcedure="false">Resume_SensAnal!$AP$45</definedName>
    <definedName function="false" hidden="false" name="mleaf_f1d60788_af3d_577c_ad94_0aa8e698d0ef" vbProcedure="false">'Heat map article'!$AZ$15</definedName>
    <definedName function="false" hidden="false" name="mleaf_f1d68807_cba3_5977_8fcf_5657367f487c" vbProcedure="false">'Use Phase_Grid'!$O$4</definedName>
    <definedName function="false" hidden="false" name="mleaf_f1d8f1dd_4572_54dd_b516_01596e06d0cf" vbProcedure="false">'Use Phase'!$AG$171</definedName>
    <definedName function="false" hidden="false" name="mleaf_f1d90806_d7e8_5f91_bd4d_fa9cf3e10f1c" vbProcedure="false">Resume_SensAnal!$AN$67</definedName>
    <definedName function="false" hidden="false" name="mleaf_f1e46a6c_e796_5627_9e08_2f4c024e9888" vbProcedure="false">Recycling!$AW$146</definedName>
    <definedName function="false" hidden="false" name="mleaf_f1e7e455_352b_51bd_947e_7551e6045476" vbProcedure="false">'Heat map article'!$M$133</definedName>
    <definedName function="false" hidden="false" name="mleaf_f1ea0ca5_20ec_564a_98a3_45e0a9b47dcb" vbProcedure="false">Resume_SensAnal!$E$31</definedName>
    <definedName function="false" hidden="false" name="mleaf_f1eab1b6_c154_56a4_af12_be87bbd821c9" vbProcedure="false">'Use Phase'!$AK$264</definedName>
    <definedName function="false" hidden="false" name="mleaf_f1ebca8d_5a95_5620_b10f_7e324df7bb50" vbProcedure="false">Production!$AV$209</definedName>
    <definedName function="false" hidden="false" name="mleaf_f1eca27f_e08f_57bc_af71_9c7076201f38" vbProcedure="false">Resume_SensAnal!$D$209</definedName>
    <definedName function="false" hidden="false" name="mleaf_f1ee3067_f7e9_5fce_a133_d545f47d4f65" vbProcedure="false">Graphs!$Q$48</definedName>
    <definedName function="false" hidden="false" name="mleaf_f1ee47a4_0886_55c9_a550_72e2fc11c898" vbProcedure="false">'Use Phase'!$L$97</definedName>
    <definedName function="false" hidden="false" name="mleaf_f1efd1c7_7b25_56f4_af55_b1c9cbbf1b56" vbProcedure="false">'Heat map article'!$AB$22</definedName>
    <definedName function="false" hidden="false" name="mleaf_f1f05918_32de_5ad4_a87e_9132b5e921bc" vbProcedure="false">Recycling!$AA$92</definedName>
    <definedName function="false" hidden="false" name="mleaf_f1f23ef3_244c_5fd3_8597_e96016deaec7" vbProcedure="false">'Heat map article'!$M$14</definedName>
    <definedName function="false" hidden="false" name="mleaf_f1f45491_3636_55a8_bfff_52c871d93a53" vbProcedure="false">'Heat map article'!$Z$108</definedName>
    <definedName function="false" hidden="false" name="mleaf_f1f483e2_cc13_5269_ae28_04668e791501" vbProcedure="false">Recycling!$AT$328</definedName>
    <definedName function="false" hidden="false" name="mleaf_f1f591e3_46ae_54c0_841a_942330b9eb8a" vbProcedure="false">Resume_SensAnal!$P$23</definedName>
    <definedName function="false" hidden="false" name="mleaf_f1f625fe_ac30_5e24_8c94_fde2ac5ddd9b" vbProcedure="false">'Use Phase'!$AI$304</definedName>
    <definedName function="false" hidden="false" name="mleaf_f1f8f310_5fb9_575c_a578_06dd577ef3f3" vbProcedure="false">'Heat map article'!$AV$33</definedName>
    <definedName function="false" hidden="false" name="mleaf_f1fa38ab_b476_55c8_852f_1bb289cce741" vbProcedure="false">Resume_SensAnal!$AR$92</definedName>
    <definedName function="false" hidden="false" name="mleaf_f1fe0411_a9b4_50e0_8fd6_72bc4e95fa55" vbProcedure="false">Recycling!$T$173</definedName>
    <definedName function="false" hidden="false" name="mleaf_f203905b_d9c4_55f0_a28d_95913fdc2ced" vbProcedure="false">Production!$Y$179</definedName>
    <definedName function="false" hidden="false" name="mleaf_f2084fbc_738f_58b2_b67f_c210bc42f727" vbProcedure="false">'Use Phase'!$K$205</definedName>
    <definedName function="false" hidden="false" name="mleaf_f209d1a3_5aff_53eb_a922_819a3ee6b175" vbProcedure="false">'Heat map article'!$AI$145</definedName>
    <definedName function="false" hidden="false" name="mleaf_f20abee8_5654_57eb_9bef_00fce9d57dc5" vbProcedure="false">Recycling!$AP$147</definedName>
    <definedName function="false" hidden="false" name="mleaf_f20cb370_910f_510e_b796_e4812a751d3c" vbProcedure="false">Resume_SensAnal!$O$202</definedName>
    <definedName function="false" hidden="false" name="mleaf_f20e6493_d140_54c3_9c24_52638e139738" vbProcedure="false">'Use Phase'!$O$90</definedName>
    <definedName function="false" hidden="false" name="mleaf_f20f02c9_0392_5503_8ea8_a1e2d274cf6b" vbProcedure="false">Resume_SensAnal!$AD$73</definedName>
    <definedName function="false" hidden="false" name="mleaf_f20fbdbf_d884_5f8f_b7bf_01a182159489" vbProcedure="false">Resume_SensAnal!$N$132</definedName>
    <definedName function="false" hidden="false" name="mleaf_f2121025_2e73_567b_b30d_36dfc298179c" vbProcedure="false">Recycling!$AQ$303</definedName>
    <definedName function="false" hidden="false" name="mleaf_f213f254_5823_55f3_977e_18aee3192147" vbProcedure="false">'Use Phase'!$R$17</definedName>
    <definedName function="false" hidden="false" name="mleaf_f21740c1_e27e_5148_856e_b31afbe4b6d8" vbProcedure="false">Production!$P$206</definedName>
    <definedName function="false" hidden="false" name="mleaf_f21a7728_03c9_5979_9ed0_d3c6778a47ca" vbProcedure="false">'Heat map article'!$AD$132</definedName>
    <definedName function="false" hidden="false" name="mleaf_f21c354c_bd1a_57a8_91a8_28f2d6e3b382" vbProcedure="false">Production!$N$103</definedName>
    <definedName function="false" hidden="false" name="mleaf_f21e8aa0_d584_5d32_913f_a19f09c65849" vbProcedure="false">Resume_SensAnal!$J$212</definedName>
    <definedName function="false" hidden="false" name="mleaf_f226638d_591a_5f5c_834a_18e5c4d3d420" vbProcedure="false">'Use Phase'!$O$113</definedName>
    <definedName function="false" hidden="false" name="mleaf_f22e3f7c_298b_55ee_85a4_01f78ed5bf8e" vbProcedure="false">'Heat map article'!$BB$25</definedName>
    <definedName function="false" hidden="false" name="mleaf_f22faad4_a50e_5a79_a56e_4743a5184b75" vbProcedure="false">Resume_SensAnal!$AI$71</definedName>
    <definedName function="false" hidden="false" name="mleaf_f2311db6_5bf1_5534_809f_e2b8894fd640" vbProcedure="false">'Use Phase'!$AK$350</definedName>
    <definedName function="false" hidden="false" name="mleaf_f234120c_0fe5_57ae_bf0d_54e86722bb4e" vbProcedure="false">Graphs!$O$23</definedName>
    <definedName function="false" hidden="false" name="mleaf_f2399a6b_f253_512b_890b_b34d48f37f92" vbProcedure="false">'Use Phase'!$T$166</definedName>
    <definedName function="false" hidden="false" name="mleaf_f23af7c9_fb89_5da6_b7c3_a1fbb29da24c" vbProcedure="false">Graphs!$B$16</definedName>
    <definedName function="false" hidden="false" name="mleaf_f23c78fb_1eef_578e_af84_17912ac2d8ac" vbProcedure="false">'Heat map article'!$AY$44</definedName>
    <definedName function="false" hidden="false" name="mleaf_f23e6548_0545_5e79_8008_b8ab5c244e34" vbProcedure="false">Production!$O$211</definedName>
    <definedName function="false" hidden="false" name="mleaf_f2467997_83f5_5856_8d6b_57dc16d10ed8" vbProcedure="false">'Use Phase_Grid'!$N$35</definedName>
    <definedName function="false" hidden="false" name="mleaf_f2480dd3_0f63_5334_bc4d_4e14a0651e8d" vbProcedure="false">Resume_SensAnal!$B$219</definedName>
    <definedName function="false" hidden="false" name="mleaf_f24d55cc_5a02_559a_bd6d_53b2fabf90f1" vbProcedure="false">'Heat map article'!$AH$131</definedName>
    <definedName function="false" hidden="false" name="mleaf_f24eb31b_3bbc_5b80_a72b_7d49298996c5" vbProcedure="false">Resume_SensAnal!$AM$123</definedName>
    <definedName function="false" hidden="false" name="mleaf_f24f03c0_e235_5e11_9926_359d69b60e24" vbProcedure="false">'Use Phase'!$J$297</definedName>
    <definedName function="false" hidden="false" name="mleaf_f2507ee8_720d_5143_ad83_fb62e5ed7d14" vbProcedure="false">'Use Phase'!$S$211</definedName>
    <definedName function="false" hidden="false" name="mleaf_f253d784_0b66_51da_9c33_0a057ed246cf" vbProcedure="false">'Use Phase'!$J$42</definedName>
    <definedName function="false" hidden="false" name="mleaf_f255f837_0903_59fb_bdd9_64bb4f7c5e7b" vbProcedure="false">'Use Phase'!$AI$238</definedName>
    <definedName function="false" hidden="false" name="mleaf_f25705e9_3c6f_53b8_bd1e_a8d0d77dfc37" vbProcedure="false">'Heat map article'!$U$11</definedName>
    <definedName function="false" hidden="false" name="mleaf_f25876da_3ee6_5de5_91d6_df1d55501f2e" vbProcedure="false">Graphs!$C$47</definedName>
    <definedName function="false" hidden="false" name="mleaf_f25bee18_acac_5d37_b89f_81c694306415" vbProcedure="false">Resume_SensAnal!$AP$47</definedName>
    <definedName function="false" hidden="false" name="mleaf_f26395a7_daaa_5345_a5ae_77fa26c3b6ec" vbProcedure="false">'Heat map article'!$Q$100</definedName>
    <definedName function="false" hidden="false" name="mleaf_f268109c_56a6_50b7_9a4f_ffaf4e597ac5" vbProcedure="false">Recycling!$L$180</definedName>
    <definedName function="false" hidden="false" name="mleaf_f269bf90_f665_5eaa_bd4e_6be4835821e4" vbProcedure="false">Resume_SensAnal!$O$122</definedName>
    <definedName function="false" hidden="false" name="mleaf_f26b2498_9d45_5b54_bd18_80996169ce39" vbProcedure="false">Resume_SensAnal!$Q$209</definedName>
    <definedName function="false" hidden="false" name="mleaf_f26e5882_2bb4_5b82_b11d_b38b57fc16a4" vbProcedure="false">Resume_SensAnal!$D$91</definedName>
    <definedName function="false" hidden="false" name="mleaf_f26ed866_a406_552d_984b_a662a706ef75" vbProcedure="false">'Use Phase'!$P$117</definedName>
    <definedName function="false" hidden="false" name="mleaf_f273fd27_a219_51c2_8bdd_85ef1c437fa2" vbProcedure="false">'Heat map article'!$BB$45</definedName>
    <definedName function="false" hidden="false" name="mleaf_f279ad39_7e6e_58c0_8cf4_f388dcebb6f0" vbProcedure="false">'Heat map article'!$AT$28</definedName>
    <definedName function="false" hidden="false" name="mleaf_f27cb48d_32b3_54c1_a4db_3de9242f0eaa" vbProcedure="false">'Use Phase_Grid'!$L$36</definedName>
    <definedName function="false" hidden="false" name="mleaf_f280b0ee_96b9_5dd0_a17a_10dcb70a7cc9" vbProcedure="false">Graphs!$Q$14</definedName>
    <definedName function="false" hidden="false" name="mleaf_f2829d21_12f7_50bf_9ab4_1f4296a41802" vbProcedure="false">Whisker_Sens!$F$21</definedName>
    <definedName function="false" hidden="false" name="mleaf_f288b4c0_1055_57c3_85db_51a24750b7ec" vbProcedure="false">Production!$H$133</definedName>
    <definedName function="false" hidden="false" name="mleaf_f288d5ca_ef31_5c29_8c93_16e6bc447a2b" vbProcedure="false">'Use Phase_Grid'!$K$250</definedName>
    <definedName function="false" hidden="false" name="mleaf_f28b95a4_e17f_5f6d_8ac9_8356c279ae10" vbProcedure="false">'Heat map article'!$O$78</definedName>
    <definedName function="false" hidden="false" name="mleaf_f2909483_8c96_5798_b6c5_6e2ab6625402" vbProcedure="false">'Use Phase'!$L$276</definedName>
    <definedName function="false" hidden="false" name="mleaf_f29376c4_d8ca_508c_a471_178bdf74c741" vbProcedure="false">Recycling!$AB$119</definedName>
    <definedName function="false" hidden="false" name="mleaf_f2937ffd_8c2f_59cb_9b37_1df9c2b57a84" vbProcedure="false">Resume_SensAnal!$Q$10</definedName>
    <definedName function="false" hidden="false" name="mleaf_f29451bf_96b3_54ce_a4dc_344241d63f0b" vbProcedure="false">Production!$AV$186</definedName>
    <definedName function="false" hidden="false" name="mleaf_f29509f1_423e_5db8_8101_f8eca1e29109" vbProcedure="false">Production!$BD$207</definedName>
    <definedName function="false" hidden="false" name="mleaf_f29846a3_a6f4_58f8_a641_9ee67f48587f" vbProcedure="false">'Use Phase_Grid'!$Q$216</definedName>
    <definedName function="false" hidden="false" name="mleaf_f29899e1_97b7_599e_8dea_64d9a59d46d9" vbProcedure="false">Recycling!$AX$161</definedName>
    <definedName function="false" hidden="false" name="mleaf_f29badc7_6df0_57e1_899c_cf3e4132600d" vbProcedure="false">'Heat map article'!$W$62</definedName>
    <definedName function="false" hidden="false" name="mleaf_f29bb328_20f8_5831_b24e_8a796bb6e6a3" vbProcedure="false">Production!$M$106</definedName>
    <definedName function="false" hidden="false" name="mleaf_f29efcce_acaa_597f_baf6_69a6a21c84cd" vbProcedure="false">Graphs!$M$39</definedName>
    <definedName function="false" hidden="false" name="mleaf_f2a356e1_766e_5b98_a7df_50cedd5d8202" vbProcedure="false">Recycling!$AT$76</definedName>
    <definedName function="false" hidden="false" name="mleaf_f2ad4c43_83fd_541a_aca3_95f638380acf" vbProcedure="false">'Heat map article'!$AX$45</definedName>
    <definedName function="false" hidden="false" name="mleaf_f2af66ff_bb42_5e29_ba92_7a13453808e8" vbProcedure="false">'Use Phase'!$AK$246</definedName>
    <definedName function="false" hidden="false" name="mleaf_f2b18ba0_d4e1_54f0_9eda_ee3c194c7b3f" vbProcedure="false">'Use Phase'!$AD$306</definedName>
    <definedName function="false" hidden="false" name="mleaf_f2b1fd9a_af67_5842_80a1_c5c67b7c5c7c" vbProcedure="false">Recycling!$AU$92</definedName>
    <definedName function="false" hidden="false" name="mleaf_f2b40ed7_169d_5b55_84fd_7914dac618b9" vbProcedure="false">'Heat map article'!$U$62</definedName>
    <definedName function="false" hidden="false" name="mleaf_f2b60b4c_78d4_5cf0_b7c5_3c804dced44f" vbProcedure="false">'Use Phase'!$Q$279</definedName>
    <definedName function="false" hidden="false" name="mleaf_f2b629ca_e21b_50a3_a145_2037538d0aa4" vbProcedure="false">Recycling!$BJ$112</definedName>
    <definedName function="false" hidden="false" name="mleaf_f2b629fe_144d_51ba_ae35_237d3e0ae974" vbProcedure="false">'Heat map article'!$X$111</definedName>
    <definedName function="false" hidden="false" name="mleaf_f2b82905_5662_505b_8cb2_9bb2b80fa4e0" vbProcedure="false">Production!$AL$4</definedName>
    <definedName function="false" hidden="false" name="mleaf_f2b87bc1_17ae_52d9_8acb_626ebff9d21e" vbProcedure="false">'Heat map article'!$Y$14</definedName>
    <definedName function="false" hidden="false" name="mleaf_f2ba882f_b73b_577e_8d0a_5626b3ae5d4c" vbProcedure="false">Production!$BJ$81</definedName>
    <definedName function="false" hidden="false" name="mleaf_f2c5beb4_c910_50f9_9c3d_e9c6027028f5" vbProcedure="false">'Use Phase'!$L$44</definedName>
    <definedName function="false" hidden="false" name="mleaf_f2c7855f_d7c1_552f_99e8_f0a5d27a2995" vbProcedure="false">'Use Phase_Grid'!$M$79</definedName>
    <definedName function="false" hidden="false" name="mleaf_f2ca9672_1692_5d93_a8d6_335e820dbf78" vbProcedure="false">Production!$AA$48</definedName>
    <definedName function="false" hidden="false" name="mleaf_f2d402ad_396b_56e5_9411_1bf6a3cc241a" vbProcedure="false">Recycling!$AR$152</definedName>
    <definedName function="false" hidden="false" name="mleaf_f2e0f5c1_c407_53d3_9c4e_2a48907f0df6" vbProcedure="false">'Use Phase_Grid'!$V$141</definedName>
    <definedName function="false" hidden="false" name="mleaf_f2e200ad_261a_523e_af68_4b8b2523722b" vbProcedure="false">Recycling!$AS$324</definedName>
    <definedName function="false" hidden="false" name="mleaf_f2e48cd4_36d7_574e_aa52_2c288dddc101" vbProcedure="false">'Use Phase'!$R$277</definedName>
    <definedName function="false" hidden="false" name="mleaf_f2e6034f_5b4d_5eae_bb1e_cf9d84410f6b" vbProcedure="false">'Use Phase'!$R$81</definedName>
    <definedName function="false" hidden="false" name="mleaf_f2e6654a_b240_501b_b2c8_27e4bf32f98f" vbProcedure="false">'Use Phase_Grid'!$G$58</definedName>
    <definedName function="false" hidden="false" name="mleaf_f2e6f477_ffb1_5086_b2eb_7494afa69aca" vbProcedure="false">Resume_SensAnal!$AM$122</definedName>
    <definedName function="false" hidden="false" name="mleaf_f2e7ff21_178c_5b3a_bc5a_450b8cb84370" vbProcedure="false">Recycling!$S$199</definedName>
    <definedName function="false" hidden="false" name="mleaf_f2e8100c_feef_5fa5_ad8b_ed084606c34f" vbProcedure="false">Production!$AL$183</definedName>
    <definedName function="false" hidden="false" name="mleaf_f2e8db20_6f50_5b6f_a0e5_db7a348d54c6" vbProcedure="false">'Use Phase_Grid'!$R$191</definedName>
    <definedName function="false" hidden="false" name="mleaf_f2eb4381_d825_55da_9f96_bfc9d4647a27" vbProcedure="false">Graphs!$E$46</definedName>
    <definedName function="false" hidden="false" name="mleaf_f2ebcb7b_f1d4_5e88_8e0d_be92c0499c6c" vbProcedure="false">Recycling!$B$126</definedName>
    <definedName function="false" hidden="false" name="mleaf_f2ecc800_2b8f_5db5_942e_eed98ee08c74" vbProcedure="false">Graphs!$Q$24</definedName>
    <definedName function="false" hidden="false" name="mleaf_f2ee9cd1_322e_5f5a_ae65_1b5d114d30bb" vbProcedure="false">'Use Phase_Grid'!$S$148</definedName>
    <definedName function="false" hidden="false" name="mleaf_f2f670d9_43d4_5340_a717_f1a03fe37ddf" vbProcedure="false">Whisker_Sens!$F$38</definedName>
    <definedName function="false" hidden="false" name="mleaf_f2fab741_fb21_577f_950f_88bc7ae5d6f7" vbProcedure="false">Recycling!$AL$144</definedName>
    <definedName function="false" hidden="false" name="mleaf_f301c9c8_3261_5a14_8ad4_a612ee42e925" vbProcedure="false">Resume_SensAnal!$E$216</definedName>
    <definedName function="false" hidden="false" name="mleaf_f304fb19_710e_5395_825e_85aa53c4e75e" vbProcedure="false">Resume_SensAnal!$K$117</definedName>
    <definedName function="false" hidden="false" name="mleaf_f3085ad9_06c6_5e8b_b2fb_5a161e3d1708" vbProcedure="false">Recycling!$AR$297</definedName>
    <definedName function="false" hidden="false" name="mleaf_f30a09b7_5a4c_5ba7_9b0f_e8741c439678" vbProcedure="false">'Use Phase_Grid'!$L$264</definedName>
    <definedName function="false" hidden="false" name="mleaf_f30aa403_4a44_57f4_ae05_b5af098daa2b" vbProcedure="false">Recycling!$AX$163</definedName>
    <definedName function="false" hidden="false" name="mleaf_f30b9acf_91bd_54b9_bf8d_b196833fa589" vbProcedure="false">'Heat map article'!$Q$40</definedName>
    <definedName function="false" hidden="false" name="mleaf_f312366c_3255_5489_a2e5_b726d157f79d" vbProcedure="false">Recycling!$BS$107</definedName>
    <definedName function="false" hidden="false" name="mleaf_f312d5cc_cef6_5e53_97e2_5c19fba33019" vbProcedure="false">Production!$M$161</definedName>
    <definedName function="false" hidden="false" name="mleaf_f3155e6a_4911_55ed_9747_a5fcfff92af0" vbProcedure="false">'Use Phase'!$V$351</definedName>
    <definedName function="false" hidden="false" name="mleaf_f316e579_d942_5c4f_9b6c_d0c48a781d9e" vbProcedure="false">Resume_SensAnal!$AE$102</definedName>
    <definedName function="false" hidden="false" name="mleaf_f317669f_be51_521d_82b6_c46dfa76d21e" vbProcedure="false">Recycling!$AS$84</definedName>
    <definedName function="false" hidden="false" name="mleaf_f31ea197_c515_5c3c_b6c9_f85b0d30f644" vbProcedure="false">Resume_SensAnal!$Q$186</definedName>
    <definedName function="false" hidden="false" name="mleaf_f326fbdc_4410_5fe1_a074_e20ea146e457" vbProcedure="false">'Use Phase'!$AI$147</definedName>
    <definedName function="false" hidden="false" name="mleaf_f327daa8_7f0e_50b5_935e_d6d8b52932b6" vbProcedure="false">'Heat map article'!$AM$22</definedName>
    <definedName function="false" hidden="false" name="mleaf_f3286aca_f02a_5ff0_a6c2_9f6d5ebf4caf" vbProcedure="false">Recycling!$O$81</definedName>
    <definedName function="false" hidden="false" name="mleaf_f3290954_f315_5a06_a231_2107c7292529" vbProcedure="false">'Heat map article'!$C$62</definedName>
    <definedName function="false" hidden="false" name="mleaf_f3332660_5bb9_5bda_8292_a3689842938e" vbProcedure="false">Recycling!$AW$165</definedName>
    <definedName function="false" hidden="false" name="mleaf_f336779f_a115_53dd_b732_0178db71e45d" vbProcedure="false">Recycling!$F$201</definedName>
    <definedName function="false" hidden="false" name="mleaf_f336dfdf_4492_53d3_a927_d8080bb7a715" vbProcedure="false">'Use Phase_Grid'!$O$167</definedName>
    <definedName function="false" hidden="false" name="mleaf_f338e95b_7db2_51e2_8bd3_01c142527f4e" vbProcedure="false">Graphs!$L$50</definedName>
    <definedName function="false" hidden="false" name="mleaf_f33c3612_da90_5b37_a959_9be2d33b2342" vbProcedure="false">Production!$BN$88</definedName>
    <definedName function="false" hidden="false" name="mleaf_f33f7e5b_778c_5304_a831_5ba1dd8a450a" vbProcedure="false">Production!$BM$212</definedName>
    <definedName function="false" hidden="false" name="mleaf_f33fc833_84fa_56d4_9b93_d79cee28009b" vbProcedure="false">'Heat map article'!$E$150</definedName>
    <definedName function="false" hidden="false" name="mleaf_f340f59f_af9b_5361_8f10_795231d3de4f" vbProcedure="false">'Heat map article'!$AI$97</definedName>
    <definedName function="false" hidden="false" name="mleaf_f349254a_ebb2_58f3_ac38_e8721533e7dd" vbProcedure="false">'Use Phase'!$AE$305</definedName>
    <definedName function="false" hidden="false" name="mleaf_f34afe98_790d_521f_8979_9cd14049d4ef" vbProcedure="false">'Use Phase'!$L$275</definedName>
    <definedName function="false" hidden="false" name="mleaf_f34b7761_e7af_50e5_b48a_7d54d4025b92" vbProcedure="false">'Use Phase'!$K$182</definedName>
    <definedName function="false" hidden="false" name="mleaf_f34c4536_802c_5d31_8909_5411f13c84f5" vbProcedure="false">'Use Phase'!$AH$217</definedName>
    <definedName function="false" hidden="false" name="mleaf_f34e42ec_3f56_5532_a54c_44f7dbea97a1" vbProcedure="false">'Use Phase_Grid'!$L$104</definedName>
    <definedName function="false" hidden="false" name="mleaf_f352015a_6a8c_532c_b571_fbdaa88ed913" vbProcedure="false">Resume_SensAnal!$N$18</definedName>
    <definedName function="false" hidden="false" name="mleaf_f352c8f1_90fe_5bfa_8897_afcbc8b2a6d7" vbProcedure="false">'Use Phase'!$K$307</definedName>
    <definedName function="false" hidden="false" name="mleaf_f3562f36_494e_5058_bfc9_17c978aef011" vbProcedure="false">'Heat map article'!$Z$116</definedName>
    <definedName function="false" hidden="false" name="mleaf_f356ea52_60c4_57ca_ad75_de64bd45189a" vbProcedure="false">Recycling!$V$110</definedName>
    <definedName function="false" hidden="false" name="mleaf_f35ac6af_0733_5d15_91e1_610cd93edd6d" vbProcedure="false">Recycling!$AR$65</definedName>
    <definedName function="false" hidden="false" name="mleaf_f35bd291_ce5b_55b3_937c_df65587d89b6" vbProcedure="false">'Use Phase'!$AG$151</definedName>
    <definedName function="false" hidden="false" name="mleaf_f35e497e_1b1d_539f_b3ae_aea0157d53dd" vbProcedure="false">'Use Phase'!$L$302</definedName>
    <definedName function="false" hidden="false" name="mleaf_f35fe891_7ec1_5bf3_ada0_46d62746fc52" vbProcedure="false">Recycling!$AJ$144</definedName>
    <definedName function="false" hidden="false" name="mleaf_f36175c8_07af_53b2_8a3f_a1275dac093a" vbProcedure="false">'Heat map article'!$AA$78</definedName>
    <definedName function="false" hidden="false" name="mleaf_f361aeb3_b839_5baa_9e56_39973f071f44" vbProcedure="false">'Heat map article'!$R$26</definedName>
    <definedName function="false" hidden="false" name="mleaf_f362f033_0708_5c3a_b76a_9f22b1307802" vbProcedure="false">Recycling!$BN$103</definedName>
    <definedName function="false" hidden="false" name="mleaf_f3643264_bf8b_5043_a37e_caf2cc67dad6" vbProcedure="false">'Heat map article'!$AL$27</definedName>
    <definedName function="false" hidden="false" name="mleaf_f364b032_cd62_52ce_948e_b745fcb74399" vbProcedure="false">'Heat map article'!$AJ$23</definedName>
    <definedName function="false" hidden="false" name="mleaf_f365814c_3a36_5d47_b82f_339e270ab06d" vbProcedure="false">Recycling!$BM$315</definedName>
    <definedName function="false" hidden="false" name="mleaf_f36858d2_d715_5801_b529_0f1afe3b4cfa" vbProcedure="false">'Heat map article'!$O$108</definedName>
    <definedName function="false" hidden="false" name="mleaf_f3696920_0bea_5217_a5c6_aadf6f0700d8" vbProcedure="false">Production!$H$36</definedName>
    <definedName function="false" hidden="false" name="mleaf_f36aeb50_4d0a_5f71_8a94_cd1dffbd5840" vbProcedure="false">Production!$AT$211</definedName>
    <definedName function="false" hidden="false" name="mleaf_f36da545_08b5_5bf1_a66f_7b17f669863a" vbProcedure="false">Recycling!$AU$322</definedName>
    <definedName function="false" hidden="false" name="mleaf_f36eacfb_2467_59a4_a5a8_3312d5b3da02" vbProcedure="false">Resume_SensAnal!$H$139</definedName>
    <definedName function="false" hidden="false" name="mleaf_f36ef5db_0c07_575b_beb9_dc07c22de7b8" vbProcedure="false">'Use Phase'!$O$160</definedName>
    <definedName function="false" hidden="false" name="mleaf_f373bdce_3430_561e_bfac_1b3aac362c32" vbProcedure="false">Recycling!$AN$165</definedName>
    <definedName function="false" hidden="false" name="mleaf_f374ee78_0a4a_52c4_a8c2_c9ab4b011877" vbProcedure="false">'Heat map article'!$AI$154</definedName>
    <definedName function="false" hidden="false" name="mleaf_f3751b07_d57e_5740_992f_0900f4a320e9" vbProcedure="false">'Use Phase'!$U$143</definedName>
    <definedName function="false" hidden="false" name="mleaf_f37e41d3_b8b5_5990_a9bb_128a2d6b6fd1" vbProcedure="false">'Heat map article'!$AA$102</definedName>
    <definedName function="false" hidden="false" name="mleaf_f37e87fd_3d81_50f6_8bdf_7813bf5b48d9" vbProcedure="false">Resume_SensAnal!$J$155</definedName>
    <definedName function="false" hidden="false" name="mleaf_f38323b9_c032_513d_a69e_1eb6e1ec6823" vbProcedure="false">Recycling!$J$163</definedName>
    <definedName function="false" hidden="false" name="mleaf_f38434bc_b8b2_57f3_8c12_3cdc8d1dcfd7" vbProcedure="false">'Use Phase'!$AH$187</definedName>
    <definedName function="false" hidden="false" name="mleaf_f3888cbc_02bf_57b3_b3d4_370d7eb33964" vbProcedure="false">'Use Phase'!$W$181</definedName>
    <definedName function="false" hidden="false" name="mleaf_f38c9562_67d5_5f85_baae_a609721f6f0f" vbProcedure="false">'Heat map article'!$Y$64</definedName>
    <definedName function="false" hidden="false" name="mleaf_f38cb708_3360_523f_bf42_0487d9629ba4" vbProcedure="false">Recycling!$AY$89</definedName>
    <definedName function="false" hidden="false" name="mleaf_f38f849d_f5bd_56fa_9874_51d43469b311" vbProcedure="false">'Use Phase'!$S$239</definedName>
    <definedName function="false" hidden="false" name="mleaf_f39182df_846c_524b_90b1_315f423ed967" vbProcedure="false">'Use Phase_Grid'!$O$116</definedName>
    <definedName function="false" hidden="false" name="mleaf_f3919c13_969e_5248_a9a8_711ee6b71157" vbProcedure="false">'Heat map article'!$Q$121</definedName>
    <definedName function="false" hidden="false" name="mleaf_f393f389_52bd_5d9d_aeb4_29a79b432b13" vbProcedure="false">'Use Phase'!$U$350</definedName>
    <definedName function="false" hidden="false" name="mleaf_f393f477_eecc_5059_b587_976fdd50329a" vbProcedure="false">Recycling!$I$125</definedName>
    <definedName function="false" hidden="false" name="mleaf_f3962d11_4232_5d4a_b55b_b92ff6dbf84a" vbProcedure="false">Resume_SensAnal!$AF$96</definedName>
    <definedName function="false" hidden="false" name="mleaf_f399ae6a_192e_56c2_a54e_8eb986e6b444" vbProcedure="false">Recycling!$AZ$143</definedName>
    <definedName function="false" hidden="false" name="mleaf_f39e8aec_b513_52ab_b232_51b3a2262dd2" vbProcedure="false">Production!$J$114</definedName>
    <definedName function="false" hidden="false" name="mleaf_f3a30b17_cacb_5010_ad16_11b6183a5567" vbProcedure="false">'Heat map article'!$I$41</definedName>
    <definedName function="false" hidden="false" name="mleaf_f3a32522_ee59_5651_8841_94f74d7b3f49" vbProcedure="false">'Use Phase'!$R$146</definedName>
    <definedName function="false" hidden="false" name="mleaf_f3a3ccf1_0049_5789_99eb_196adb59d0a5" vbProcedure="false">'Use Phase'!$M$332</definedName>
    <definedName function="false" hidden="false" name="mleaf_f3a49c47_7c2f_574c_93f4_5164b193119e" vbProcedure="false">Graphs!$Q$31</definedName>
    <definedName function="false" hidden="false" name="mleaf_f3a74626_b197_5192_a0e7_1c832c066723" vbProcedure="false">Production!$F$35</definedName>
    <definedName function="false" hidden="false" name="mleaf_f3aa9b32_61e2_516a_a90b_6918d86f89e8" vbProcedure="false">'Heat map article'!$Y$121</definedName>
    <definedName function="false" hidden="false" name="mleaf_f3ade73d_5555_5d28_a367_81a3cd470c83" vbProcedure="false">'Use Phase'!$O$155</definedName>
    <definedName function="false" hidden="false" name="mleaf_f3aef788_09d7_5a9b_9ed9_4543e96f06d1" vbProcedure="false">'Use Phase'!$U$244</definedName>
    <definedName function="false" hidden="false" name="mleaf_f3af98bc_454d_5254_b69f_5332ff7a4bdb" vbProcedure="false">Production!$AL$205</definedName>
    <definedName function="false" hidden="false" name="mleaf_f3b17403_fe38_5589_b71a_2cdc00c54621" vbProcedure="false">'Use Phase_Grid'!$R$109</definedName>
    <definedName function="false" hidden="false" name="mleaf_f3b1ac1b_79eb_57b8_9850_f8194a4feb42" vbProcedure="false">'Heat map article'!$AJ$153</definedName>
    <definedName function="false" hidden="false" name="mleaf_f3b4a0b6_7ad8_5380_98dc_8b3556a9f41b" vbProcedure="false">Resume_SensAnal!$AP$68</definedName>
    <definedName function="false" hidden="false" name="mleaf_f3bb6bb0_a77d_5a90_ae32_846d538e2aef" vbProcedure="false">'Heat map article'!$M$135</definedName>
    <definedName function="false" hidden="false" name="mleaf_f3bddd26_9702_51e3_890c_4826e81c04ba" vbProcedure="false">Production!$S$75</definedName>
    <definedName function="false" hidden="false" name="mleaf_f3be4050_e6f4_57f4_9a4f_81e07eec069c" vbProcedure="false">Recycling!$R$116</definedName>
    <definedName function="false" hidden="false" name="mleaf_f3c23094_f671_5780_8538_407da8c981f9" vbProcedure="false">Recycling!$BL$103</definedName>
    <definedName function="false" hidden="false" name="mleaf_f3c43052_d894_5a51_9f4a_384e9593f03e" vbProcedure="false">Production!$N$173</definedName>
    <definedName function="false" hidden="false" name="mleaf_f3c4aeb6_53d1_5518_81c8_f0dd24196901" vbProcedure="false">Production!$AL$50</definedName>
    <definedName function="false" hidden="false" name="mleaf_f3c6ef5b_b823_57f7_af08_8c9a4a7ac7c7" vbProcedure="false">Recycling!$AW$108</definedName>
    <definedName function="false" hidden="false" name="mleaf_f3cbd9e7_b57a_54cb_b4d2_0357707e83a2" vbProcedure="false">Recycling!$AS$297</definedName>
    <definedName function="false" hidden="false" name="mleaf_f3cdbe81_0b12_58a6_9a2e_167b03d69872" vbProcedure="false">'Use Phase_Grid'!$L$76</definedName>
    <definedName function="false" hidden="false" name="mleaf_f3cf1a6d_e6a5_5c85_8f33_414919b64bb8" vbProcedure="false">'Use Phase'!$AI$201</definedName>
    <definedName function="false" hidden="false" name="mleaf_f3d80a48_36da_5019_bf75_b6f1719dbda3" vbProcedure="false">'Use Phase'!$W$339</definedName>
    <definedName function="false" hidden="false" name="mleaf_f3d84c9c_d189_5868_b2ad_f5e6e543a3fe" vbProcedure="false">Resume_SensAnal!$AD$104</definedName>
    <definedName function="false" hidden="false" name="mleaf_f3dbe85a_5e9c_586c_906d_e38b818e6adb" vbProcedure="false">Production!$BF$150</definedName>
    <definedName function="false" hidden="false" name="mleaf_f3e0e6f4_a291_5154_aa41_d1476f4b374f" vbProcedure="false">'Heat map article'!$V$136</definedName>
    <definedName function="false" hidden="false" name="mleaf_f3e0f0ae_9a4f_5763_baa1_5d399a93364c" vbProcedure="false">Production!$Z$151</definedName>
    <definedName function="false" hidden="false" name="mleaf_f3e3e7ff_c1e4_5d64_967a_c9cb7b44b122" vbProcedure="false">'Use Phase_Grid'!$O$123</definedName>
    <definedName function="false" hidden="false" name="mleaf_f3e502f4_0818_5a2c_8974_b04472fb7743" vbProcedure="false">'Use Phase_Grid'!$M$41</definedName>
    <definedName function="false" hidden="false" name="mleaf_f3e51d6f_3f1b_5b94_b565_b1f04874f15f" vbProcedure="false">'Use Phase_Grid'!$R$9</definedName>
    <definedName function="false" hidden="false" name="mleaf_f3e56813_f81f_5a80_bb85_1ce5b63de668" vbProcedure="false">Recycling!$AF$179</definedName>
    <definedName function="false" hidden="false" name="mleaf_f3e77f5e_9d07_5619_bd7f_49f7edc87190" vbProcedure="false">'Use Phase'!$W$146</definedName>
    <definedName function="false" hidden="false" name="mleaf_f3e7a798_e938_576f_bb77_4593311dbb48" vbProcedure="false">'Use Phase_Grid'!$M$22</definedName>
    <definedName function="false" hidden="false" name="mleaf_f3ea1cf1_b5e2_55e4_a1e4_d90bc695c3cb" vbProcedure="false">'Use Phase'!$K$36</definedName>
    <definedName function="false" hidden="false" name="mleaf_f3ec7bc6_b2d5_568b_a181_01c552db3561" vbProcedure="false">Recycling!$V$152</definedName>
    <definedName function="false" hidden="false" name="mleaf_f3ed025c_dc26_5fc3_807a_407108e3bfe0" vbProcedure="false">'Use Phase'!$J$290</definedName>
    <definedName function="false" hidden="false" name="mleaf_f3eff6f4_26d8_5686_8756_a4f9744a9c47" vbProcedure="false">Recycling!$AL$161</definedName>
    <definedName function="false" hidden="false" name="mleaf_f3f5a2a5_0454_541c_a7ea_fa16477d76de" vbProcedure="false">Production!$J$87</definedName>
    <definedName function="false" hidden="false" name="mleaf_f3f5ef80_3e4a_5779_8866_52553720a8a6" vbProcedure="false">Graphs!$H$32</definedName>
    <definedName function="false" hidden="false" name="mleaf_f3f73c74_ce75_5fd6_a4ff_c574e8a06a0a" vbProcedure="false">'Heat map article'!$I$66</definedName>
    <definedName function="false" hidden="false" name="mleaf_f3fd4cd6_025b_5900_8657_d9df666d942c" vbProcedure="false">Recycling!$AV$106</definedName>
    <definedName function="false" hidden="false" name="mleaf_f3ffdb43_60be_505b_b8bf_e76dbfb7baff" vbProcedure="false">Recycling!$S$147</definedName>
    <definedName function="false" hidden="false" name="mleaf_f401729d_885c_58a2_9a17_3b6f10097a4c" vbProcedure="false">'Use Phase'!$S$352</definedName>
    <definedName function="false" hidden="false" name="mleaf_f4027f28_8e68_55ab_a9f1_51e5c64551e5" vbProcedure="false">'Use Phase'!$M$117</definedName>
    <definedName function="false" hidden="false" name="mleaf_f4043d89_9c08_5c61_8fb4_1e4b21459154" vbProcedure="false">'Heat map article'!$H$130</definedName>
    <definedName function="false" hidden="false" name="mleaf_f40512eb_ab9d_599f_a40b_f38827d1d5cb" vbProcedure="false">'Use Phase'!$S$286</definedName>
    <definedName function="false" hidden="false" name="mleaf_f4093dba_7037_56b1_b56d_a49187f5f978" vbProcedure="false">'Use Phase'!$Q$157</definedName>
    <definedName function="false" hidden="false" name="mleaf_f40b7fbf_d5de_5de6_aa70_00f472566265" vbProcedure="false">Resume_SensAnal!$AI$34</definedName>
    <definedName function="false" hidden="false" name="mleaf_f40c7892_5e79_5170_8069_cde89abb5362" vbProcedure="false">'Use Phase_Grid'!$U$176</definedName>
    <definedName function="false" hidden="false" name="mleaf_f40d3de6_280d_53d4_b91a_97734fdf5a09" vbProcedure="false">Resume_SensAnal!$AD$78</definedName>
    <definedName function="false" hidden="false" name="mleaf_f40f6c7d_7c0e_5e19_9063_9eb621a57005" vbProcedure="false">Recycling!$BQ$318</definedName>
    <definedName function="false" hidden="false" name="mleaf_f4107d70_99a9_5e40_8773_3273eb83ae06" vbProcedure="false">'Use Phase'!$M$58</definedName>
    <definedName function="false" hidden="false" name="mleaf_f415078d_b37c_5e19_9ec2_79df374667de" vbProcedure="false">Recycling!$BP$129</definedName>
    <definedName function="false" hidden="false" name="mleaf_f41d78c2_ae44_5fa6_8bc4_9b5ead071737" vbProcedure="false">'Heat map article'!$AG$57</definedName>
    <definedName function="false" hidden="false" name="mleaf_f4209b0b_1424_5b4c_840d_53c5e348c058" vbProcedure="false">Recycling!$AO$149</definedName>
    <definedName function="false" hidden="false" name="mleaf_f42cc3db_9269_50dc_9f77_ed6d5e585d61" vbProcedure="false">Production!$H$92</definedName>
    <definedName function="false" hidden="false" name="mleaf_f42da712_2aa6_540c_b8c5_ac6a9fdc7f2c" vbProcedure="false">'Heat map article'!$D$22</definedName>
    <definedName function="false" hidden="false" name="mleaf_f43096f9_3e0b_5162_aa4a_c2da7c3ec132" vbProcedure="false">'Heat map article'!$AD$41</definedName>
    <definedName function="false" hidden="false" name="mleaf_f431aea6_9a51_58fb_9eeb_626c104fef5e" vbProcedure="false">'Heat map article'!$BB$41</definedName>
    <definedName function="false" hidden="false" name="mleaf_f4333b4a_5585_5549_87c9_fcca314b27f2" vbProcedure="false">Recycling!$L$128</definedName>
    <definedName function="false" hidden="false" name="mleaf_f4360c6d_6ea2_572f_a72d_c5b8add0ae85" vbProcedure="false">Recycling!$V$117</definedName>
    <definedName function="false" hidden="false" name="mleaf_f43b8a70_f52f_5618_93be_3107703aca22" vbProcedure="false">Resume_SensAnal!$AQ$116</definedName>
    <definedName function="false" hidden="false" name="mleaf_f43cf734_8812_55c9_afb2_f0e7e98161d7" vbProcedure="false">Recycling!$AB$167</definedName>
    <definedName function="false" hidden="false" name="mleaf_f4442cb5_9646_5ca9_877c_76bc111b525e" vbProcedure="false">'Heat map article'!$U$63</definedName>
    <definedName function="false" hidden="false" name="mleaf_f447c71e_4931_5b1d_99b2_7d39f1b502b3" vbProcedure="false">'Use Phase'!$L$96</definedName>
    <definedName function="false" hidden="false" name="mleaf_f44a8cf5_43fd_52b4_94d8_13bc03b82252" vbProcedure="false">Resume_SensAnal!$M$97</definedName>
    <definedName function="false" hidden="false" name="mleaf_f44da912_0903_5904_82ef_17fdc54371e1" vbProcedure="false">'Use Phase'!$AK$178</definedName>
    <definedName function="false" hidden="false" name="mleaf_f44e6d2a_5a81_5bd5_8144_bab640664a77" vbProcedure="false">Resume_SensAnal!$O$63</definedName>
    <definedName function="false" hidden="false" name="mleaf_f4523967_a322_5bb6_9ab5_d9cb1bc17087" vbProcedure="false">Graphs!$C$25</definedName>
    <definedName function="false" hidden="false" name="mleaf_f45256ae_ed46_5881_b350_05a56598f284" vbProcedure="false">Production!$AV$182</definedName>
    <definedName function="false" hidden="false" name="mleaf_f4571b41_faeb_5808_a4e3_8eb713ce31d7" vbProcedure="false">'Use Phase'!$T$179</definedName>
    <definedName function="false" hidden="false" name="mleaf_f45f9d3b_c4b7_5085_80b3_67752d59b5f8" vbProcedure="false">Resume_SensAnal!$G$79</definedName>
    <definedName function="false" hidden="false" name="mleaf_f4619405_c63c_55ef_a9c8_399740c8207c" vbProcedure="false">Recycling!$AW$112</definedName>
    <definedName function="false" hidden="false" name="mleaf_f467b6cf_309a_5bb7_a5d6_db1656bd3cbf" vbProcedure="false">'Use Phase'!$M$155</definedName>
    <definedName function="false" hidden="false" name="mleaf_f46b17f5_00da_5def_bc46_c3b60005d83b" vbProcedure="false">Resume_SensAnal!$AB$72</definedName>
    <definedName function="false" hidden="false" name="mleaf_f46d8b30_f8cb_5ca5_ad80_2a159e83ee84" vbProcedure="false">Resume_SensAnal!$R$215</definedName>
    <definedName function="false" hidden="false" name="mleaf_f46de9d1_7d79_5c8b_86c3_a35cfc6edbe6" vbProcedure="false">'Use Phase'!$AF$194</definedName>
    <definedName function="false" hidden="false" name="mleaf_f4750435_3199_5d9f_afd2_31e76f92105d" vbProcedure="false">Recycling!$BP$136</definedName>
    <definedName function="false" hidden="false" name="mleaf_f475810a_e44a_58db_970e_35c0e8b60181" vbProcedure="false">Production!$BO$148</definedName>
    <definedName function="false" hidden="false" name="mleaf_f477f1e9_5803_5926_ad3f_496533e801ed" vbProcedure="false">Resume_SensAnal!$H$140</definedName>
    <definedName function="false" hidden="false" name="mleaf_f479eabc_9453_574c_a6de_278a3e07b570" vbProcedure="false">Resume_SensAnal!$J$43</definedName>
    <definedName function="false" hidden="false" name="mleaf_f47b8807_ced2_5ad8_9f42_51e610c3389a" vbProcedure="false">Resume_SensAnal!$S$194</definedName>
    <definedName function="false" hidden="false" name="mleaf_f47c1798_b097_5b18_8605_b521a44adb76" vbProcedure="false">'Heat map article'!$P$29</definedName>
    <definedName function="false" hidden="false" name="mleaf_f47c3b66_b412_5423_b8e9_9ab8cc6f8658" vbProcedure="false">Recycling!$I$177</definedName>
    <definedName function="false" hidden="false" name="mleaf_f483aee9_91a2_5701_91a4_71cbc9d109b9" vbProcedure="false">'Heat map article'!$M$82</definedName>
    <definedName function="false" hidden="false" name="mleaf_f4845339_0843_5afa_85b8_7cf8ad8f83a9" vbProcedure="false">Resume_SensAnal!$N$150</definedName>
    <definedName function="false" hidden="false" name="mleaf_f4850a7c_b55c_5db3_b5de_4e05e1e21adb" vbProcedure="false">'Use Phase'!$AH$195</definedName>
    <definedName function="false" hidden="false" name="mleaf_f48adf82_b881_5f39_b9bf_9751bcc10b28" vbProcedure="false">Resume_SensAnal!$R$51</definedName>
    <definedName function="false" hidden="false" name="mleaf_f48c231a_14a9_5085_9b95_07bcf308dda8" vbProcedure="false">Resume_SensAnal!$AL$34</definedName>
    <definedName function="false" hidden="false" name="mleaf_f48c5ea7_dc16_5bcd_9e7b_46a35e579ff5" vbProcedure="false">'Heat map article'!$W$60</definedName>
    <definedName function="false" hidden="false" name="mleaf_f48dad37_c864_50c5_8dde_d02ca07ac478" vbProcedure="false">'Heat map article'!$AG$84</definedName>
    <definedName function="false" hidden="false" name="mleaf_f48fdb4a_63d4_5da5_b784_99670f9691be" vbProcedure="false">Production!$AT$219</definedName>
    <definedName function="false" hidden="false" name="mleaf_f4954abc_a0eb_5594_a676_3630bdb78e6e" vbProcedure="false">'Use Phase'!$M$95</definedName>
    <definedName function="false" hidden="false" name="mleaf_f495f7b9_efe5_5b12_97e2_72147b8aab73" vbProcedure="false">'Use Phase'!$K$370</definedName>
    <definedName function="false" hidden="false" name="mleaf_f497b4dc_7af6_5dc2_87b4_cbc2f1687409" vbProcedure="false">'Use Phase'!$R$329</definedName>
    <definedName function="false" hidden="false" name="mleaf_f49ad802_62d8_505e_8aaf_bd0c5202e66a" vbProcedure="false">'Use Phase'!$R$199</definedName>
    <definedName function="false" hidden="false" name="mleaf_f49bcfe1_9d13_5682_af72_b6fc452f067d" vbProcedure="false">'Heat map article'!$AN$27</definedName>
    <definedName function="false" hidden="false" name="mleaf_f49c55aa_8489_5aca_a36e_ce000bdd24dd" vbProcedure="false">'Use Phase'!$AG$236</definedName>
    <definedName function="false" hidden="false" name="mleaf_f49d6935_d600_59ed_81a8_4c85ba2bc920" vbProcedure="false">'Heat map article'!$D$126</definedName>
    <definedName function="false" hidden="false" name="mleaf_f49fbd5a_f1bd_58ea_a4ef_68fb618f4399" vbProcedure="false">'Use Phase'!$L$300</definedName>
    <definedName function="false" hidden="false" name="mleaf_f4a3710a_b703_5779_86af_b437da782b93" vbProcedure="false">Graphs!$O$59</definedName>
    <definedName function="false" hidden="false" name="mleaf_f4a4ca28_821e_569d_bbe4_9b88ce6dd358" vbProcedure="false">'Heat map article'!$Z$73</definedName>
    <definedName function="false" hidden="false" name="mleaf_f4aef40c_ffb3_51a3_9718_eab0ac049f98" vbProcedure="false">Graphs!$E$25</definedName>
    <definedName function="false" hidden="false" name="mleaf_f4b0e2d2_0e2b_5721_b86c_67e2a0d8c2ce" vbProcedure="false">Recycling!$AT$332</definedName>
    <definedName function="false" hidden="false" name="mleaf_f4b0f0cc_379a_5547_a0d9_59a43f7f74f1" vbProcedure="false">'Use Phase'!$P$193</definedName>
    <definedName function="false" hidden="false" name="mleaf_f4b10838_c5ea_51fa_8fda_5f2b9238a9ec" vbProcedure="false">'Heat map article'!$AN$23</definedName>
    <definedName function="false" hidden="false" name="mleaf_f4b55211_2f5e_5c10_92bf_64ccadd6c620" vbProcedure="false">Resume_SensAnal!$P$8</definedName>
    <definedName function="false" hidden="false" name="mleaf_f4b7dd5c_6a47_5964_b099_54c9fcd7b0e1" vbProcedure="false">Production!$O$189</definedName>
    <definedName function="false" hidden="false" name="mleaf_f4b9b3a7_04e9_57a7_a1fb_23e63e15a265" vbProcedure="false">'Use Phase'!$Q$280</definedName>
    <definedName function="false" hidden="false" name="mleaf_f4bb43ed_d09d_5c45_9109_e4a0afb7a7b7" vbProcedure="false">'Use Phase'!$AK$215</definedName>
    <definedName function="false" hidden="false" name="mleaf_f4bc30f8_e5b7_5e4a_ac55_6ef0dbb7822f" vbProcedure="false">'Heat map article'!$O$81</definedName>
    <definedName function="false" hidden="false" name="mleaf_f4c4201f_bceb_5580_9ff0_d2b9af059bdb" vbProcedure="false">Resume_SensAnal!$O$209</definedName>
    <definedName function="false" hidden="false" name="mleaf_f4c67780_6a81_55a0_beaf_038ffeab80ac" vbProcedure="false">Graphs!$P$22</definedName>
    <definedName function="false" hidden="false" name="mleaf_f4c7b042_c420_5b1d_b217_58b03ae288a7" vbProcedure="false">Graphs!$L$44</definedName>
    <definedName function="false" hidden="false" name="mleaf_f4cd6c7b_004e_568d_bc54_903ada91f03d" vbProcedure="false">Production!$I$19</definedName>
    <definedName function="false" hidden="false" name="mleaf_f4cfea18_27c5_5f20_b88e_e8a8b5de0b43" vbProcedure="false">'Heat map article'!$E$148</definedName>
    <definedName function="false" hidden="false" name="mleaf_f4d2d9d1_595b_5b6d_bf8d_34abd543cff2" vbProcedure="false">'Use Phase'!$AJ$189</definedName>
    <definedName function="false" hidden="false" name="mleaf_f4d4d309_7487_5049_864b_0ef131973e82" vbProcedure="false">Production!$G$90</definedName>
    <definedName function="false" hidden="false" name="mleaf_f4d533de_67a6_5989_a948_2d0311d7af18" vbProcedure="false">Resume_SensAnal!$K$133</definedName>
    <definedName function="false" hidden="false" name="mleaf_f4d8b11a_7ff4_5ad4_8a60_21968f170b3b" vbProcedure="false">Recycling!$BH$105</definedName>
    <definedName function="false" hidden="false" name="mleaf_f4e12e40_665e_55f6_84db_06436843856c" vbProcedure="false">'Use Phase'!$W$222</definedName>
    <definedName function="false" hidden="false" name="mleaf_f4e1a774_57d5_5012_83e3_687b99781842" vbProcedure="false">'Use Phase'!$T$264</definedName>
    <definedName function="false" hidden="false" name="mleaf_f4e24a71_c45c_5458_9ff7_ea8a68bb59be" vbProcedure="false">'Use Phase_Grid'!$P$36</definedName>
    <definedName function="false" hidden="false" name="mleaf_f4e259b2_4eec_5fbe_89ab_2e83ffc2936a" vbProcedure="false">'Use Phase_Grid'!$P$235</definedName>
    <definedName function="false" hidden="false" name="mleaf_f4eb3bd3_7f7c_5fbf_bbbc_0b86f4f671a6" vbProcedure="false">'Heat map article'!$X$95</definedName>
    <definedName function="false" hidden="false" name="mleaf_f4eb874d_ff4b_51fd_b3d3_a7095f1034f5" vbProcedure="false">Resume_SensAnal!$K$157</definedName>
    <definedName function="false" hidden="false" name="mleaf_f4eedadf_6d16_5e8a_a746_2860080af062" vbProcedure="false">'Use Phase_Grid'!$S$151</definedName>
    <definedName function="false" hidden="false" name="mleaf_f4f0bf39_0415_532d_86f3_124c909a12b5" vbProcedure="false">Graphs!$F$64</definedName>
    <definedName function="false" hidden="false" name="mleaf_f4f27fd8_096a_59f2_8b11_95512593eb00" vbProcedure="false">Resume_SensAnal!$L$189</definedName>
    <definedName function="false" hidden="false" name="mleaf_f4f45a46_9127_5323_b731_665f9421bf2d" vbProcedure="false">Resume_SensAnal!$AQ$112</definedName>
    <definedName function="false" hidden="false" name="mleaf_f4f792db_174a_5fe7_948b_82500e6fca93" vbProcedure="false">'Use Phase'!$AI$240</definedName>
    <definedName function="false" hidden="false" name="mleaf_f4f808e7_2306_57c2_9c3e_b9d680fd0a64" vbProcedure="false">'Heat map article'!$M$84</definedName>
    <definedName function="false" hidden="false" name="mleaf_f4f8de7c_6293_5bf7_ad1b_6f54621bc899" vbProcedure="false">Production!$AU$203</definedName>
    <definedName function="false" hidden="false" name="mleaf_f4f91d8f_6590_5606_b88d_b8cb56479a87" vbProcedure="false">'Use Phase'!$R$59</definedName>
    <definedName function="false" hidden="false" name="mleaf_f4fa5705_a24f_5580_baf0_4899cdd17a4e" vbProcedure="false">'Heat map article'!$G$112</definedName>
    <definedName function="false" hidden="false" name="mleaf_f4fd5bed_10a7_5f12_afce_64f62d8a0683" vbProcedure="false">Resume_SensAnal!$AN$76</definedName>
    <definedName function="false" hidden="false" name="mleaf_f509eac9_e93d_5b67_9a8c_91bacbf78441" vbProcedure="false">Recycling!$AS$92</definedName>
    <definedName function="false" hidden="false" name="mleaf_f50a4774_c50b_58e7_bdb5_5e272a4ad78c" vbProcedure="false">Resume_SensAnal!$AP$113</definedName>
    <definedName function="false" hidden="false" name="mleaf_f50b4a34_d63e_5108_9eab_550d7be5b7b4" vbProcedure="false">'Heat map article'!$H$65</definedName>
    <definedName function="false" hidden="false" name="mleaf_f50c2133_4c2c_59a4_b83c_110a659aaf68" vbProcedure="false">Recycling!$AV$15</definedName>
    <definedName function="false" hidden="false" name="mleaf_f51090ac_7d75_53d6_a3b5_4526236cf3e0" vbProcedure="false">Resume_SensAnal!$H$69</definedName>
    <definedName function="false" hidden="false" name="mleaf_f51264d9_110a_5f0e_9db3_11f882191c3a" vbProcedure="false">Resume_SensAnal!$D$195</definedName>
    <definedName function="false" hidden="false" name="mleaf_f512d6bc_f700_5bb4_b652_98326125f47a" vbProcedure="false">Production!$AF$142</definedName>
    <definedName function="false" hidden="false" name="mleaf_f515aaa4_8ce6_519f_bffe_d62c01223b01" vbProcedure="false">'Heat map article'!$N$58</definedName>
    <definedName function="false" hidden="false" name="mleaf_f517ec73_bdb7_5556_b6c5_71eecd4f9093" vbProcedure="false">'Heat map article'!$AJ$87</definedName>
    <definedName function="false" hidden="false" name="mleaf_f51bdfb6_25cd_54f9_a685_7430e1b325f0" vbProcedure="false">'Use Phase'!$L$251</definedName>
    <definedName function="false" hidden="false" name="mleaf_f51cbc96_9155_560c_84fb_95985b634171" vbProcedure="false">Production!$I$59</definedName>
    <definedName function="false" hidden="false" name="mleaf_f51ef140_7594_5074_b644_5e15c0ba8c44" vbProcedure="false">'Use Phase_Grid'!$P$195</definedName>
    <definedName function="false" hidden="false" name="mleaf_f51fe282_5df9_5f1d_9e28_aa7518f86972" vbProcedure="false">Recycling!$O$92</definedName>
    <definedName function="false" hidden="false" name="mleaf_f5216cbd_8cd0_510f_a531_356d9ecce143" vbProcedure="false">Graphs!$P$57</definedName>
    <definedName function="false" hidden="false" name="mleaf_f522060d_1c6c_5f06_a257_9ba67cf42ffd" vbProcedure="false">'Use Phase'!$K$59</definedName>
    <definedName function="false" hidden="false" name="mleaf_f527be6a_74ca_551a_a82c_3c8417b10e2b" vbProcedure="false">'Use Phase'!$Q$75</definedName>
    <definedName function="false" hidden="false" name="mleaf_f5322923_a50a_5b62_a34b_c8cfc8f1b6db" vbProcedure="false">Resume_SensAnal!$X$192</definedName>
    <definedName function="false" hidden="false" name="mleaf_f533425d_6205_583a_bb95_d9c402498a98" vbProcedure="false">'Use Phase'!$W$228</definedName>
    <definedName function="false" hidden="false" name="mleaf_f53942fb_bda2_5ab8_a925_c09897adc2b7" vbProcedure="false">Resume_SensAnal!$T$65</definedName>
    <definedName function="false" hidden="false" name="mleaf_f54007a8_84d2_5050_a9b7_830aa5769e00" vbProcedure="false">Graphs!$H$34</definedName>
    <definedName function="false" hidden="false" name="mleaf_f5412047_7e62_52c0_8125_48f8b3d4611f" vbProcedure="false">'Use Phase_Grid'!$M$178</definedName>
    <definedName function="false" hidden="false" name="mleaf_f5420473_ec71_59ce_9c27_90af4fc8767b" vbProcedure="false">Recycling!$BP$297</definedName>
    <definedName function="false" hidden="false" name="mleaf_f5463ba8_df5f_5b59_aea3_7a2c4459abdd" vbProcedure="false">'Use Phase'!$AF$246</definedName>
    <definedName function="false" hidden="false" name="mleaf_f548af39_3163_52d2_9de6_70a181ebaf2a" vbProcedure="false">'Use Phase'!$AG$269</definedName>
    <definedName function="false" hidden="false" name="mleaf_f54fd7ce_09a5_5b95_9d80_db481ceb5f7a" vbProcedure="false">Resume_SensAnal!$AL$64</definedName>
    <definedName function="false" hidden="false" name="mleaf_f550188d_062f_5ee4_92e4_c5f8d6f70c89" vbProcedure="false">'Heat map article'!$R$67</definedName>
    <definedName function="false" hidden="false" name="mleaf_f5518a77_b808_5104_a04d_6a1b0d4458eb" vbProcedure="false">Production!$P$90</definedName>
    <definedName function="false" hidden="false" name="mleaf_f551cc1c_d3ee_5b5d_ba4d_6b6e5fbd8632" vbProcedure="false">Resume_SensAnal!$AQ$94</definedName>
    <definedName function="false" hidden="false" name="mleaf_f55a02da_a25f_5739_a10c_4fb3b2e02b2e" vbProcedure="false">'Heat map article'!$U$137</definedName>
    <definedName function="false" hidden="false" name="mleaf_f55bd282_679d_5f4f_8289_05b90bb48ae5" vbProcedure="false">Recycling!$AB$166</definedName>
    <definedName function="false" hidden="false" name="mleaf_f55c169a_6497_5afc_8cfd_134da433b14a" vbProcedure="false">Production!$BJ$18</definedName>
    <definedName function="false" hidden="false" name="mleaf_f5603f20_9bab_5a15_b69c_7b65899e8105" vbProcedure="false">'Use Phase'!$AG$198</definedName>
    <definedName function="false" hidden="false" name="mleaf_f563a005_115f_5c0e_a70e_3c35bf46f94e" vbProcedure="false">'Heat map article'!$I$110</definedName>
    <definedName function="false" hidden="false" name="mleaf_f565d6d6_44ce_5feb_904e_6ddc7338ff03" vbProcedure="false">Production!$D$37</definedName>
    <definedName function="false" hidden="false" name="mleaf_f5672553_84c4_5b5c_9b54_0bef6e412477" vbProcedure="false">Production!$AU$45</definedName>
    <definedName function="false" hidden="false" name="mleaf_f56a6ef0_9b09_5172_b6fe_adc07e7439d8" vbProcedure="false">'Use Phase_Grid'!$O$50</definedName>
    <definedName function="false" hidden="false" name="mleaf_f56d0b99_46ad_5bdc_ac1a_ffd5988fff58" vbProcedure="false">Resume_SensAnal!$Q$163</definedName>
    <definedName function="false" hidden="false" name="mleaf_f576af2c_3f8a_5674_9957_80755e1a5da0" vbProcedure="false">Recycling!$CD$118</definedName>
    <definedName function="false" hidden="false" name="mleaf_f57b4e68_5ec4_51c7_860f_2944798a0ce3" vbProcedure="false">Production!$O$56</definedName>
    <definedName function="false" hidden="false" name="mleaf_f585029c_83d3_5727_8eb2_d1b75a60bd54" vbProcedure="false">'Heat map article'!$W$144</definedName>
    <definedName function="false" hidden="false" name="mleaf_f58751cc_1849_5615_8b2c_e005a30ca3d3" vbProcedure="false">Recycling!$H$176</definedName>
    <definedName function="false" hidden="false" name="mleaf_f588cd17_a25e_59f2_8a83_45238b8b97ca" vbProcedure="false">Resume_SensAnal!$C$214</definedName>
    <definedName function="false" hidden="false" name="mleaf_f58fdd67_3ab4_5841_ae4b_a2b41f3aaf9b" vbProcedure="false">Resume_SensAnal!$E$100</definedName>
    <definedName function="false" hidden="false" name="mleaf_f593c442_68d4_5325_aba1_483b326b2e41" vbProcedure="false">'Use Phase'!$W$145</definedName>
    <definedName function="false" hidden="false" name="mleaf_f5940644_043c_5f7b_abd4_89e009336691" vbProcedure="false">'Use Phase_Grid'!$L$149</definedName>
    <definedName function="false" hidden="false" name="mleaf_f59453db_d5d2_5757_adc6_98e26d8be0a7" vbProcedure="false">'Heat map article'!$Z$104</definedName>
    <definedName function="false" hidden="false" name="mleaf_f595769c_503a_58da_9911_7bd441248c78" vbProcedure="false">Graphs!$L$25</definedName>
    <definedName function="false" hidden="false" name="mleaf_f5978a11_fc3b_5136_8a8d_7656ac5c892d" vbProcedure="false">'Use Phase_Grid'!$N$103</definedName>
    <definedName function="false" hidden="false" name="mleaf_f599a3cc_7959_5023_b56a_228fa70ee2b3" vbProcedure="false">'Use Phase'!$V$280</definedName>
    <definedName function="false" hidden="false" name="mleaf_f59b829a_25a7_5d19_a381_7301df9a77c4" vbProcedure="false">Resume_SensAnal!$I$217</definedName>
    <definedName function="false" hidden="false" name="mleaf_f59c1e7a_5a6b_5add_b5da_0c72c2cd1386" vbProcedure="false">'Use Phase'!$S$198</definedName>
    <definedName function="false" hidden="false" name="mleaf_f59dacc6_2682_5d75_aaee_d7b28a58720f" vbProcedure="false">'Heat map article'!$Y$128</definedName>
    <definedName function="false" hidden="false" name="mleaf_f5a1b460_f2dc_5ed1_882b_6c43a15dcef4" vbProcedure="false">'Heat map article'!$AA$57</definedName>
    <definedName function="false" hidden="false" name="mleaf_f5a76ea8_4383_5ead_b9a7_b871c3d0a2a7" vbProcedure="false">Resume_SensAnal!$F$118</definedName>
    <definedName function="false" hidden="false" name="mleaf_f5a7ec00_1ea5_59b6_a883_29cdc3c14f43" vbProcedure="false">Production!$BG$16</definedName>
    <definedName function="false" hidden="false" name="mleaf_f5a9385d_990d_5c91_8581_76596a336602" vbProcedure="false">Resume_SensAnal!$AL$36</definedName>
    <definedName function="false" hidden="false" name="mleaf_f5ab1537_d1a1_533c_b1e3_ae9aab92073c" vbProcedure="false">'Use Phase'!$AJ$285</definedName>
    <definedName function="false" hidden="false" name="mleaf_f5adf6b9_70e6_5069_a34a_1a9874a4b3f6" vbProcedure="false">'Use Phase'!$S$155</definedName>
    <definedName function="false" hidden="false" name="mleaf_f5b28d85_4113_57f8_a0ee_5879c3c886b7" vbProcedure="false">'Use Phase'!$O$304</definedName>
    <definedName function="false" hidden="false" name="mleaf_f5b4f617_4b2a_5440_8661_010766db0291" vbProcedure="false">Resume_SensAnal!$F$119</definedName>
    <definedName function="false" hidden="false" name="mleaf_f5b54aa2_b5b6_54c2_b365_31f1df683267" vbProcedure="false">Production!$BF$200</definedName>
    <definedName function="false" hidden="false" name="mleaf_f5bc9860_db99_5e10_92a3_f1a583a8e34d" vbProcedure="false">'Heat map article'!$Y$130</definedName>
    <definedName function="false" hidden="false" name="mleaf_f5c6ca6b_f269_5ed6_8451_e1fac4719461" vbProcedure="false">'Heat map article'!$U$105</definedName>
    <definedName function="false" hidden="false" name="mleaf_f5d32a2a_69c2_5328_88d3_2adb8859ccc7" vbProcedure="false">Production!$AA$210</definedName>
    <definedName function="false" hidden="false" name="mleaf_f5d43bb3_c053_506b_903e_34a3cdbc92be" vbProcedure="false">Recycling!$AX$297</definedName>
    <definedName function="false" hidden="false" name="mleaf_f5d61161_2dc3_5ab2_9904_d65c907ad302" vbProcedure="false">Resume_SensAnal!$N$105</definedName>
    <definedName function="false" hidden="false" name="mleaf_f5da2ae4_4af7_5bc0_b432_7b1aaf95dc7e" vbProcedure="false">'Use Phase'!$AE$298</definedName>
    <definedName function="false" hidden="false" name="mleaf_f5db2c0d_fcbd_50b8_a132_112cd61e76dd" vbProcedure="false">'Use Phase_Grid'!$W$222</definedName>
    <definedName function="false" hidden="false" name="mleaf_f5db3cf0_dc39_5016_b7e5_8562ed94bece" vbProcedure="false">Resume_SensAnal!$L$28</definedName>
    <definedName function="false" hidden="false" name="mleaf_f5df8169_ad34_5438_8c1b_c14b83672ad2" vbProcedure="false">'Use Phase'!$AH$167</definedName>
    <definedName function="false" hidden="false" name="mleaf_f5e1abf7_0434_5df5_b3a6_4befce6e15d6" vbProcedure="false">'Use Phase'!$S$172</definedName>
    <definedName function="false" hidden="false" name="mleaf_f5e6570c_7c28_5cc9_a106_df4836c0994f" vbProcedure="false">'Heat map article'!$AH$116</definedName>
    <definedName function="false" hidden="false" name="mleaf_f5e787d7_dc06_5f5a_b4b2_bb028d7c4655" vbProcedure="false">'Use Phase'!$U$223</definedName>
    <definedName function="false" hidden="false" name="mleaf_f5eb7340_7d0d_5878_bd02_14b95d92f1ac" vbProcedure="false">Resume_SensAnal!$W$17</definedName>
    <definedName function="false" hidden="false" name="mleaf_f5ebd1b9_7927_5037_a841_df6616279033" vbProcedure="false">'Use Phase'!$P$5</definedName>
    <definedName function="false" hidden="false" name="mleaf_f5ebe5a8_57f6_5058_b001_5e81999958bb" vbProcedure="false">Production!$AV$6</definedName>
    <definedName function="false" hidden="false" name="mleaf_f5eeb5e4_a4e4_57f6_a68c_31bd7952a814" vbProcedure="false">'Use Phase_Grid'!$M$26</definedName>
    <definedName function="false" hidden="false" name="mleaf_f5f0f537_285f_51cf_839a_c3040a478bc8" vbProcedure="false">'Heat map article'!$H$84</definedName>
    <definedName function="false" hidden="false" name="mleaf_f5f4679d_7715_5b40_9833_f4f916dc5516" vbProcedure="false">'Use Phase'!$AD$294</definedName>
    <definedName function="false" hidden="false" name="mleaf_f5f7d58c_27d5_5f80_8243_5b4829a03d30" vbProcedure="false">Recycling!$K$116</definedName>
    <definedName function="false" hidden="false" name="mleaf_f5fb87ce_4d24_5c72_9b4e_01a09849f7b5" vbProcedure="false">'Use Phase'!$O$324</definedName>
    <definedName function="false" hidden="false" name="mleaf_f5fd2c0d_ef41_56c3_bb54_ae95f2aa686a" vbProcedure="false">'Use Phase_Grid'!$L$251</definedName>
    <definedName function="false" hidden="false" name="mleaf_f5fd429c_a95a_5b87_9898_de659de790d7" vbProcedure="false">'Use Phase'!$Q$396</definedName>
    <definedName function="false" hidden="false" name="mleaf_f6022df8_1abe_50f1_940d_c552d0deba42" vbProcedure="false">'Use Phase_Grid'!$U$142</definedName>
    <definedName function="false" hidden="false" name="mleaf_f6042dbc_28cf_5d1b_897c_4c7f89f82eb5" vbProcedure="false">Recycling!$V$138</definedName>
    <definedName function="false" hidden="false" name="mleaf_f6075399_526b_5c47_8835_9c380180613f" vbProcedure="false">'Heat map article'!$AX$20</definedName>
    <definedName function="false" hidden="false" name="mleaf_f60b6aa5_6f51_55ee_ad36_6877a39512a7" vbProcedure="false">Resume_SensAnal!$J$170</definedName>
    <definedName function="false" hidden="false" name="mleaf_f60cdae7_e25f_5465_9922_4443dfd2bbba" vbProcedure="false">'Use Phase_Grid'!$P$53</definedName>
    <definedName function="false" hidden="false" name="mleaf_f60dd7bd_9fe4_5e63_af93_a175e878b25f" vbProcedure="false">Resume_SensAnal!$D$38</definedName>
    <definedName function="false" hidden="false" name="mleaf_f615a005_df2f_56f5_ab4e_0693d91f8c3d" vbProcedure="false">'Heat map article'!$D$95</definedName>
    <definedName function="false" hidden="false" name="mleaf_f615ef02_e9fc_57a3_ab84_d8562d590466" vbProcedure="false">'Use Phase'!$M$345</definedName>
    <definedName function="false" hidden="false" name="mleaf_f61d63d9_be0b_5c63_ac77_24f31b998f4e" vbProcedure="false">'Use Phase'!$O$47</definedName>
    <definedName function="false" hidden="false" name="mleaf_f6224f81_b9b7_51df_859f_4e56bd7eff8d" vbProcedure="false">Production!$AI$4</definedName>
    <definedName function="false" hidden="false" name="mleaf_f622c48d_43dc_5d0f_a456_c2aaaa111e76" vbProcedure="false">Recycling!$AS$91</definedName>
    <definedName function="false" hidden="false" name="mleaf_f6250534_5d72_5c10_b36a_ce4f91f22ad8" vbProcedure="false">'Heat map article'!$AW$9</definedName>
    <definedName function="false" hidden="false" name="mleaf_f627287c_f78b_5532_b2e5_c2c5a5df45fd" vbProcedure="false">'Use Phase'!$N$115</definedName>
    <definedName function="false" hidden="false" name="mleaf_f628e452_5c8d_58c1_b0ac_cd3cdcd272ed" vbProcedure="false">'Use Phase'!$R$153</definedName>
    <definedName function="false" hidden="false" name="mleaf_f62a9cee_6ef3_52df_a164_42f23cd360de" vbProcedure="false">Resume_SensAnal!$V$205</definedName>
    <definedName function="false" hidden="false" name="mleaf_f62c0811_607e_57cd_9222_695b474248fe" vbProcedure="false">'Heat map article'!$F$147</definedName>
    <definedName function="false" hidden="false" name="mleaf_f62cd277_2ef5_5b65_bc4f_ea23638a2ece" vbProcedure="false">Recycling!$AY$152</definedName>
    <definedName function="false" hidden="false" name="mleaf_f62e8679_5860_5e08_ace0_9d95881f7990" vbProcedure="false">'Use Phase'!$N$309</definedName>
    <definedName function="false" hidden="false" name="mleaf_f62e89c9_0277_51b1_a5e4_2d4d18942164" vbProcedure="false">Resume_SensAnal!$S$202</definedName>
    <definedName function="false" hidden="false" name="mleaf_f631d4bb_436f_5527_8f61_5b1a590a20a7" vbProcedure="false">Resume_SensAnal!$S$118</definedName>
    <definedName function="false" hidden="false" name="mleaf_f6441c7e_724a_541a_958e_a34c05a6219b" vbProcedure="false">Resume_SensAnal!$E$117</definedName>
    <definedName function="false" hidden="false" name="mleaf_f64a6be2_5d1e_50a6_9bee_da26f1cea6e8" vbProcedure="false">Recycling!$AF$161</definedName>
    <definedName function="false" hidden="false" name="mleaf_f64e38a3_5563_5341_90a2_d27d30dc8596" vbProcedure="false">Recycling!$L$186</definedName>
    <definedName function="false" hidden="false" name="mleaf_f64f3b57_d6fd_59d6_bae7_8d1c15537266" vbProcedure="false">'Use Phase_Grid'!$M$179</definedName>
    <definedName function="false" hidden="false" name="mleaf_f64f573f_2eb4_5444_8b06_d1568230f902" vbProcedure="false">Recycling!$AD$101</definedName>
    <definedName function="false" hidden="false" name="mleaf_f652790a_45a4_5013_8536_73be83ff8a79" vbProcedure="false">'Use Phase_Grid'!$L$258</definedName>
    <definedName function="false" hidden="false" name="mleaf_f654080b_40d8_5ab7_afe0_0613f4e05587" vbProcedure="false">'Heat map article'!$AA$89</definedName>
    <definedName function="false" hidden="false" name="mleaf_f658d338_51cf_59e9_9281_a06bbd476cb2" vbProcedure="false">'Use Phase'!$AK$206</definedName>
    <definedName function="false" hidden="false" name="mleaf_f659bdd7_05bf_57ed_9c88_f51280e356d8" vbProcedure="false">Recycling!$I$107</definedName>
    <definedName function="false" hidden="false" name="mleaf_f65d6a9e_4f34_5c8f_b389_4bfa1331684a" vbProcedure="false">'Heat map article'!$L$61</definedName>
    <definedName function="false" hidden="false" name="mleaf_f65d8f13_53e9_523d_820b_e64d2dbfada0" vbProcedure="false">'Use Phase'!$M$361</definedName>
    <definedName function="false" hidden="false" name="mleaf_f65eb2dd_ac77_5276_8c53_9c5613a87a6c" vbProcedure="false">Production!$AU$47</definedName>
    <definedName function="false" hidden="false" name="mleaf_f65f4932_f859_5bd1_8264_6c5117a852af" vbProcedure="false">Recycling!$I$165</definedName>
    <definedName function="false" hidden="false" name="mleaf_f66081c5_5a24_5be5_92a1_eeea3bc990d4" vbProcedure="false">Resume_SensAnal!$N$31</definedName>
    <definedName function="false" hidden="false" name="mleaf_f6618cb0_2f72_5cb9_82e7_c0a7c90d22e1" vbProcedure="false">'Use Phase'!$W$288</definedName>
    <definedName function="false" hidden="false" name="mleaf_f6640327_8303_509b_80ed_273a228e1914" vbProcedure="false">Recycling!$V$4</definedName>
    <definedName function="false" hidden="false" name="mleaf_f66473fc_60f0_5192_8fc2_a70af841a463" vbProcedure="false">'Heat map article'!$Y$143</definedName>
    <definedName function="false" hidden="false" name="mleaf_f6655574_7ea1_599f_8090_61b4b5a828cc" vbProcedure="false">'Use Phase'!$AE$306</definedName>
    <definedName function="false" hidden="false" name="mleaf_f666dcae_3ca0_52b0_9a0a_5a13b9622c03" vbProcedure="false">'Use Phase_Grid'!$K$79</definedName>
    <definedName function="false" hidden="false" name="mleaf_f66c1164_4693_5647_8bd1_7b4fc76a9038" vbProcedure="false">Resume_SensAnal!$J$186</definedName>
    <definedName function="false" hidden="false" name="mleaf_f66d15fc_613e_515a_961a_132772c2497f" vbProcedure="false">Production!$C$23</definedName>
    <definedName function="false" hidden="false" name="mleaf_f66f803d_41ea_591e_9a50_7c7bc20c7168" vbProcedure="false">Recycling!$BW$109</definedName>
    <definedName function="false" hidden="false" name="mleaf_f674f329_c844_5f09_a842_7b926871adfc" vbProcedure="false">'Use Phase'!$AE$282</definedName>
    <definedName function="false" hidden="false" name="mleaf_f676d016_1196_5741_bb37_600c57aa6a9e" vbProcedure="false">Resume_SensAnal!$AO$39</definedName>
    <definedName function="false" hidden="false" name="mleaf_f67de1c1_3e6d_5170_b448_07576266360c" vbProcedure="false">Graphs!$B$52</definedName>
    <definedName function="false" hidden="false" name="mleaf_f67fbc67_a037_527a_b254_24f428e40d39" vbProcedure="false">'Use Phase'!$K$38</definedName>
    <definedName function="false" hidden="false" name="mleaf_f6809768_b518_5c10_a23d_5b39ea00c220" vbProcedure="false">Resume_SensAnal!$J$89</definedName>
    <definedName function="false" hidden="false" name="mleaf_f6834626_cdc6_547c_85d1_7c0b1f2c484e" vbProcedure="false">'Use Phase_Grid'!$B$59</definedName>
    <definedName function="false" hidden="false" name="mleaf_f68b6755_3d33_527d_9191_3ee21863c69d" vbProcedure="false">'Heat map article'!$AE$16</definedName>
    <definedName function="false" hidden="false" name="mleaf_f68c89d2_0e78_5b2f_b97d_4f601996b65d" vbProcedure="false">'Use Phase'!$P$318</definedName>
    <definedName function="false" hidden="false" name="mleaf_f6908ccb_9ded_55bc_a7d3_f47f8685ea36" vbProcedure="false">Recycling!$AO$86</definedName>
    <definedName function="false" hidden="false" name="mleaf_f692d043_bda6_5a18_a156_15007cc23917" vbProcedure="false">'Heat map article'!$Q$86</definedName>
    <definedName function="false" hidden="false" name="mleaf_f694a995_652d_551f_a650_b49354b0654b" vbProcedure="false">Recycling!$AW$92</definedName>
    <definedName function="false" hidden="false" name="mleaf_f695bb39_ecd8_506a_bfa0_a801673f4fb3" vbProcedure="false">Resume_SensAnal!$D$95</definedName>
    <definedName function="false" hidden="false" name="mleaf_f696003f_2888_5abe_a237_de3b8fdf56a9" vbProcedure="false">Recycling!$H$95</definedName>
    <definedName function="false" hidden="false" name="mleaf_f696bd46_9e73_562a_aace_29571d881428" vbProcedure="false">'Heat map article'!$W$130</definedName>
    <definedName function="false" hidden="false" name="mleaf_f6975d10_805b_5462_b993_1e26d15c35bb" vbProcedure="false">'Use Phase'!$P$172</definedName>
    <definedName function="false" hidden="false" name="mleaf_f69a9e0a_6a92_5e57_9c24_609d94cc3d37" vbProcedure="false">'Use Phase_Grid'!$P$218</definedName>
    <definedName function="false" hidden="false" name="mleaf_f69c7d85_99e3_59ea_b5d1_bd7820c8823a" vbProcedure="false">'Use Phase'!$N$336</definedName>
    <definedName function="false" hidden="false" name="mleaf_f69d6bf8_9556_50df_a36b_9a086d01f676" vbProcedure="false">'Use Phase_Grid'!$N$178</definedName>
    <definedName function="false" hidden="false" name="mleaf_f6a11326_ed13_5dbe_879d_a4b8a41a9f15" vbProcedure="false">'Use Phase'!$O$341</definedName>
    <definedName function="false" hidden="false" name="mleaf_f6a28399_ac1d_547d_8662_adf4280acc34" vbProcedure="false">'Use Phase'!$AE$291</definedName>
    <definedName function="false" hidden="false" name="mleaf_f6a49ff1_b4cf_57f2_a939_d4b1ba3c90fb" vbProcedure="false">'Heat map article'!$L$104</definedName>
    <definedName function="false" hidden="false" name="mleaf_f6a72c3d_a710_5a20_a8b9_3e4f05b773d4" vbProcedure="false">Resume_SensAnal!$G$7</definedName>
    <definedName function="false" hidden="false" name="mleaf_f6abb9c4_ca8d_58c8_8d81_1247145a63f1" vbProcedure="false">Production!$BQ$11</definedName>
    <definedName function="false" hidden="false" name="mleaf_f6ac0dac_9fe0_57c3_9b1b_fbdd29a75acf" vbProcedure="false">Production!$Z$201</definedName>
    <definedName function="false" hidden="false" name="mleaf_f6b0d287_4982_5126_a861_1b1987cda241" vbProcedure="false">'Use Phase'!$AI$213</definedName>
    <definedName function="false" hidden="false" name="mleaf_f6b2529e_123b_58a7_985f_441583a057a3" vbProcedure="false">Recycling!$AF$41</definedName>
    <definedName function="false" hidden="false" name="mleaf_f6b5be46_2ccd_5331_8731_acac59fd8b28" vbProcedure="false">'Use Phase'!$K$100</definedName>
    <definedName function="false" hidden="false" name="mleaf_f6b756f1_c0c6_5b63_a304_166b7136cafe" vbProcedure="false">Recycling!$AE$176</definedName>
    <definedName function="false" hidden="false" name="mleaf_f6b865c5_fb98_5a2d_b355_53bf1c356b8c" vbProcedure="false">Recycling!$V$94</definedName>
    <definedName function="false" hidden="false" name="mleaf_f6b90107_b1cd_512f_9e07_1ba9f188b9b2" vbProcedure="false">'Heat map article'!$E$58</definedName>
    <definedName function="false" hidden="false" name="mleaf_f6ba6f6f_2eba_54db_832a_5026afa8b06b" vbProcedure="false">Resume_SensAnal!$AC$31</definedName>
    <definedName function="false" hidden="false" name="mleaf_f6bb5be1_9c5d_5798_bf0a_de474f69c3d4" vbProcedure="false">'Use Phase'!$AF$205</definedName>
    <definedName function="false" hidden="false" name="mleaf_f6bda8b8_dc15_56ab_896b_f04cb1a115a2" vbProcedure="false">Production!$K$64</definedName>
    <definedName function="false" hidden="false" name="mleaf_f6be5206_2212_5da7_8209_956f21ffd88c" vbProcedure="false">'Use Phase'!$R$53</definedName>
    <definedName function="false" hidden="false" name="mleaf_f6c0bea1_c39d_5172_918e_13a00d72ebea" vbProcedure="false">Resume_SensAnal!$AN$50</definedName>
    <definedName function="false" hidden="false" name="mleaf_f6c2f173_40b4_5af8_90d5_5b9660101a3e" vbProcedure="false">Production!$M$132</definedName>
    <definedName function="false" hidden="false" name="mleaf_f6c3c2a3_75e9_515a_9e6d_59b445494760" vbProcedure="false">Resume_SensAnal!$T$46</definedName>
    <definedName function="false" hidden="false" name="mleaf_f6c47aac_eec0_5676_b358_aeb05cbecbac" vbProcedure="false">Production!$M$233</definedName>
    <definedName function="false" hidden="false" name="mleaf_f6c4cabc_b8ab_5c0b_812f_7e8be69d42ca" vbProcedure="false">'Use Phase'!$N$388</definedName>
    <definedName function="false" hidden="false" name="mleaf_f6c6081d_47a2_5dbc_a1ea_95d7fa574a12" vbProcedure="false">Production!$BO$215</definedName>
    <definedName function="false" hidden="false" name="mleaf_f6c6d3b0_400a_55f5_9ac6_c8a61a150b9b" vbProcedure="false">'Heat map article'!$O$107</definedName>
    <definedName function="false" hidden="false" name="mleaf_f6cad536_7d55_5a3b_84e3_5c4fe1baff85" vbProcedure="false">Production!$K$175</definedName>
    <definedName function="false" hidden="false" name="mleaf_f6cf02b1_134a_5205_9176_7970786c9145" vbProcedure="false">Recycling!$BC$87</definedName>
    <definedName function="false" hidden="false" name="mleaf_f6d0d7cc_83f9_5775_99b1_cd509951b711" vbProcedure="false">Resume_SensAnal!$AF$41</definedName>
    <definedName function="false" hidden="false" name="mleaf_f6d3cbf8_99d9_5748_81f9_b74da4f8601b" vbProcedure="false">Resume_SensAnal!$AH$47</definedName>
    <definedName function="false" hidden="false" name="mleaf_f6d4caea_280a_59b4_bb61_ff2c5b73d88c" vbProcedure="false">Resume_SensAnal!$P$17</definedName>
    <definedName function="false" hidden="false" name="mleaf_f6d59872_bc8f_5cab_bd6d_8a0cc29a7c43" vbProcedure="false">Recycling!$BP$303</definedName>
    <definedName function="false" hidden="false" name="mleaf_f6d67a79_70c2_5b1d_a7ac_2dbe487eb858" vbProcedure="false">'Heat map article'!$AE$120</definedName>
    <definedName function="false" hidden="false" name="mleaf_f6da44d2_8e01_5c65_99e1_9dd5b0ce94c0" vbProcedure="false">Resume_SensAnal!$E$167</definedName>
    <definedName function="false" hidden="false" name="mleaf_f6dbe1a9_6f77_585a_b0a7_17a34db1a602" vbProcedure="false">Recycling!$R$122</definedName>
    <definedName function="false" hidden="false" name="mleaf_f6de00ce_9ce5_5732_b6a7_ad7957556cfb" vbProcedure="false">'Heat map article'!$Z$42</definedName>
    <definedName function="false" hidden="false" name="mleaf_f6de4e80_bbcf_58ee_8c7e_67d583e8b9fc" vbProcedure="false">Resume_SensAnal!$S$219</definedName>
    <definedName function="false" hidden="false" name="mleaf_f6df16e8_2b98_5842_ad64_f3316166ba12" vbProcedure="false">'Heat map article'!$Z$23</definedName>
    <definedName function="false" hidden="false" name="mleaf_f6e062f3_511c_5051_a185_11729e590a49" vbProcedure="false">'Use Phase_Grid'!$E$1</definedName>
    <definedName function="false" hidden="false" name="mleaf_f6e1a52c_4242_5269_aca0_3401f4992dcf" vbProcedure="false">Production!$AC$20</definedName>
    <definedName function="false" hidden="false" name="mleaf_f6e25843_d522_5664_8642_428473eb89cd" vbProcedure="false">'Use Phase'!$T$175</definedName>
    <definedName function="false" hidden="false" name="mleaf_f6e45ea1_2a03_500f_9894_a0396f06ebd6" vbProcedure="false">'Heat map article'!$G$122</definedName>
    <definedName function="false" hidden="false" name="mleaf_f6e72a2f_349f_59cd_9e2c_01984da4a30a" vbProcedure="false">Production!$L$121</definedName>
    <definedName function="false" hidden="false" name="mleaf_f6e749a6_919e_53c3_9ff8_8a52ebfbb77e" vbProcedure="false">'Use Phase'!$P$141</definedName>
    <definedName function="false" hidden="false" name="mleaf_f6e76a0c_6649_56a2_ac7f_37a0fb511db1" vbProcedure="false">'Use Phase'!$S$258</definedName>
    <definedName function="false" hidden="false" name="mleaf_f6e7d8f1_1f91_5d53_a44a_658cfe7d5130" vbProcedure="false">Recycling!$U$157</definedName>
    <definedName function="false" hidden="false" name="mleaf_f6e7ec79_b1d8_52dd_834e_82e5c40da7c5" vbProcedure="false">Graphs!$F$21</definedName>
    <definedName function="false" hidden="false" name="mleaf_f6e89d1e_c36e_5735_85d7_6eef9ce1f531" vbProcedure="false">'Use Phase'!$O$179</definedName>
    <definedName function="false" hidden="false" name="mleaf_f6e8f299_f4de_52a3_8d18_bb404b1f10f8" vbProcedure="false">Resume_SensAnal!$F$58</definedName>
    <definedName function="false" hidden="false" name="mleaf_f6e98cec_682f_5763_ac42_15f01ba312d3" vbProcedure="false">'Use Phase_Grid'!$N$16</definedName>
    <definedName function="false" hidden="false" name="mleaf_f6f07b2f_06ca_5af5_ac89_bd120919f936" vbProcedure="false">Resume_SensAnal!$H$46</definedName>
    <definedName function="false" hidden="false" name="mleaf_f6f7cc65_8314_5c6e_9138_df4e111ff1b9" vbProcedure="false">'Use Phase'!$AH$320</definedName>
    <definedName function="false" hidden="false" name="mleaf_f6fa5da9_da88_5605_9030_b54e49b5aacd" vbProcedure="false">'Heat map article'!$E$151</definedName>
    <definedName function="false" hidden="false" name="mleaf_f6fae0c2_0502_5e7d_be6e_20c39033c89c" vbProcedure="false">'Heat map article'!$Z$15</definedName>
    <definedName function="false" hidden="false" name="mleaf_f7025acd_c830_5bed_8314_29506aec05f7" vbProcedure="false">Resume_SensAnal!$AC$34</definedName>
    <definedName function="false" hidden="false" name="mleaf_f7025eda_e18c_5559_9e3d_32479e01eed0" vbProcedure="false">Recycling!$AS$78</definedName>
    <definedName function="false" hidden="false" name="mleaf_f7055872_7a2c_554b_aaa5_829c70129f9d" vbProcedure="false">Production!$I$111</definedName>
    <definedName function="false" hidden="false" name="mleaf_f70b68fe_4c12_576d_bdb7_10571d9dc85c" vbProcedure="false">'Heat map article'!$G$113</definedName>
    <definedName function="false" hidden="false" name="mleaf_f710fdc8_7a06_5b01_9c0d_8ddad9f43160" vbProcedure="false">Resume_SensAnal!$J$57</definedName>
    <definedName function="false" hidden="false" name="mleaf_f717ea80_8d2a_5158_8696_9a8461b2bba3" vbProcedure="false">'Use Phase_Grid'!$Q$68</definedName>
    <definedName function="false" hidden="false" name="mleaf_f719f0c5_924a_5cd7_8856_377d1021e568" vbProcedure="false">'Heat map article'!$Y$126</definedName>
    <definedName function="false" hidden="false" name="mleaf_f71e655a_91f2_5dee_b563_79fc7f2086e4" vbProcedure="false">'Use Phase'!$T$192</definedName>
    <definedName function="false" hidden="false" name="mleaf_f7227fd2_1d18_58fc_b065_ed968f801941" vbProcedure="false">'Use Phase_Grid'!$N$152</definedName>
    <definedName function="false" hidden="false" name="mleaf_f7259117_8229_5e99_a379_21d27f1cea2d" vbProcedure="false">Resume_SensAnal!$AP$50</definedName>
    <definedName function="false" hidden="false" name="mleaf_f7278cd2_04cc_59e0_91b3_4c84909eb990" vbProcedure="false">Resume_SensAnal!$R$153</definedName>
    <definedName function="false" hidden="false" name="mleaf_f7278fa1_294b_5717_b64e_672f7b7fb389" vbProcedure="false">'Use Phase'!$AG$344</definedName>
    <definedName function="false" hidden="false" name="mleaf_f7290955_7ea9_5001_beb1_9378b71c4774" vbProcedure="false">Resume_SensAnal!$G$47</definedName>
    <definedName function="false" hidden="false" name="mleaf_f72ac618_cca2_544e_8d56_fe14b5ed6118" vbProcedure="false">'Heat map article'!$F$20</definedName>
    <definedName function="false" hidden="false" name="mleaf_f72ae674_ed65_5ec3_ab7c_c8c00d3b51be" vbProcedure="false">Recycling!$BQ$112</definedName>
    <definedName function="false" hidden="false" name="mleaf_f730bbb7_edea_5df5_a218_5213046f4d8d" vbProcedure="false">'Use Phase'!$AF$335</definedName>
    <definedName function="false" hidden="false" name="mleaf_f730e3b6_0b34_5753_96be_0af0291d4212" vbProcedure="false">Resume_SensAnal!$K$17</definedName>
    <definedName function="false" hidden="false" name="mleaf_f7318b00_b80a_5e08_b7c9_02b6518d2bb3" vbProcedure="false">Production!$K$67</definedName>
    <definedName function="false" hidden="false" name="mleaf_f736b209_760a_572d_9fb7_305cccbcdaaf" vbProcedure="false">Production!$AL$216</definedName>
    <definedName function="false" hidden="false" name="mleaf_f7378860_4fe9_51d7_a8bd_26bdd2167203" vbProcedure="false">Production!$N$244</definedName>
    <definedName function="false" hidden="false" name="mleaf_f738be20_4560_5b86_a10c_dce7f187ff16" vbProcedure="false">'Use Phase'!$AI$244</definedName>
    <definedName function="false" hidden="false" name="mleaf_f73d2b5e_9445_5dd0_bce7_89964d25f0ac" vbProcedure="false">Recycling!$AQ$153</definedName>
    <definedName function="false" hidden="false" name="mleaf_f73f9f31_7684_5a5e_8c87_68ebba3bdf8f" vbProcedure="false">'Use Phase_Grid'!$Q$65</definedName>
    <definedName function="false" hidden="false" name="mleaf_f7412ec0_b981_5965_af40_bf300ad86225" vbProcedure="false">Recycling!$I$84</definedName>
    <definedName function="false" hidden="false" name="mleaf_f7413167_c39f_5200_a88a_ae961b9750ca" vbProcedure="false">Recycling!$T$81</definedName>
    <definedName function="false" hidden="false" name="mleaf_f74167f9_becc_5011_b3f1_542533d231f6" vbProcedure="false">'Heat map article'!$AZ$46</definedName>
    <definedName function="false" hidden="false" name="mleaf_f7424eb5_0388_586e_88a6_0f7b9379c3f9" vbProcedure="false">'Use Phase'!$AJ$238</definedName>
    <definedName function="false" hidden="false" name="mleaf_f743a3d8_0339_5af8_b46d_5ecf178c1c6b" vbProcedure="false">'Use Phase'!$L$23</definedName>
    <definedName function="false" hidden="false" name="mleaf_f7471fb2_44bc_5706_b4ed_74e72aefd2a2" vbProcedure="false">'Use Phase'!$AE$283</definedName>
    <definedName function="false" hidden="false" name="mleaf_f747971c_37ba_5ddc_9eb3_b4a0475c2536" vbProcedure="false">'Heat map article'!$AE$103</definedName>
    <definedName function="false" hidden="false" name="mleaf_f74ad5d0_cf3f_58fd_85a3_05066a27678b" vbProcedure="false">'Use Phase'!$J$142</definedName>
    <definedName function="false" hidden="false" name="mleaf_f74afa42_12fe_5519_a2c4_b4d290910bb7" vbProcedure="false">Production!$AA$158</definedName>
    <definedName function="false" hidden="false" name="mleaf_f74f2638_4311_5b37_8a17_71ea69a46bd0" vbProcedure="false">'Heat map article'!$Y$90</definedName>
    <definedName function="false" hidden="false" name="mleaf_f74f5f5d_861e_5052_b790_c6a387c38d46" vbProcedure="false">'Use Phase'!$P$37</definedName>
    <definedName function="false" hidden="false" name="mleaf_f7506419_26c6_56c3_8597_7b65b1e2ace0" vbProcedure="false">'Use Phase'!$L$235</definedName>
    <definedName function="false" hidden="false" name="mleaf_f757feed_05d9_565f_8edb_6f06d970d697" vbProcedure="false">Resume_SensAnal!$K$86</definedName>
    <definedName function="false" hidden="false" name="mleaf_f7583b91_095b_50c9_a6f9_905d9daf433f" vbProcedure="false">'Use Phase'!$AI$228</definedName>
    <definedName function="false" hidden="false" name="mleaf_f759fa23_1572_5fa4_98d3_f63c0d31b547" vbProcedure="false">Resume_SensAnal!$M$37</definedName>
    <definedName function="false" hidden="false" name="mleaf_f75b998d_c985_5a5b_9fcd_a1e64852e347" vbProcedure="false">'Use Phase_Grid'!$J$195</definedName>
    <definedName function="false" hidden="false" name="mleaf_f75c9777_d86d_587b_a549_c2d7db6ddb97" vbProcedure="false">Resume_SensAnal!$D$44</definedName>
    <definedName function="false" hidden="false" name="mleaf_f75d86a5_fc4e_5952_ba43_5afb60cf04e1" vbProcedure="false">'Use Phase'!$Q$206</definedName>
    <definedName function="false" hidden="false" name="mleaf_f75ec959_36b4_55d2_8106_d8f38b4461ed" vbProcedure="false">'Use Phase'!$AD$344</definedName>
    <definedName function="false" hidden="false" name="mleaf_f75f4d2a_66a9_55a3_ab0a_f7a8fb78b9eb" vbProcedure="false">'Use Phase_Grid'!$L$92</definedName>
    <definedName function="false" hidden="false" name="mleaf_f7633240_9215_51d5_b4d6_82f3c84b0bcc" vbProcedure="false">Resume_SensAnal!$D$94</definedName>
    <definedName function="false" hidden="false" name="mleaf_f7636dbf_2413_50b5_8295_5bc36c071ff9" vbProcedure="false">'Heat map article'!$Q$155</definedName>
    <definedName function="false" hidden="false" name="mleaf_f7679e14_237b_5ad3_974a_9051d7e74929" vbProcedure="false">'Use Phase'!$AH$256</definedName>
    <definedName function="false" hidden="false" name="mleaf_f76820ed_bdc2_5d4b_b215_c9337a9f3e29" vbProcedure="false">Production!$P$84</definedName>
    <definedName function="false" hidden="false" name="mleaf_f768ce36_9d6b_5828_a41c_b9b1d5c1c91e" vbProcedure="false">Production!$K$26</definedName>
    <definedName function="false" hidden="false" name="mleaf_f76b17ab_098e_569e_99e7_09e51432dafb" vbProcedure="false">'Heat map article'!$AE$54</definedName>
    <definedName function="false" hidden="false" name="mleaf_f76bbf0a_6c8d_553e_b13c_8c1f77c26bca" vbProcedure="false">'Use Phase'!$R$111</definedName>
    <definedName function="false" hidden="false" name="mleaf_f770750c_6945_53d1_b06e_acb83ca60e1a" vbProcedure="false">Production!$BE$183</definedName>
    <definedName function="false" hidden="false" name="mleaf_f7718b39_b0d1_5d10_9a2e_1a3dfd0d9718" vbProcedure="false">Production!$B$29</definedName>
    <definedName function="false" hidden="false" name="mleaf_f772a058_01ad_5fb5_8e07_f5ca425003de" vbProcedure="false">Recycling!$AC$134</definedName>
    <definedName function="false" hidden="false" name="mleaf_f7767de4_c8a9_50b1_8717_5814e91a7c08" vbProcedure="false">'Use Phase'!$P$52</definedName>
    <definedName function="false" hidden="false" name="mleaf_f777c1c3_708d_5904_874a_4acf01a17ccb" vbProcedure="false">'Heat map article'!$Y$16</definedName>
    <definedName function="false" hidden="false" name="mleaf_f778228c_758b_5f50_8bad_67ce28a52059" vbProcedure="false">'Use Phase_Grid'!$O$143</definedName>
    <definedName function="false" hidden="false" name="mleaf_f77b3339_7458_5991_929b_261eeae0eff6" vbProcedure="false">Resume_SensAnal!$F$209</definedName>
    <definedName function="false" hidden="false" name="mleaf_f78030dd_1117_5152_ad65_95f4aff2baff" vbProcedure="false">Production!$I$38</definedName>
    <definedName function="false" hidden="false" name="mleaf_f78034d2_0aa8_5140_b3f5_433f09a97f86" vbProcedure="false">'Use Phase'!$W$337</definedName>
    <definedName function="false" hidden="false" name="mleaf_f783c2ad_4c09_57cc_bd27_1d1ab0741f05" vbProcedure="false">'Heat map article'!$AB$19</definedName>
    <definedName function="false" hidden="false" name="mleaf_f783e3bb_bad2_5bed_b889_e544f58e29ae" vbProcedure="false">Resume_SensAnal!$J$153</definedName>
    <definedName function="false" hidden="false" name="mleaf_f7841aaa_ca5e_5068_ae10_85f0f6b82150" vbProcedure="false">'Use Phase_Grid'!$B$37</definedName>
    <definedName function="false" hidden="false" name="mleaf_f7869a91_0c22_5a55_9146_616cc2097688" vbProcedure="false">Resume_SensAnal!$T$134</definedName>
    <definedName function="false" hidden="false" name="mleaf_f787ec8c_05c5_5f86_bbdc_7bfef262069c" vbProcedure="false">'Use Phase'!$M$87</definedName>
    <definedName function="false" hidden="false" name="mleaf_f78a2cec_be5b_5b6f_af8d_807a7149b013" vbProcedure="false">Recycling!$W$197</definedName>
    <definedName function="false" hidden="false" name="mleaf_f78b1e71_bc23_5c59_9cdb_d57c3b84f8ba" vbProcedure="false">Recycling!$AV$117</definedName>
    <definedName function="false" hidden="false" name="mleaf_f78e1909_3d22_5f6c_9bda_1d7b99b256bc" vbProcedure="false">Resume_SensAnal!$M$219</definedName>
    <definedName function="false" hidden="false" name="mleaf_f791063c_5888_5eaa_be5b_e85e7efc1e28" vbProcedure="false">'Heat map article'!$I$132</definedName>
    <definedName function="false" hidden="false" name="mleaf_f79118a4_35a8_5c76_8044_8f94c7b22c9c" vbProcedure="false">Resume_SensAnal!$L$200</definedName>
    <definedName function="false" hidden="false" name="mleaf_f792d8ac_398f_57d9_8f8a_a36e1ca0f6d7" vbProcedure="false">'Heat map article'!$E$87</definedName>
    <definedName function="false" hidden="false" name="mleaf_f79318f0_72fd_55c6_811f_bdc1253c83c8" vbProcedure="false">'Use Phase'!$K$344</definedName>
    <definedName function="false" hidden="false" name="mleaf_f79723cc_ddf4_56f3_9267_2c6b601abbbc" vbProcedure="false">Resume_SensAnal!$A$199</definedName>
    <definedName function="false" hidden="false" name="mleaf_f7976953_e111_5570_8286_eeb2fcdf7e25" vbProcedure="false">'Heat map article'!$AI$77</definedName>
    <definedName function="false" hidden="false" name="mleaf_f79815d0_1196_5f7d_af1e_9ca72afdb6f4" vbProcedure="false">Production!$A$27</definedName>
    <definedName function="false" hidden="false" name="mleaf_f798e6e4_0e17_5a8b_88b6_3180beed87ab" vbProcedure="false">'Use Phase'!$AH$252</definedName>
    <definedName function="false" hidden="false" name="mleaf_f79a0fde_5681_5ec3_a3e2_9e5e3bdd028f" vbProcedure="false">Resume_SensAnal!$Q$135</definedName>
    <definedName function="false" hidden="false" name="mleaf_f79bc8fd_a15a_53db_87c8_6a02800b8121" vbProcedure="false">Graphs!$B$4</definedName>
    <definedName function="false" hidden="false" name="mleaf_f79bfb7c_32e5_502d_a728_9a74744f0e7b" vbProcedure="false">Production!$BO$184</definedName>
    <definedName function="false" hidden="false" name="mleaf_f79c9e72_7e23_5ebc_9e7e_23865677d8a9" vbProcedure="false">Production!$X$61</definedName>
    <definedName function="false" hidden="false" name="mleaf_f7a143af_75f2_5d58_9cc3_f4381f5785ad" vbProcedure="false">Production!$AV$95</definedName>
    <definedName function="false" hidden="false" name="mleaf_f7a1a1d5_3761_5db5_ab4d_5c965d3820e6" vbProcedure="false">'Heat map article'!$R$91</definedName>
    <definedName function="false" hidden="false" name="mleaf_f7a3aa0c_8e72_5f66_824f_2328d556f605" vbProcedure="false">'Use Phase'!$L$177</definedName>
    <definedName function="false" hidden="false" name="mleaf_f7a5b6e3_22b0_53ba_a139_56f2ae6ba7de" vbProcedure="false">Resume_SensAnal!$T$190</definedName>
    <definedName function="false" hidden="false" name="mleaf_f7a5de80_90b9_5d53_b1e7_816511451f13" vbProcedure="false">'Use Phase_Grid'!$N$90</definedName>
    <definedName function="false" hidden="false" name="mleaf_f7a88a32_0c43_54db_bd78_55de290126df" vbProcedure="false">Graphs!$M$28</definedName>
    <definedName function="false" hidden="false" name="mleaf_f7aa6b43_fa60_5b43_af8f_9d64f7f68a69" vbProcedure="false">Resume_SensAnal!$AP$59</definedName>
    <definedName function="false" hidden="false" name="mleaf_f7aafb98_ad7f_5267_952d_a356068807cd" vbProcedure="false">Recycling!$H$81</definedName>
    <definedName function="false" hidden="false" name="mleaf_f7ab5d8a_ae79_5447_8cc7_7d22902580fd" vbProcedure="false">Production!$H$212</definedName>
    <definedName function="false" hidden="false" name="mleaf_f7b1465e_e110_532f_8cf9_c922cfda9ee2" vbProcedure="false">'Use Phase'!$AI$278</definedName>
    <definedName function="false" hidden="false" name="mleaf_f7b2a68b_a640_5c30_9a26_324424bb2758" vbProcedure="false">Graphs!$H$42</definedName>
    <definedName function="false" hidden="false" name="mleaf_f7b3a341_b7bc_51cd_b687_306224d34e51" vbProcedure="false">Recycling!$AT$315</definedName>
    <definedName function="false" hidden="false" name="mleaf_f7b57be2_97d5_58ea_ad7a_88403f95a3b9" vbProcedure="false">Production!$AA$84</definedName>
    <definedName function="false" hidden="false" name="mleaf_f7b62e4f_5027_5f70_8758_c52bfdc49f83" vbProcedure="false">Resume_SensAnal!$I$123</definedName>
    <definedName function="false" hidden="false" name="mleaf_f7b86c6e_458f_5c30_818c_0f743d53d0ac" vbProcedure="false">Resume_SensAnal!$D$164</definedName>
    <definedName function="false" hidden="false" name="mleaf_f7b98bf1_3c2f_56ca_aeb8_7eda365535b6" vbProcedure="false">Recycling!$Z$103</definedName>
    <definedName function="false" hidden="false" name="mleaf_f7bd8dd4_307b_551f_bce4_104dc8c4aa45" vbProcedure="false">'Heat map article'!$P$20</definedName>
    <definedName function="false" hidden="false" name="mleaf_f7c069fd_1547_599d_baf0_fdbfb78d9f15" vbProcedure="false">Resume_SensAnal!$AL$71</definedName>
    <definedName function="false" hidden="false" name="mleaf_f7c1e903_a789_562b_8a47_f6c1133558e4" vbProcedure="false">Resume_SensAnal!$S$123</definedName>
    <definedName function="false" hidden="false" name="mleaf_f7c52b43_6e36_5ecb_8ecf_8f846f3506f1" vbProcedure="false">Graphs!$E$41</definedName>
    <definedName function="false" hidden="false" name="mleaf_f7c86c83_da03_50e6_897c_72d3780a0f2b" vbProcedure="false">'Heat map article'!$AP$14</definedName>
    <definedName function="false" hidden="false" name="mleaf_f7ccbea0_36cf_5ae0_8470_9602fe5a2c33" vbProcedure="false">'Use Phase'!$AD$284</definedName>
    <definedName function="false" hidden="false" name="mleaf_f7d11d6a_17d0_5a39_b505_a7d7c8ad3bc3" vbProcedure="false">Recycling!$B$81</definedName>
    <definedName function="false" hidden="false" name="mleaf_f7d255fb_7752_53da_8bd2_b75a725f17ae" vbProcedure="false">'Use Phase'!$P$155</definedName>
    <definedName function="false" hidden="false" name="mleaf_f7d287c2_7b01_5c6d_9ef0_19338916a405" vbProcedure="false">'Heat map article'!$BA$20</definedName>
    <definedName function="false" hidden="false" name="mleaf_f7d3831d_5841_5594_916a_5d62fd402211" vbProcedure="false">'Heat map article'!$C$35</definedName>
    <definedName function="false" hidden="false" name="mleaf_f7d529e5_5a8d_5103_b14c_3446f899180c" vbProcedure="false">Recycling!$AT$49</definedName>
    <definedName function="false" hidden="false" name="mleaf_f7d8c50f_0f2e_510c_bd1e_b32473180e41" vbProcedure="false">'Heat map article'!$AH$33</definedName>
    <definedName function="false" hidden="false" name="mleaf_f7d90641_c8c1_5099_975f_f9de7ce52b23" vbProcedure="false">'Use Phase'!$L$273</definedName>
    <definedName function="false" hidden="false" name="mleaf_f7d90dd8_7a55_5306_aa47_57a32b20b641" vbProcedure="false">Recycling!$BC$92</definedName>
    <definedName function="false" hidden="false" name="mleaf_f7dc474a_4483_5a5f_b2cf_3cd7d553bde3" vbProcedure="false">Resume_SensAnal!$AR$126</definedName>
    <definedName function="false" hidden="false" name="mleaf_f7dd3c15_db40_502d_b85e_071357c54200" vbProcedure="false">Production!$F$153</definedName>
    <definedName function="false" hidden="false" name="mleaf_f7ddd2dd_97eb_517f_a9f5_5f909661486c" vbProcedure="false">'Use Phase'!$O$78</definedName>
    <definedName function="false" hidden="false" name="mleaf_f7e26353_cf88_5a69_a831_0d07acd10fe0" vbProcedure="false">'Use Phase_Grid'!$K$255</definedName>
    <definedName function="false" hidden="false" name="mleaf_f7e4b5ed_56bc_55bd_8b00_8547be2157fe" vbProcedure="false">'Use Phase'!$AF$244</definedName>
    <definedName function="false" hidden="false" name="mleaf_f7ea37fd_6dce_5784_a2b4_3eff14223540" vbProcedure="false">Resume_SensAnal!$AK$57</definedName>
    <definedName function="false" hidden="false" name="mleaf_f7ec66ce_d053_55f0_a456_fc441673df00" vbProcedure="false">'Use Phase'!$V$318</definedName>
    <definedName function="false" hidden="false" name="mleaf_f7f12bdc_d5f4_5bf2_9d1f_589526633556" vbProcedure="false">Recycling!$AP$333</definedName>
    <definedName function="false" hidden="false" name="mleaf_f7f8b4bd_9ca4_5cf8_b8d9_fee3647005d9" vbProcedure="false">Production!$H$56</definedName>
    <definedName function="false" hidden="false" name="mleaf_f7f96663_ffd7_5bee_8f89_4bf6a73571ca" vbProcedure="false">'Use Phase_Grid'!$W$205</definedName>
    <definedName function="false" hidden="false" name="mleaf_f7f9755f_4b26_5a0a_982f_4a7eaaf55b28" vbProcedure="false">Recycling!$T$83</definedName>
    <definedName function="false" hidden="false" name="mleaf_f7fa4598_b4e9_5bcf_aff7_5b3390094572" vbProcedure="false">'Use Phase'!$O$95</definedName>
    <definedName function="false" hidden="false" name="mleaf_f7fd02c8_e5d6_57b0_aeea_f34a412f37bb" vbProcedure="false">Recycling!$AE$161</definedName>
    <definedName function="false" hidden="false" name="mleaf_f7fdc6f2_f5a2_5fe4_8b60_74e5bccd1eed" vbProcedure="false">'Heat map article'!$AJ$65</definedName>
    <definedName function="false" hidden="false" name="mleaf_f8003718_a027_53b7_b0e6_8f4ab00f6797" vbProcedure="false">Recycling!$AX$308</definedName>
    <definedName function="false" hidden="false" name="mleaf_f8039ed1_a7dd_55f6_ba6a_79b9a60cc4e2" vbProcedure="false">Recycling!$AX$298</definedName>
    <definedName function="false" hidden="false" name="mleaf_f809bf73_459a_5690_a7af_364abb45875a" vbProcedure="false">Recycling!$BL$297</definedName>
    <definedName function="false" hidden="false" name="mleaf_f80e9107_b89c_5366_ab2a_467ea086af7d" vbProcedure="false">'Heat map article'!$AA$106</definedName>
    <definedName function="false" hidden="false" name="mleaf_f818715d_556d_580f_8da7_e5b42ea90706" vbProcedure="false">Recycling!$H$192</definedName>
    <definedName function="false" hidden="false" name="mleaf_f81bba4f_32df_5b9e_9c54_34c09a74b3a7" vbProcedure="false">'Use Phase'!$AH$143</definedName>
    <definedName function="false" hidden="false" name="mleaf_f81bfce7_cddf_5673_85eb_ee3d024566d4" vbProcedure="false">Recycling!$U$189</definedName>
    <definedName function="false" hidden="false" name="mleaf_f81dd97d_ae2b_5a0f_91c4_56a14952b35d" vbProcedure="false">'Use Phase'!$AG$149</definedName>
    <definedName function="false" hidden="false" name="mleaf_f81f51b6_4cf7_5249_9289_7ba4dd1c03e5" vbProcedure="false">'Heat map article'!$I$107</definedName>
    <definedName function="false" hidden="false" name="mleaf_f82456f2_0488_5545_b2b5_e73abc7621db" vbProcedure="false">Resume_SensAnal!$S$49</definedName>
    <definedName function="false" hidden="false" name="mleaf_f8284624_fe8a_55ce_a3bc_a0ee5bbe9ad2" vbProcedure="false">'Use Phase_Grid'!$U$180</definedName>
    <definedName function="false" hidden="false" name="mleaf_f82bd193_9f52_53ce_bcc0_b2daf8e95926" vbProcedure="false">'Heat map article'!$G$116</definedName>
    <definedName function="false" hidden="false" name="mleaf_f82ca05b_85dc_5a04_b384_bef6800de1b4" vbProcedure="false">Production!$N$240</definedName>
    <definedName function="false" hidden="false" name="mleaf_f82f1399_d2e5_5edb_af38_2bebee103b88" vbProcedure="false">'Heat map article'!$L$50</definedName>
    <definedName function="false" hidden="false" name="mleaf_f82f5d6f_856b_5a55_be6a_35e0008a7fc6" vbProcedure="false">Recycling!$AP$9</definedName>
    <definedName function="false" hidden="false" name="mleaf_f83530ae_1c64_5a02_9b0a_4dc3e5fb1c0e" vbProcedure="false">Resume_SensAnal!$J$219</definedName>
    <definedName function="false" hidden="false" name="mleaf_f839b063_e875_54dd_bec8_ab238e19a155" vbProcedure="false">'Heat map article'!$W$101</definedName>
    <definedName function="false" hidden="false" name="mleaf_f83bef4b_835e_5410_a473_339ba20f1568" vbProcedure="false">Recycling!$H$154</definedName>
    <definedName function="false" hidden="false" name="mleaf_f83cc283_d776_5186_bf04_e31c0c1eab8b" vbProcedure="false">'Heat map article'!$L$137</definedName>
    <definedName function="false" hidden="false" name="mleaf_f843c03a_690e_56c4_9028_1554a251b5cc" vbProcedure="false">Production!$N$71</definedName>
    <definedName function="false" hidden="false" name="mleaf_f8470a2f_0479_5b1c_bd1e_0a66ec354b20" vbProcedure="false">Production!$AT$156</definedName>
    <definedName function="false" hidden="false" name="mleaf_f8482603_cb59_5288_bc63_d51ee6681112" vbProcedure="false">'Heat map article'!$G$103</definedName>
    <definedName function="false" hidden="false" name="mleaf_f8499a36_07ec_5f9f_b319_e57867985a4a" vbProcedure="false">'Heat map article'!$G$98</definedName>
    <definedName function="false" hidden="false" name="mleaf_f84b220e_b469_5d56_b6d3_dbe52a3b3798" vbProcedure="false">'Heat map article'!$P$64</definedName>
    <definedName function="false" hidden="false" name="mleaf_f84d2148_78f8_5710_af77_07a8445a58d4" vbProcedure="false">Production!$G$182</definedName>
    <definedName function="false" hidden="false" name="mleaf_f8525166_b3cf_579a_8850_403f36fd54d2" vbProcedure="false">Recycling!$AZ$156</definedName>
    <definedName function="false" hidden="false" name="mleaf_f8556043_5b6a_55ca_a7dc_b48ba86a7eca" vbProcedure="false">Recycling!$O$156</definedName>
    <definedName function="false" hidden="false" name="mleaf_f855b6b5_2384_55f5_8620_b4106e3f9026" vbProcedure="false">'Use Phase'!$N$335</definedName>
    <definedName function="false" hidden="false" name="mleaf_f85b132f_b8c1_5a28_9f01_d927cc397df1" vbProcedure="false">'Heat map article'!$W$134</definedName>
    <definedName function="false" hidden="false" name="mleaf_f8684fdf_bf46_50b3_ad45_a3bd5f2d08b5" vbProcedure="false">'Heat map article'!$U$35</definedName>
    <definedName function="false" hidden="false" name="mleaf_f8685cc9_1542_5f9c_8656_6276c527279c" vbProcedure="false">'Heat map article'!$AD$52</definedName>
    <definedName function="false" hidden="false" name="mleaf_f86a8a46_a33c_5b77_9019_a4484df31e1f" vbProcedure="false">'Heat map article'!$U$30</definedName>
    <definedName function="false" hidden="false" name="mleaf_f86b8429_3483_5cc1_95ca_7a581af4e7ac" vbProcedure="false">Recycling!$S$131</definedName>
    <definedName function="false" hidden="false" name="mleaf_f86dc1eb_bea4_5f16_bac7_0c6710a33016" vbProcedure="false">Production!$O$155</definedName>
    <definedName function="false" hidden="false" name="mleaf_f86f6e59_b501_57a0_a4b1_4d33913da07a" vbProcedure="false">'Heat map article'!$Z$38</definedName>
    <definedName function="false" hidden="false" name="mleaf_f874bc0a_0c58_5c12_91b8_2c902e27f08e" vbProcedure="false">Graphs!$E$56</definedName>
    <definedName function="false" hidden="false" name="mleaf_f8785e38_d845_5427_869e_0b9e8134028a" vbProcedure="false">'Use Phase'!$AG$164</definedName>
    <definedName function="false" hidden="false" name="mleaf_f87883d7_f365_595f_876f_32b8cffbcf7e" vbProcedure="false">'Use Phase'!$S$34</definedName>
    <definedName function="false" hidden="false" name="mleaf_f87e82be_695f_5cef_a5c7_7844c822664f" vbProcedure="false">'Heat map article'!$X$44</definedName>
    <definedName function="false" hidden="false" name="mleaf_f8838f4b_f241_5a85_a451_1b9461797878" vbProcedure="false">'Heat map article'!$L$140</definedName>
    <definedName function="false" hidden="false" name="mleaf_f8847786_357c_55a2_931c_fec5fa748641" vbProcedure="false">Resume_SensAnal!$P$71</definedName>
    <definedName function="false" hidden="false" name="mleaf_f886294e_b6eb_5696_82ec_6045a1843800" vbProcedure="false">Resume_SensAnal!$D$135</definedName>
    <definedName function="false" hidden="false" name="mleaf_f8882c1f_aecc_5be8_bdcb_e58c74a19ef0" vbProcedure="false">'Use Phase_Grid'!$R$215</definedName>
    <definedName function="false" hidden="false" name="mleaf_f88b94de_ea4e_5616_9ace_ffb091ded7e4" vbProcedure="false">'Heat map article'!$R$106</definedName>
    <definedName function="false" hidden="false" name="mleaf_f89080fe_c24c_5a50_a959_ee3faf494f65" vbProcedure="false">Resume_SensAnal!$AF$40</definedName>
    <definedName function="false" hidden="false" name="mleaf_f89a96b2_ac7e_5ff8_9cc1_dabdbc56ceed" vbProcedure="false">Recycling!$BJ$100</definedName>
    <definedName function="false" hidden="false" name="mleaf_f89cab84_3ecc_531e_8f87_dfcd4fb77dc2" vbProcedure="false">Resume_SensAnal!$E$200</definedName>
    <definedName function="false" hidden="false" name="mleaf_f89dd0b4_7137_570b_a612_14b5ac892a39" vbProcedure="false">Production!$AS$4</definedName>
    <definedName function="false" hidden="false" name="mleaf_f89ed8f5_f492_5752_8aa8_9b198caf0cbd" vbProcedure="false">'Heat map article'!$X$37</definedName>
    <definedName function="false" hidden="false" name="mleaf_f8a19420_7bd4_51ef_8122_abc084ccc9d5" vbProcedure="false">Resume_SensAnal!$B$213</definedName>
    <definedName function="false" hidden="false" name="mleaf_f8a3496f_e17f_5224_b4fd_d710ab016ecc" vbProcedure="false">Production!$M$26</definedName>
    <definedName function="false" hidden="false" name="mleaf_f8a40a90_d26a_5bb3_927b_46f6a3269dad" vbProcedure="false">Resume_SensAnal!$J$38</definedName>
    <definedName function="false" hidden="false" name="mleaf_f8a485fa_90d8_5d88_b851_2b2daea026e1" vbProcedure="false">'Use Phase'!$AG$282</definedName>
    <definedName function="false" hidden="false" name="mleaf_f8a76468_6fcf_5d5c_9d09_37a6867b695e" vbProcedure="false">'Use Phase'!$M$93</definedName>
    <definedName function="false" hidden="false" name="mleaf_f8a82cbd_ccaf_5ac5_bdb0_8ab7695bb634" vbProcedure="false">'Use Phase'!$AE$137</definedName>
    <definedName function="false" hidden="false" name="mleaf_f8ad12b5_560f_5518_93ff_7154d4d58df1" vbProcedure="false">'Use Phase'!$O$214</definedName>
    <definedName function="false" hidden="false" name="mleaf_f8afb755_4066_53eb_9e0f_9ba9d6487de2" vbProcedure="false">Resume_SensAnal!$L$202</definedName>
    <definedName function="false" hidden="false" name="mleaf_f8afd715_18c2_567b_81b9_f2775e1446cc" vbProcedure="false">Resume_SensAnal!$AE$32</definedName>
    <definedName function="false" hidden="false" name="mleaf_f8b2b454_17ec_53f8_8b0b_439c16191333" vbProcedure="false">'Use Phase'!$AH$226</definedName>
    <definedName function="false" hidden="false" name="mleaf_f8b61c04_b016_549d_9480_1ab0c36d12dd" vbProcedure="false">'Use Phase_Grid'!$L$127</definedName>
    <definedName function="false" hidden="false" name="mleaf_f8bcaa22_15d7_536b_a660_b01ac78ac4ff" vbProcedure="false">Resume_SensAnal!$P$75</definedName>
    <definedName function="false" hidden="false" name="mleaf_f8c0c021_6b75_5155_a8f7_639d106bbaa5" vbProcedure="false">'Use Phase'!$M$99</definedName>
    <definedName function="false" hidden="false" name="mleaf_f8c1de7b_0a8b_5f84_95cc_6cf3d58cacfe" vbProcedure="false">'Use Phase'!$K$208</definedName>
    <definedName function="false" hidden="false" name="mleaf_f8c44c25_4a1c_545b_93b2_354701cbcd48" vbProcedure="false">'Use Phase_Grid'!$Q$88</definedName>
    <definedName function="false" hidden="false" name="mleaf_f8c65b35_45a2_54fc_aaf4_4c4a5e7ba07c" vbProcedure="false">Recycling!$AE$167</definedName>
    <definedName function="false" hidden="false" name="mleaf_f8c7da90_3fb3_5654_8fa0_e7de1e962052" vbProcedure="false">'Use Phase'!$L$366</definedName>
    <definedName function="false" hidden="false" name="mleaf_f8d0a2ab_5bc4_5ec5_b4fd_ee59798727e3" vbProcedure="false">Resume_SensAnal!$AB$97</definedName>
    <definedName function="false" hidden="false" name="mleaf_f8d13726_2806_5e73_9f98_866c7f55d5db" vbProcedure="false">'Use Phase'!$AJ$339</definedName>
    <definedName function="false" hidden="false" name="mleaf_f8d2b026_29f1_5556_b673_693a6a58a840" vbProcedure="false">Recycling!$BF$130</definedName>
    <definedName function="false" hidden="false" name="mleaf_f8df2dd6_ed30_5ab1_81b0_0e49bee3d51b" vbProcedure="false">'Use Phase'!$AJ$337</definedName>
    <definedName function="false" hidden="false" name="mleaf_f8df73b3_e8c5_5353_be96_7f3333bdee4d" vbProcedure="false">Resume_SensAnal!$H$124</definedName>
    <definedName function="false" hidden="false" name="mleaf_f8e32e10_0c80_5aa1_8c40_913af9a8a278" vbProcedure="false">Recycling!$BQ$310</definedName>
    <definedName function="false" hidden="false" name="mleaf_f8e983ee_79ec_5127_9fd5_9a28c8eb4d1c" vbProcedure="false">'Use Phase'!$W$183</definedName>
    <definedName function="false" hidden="false" name="mleaf_f8ec65b2_af53_52ae_9e84_fdfc7305c455" vbProcedure="false">Resume_SensAnal!$X$10</definedName>
    <definedName function="false" hidden="false" name="mleaf_f8ecc47d_a3b2_5922_ba0e_42a01a683854" vbProcedure="false">'Use Phase'!$AE$285</definedName>
    <definedName function="false" hidden="false" name="mleaf_f8f01293_4a7b_5c31_a90b_fd00a78d2606" vbProcedure="false">Recycling!$AP$87</definedName>
    <definedName function="false" hidden="false" name="mleaf_f8f0442e_080d_55e5_8c00_537d8b0e0cc7" vbProcedure="false">Recycling!$AP$112</definedName>
    <definedName function="false" hidden="false" name="mleaf_f8f2d5e4_c4f1_55d0_8fa7_8d185a15b3d6" vbProcedure="false">'Heat map article'!$AF$134</definedName>
    <definedName function="false" hidden="false" name="mleaf_f8f2f649_b8ca_5307_8022_cefbd124609e" vbProcedure="false">Recycling!$K$164</definedName>
    <definedName function="false" hidden="false" name="mleaf_f8f33dcd_abfe_5367_95c2_dce85340e551" vbProcedure="false">'Use Phase'!$R$286</definedName>
    <definedName function="false" hidden="false" name="mleaf_f8f7898b_e521_5b0e_8bac_8376e7ae785b" vbProcedure="false">Graphs!$K$25</definedName>
    <definedName function="false" hidden="false" name="mleaf_f8fa3e77_966a_5409_81c3_3e83a03f4989" vbProcedure="false">Resume_SensAnal!$J$217</definedName>
    <definedName function="false" hidden="false" name="mleaf_f8fc9d90_e312_56c7_9e92_3b0c3b833fbd" vbProcedure="false">Production!$E$22</definedName>
    <definedName function="false" hidden="false" name="mleaf_f9048543_36bd_5af0_bf9f_e31b2ed0f918" vbProcedure="false">'Use Phase_Grid'!$O$161</definedName>
    <definedName function="false" hidden="false" name="mleaf_f904f322_55e5_5226_a0f5_7db9e9bde230" vbProcedure="false">Production!$T$72</definedName>
    <definedName function="false" hidden="false" name="mleaf_f905680e_cbfd_5c30_b1c4_286f8e0a821c" vbProcedure="false">'Heat map article'!$AI$150</definedName>
    <definedName function="false" hidden="false" name="mleaf_f9062654_c00c_5af0_a60a_2cd3518e206c" vbProcedure="false">Production!$H$233</definedName>
    <definedName function="false" hidden="false" name="mleaf_f908d354_ca60_5347_b610_c9c66b1ee574" vbProcedure="false">'Heat map article'!$M$83</definedName>
    <definedName function="false" hidden="false" name="mleaf_f90d9491_ab09_5fc3_bd6e_862a3f060948" vbProcedure="false">'Heat map article'!$V$93</definedName>
    <definedName function="false" hidden="false" name="mleaf_f91066e0_35e6_5077_b9d7_d65fa707ae3e" vbProcedure="false">'Use Phase_Grid'!$L$155</definedName>
    <definedName function="false" hidden="false" name="mleaf_f91148fa_be1d_5cbf_a281_f6241b42a9a5" vbProcedure="false">Resume_SensAnal!$I$210</definedName>
    <definedName function="false" hidden="false" name="mleaf_f9135b68_2296_5252_a946_44d0829d0941" vbProcedure="false">'Heat map article'!$AG$80</definedName>
    <definedName function="false" hidden="false" name="mleaf_f91852b3_4771_5bf4_928b_c6fa2cf09ec1" vbProcedure="false">'Heat map article'!$L$138</definedName>
    <definedName function="false" hidden="false" name="mleaf_f91ad2ab_573f_5960_b854_a1929da0c590" vbProcedure="false">'Heat map article'!$L$36</definedName>
    <definedName function="false" hidden="false" name="mleaf_f91ee565_6827_5aa8_84fc_e05b3f80b5d5" vbProcedure="false">Resume_SensAnal!$D$125</definedName>
    <definedName function="false" hidden="false" name="mleaf_f922af99_6035_5f7c_9814_10fc174218d0" vbProcedure="false">Production!$AT$55</definedName>
    <definedName function="false" hidden="false" name="mleaf_f927c46c_eb43_5cae_b5a0_5a2fca4046b6" vbProcedure="false">Recycling!$I$127</definedName>
    <definedName function="false" hidden="false" name="mleaf_f92c37c6_3651_5f08_a5b4_516a17360a93" vbProcedure="false">'Heat map article'!$AG$138</definedName>
    <definedName function="false" hidden="false" name="mleaf_f9304625_d35c_539d_98df_07f69f6bba62" vbProcedure="false">'Heat map article'!$AH$121</definedName>
    <definedName function="false" hidden="false" name="mleaf_f9353e23_568e_5494_966d_e01c6ab11fd9" vbProcedure="false">Recycling!$BS$113</definedName>
    <definedName function="false" hidden="false" name="mleaf_f9381f59_90e8_57d5_80d9_9bbd57e271df" vbProcedure="false">Resume_SensAnal!$R$102</definedName>
    <definedName function="false" hidden="false" name="mleaf_f9397dbc_0c12_5d4e_be5f_414fcce0298c" vbProcedure="false">Recycling!$T$192</definedName>
    <definedName function="false" hidden="false" name="mleaf_f93f1719_a9e3_5c8e_94e4_d541aa47abff" vbProcedure="false">'Use Phase'!$N$173</definedName>
    <definedName function="false" hidden="false" name="mleaf_f9431b76_49e3_59fa_ac79_1fe6654c51f0" vbProcedure="false">'Heat map article'!$AD$25</definedName>
    <definedName function="false" hidden="false" name="mleaf_f9441411_874f_5196_a0f2_b33de0c5994a" vbProcedure="false">Production!$AT$154</definedName>
    <definedName function="false" hidden="false" name="mleaf_f948f3ec_3b73_584b_bb30_05d4da314bc0" vbProcedure="false">'Heat map article'!$W$19</definedName>
    <definedName function="false" hidden="false" name="mleaf_f9494684_c544_5f1a_998d_9a8a6dc3071a" vbProcedure="false">'Use Phase_Grid'!$K$211</definedName>
    <definedName function="false" hidden="false" name="mleaf_f949b667_33c1_565b_a5cb_875e611ea513" vbProcedure="false">Recycling!$AZ$163</definedName>
    <definedName function="false" hidden="false" name="mleaf_f94e390e_b26f_530e_b541_edebefa24e20" vbProcedure="false">Recycling!$AS$322</definedName>
    <definedName function="false" hidden="false" name="mleaf_f94e7e5e_83e8_5e21_877e_3d3d53d693bb" vbProcedure="false">Recycling!$BL$347</definedName>
    <definedName function="false" hidden="false" name="mleaf_f95195a5_138f_5815_b405_6bb07a125aaf" vbProcedure="false">'Use Phase'!$AI$286</definedName>
    <definedName function="false" hidden="false" name="mleaf_f95202f4_ab9a_5d13_b1f7_7bbb25c11206" vbProcedure="false">'Use Phase'!$S$143</definedName>
    <definedName function="false" hidden="false" name="mleaf_f952e71b_ebbf_5d74_8c9e_ca5ac664a535" vbProcedure="false">'Use Phase'!$Q$95</definedName>
    <definedName function="false" hidden="false" name="mleaf_f955da35_aaa4_5a5a_a8da_8881d23afa6c" vbProcedure="false">Resume_SensAnal!$F$39</definedName>
    <definedName function="false" hidden="false" name="mleaf_f956e281_bf09_560e_b355_f00b7196d590" vbProcedure="false">'Use Phase'!$V$186</definedName>
    <definedName function="false" hidden="false" name="mleaf_f958bc7d_ca12_5b11_acd8_7c0ecc4d530e" vbProcedure="false">Production!$L$118</definedName>
    <definedName function="false" hidden="false" name="mleaf_f95a9944_62cd_53d2_8ff7_832fe5a61289" vbProcedure="false">Resume_SensAnal!$D$126</definedName>
    <definedName function="false" hidden="false" name="mleaf_f95db954_e307_5799_9503_987233e64f1a" vbProcedure="false">Recycling!$L$161</definedName>
    <definedName function="false" hidden="false" name="mleaf_f95f6533_d560_5316_988a_75be04e11ef5" vbProcedure="false">Production!$K$112</definedName>
    <definedName function="false" hidden="false" name="mleaf_f95fa1d7_fc0a_575e_9c9a_d7fc403ffdfd" vbProcedure="false">'Use Phase'!$P$97</definedName>
    <definedName function="false" hidden="false" name="mleaf_f95fd5c0_e91e_557b_bf96_e6b6fb7bcd11" vbProcedure="false">Recycling!$AT$154</definedName>
    <definedName function="false" hidden="false" name="mleaf_f960cea1_9503_5d94_a690_2a478ec49b02" vbProcedure="false">'Use Phase'!$W$330</definedName>
    <definedName function="false" hidden="false" name="mleaf_f96481c3_f0c5_5b7c_8f04_fe38f40b73f9" vbProcedure="false">'Heat map article'!$AG$99</definedName>
    <definedName function="false" hidden="false" name="mleaf_f966f8e3_4769_5db7_a311_1f16d4656f22" vbProcedure="false">'Use Phase_Grid'!$W$179</definedName>
    <definedName function="false" hidden="false" name="mleaf_f9670770_2f97_5707_8b29_645b7c78833a" vbProcedure="false">'Heat map article'!$AV$10</definedName>
    <definedName function="false" hidden="false" name="mleaf_f9679b33_2973_5027_978b_85261b250934" vbProcedure="false">Whisker_Sens!$E$54</definedName>
    <definedName function="false" hidden="false" name="mleaf_f9684272_c06e_5c4d_aaf9_41c52467db9a" vbProcedure="false">'Heat map article'!$F$104</definedName>
    <definedName function="false" hidden="false" name="mleaf_f96e7a3d_beea_5e4f_8ccf_3b7a8d83aa8f" vbProcedure="false">'Use Phase'!$AF$340</definedName>
    <definedName function="false" hidden="false" name="mleaf_f9728ecb_8048_5f51_b048_9446a3adcd08" vbProcedure="false">'Use Phase_Grid'!$K$228</definedName>
    <definedName function="false" hidden="false" name="mleaf_f9763688_a9f6_56fc_87f2_a4c0ba42194b" vbProcedure="false">'Heat map article'!$V$92</definedName>
    <definedName function="false" hidden="false" name="mleaf_f97add7e_13f9_5682_a7fa_f5e4a6323d18" vbProcedure="false">'Use Phase_Grid'!$J$109</definedName>
    <definedName function="false" hidden="false" name="mleaf_f97c4c4f_23bd_5d7b_8bd8_9826f5f19b48" vbProcedure="false">'Use Phase'!$AH$244</definedName>
    <definedName function="false" hidden="false" name="mleaf_f97d6f22_33b9_5861_9583_cad4134b2a55" vbProcedure="false">'Use Phase'!$S$193</definedName>
    <definedName function="false" hidden="false" name="mleaf_f97d6f6a_00f5_5249_9e8c_4891678a1093" vbProcedure="false">'Heat map article'!$H$28</definedName>
    <definedName function="false" hidden="false" name="mleaf_f98031b3_d6dc_5303_82df_a5a6cd6d2922" vbProcedure="false">Recycling!$M$195</definedName>
    <definedName function="false" hidden="false" name="mleaf_f98194d7_5d9d_5ef2_b735_0d1afa4d7db8" vbProcedure="false">'Use Phase'!$O$329</definedName>
    <definedName function="false" hidden="false" name="mleaf_f981cb99_0a01_5226_b554_60d939694d0f" vbProcedure="false">Production!$E$32</definedName>
    <definedName function="false" hidden="false" name="mleaf_f983c4ea_eaff_5215_a6af_b79a7d7372fe" vbProcedure="false">Recycling!$AS$307</definedName>
    <definedName function="false" hidden="false" name="mleaf_f986fc75_f20c_5bf4_9842_ee167dbbc94e" vbProcedure="false">'Heat map article'!$Y$33</definedName>
    <definedName function="false" hidden="false" name="mleaf_f9872151_4229_5868_9eb1_75f846051c11" vbProcedure="false">'Heat map article'!$L$132</definedName>
    <definedName function="false" hidden="false" name="mleaf_f9892e51_0f1f_526c_9e91_d25aa05510ef" vbProcedure="false">'Use Phase'!$J$245</definedName>
    <definedName function="false" hidden="false" name="mleaf_f9894db7_dcbd_58c0_a6b9_52ff7650f381" vbProcedure="false">'Use Phase_Grid'!$R$41</definedName>
    <definedName function="false" hidden="false" name="mleaf_f992d451_3b19_5c61_bc56_64f4de5bf833" vbProcedure="false">'Heat map article'!$AM$41</definedName>
    <definedName function="false" hidden="false" name="mleaf_f995ab5e_f78b_57ab_a35b_0b87cb8cc788" vbProcedure="false">'Use Phase_Grid'!$S$134</definedName>
    <definedName function="false" hidden="false" name="mleaf_f999545f_e58d_59ad_8fb1_27cb5d661199" vbProcedure="false">Resume_SensAnal!$L$208</definedName>
    <definedName function="false" hidden="false" name="mleaf_f9a32a6d_a96e_560e_a107_5bce72f78e53" vbProcedure="false">'Heat map article'!$W$20</definedName>
    <definedName function="false" hidden="false" name="mleaf_f9a33535_d039_5d34_9dc2_f754758003ad" vbProcedure="false">'Use Phase_Grid'!$O$218</definedName>
    <definedName function="false" hidden="false" name="mleaf_f9a39b29_e2a7_5e79_9830_5cef229f7d66" vbProcedure="false">'Use Phase'!$J$213</definedName>
    <definedName function="false" hidden="false" name="mleaf_f9a4ef87_3667_5575_93d8_f8f7e49ada59" vbProcedure="false">'Heat map article'!$W$16</definedName>
    <definedName function="false" hidden="false" name="mleaf_f9a503ff_0eea_5735_a33a_cb88e03cd255" vbProcedure="false">Production!$H$189</definedName>
    <definedName function="false" hidden="false" name="mleaf_f9a7068d_e98b_5699_8c68_445c988daaa3" vbProcedure="false">Graphs!$O$46</definedName>
    <definedName function="false" hidden="false" name="mleaf_f9a8442a_d13e_5e69_9bff_39648905c910" vbProcedure="false">Recycling!$AO$163</definedName>
    <definedName function="false" hidden="false" name="mleaf_f9a96d5d_f87b_52f9_9fbc_80e6965a09f0" vbProcedure="false">'Heat map article'!$P$36</definedName>
    <definedName function="false" hidden="false" name="mleaf_f9b22029_fe23_5338_a5f7_eccb618da9ed" vbProcedure="false">Production!$N$134</definedName>
    <definedName function="false" hidden="false" name="mleaf_f9b46024_a8e1_5abd_a9d5_79bfdefd46e1" vbProcedure="false">'Use Phase'!$M$313</definedName>
    <definedName function="false" hidden="false" name="mleaf_f9b55ae2_9f41_50b7_b7a0_45e354a0cbe8" vbProcedure="false">Recycling!$AZ$154</definedName>
    <definedName function="false" hidden="false" name="mleaf_f9b96755_e97d_5841_a422_cc023bc80db1" vbProcedure="false">'Use Phase'!$J$346</definedName>
    <definedName function="false" hidden="false" name="mleaf_f9ba2b12_0620_5c67_b627_b6630ae9e70f" vbProcedure="false">Whisker_Sens!$C$55</definedName>
    <definedName function="false" hidden="false" name="mleaf_f9ba89cd_b783_5d0a_8cae_c0413e24a230" vbProcedure="false">Production!$R$25</definedName>
    <definedName function="false" hidden="false" name="mleaf_f9bccbe1_ad7e_5ee7_8696_e3e76818ec4b" vbProcedure="false">Resume_SensAnal!$AQ$44</definedName>
    <definedName function="false" hidden="false" name="mleaf_f9beed33_a86c_513f_8375_ae60f98cb5e5" vbProcedure="false">Recycling!$AH$162</definedName>
    <definedName function="false" hidden="false" name="mleaf_f9c0236a_d48e_5add_b1fc_07a9e7fed7d0" vbProcedure="false">'Use Phase'!$AJ$230</definedName>
    <definedName function="false" hidden="false" name="mleaf_f9c0790b_1997_5db4_a762_09636109d0d3" vbProcedure="false">Recycling!$AZ$166</definedName>
    <definedName function="false" hidden="false" name="mleaf_f9c346aa_310e_5f7c_90d2_6d190eefd016" vbProcedure="false">'Use Phase'!$AD$295</definedName>
    <definedName function="false" hidden="false" name="mleaf_f9c4d702_c215_5393_9bd4_77051c850388" vbProcedure="false">Production!$H$115</definedName>
    <definedName function="false" hidden="false" name="mleaf_f9c59b1e_767c_5703_939f_b1a93bf5c183" vbProcedure="false">Production!$BN$4</definedName>
    <definedName function="false" hidden="false" name="mleaf_f9c61107_d735_502f_805e_4cdfaf0978db" vbProcedure="false">'Use Phase_Grid'!$O$160</definedName>
    <definedName function="false" hidden="false" name="mleaf_f9c6e122_723f_5889_8e67_24293e0ba129" vbProcedure="false">Resume_SensAnal!$N$15</definedName>
    <definedName function="false" hidden="false" name="mleaf_f9c92a03_bd74_58f1_9ed6_3ec2180ca99a" vbProcedure="false">Resume_SensAnal!$U$8</definedName>
    <definedName function="false" hidden="false" name="mleaf_f9ca0e53_2028_5035_aeed_04468fe907fd" vbProcedure="false">'Use Phase'!$J$303</definedName>
    <definedName function="false" hidden="false" name="mleaf_f9cbd2f5_2a3e_57d6_9541_53ad9ef8fece" vbProcedure="false">Recycling!$K$85</definedName>
    <definedName function="false" hidden="false" name="mleaf_f9cc9fd0_1254_58e4_a74b_843816c41a6a" vbProcedure="false">Recycling!$F$151</definedName>
    <definedName function="false" hidden="false" name="mleaf_f9ce6a3f_73b8_583d_87a1_e8342f826da0" vbProcedure="false">Recycling!$E$121</definedName>
    <definedName function="false" hidden="false" name="mleaf_f9ce82e9_6d5e_56cf_b173_01b9fc349126" vbProcedure="false">'Use Phase'!$W$249</definedName>
    <definedName function="false" hidden="false" name="mleaf_f9d068aa_fbf4_52fe_be7b_ea65ce667885" vbProcedure="false">'Heat map article'!$Y$57</definedName>
    <definedName function="false" hidden="false" name="mleaf_f9d4fd85_eed1_5fa5_a727_d84baebf3fba" vbProcedure="false">'Heat map article'!$R$134</definedName>
    <definedName function="false" hidden="false" name="mleaf_f9d5e91c_c899_5552_b372_3218550654d0" vbProcedure="false">'Use Phase'!$P$139</definedName>
    <definedName function="false" hidden="false" name="mleaf_f9d5f6dc_4eef_5ceb_84a4_03bd3080d51c" vbProcedure="false">'Use Phase'!$U$201</definedName>
    <definedName function="false" hidden="false" name="mleaf_f9d6f053_d3de_55fa_b207_02110c10162d" vbProcedure="false">'Heat map article'!$C$124</definedName>
    <definedName function="false" hidden="false" name="mleaf_f9d81016_fd0b_582f_bfe5_7efd52b9f38f" vbProcedure="false">Resume_SensAnal!$AG$32</definedName>
    <definedName function="false" hidden="false" name="mleaf_f9d8a5f3_779d_59a0_bb9e_2c4d364df21d" vbProcedure="false">'Heat map article'!$AF$43</definedName>
    <definedName function="false" hidden="false" name="mleaf_f9d8cae7_ade3_5259_8a03_61939fb3c84f" vbProcedure="false">Recycling!$S$180</definedName>
    <definedName function="false" hidden="false" name="mleaf_f9d8d0a7_9fc9_54e1_a1f0_0df426a3fb78" vbProcedure="false">'Use Phase'!$L$277</definedName>
    <definedName function="false" hidden="false" name="mleaf_f9d912bc_f46a_57a6_900a_9a8027af0b3e" vbProcedure="false">Resume_SensAnal!$AK$88</definedName>
    <definedName function="false" hidden="false" name="mleaf_f9de6efc_ab32_58fd_b3ab_dd1cb47604c2" vbProcedure="false">'Use Phase_Grid'!$V$189</definedName>
    <definedName function="false" hidden="false" name="mleaf_f9e2ae74_3961_59a1_903d_1d718476052d" vbProcedure="false">'Use Phase'!$L$151</definedName>
    <definedName function="false" hidden="false" name="mleaf_f9e85ee8_1a75_5a21_a60a_1ce3fbfd1ea3" vbProcedure="false">'Use Phase_Grid'!$F$36</definedName>
    <definedName function="false" hidden="false" name="mleaf_f9e8ab42_a351_5699_b0da_f6fe99521858" vbProcedure="false">Production!$N$238</definedName>
    <definedName function="false" hidden="false" name="mleaf_f9eab5a6_9862_5905_a2b8_ced2b528c0f5" vbProcedure="false">Graphs!$C$5</definedName>
    <definedName function="false" hidden="false" name="mleaf_f9ed6685_7be2_56f1_91b0_47a89ae4d925" vbProcedure="false">Production!$Y$193</definedName>
    <definedName function="false" hidden="false" name="mleaf_f9f1537d_39fa_5840_8909_8a4f9b54f2d2" vbProcedure="false">'Heat map article'!$Y$78</definedName>
    <definedName function="false" hidden="false" name="mleaf_f9f4777a_f0b4_5cff_8471_343038e4f599" vbProcedure="false">Production!$AU$49</definedName>
    <definedName function="false" hidden="false" name="mleaf_f9f595a0_9c14_521f_92f3_34b07829c6a8" vbProcedure="false">'Use Phase'!$J$267</definedName>
    <definedName function="false" hidden="false" name="mleaf_f9f77cf1_db82_5704_9d4e_ed3c27449edf" vbProcedure="false">Graphs!$P$62</definedName>
    <definedName function="false" hidden="false" name="mleaf_f9fa1cd4_eac1_58a1_aeff_44cf83c0584f" vbProcedure="false">Graphs!$P$32</definedName>
    <definedName function="false" hidden="false" name="mleaf_f9fc8af7_c400_5bc3_b276_f3ad1ce72e0c" vbProcedure="false">Resume_SensAnal!$AK$119</definedName>
    <definedName function="false" hidden="false" name="mleaf_fa027b54_5708_5c0f_bba3_bdd306073e88" vbProcedure="false">Recycling!$AJ$142</definedName>
    <definedName function="false" hidden="false" name="mleaf_fa0bb88e_cd16_5afd_871c_520ef4cf2bc8" vbProcedure="false">'Use Phase'!$T$191</definedName>
    <definedName function="false" hidden="false" name="mleaf_fa15902f_a41d_59fb_9589_f6fed08333a0" vbProcedure="false">Recycling!$AX$148</definedName>
    <definedName function="false" hidden="false" name="mleaf_fa17259d_8a28_59b6_a09c_5375b6068b2f" vbProcedure="false">'Use Phase'!$K$41</definedName>
    <definedName function="false" hidden="false" name="mleaf_fa2040e3_20a7_5ba2_91e5_5ac2d8cf04e7" vbProcedure="false">Recycling!$R$129</definedName>
    <definedName function="false" hidden="false" name="mleaf_fa21d613_86c9_5f7e_9343_ec08e7c6f117" vbProcedure="false">Recycling!$AY$105</definedName>
    <definedName function="false" hidden="false" name="mleaf_fa232387_21f2_5ba3_b905_cf75482472cd" vbProcedure="false">'Use Phase'!$AF$257</definedName>
    <definedName function="false" hidden="false" name="mleaf_fa253775_73a6_5248_8db6_89148331ddf9" vbProcedure="false">Resume_SensAnal!$H$205</definedName>
    <definedName function="false" hidden="false" name="mleaf_fa2b3b44_6859_5a90_b9e4_7d1fbd3cbca9" vbProcedure="false">Recycling!$Z$171</definedName>
    <definedName function="false" hidden="false" name="mleaf_fa2bfe43_f888_51d7_8f25_cfa4a7d2b9bd" vbProcedure="false">Recycling!$AL$107</definedName>
    <definedName function="false" hidden="false" name="mleaf_fa2da56b_ee1d_57d7_a1e1_f805625d21af" vbProcedure="false">Recycling!$AY$157</definedName>
    <definedName function="false" hidden="false" name="mleaf_fa332a69_086c_5e1b_902a_1215d8fb261e" vbProcedure="false">'Use Phase'!$O$245</definedName>
    <definedName function="false" hidden="false" name="mleaf_fa34250c_ca97_5c59_a4a7_e11affd4f703" vbProcedure="false">'Use Phase'!$AH$278</definedName>
    <definedName function="false" hidden="false" name="mleaf_fa35137d_1bb7_5391_bb9e_656cf0aacef7" vbProcedure="false">'Use Phase'!$AL$163</definedName>
    <definedName function="false" hidden="false" name="mleaf_fa38cbe5_0797_5b57_bc99_5d709e58a272" vbProcedure="false">Graphs!$L$8</definedName>
    <definedName function="false" hidden="false" name="mleaf_fa39bc34_7b77_5085_8021_0d066772e7e2" vbProcedure="false">'Heat map article'!$R$125</definedName>
    <definedName function="false" hidden="false" name="mleaf_fa3b091c_4a20_5182_944e_e6990b015c44" vbProcedure="false">'Use Phase_Grid'!$O$189</definedName>
    <definedName function="false" hidden="false" name="mleaf_fa3be9a0_28cb_5215_80f9_73c7376deb05" vbProcedure="false">'Use Phase_Grid'!$P$140</definedName>
    <definedName function="false" hidden="false" name="mleaf_fa3ea987_74f8_5395_97c5_73a8dcaf4d21" vbProcedure="false">'Use Phase'!$N$184</definedName>
    <definedName function="false" hidden="false" name="mleaf_fa40ced8_fb52_55ec_b664_0b520c631aed" vbProcedure="false">'Heat map article'!$AX$34</definedName>
    <definedName function="false" hidden="false" name="mleaf_fa47594f_5365_5049_952d_8fa6cd261435" vbProcedure="false">Recycling!$F$197</definedName>
    <definedName function="false" hidden="false" name="mleaf_fa52451f_4477_5b0d_8907_4345ea667ddf" vbProcedure="false">'Heat map article'!$AG$128</definedName>
    <definedName function="false" hidden="false" name="mleaf_fa5286be_0240_5ce8_91c5_35d23c47f84d" vbProcedure="false">Resume_SensAnal!$AL$120</definedName>
    <definedName function="false" hidden="false" name="mleaf_fa555378_1e29_5deb_be37_bf340c9aefe9" vbProcedure="false">Resume_SensAnal!$J$218</definedName>
    <definedName function="false" hidden="false" name="mleaf_fa5940ca_e08d_5483_b12a_a89cbb8a16f2" vbProcedure="false">'Use Phase'!$J$262</definedName>
    <definedName function="false" hidden="false" name="mleaf_fa5c88b3_baab_54b0_a727_4d1561bd3754" vbProcedure="false">Production!$Q$94</definedName>
    <definedName function="false" hidden="false" name="mleaf_fa5fd368_42a6_59ea_8169_0b96e88d95ef" vbProcedure="false">'Use Phase'!$Q$273</definedName>
    <definedName function="false" hidden="false" name="mleaf_fa635a1f_0326_51a4_8ee9_d0b4a0e3937e" vbProcedure="false">'Use Phase'!$T$278</definedName>
    <definedName function="false" hidden="false" name="mleaf_fa656dbe_1d3e_505a_b73d_d193da080097" vbProcedure="false">Resume_SensAnal!$K$38</definedName>
    <definedName function="false" hidden="false" name="mleaf_fa65e9b7_70a1_550b_a651_aebc12bc9566" vbProcedure="false">'Use Phase'!$L$248</definedName>
    <definedName function="false" hidden="false" name="mleaf_fa7564c2_c718_5da5_a920_122c66a7d0a9" vbProcedure="false">Resume_SensAnal!$J$115</definedName>
    <definedName function="false" hidden="false" name="mleaf_fa7e009e_10b2_5146_a2fe_bb3ca1171fe0" vbProcedure="false">Resume_SensAnal!$M$151</definedName>
    <definedName function="false" hidden="false" name="mleaf_fa7e1e24_e503_59f7_8e0a_e09d19a2910b" vbProcedure="false">Recycling!$AQ$346</definedName>
    <definedName function="false" hidden="false" name="mleaf_fa81a1b0_10c7_5def_84bc_636319a9e457" vbProcedure="false">Production!$M$74</definedName>
    <definedName function="false" hidden="false" name="mleaf_fa82b1c0_17e9_53b4_a834_a3c6947bb0e2" vbProcedure="false">Recycling!$AF$4</definedName>
    <definedName function="false" hidden="false" name="mleaf_fa8e5fca_e4e1_50a0_a43f_f603adfbccce" vbProcedure="false">Resume_SensAnal!$H$45</definedName>
    <definedName function="false" hidden="false" name="mleaf_fa9f0bc6_b777_50ba_9c5f_dcbd13478d1f" vbProcedure="false">'Heat map article'!$AH$10</definedName>
    <definedName function="false" hidden="false" name="mleaf_fa9ff120_ab34_5517_af08_e9fffbc443c0" vbProcedure="false">Production!$BF$217</definedName>
    <definedName function="false" hidden="false" name="mleaf_faa023e3_de84_5fc1_854b_8db9e4f616bc" vbProcedure="false">'Heat map article'!$AD$29</definedName>
    <definedName function="false" hidden="false" name="mleaf_faa04e0d_2a26_517c_96fb_2bc57e6a59c9" vbProcedure="false">'Use Phase_Grid'!$L$56</definedName>
    <definedName function="false" hidden="false" name="mleaf_faa20227_9f4d_5d89_9219_0e67c9758b9e" vbProcedure="false">Resume_SensAnal!$R$104</definedName>
    <definedName function="false" hidden="false" name="mleaf_faa8fe2e_e336_5e60_81b1_b074a5551239" vbProcedure="false">'Heat map article'!$P$93</definedName>
    <definedName function="false" hidden="false" name="mleaf_faa9e040_9d99_5bcb_b507_da87f4dab493" vbProcedure="false">Recycling!$D$147</definedName>
    <definedName function="false" hidden="false" name="mleaf_faa9e980_34a3_586c_87a4_728a9e9e7b4a" vbProcedure="false">Resume_SensAnal!$AR$129</definedName>
    <definedName function="false" hidden="false" name="mleaf_faabd575_1a62_5672_8277_089c1146ec4b" vbProcedure="false">'Heat map article'!$Z$109</definedName>
    <definedName function="false" hidden="false" name="mleaf_faac95f8_a059_5f20_972c_4082ffeb206b" vbProcedure="false">Resume_SensAnal!$M$36</definedName>
    <definedName function="false" hidden="false" name="mleaf_faacb162_1c8e_5640_95a3_5134e0c70c94" vbProcedure="false">Resume_SensAnal!$E$183</definedName>
    <definedName function="false" hidden="false" name="mleaf_faace2a2_c39c_58f4_afd9_ecc1c70204af" vbProcedure="false">Recycling!$O$40</definedName>
    <definedName function="false" hidden="false" name="mleaf_fab46339_06f0_5fce_9177_6007fe1b3a72" vbProcedure="false">Recycling!$AM$147</definedName>
    <definedName function="false" hidden="false" name="mleaf_fab5062c_261a_5924_bea7_d92c42edb2a9" vbProcedure="false">Recycling!$AP$119</definedName>
    <definedName function="false" hidden="false" name="mleaf_fab5d14a_97d8_5502_a7bf_10997631f1a2" vbProcedure="false">Production!$H$47</definedName>
    <definedName function="false" hidden="false" name="mleaf_fabbf7e3_4bf0_50b1_9255_116685113d6f" vbProcedure="false">Recycling!$AP$99</definedName>
    <definedName function="false" hidden="false" name="mleaf_fabe2ea0_aa3f_5ea9_aaf6_03fedadce898" vbProcedure="false">Graphs!$O$54</definedName>
    <definedName function="false" hidden="false" name="mleaf_fac2da89_5e33_53f0_a34d_75ee9130ea11" vbProcedure="false">'Use Phase_Grid'!$Q$156</definedName>
    <definedName function="false" hidden="false" name="mleaf_fac33723_554b_584f_8125_79d2f2e474dc" vbProcedure="false">Graphs!$D$4</definedName>
    <definedName function="false" hidden="false" name="mleaf_fac7d9e7_c675_56e2_bf0c_7fb042728c9b" vbProcedure="false">Recycling!$W$147</definedName>
    <definedName function="false" hidden="false" name="mleaf_fac911eb_bc60_52d2_811b_c707b1fd3e21" vbProcedure="false">'Heat map article'!$V$23</definedName>
    <definedName function="false" hidden="false" name="mleaf_facaefc9_3150_51bf_be0c_6776146c0315" vbProcedure="false">'Heat map article'!$J$153</definedName>
    <definedName function="false" hidden="false" name="mleaf_facf33c9_e90c_5fac_8720_0f9f472a1ec9" vbProcedure="false">'Heat map article'!$Y$24</definedName>
    <definedName function="false" hidden="false" name="mleaf_fad3365c_f4c0_5a43_9e3c_42754bab3579" vbProcedure="false">'Use Phase_Grid'!$O$48</definedName>
    <definedName function="false" hidden="false" name="mleaf_fada995a_0060_520d_b690_b2a5a8e69dee" vbProcedure="false">Resume_SensAnal!$E$102</definedName>
    <definedName function="false" hidden="false" name="mleaf_fadbaf42_62ab_54b1_916a_82ef58b97a75" vbProcedure="false">Production!$Q$221</definedName>
    <definedName function="false" hidden="false" name="mleaf_fadd5f02_be28_5050_b8e5_006095ff3907" vbProcedure="false">Recycling!$BC$146</definedName>
    <definedName function="false" hidden="false" name="mleaf_faded1ee_7579_5c25_bdba_05fdd40a21c5" vbProcedure="false">Production!$AK$215</definedName>
    <definedName function="false" hidden="false" name="mleaf_fae053da_2d79_56aa_9c00_9dddc82f27f2" vbProcedure="false">Production!$BD$145</definedName>
    <definedName function="false" hidden="false" name="mleaf_fae45955_121e_57a7_8d10_0c1677eed8c9" vbProcedure="false">Resume_SensAnal!$AG$77</definedName>
    <definedName function="false" hidden="false" name="mleaf_fae46f98_0bb4_58d2_a8cd_27d66db8c634" vbProcedure="false">'Heat map article'!$AB$139</definedName>
    <definedName function="false" hidden="false" name="mleaf_fae9bd86_068c_5ce8_8e23_aec426f53d48" vbProcedure="false">'Use Phase_Grid'!$L$189</definedName>
    <definedName function="false" hidden="false" name="mleaf_faf04dda_6fe2_5bb1_b049_71d11e9ca771" vbProcedure="false">Recycling!$R$119</definedName>
    <definedName function="false" hidden="false" name="mleaf_faf3e01e_effe_5e04_8c46_60ccbd8147ae" vbProcedure="false">'Use Phase_Grid'!$Q$94</definedName>
    <definedName function="false" hidden="false" name="mleaf_faf63365_812d_56c8_8c1e_c52a9cef96d3" vbProcedure="false">'Use Phase'!$AI$155</definedName>
    <definedName function="false" hidden="false" name="mleaf_faf7c02a_f4b3_5b1d_a06a_b23df2476369" vbProcedure="false">'Heat map article'!$O$12</definedName>
    <definedName function="false" hidden="false" name="mleaf_fafbaf4f_493f_59c8_bd32_8e04a27cad01" vbProcedure="false">Resume_SensAnal!$AD$105</definedName>
    <definedName function="false" hidden="false" name="mleaf_fafcf10f_a872_51fa_b2e7_7a519a0ae468" vbProcedure="false">Resume_SensAnal!$E$67</definedName>
    <definedName function="false" hidden="false" name="mleaf_fb02333f_1022_5303_adff_ea4748f54fb0" vbProcedure="false">Resume_SensAnal!$AN$115</definedName>
    <definedName function="false" hidden="false" name="mleaf_fb0339a5_c911_5d01_ad5f_29c6d7f01f3f" vbProcedure="false">'Heat map article'!$D$91</definedName>
    <definedName function="false" hidden="false" name="mleaf_fb060d36_013b_5756_aee0_b287a9736f4a" vbProcedure="false">'Use Phase'!$R$54</definedName>
    <definedName function="false" hidden="false" name="mleaf_fb06c01a_5e9b_5adb_9d3c_b4efc91cfebe" vbProcedure="false">'Heat map article'!$H$125</definedName>
    <definedName function="false" hidden="false" name="mleaf_fb098f92_6ec9_543c_89ca_e0d0aa0e0af8" vbProcedure="false">'Heat map article'!$AG$121</definedName>
    <definedName function="false" hidden="false" name="mleaf_fb09f4ee_9109_5f50_aabd_0ef9b47481fd" vbProcedure="false">'Heat map article'!$E$132</definedName>
    <definedName function="false" hidden="false" name="mleaf_fb0bdda8_fcdc_5b76_8141_feae19fd0fbf" vbProcedure="false">'Use Phase'!$AD$317</definedName>
    <definedName function="false" hidden="false" name="mleaf_fb137291_4883_57bd_ad39_93cb54b28868" vbProcedure="false">'Heat map article'!$H$11</definedName>
    <definedName function="false" hidden="false" name="mleaf_fb13dd9b_82ab_5603_a8e9_6d058222c5be" vbProcedure="false">Recycling!$BA$103</definedName>
    <definedName function="false" hidden="false" name="mleaf_fb1b14f8_0087_59fd_8395_60502ad94f51" vbProcedure="false">Production!$AK$220</definedName>
    <definedName function="false" hidden="false" name="mleaf_fb1e88ed_0043_554c_950c_8931bf8c7401" vbProcedure="false">'Use Phase'!$L$322</definedName>
    <definedName function="false" hidden="false" name="mleaf_fb20905f_c4c7_541e_b349_fc6ada4ee9a1" vbProcedure="false">Production!$H$163</definedName>
    <definedName function="false" hidden="false" name="mleaf_fb2a3bd2_d4df_5480_9d23_5b7578830e6e" vbProcedure="false">'Use Phase_Grid'!$W$146</definedName>
    <definedName function="false" hidden="false" name="mleaf_fb2ed581_44e8_59bf_a7db_ff6f1e504241" vbProcedure="false">'Use Phase_Grid'!$M$23</definedName>
    <definedName function="false" hidden="false" name="mleaf_fb35ac84_650f_52a0_b7f3_afee0b074e5f" vbProcedure="false">Recycling!$T$88</definedName>
    <definedName function="false" hidden="false" name="mleaf_fb39d0a5_ab90_51b8_92de_25751ba429f6" vbProcedure="false">'Use Phase_Grid'!$B$6</definedName>
    <definedName function="false" hidden="false" name="mleaf_fb3c9f2e_545d_500b_9e5a_33fcb6c3b2d4" vbProcedure="false">'Heat map article'!$P$98</definedName>
    <definedName function="false" hidden="false" name="mleaf_fb400b8d_9128_5ce4_acb2_eabad39639c3" vbProcedure="false">'Heat map article'!$AA$16</definedName>
    <definedName function="false" hidden="false" name="mleaf_fb441fff_123e_5b41_9ff9_d5f326327d36" vbProcedure="false">Production!$BN$86</definedName>
    <definedName function="false" hidden="false" name="mleaf_fb45cba8_39c4_5726_9aaa_beefd4c601d6" vbProcedure="false">Graphs!$E$8</definedName>
    <definedName function="false" hidden="false" name="mleaf_fb4f18f1_baf2_5c22_86f2_c9496ebbf376" vbProcedure="false">Graphs!$D$52</definedName>
    <definedName function="false" hidden="false" name="mleaf_fb516a98_3391_536c_9ba7_bbd7f799403e" vbProcedure="false">'Use Phase'!$M$245</definedName>
    <definedName function="false" hidden="false" name="mleaf_fb576ea5_9968_5564_af58_135251b5ecc0" vbProcedure="false">'Use Phase'!$K$342</definedName>
    <definedName function="false" hidden="false" name="mleaf_fb5aff97_bee2_5b99_8783_c17c418a3ffe" vbProcedure="false">'Use Phase'!$L$154</definedName>
    <definedName function="false" hidden="false" name="mleaf_fb5c6e36_d51e_5b17_a995_8a07cf405464" vbProcedure="false">Recycling!$H$127</definedName>
    <definedName function="false" hidden="false" name="mleaf_fb5d7508_e4f7_5e90_9d48_4f08cd42c305" vbProcedure="false">'Heat map article'!$L$45</definedName>
    <definedName function="false" hidden="false" name="mleaf_fb5e89df_6bef_586f_9b75_20f797875306" vbProcedure="false">'Use Phase_Grid'!$P$142</definedName>
    <definedName function="false" hidden="false" name="mleaf_fb641d8b_b10c_52bd_8ec8_735b21fa3b50" vbProcedure="false">Resume_SensAnal!$AN$63</definedName>
    <definedName function="false" hidden="false" name="mleaf_fb665c62_8368_53fc_b2f7_69e72dfc80a2" vbProcedure="false">Production!$AT$145</definedName>
    <definedName function="false" hidden="false" name="mleaf_fb690bef_c23e_56e7_aabd_ddab0f86b48c" vbProcedure="false">Recycling!$AD$173</definedName>
    <definedName function="false" hidden="false" name="mleaf_fb6f5116_ec2b_5b3f_bfcd_217f6b5e1c6c" vbProcedure="false">Resume_SensAnal!$AB$57</definedName>
    <definedName function="false" hidden="false" name="mleaf_fb7101e7_69fd_53f4_8b9e_29b78f62f032" vbProcedure="false">'Heat map article'!$AB$127</definedName>
    <definedName function="false" hidden="false" name="mleaf_fb72602d_e53d_5e4a_8c44_e30db9f178a6" vbProcedure="false">Resume_SensAnal!$AD$91</definedName>
    <definedName function="false" hidden="false" name="mleaf_fb73d392_3b50_5170_a658_04d2fa1417f3" vbProcedure="false">'Heat map article'!$D$37</definedName>
    <definedName function="false" hidden="false" name="mleaf_fb786a09_e570_5d51_bdb3_0359803c1135" vbProcedure="false">'Use Phase'!$J$386</definedName>
    <definedName function="false" hidden="false" name="mleaf_fb7bbfc0_9ed7_5870_b61f_3a52143b809b" vbProcedure="false">Resume_SensAnal!$Q$36</definedName>
    <definedName function="false" hidden="false" name="mleaf_fb7c637d_6167_5077_853c_95cdf21e102f" vbProcedure="false">Resume_SensAnal!$S$45</definedName>
    <definedName function="false" hidden="false" name="mleaf_fb7e2b43_2026_51cc_a2f6_a8ef5d9740c2" vbProcedure="false">Resume_SensAnal!$I$28</definedName>
    <definedName function="false" hidden="false" name="mleaf_fb7f142b_b09c_5cd5_95c6_8fe668c9df41" vbProcedure="false">Production!$AC$6</definedName>
    <definedName function="false" hidden="false" name="mleaf_fb893b2b_4ebd_5d83_b8a7_ac2f6d7c4778" vbProcedure="false">Resume_SensAnal!$AE$77</definedName>
    <definedName function="false" hidden="false" name="mleaf_fb8aca42_adfc_52cd_8b52_54d0ee755677" vbProcedure="false">'Use Phase_Grid'!$K$84</definedName>
    <definedName function="false" hidden="false" name="mleaf_fb8d5ae7_0f55_5c47_8ac4_558bbae0a2d8" vbProcedure="false">Production!$M$61</definedName>
    <definedName function="false" hidden="false" name="mleaf_fb92288e_8063_52f4_b0a5_bae6e9d4bf61" vbProcedure="false">'Heat map article'!$Z$6</definedName>
    <definedName function="false" hidden="false" name="mleaf_fb96e02f_ba43_5c77_80b8_e46d1c6c1fcc" vbProcedure="false">'Use Phase'!$K$57</definedName>
    <definedName function="false" hidden="false" name="mleaf_fb9a0c45_0ad3_5498_bcb5_388a9db73c12" vbProcedure="false">'Heat map article'!$Z$29</definedName>
    <definedName function="false" hidden="false" name="mleaf_fb9b03cc_d60c_5c09_b798_5ac802a719c9" vbProcedure="false">Whisker_Sens!$D$23</definedName>
    <definedName function="false" hidden="false" name="mleaf_fb9cf3be_4ca0_55d0_ae6e_dd220b457313" vbProcedure="false">'Heat map article'!$D$43</definedName>
    <definedName function="false" hidden="false" name="mleaf_fba527d4_e9c6_5003_82ee_4f37bd5449b0" vbProcedure="false">Whisker_Sens!$J$7</definedName>
    <definedName function="false" hidden="false" name="mleaf_fba69207_0d9a_5ec3_b826_0e8bd8de192b" vbProcedure="false">Resume_SensAnal!$I$190</definedName>
    <definedName function="false" hidden="false" name="mleaf_fba69d89_7a91_5fe5_944c_8d360d720163" vbProcedure="false">'Use Phase_Grid'!$E$58</definedName>
    <definedName function="false" hidden="false" name="mleaf_fba95bd5_4587_53e2_bfd8_7274a36de6c6" vbProcedure="false">'Use Phase_Grid'!$K$241</definedName>
    <definedName function="false" hidden="false" name="mleaf_fbac5a6b_9cde_588a_a109_54d72fbc3dea" vbProcedure="false">'Heat map article'!$AF$6</definedName>
    <definedName function="false" hidden="false" name="mleaf_fbacef4c_8b1d_5c8a_a6d5_6dc3a3131bcb" vbProcedure="false">'Heat map article'!$Z$130</definedName>
    <definedName function="false" hidden="false" name="mleaf_fbb363fe_fecb_5b6c_99af_d06d337602c9" vbProcedure="false">Resume_SensAnal!$K$13</definedName>
    <definedName function="false" hidden="false" name="mleaf_fbb3775f_2c8b_542f_a627_590a1409e70e" vbProcedure="false">'Use Phase'!$R$115</definedName>
    <definedName function="false" hidden="false" name="mleaf_fbb69e48_dd61_5a2d_ac67_4a139a3d704d" vbProcedure="false">Production!$H$136</definedName>
    <definedName function="false" hidden="false" name="mleaf_fbb8e7d8_f00a_5f67_9395_0b0564efc0fb" vbProcedure="false">'Use Phase_Grid'!$N$166</definedName>
    <definedName function="false" hidden="false" name="mleaf_fbbd2a51_8896_5a34_bd0d_7af1322f094d" vbProcedure="false">'Use Phase'!$V$172</definedName>
    <definedName function="false" hidden="false" name="mleaf_fbc207ff_b4ef_50eb_8b3b_186d22dac76e" vbProcedure="false">Recycling!$BJ$318</definedName>
    <definedName function="false" hidden="false" name="mleaf_fbc267b5_f32f_593d_b29b_48d861433064" vbProcedure="false">Resume_SensAnal!$P$126</definedName>
    <definedName function="false" hidden="false" name="mleaf_fbc3f923_915b_5a3f_83e0_531c36c35686" vbProcedure="false">Recycling!$BP$109</definedName>
    <definedName function="false" hidden="false" name="mleaf_fbc664b1_d044_5b79_a4d3_fee33127ff91" vbProcedure="false">'Use Phase_Grid'!$L$35</definedName>
    <definedName function="false" hidden="false" name="mleaf_fbc6a53d_e281_5b74_8078_3a1c2c44905e" vbProcedure="false">'Use Phase'!$O$77</definedName>
    <definedName function="false" hidden="false" name="mleaf_fbc96ef2_ffee_5ce7_a61a_464644e4779a" vbProcedure="false">Production!$H$207</definedName>
    <definedName function="false" hidden="false" name="mleaf_fbcb030f_49d3_5469_ab96_96e7277386cc" vbProcedure="false">'Use Phase'!$V$169</definedName>
    <definedName function="false" hidden="false" name="mleaf_fbcb707d_b14a_584a_a23c_7d3f06d4cd30" vbProcedure="false">'Use Phase_Grid'!$M$211</definedName>
    <definedName function="false" hidden="false" name="mleaf_fbd0977e_ea68_5009_b253_bb44723cfafa" vbProcedure="false">Recycling!$BP$298</definedName>
    <definedName function="false" hidden="false" name="mleaf_fbd3d9f3_501f_5778_8f3b_ea873cc0691c" vbProcedure="false">'Use Phase'!$K$255</definedName>
    <definedName function="false" hidden="false" name="mleaf_fbd44dd7_7c38_526b_830c_fd9d30bdb4f0" vbProcedure="false">Recycling!$AR$304</definedName>
    <definedName function="false" hidden="false" name="mleaf_fbd474c2_e3e1_5fd5_942e_d3fe12be0811" vbProcedure="false">Resume_SensAnal!$AD$47</definedName>
    <definedName function="false" hidden="false" name="mleaf_fbd86cd3_2cb5_5dad_9e10_2a6cef7f7e98" vbProcedure="false">Recycling!$AS$58</definedName>
    <definedName function="false" hidden="false" name="mleaf_fbd9f03d_5701_5cc2_b404_2a8ede39ef09" vbProcedure="false">'Heat map article'!$P$111</definedName>
    <definedName function="false" hidden="false" name="mleaf_fbdc292f_a300_598f_b663_c110d5be680e" vbProcedure="false">'Heat map article'!$AG$67</definedName>
    <definedName function="false" hidden="false" name="mleaf_fbdc3333_920e_533a_a48d_f8a1721cdd23" vbProcedure="false">'Use Phase'!$J$159</definedName>
    <definedName function="false" hidden="false" name="mleaf_fbe2c7f0_417a_52d8_8d93_c3be9f8c9ae6" vbProcedure="false">Resume_SensAnal!$D$105</definedName>
    <definedName function="false" hidden="false" name="mleaf_fbe7c68d_53d1_5d8f_8ec3_0f3d2935d493" vbProcedure="false">Production!$BJ$3</definedName>
    <definedName function="false" hidden="false" name="mleaf_fbe8350c_3f30_58d1_9502_693fef27280e" vbProcedure="false">'Use Phase'!$AH$272</definedName>
    <definedName function="false" hidden="false" name="mleaf_fbe9cd14_f151_57af_8112_9ed2fd84d790" vbProcedure="false">Production!$L$163</definedName>
    <definedName function="false" hidden="false" name="mleaf_fbea411d_f9e6_56b6_9b37_1cc09cc20308" vbProcedure="false">'Use Phase'!$AE$345</definedName>
    <definedName function="false" hidden="false" name="mleaf_fbfbc472_4eb6_51b0_835c_96736ed93f89" vbProcedure="false">'Use Phase'!$U$150</definedName>
    <definedName function="false" hidden="false" name="mleaf_fbfcf7a9_a0f4_5384_8c66_aaba7f201818" vbProcedure="false">'Heat map article'!$X$99</definedName>
    <definedName function="false" hidden="false" name="mleaf_fbfd9c59_21f4_5de2_af0f_93969c1a0955" vbProcedure="false">'Use Phase_Grid'!$T$175</definedName>
    <definedName function="false" hidden="false" name="mleaf_fc008b17_0dd7_5646_b088_ad4cbf4df037" vbProcedure="false">Recycling!$BO$320</definedName>
    <definedName function="false" hidden="false" name="mleaf_fc0271a3_eeb0_5135_8ff4_e6f1a7fdc778" vbProcedure="false">'Use Phase_Grid'!$O$257</definedName>
    <definedName function="false" hidden="false" name="mleaf_fc06259c_a792_5a5c_b992_3d5ce81dec9f" vbProcedure="false">Recycling!$BN$313</definedName>
    <definedName function="false" hidden="false" name="mleaf_fc0a5a6d_25ff_5787_ba37_89f228a59b95" vbProcedure="false">'Use Phase'!$AD$242</definedName>
    <definedName function="false" hidden="false" name="mleaf_fc0a9d43_cbb9_5b06_94d1_5bc7706bc64a" vbProcedure="false">Resume_SensAnal!$N$93</definedName>
    <definedName function="false" hidden="false" name="mleaf_fc0e2ab6_b9be_5a0d_bf91_c6c94a2463eb" vbProcedure="false">Recycling!$CC$106</definedName>
    <definedName function="false" hidden="false" name="mleaf_fc0e3038_ccb1_5348_a3c5_ef628df364b8" vbProcedure="false">Production!$H$60</definedName>
    <definedName function="false" hidden="false" name="mleaf_fc0fa40f_d269_589f_a0b7_a1fe67afa8d9" vbProcedure="false">'Heat map article'!$AG$96</definedName>
    <definedName function="false" hidden="false" name="mleaf_fc113971_9b38_59cb_999a_638b89505116" vbProcedure="false">Whisker_Sens!$J$20</definedName>
    <definedName function="false" hidden="false" name="mleaf_fc175cb7_dd0a_5640_9d76_06b16229122f" vbProcedure="false">'Use Phase_Grid'!$J$241</definedName>
    <definedName function="false" hidden="false" name="mleaf_fc180c3d_8bb6_5cfa_bb3a_359b0df091b7" vbProcedure="false">Resume_SensAnal!$K$102</definedName>
    <definedName function="false" hidden="false" name="mleaf_fc18ee88_d220_5dcc_9f92_e5c4f13a1cb3" vbProcedure="false">Resume_SensAnal!$AL$30</definedName>
    <definedName function="false" hidden="false" name="mleaf_fc192cc6_bd86_52a5_b09a_32bdd7b77e7d" vbProcedure="false">'Use Phase'!$AH$286</definedName>
    <definedName function="false" hidden="false" name="mleaf_fc1ebe64_590f_5ae7_accf_2b0dd31627c5" vbProcedure="false">Recycling!$R$149</definedName>
    <definedName function="false" hidden="false" name="mleaf_fc207c5a_bbdc_55d4_ae20_1fec6bbea776" vbProcedure="false">Resume_SensAnal!$D$66</definedName>
    <definedName function="false" hidden="false" name="mleaf_fc230db0_2bab_57b5_a498_0b10417cccde" vbProcedure="false">'Use Phase'!$J$198</definedName>
    <definedName function="false" hidden="false" name="mleaf_fc23d5b2_d3e4_5e94_8255_77e0a51cc7e2" vbProcedure="false">'Use Phase'!$AG$254</definedName>
    <definedName function="false" hidden="false" name="mleaf_fc241e1f_e095_5460_98d7_9229cc2ac157" vbProcedure="false">'Use Phase'!$N$200</definedName>
    <definedName function="false" hidden="false" name="mleaf_fc25d571_23f2_57a0_b7a8_060e9377f501" vbProcedure="false">'Heat map article'!$I$98</definedName>
    <definedName function="false" hidden="false" name="mleaf_fc2a9b42_5766_5e93_b24a_979289e37053" vbProcedure="false">'Use Phase'!$O$215</definedName>
    <definedName function="false" hidden="false" name="mleaf_fc2ccd99_e853_55bf_ad88_0f0d8324f5aa" vbProcedure="false">Recycling!$BR$110</definedName>
    <definedName function="false" hidden="false" name="mleaf_fc2d1349_ce7a_5c20_882f_4d351b6b11e0" vbProcedure="false">'Use Phase'!$AK$201</definedName>
    <definedName function="false" hidden="false" name="mleaf_fc2dec93_1a12_5291_a52a_4c762eafd7c6" vbProcedure="false">'Heat map article'!$AU$27</definedName>
    <definedName function="false" hidden="false" name="mleaf_fc2e0b19_e5da_5532_9fe9_772a7e5aaf12" vbProcedure="false">Recycling!$AZ$148</definedName>
    <definedName function="false" hidden="false" name="mleaf_fc3151fa_af4f_5a5a_804a_66b30af0f523" vbProcedure="false">'Use Phase_Grid'!$O$172</definedName>
    <definedName function="false" hidden="false" name="mleaf_fc31d958_2de7_59e8_a521_f7e2e2eaabd9" vbProcedure="false">'Heat map article'!$M$98</definedName>
    <definedName function="false" hidden="false" name="mleaf_fc387435_120c_579e_ab10_a71c4e804d1b" vbProcedure="false">'Use Phase'!$S$191</definedName>
    <definedName function="false" hidden="false" name="mleaf_fc388e46_ed42_5734_8946_1c9738b34443" vbProcedure="false">Production!$V$143</definedName>
    <definedName function="false" hidden="false" name="mleaf_fc397e14_c4b5_5f8d_a52b_ca358bb6a0e2" vbProcedure="false">'Heat map article'!$AI$81</definedName>
    <definedName function="false" hidden="false" name="mleaf_fc39deff_73b8_5a87_96b7_93113b7aeefa" vbProcedure="false">'Heat map article'!$AB$61</definedName>
    <definedName function="false" hidden="false" name="mleaf_fc3b4ac4_4f2b_5f7d_a6f6_d92c63977086" vbProcedure="false">'Heat map article'!$BA$11</definedName>
    <definedName function="false" hidden="false" name="mleaf_fc3e41e0_8a37_5fb8_b08d_751cd6f9bf93" vbProcedure="false">'Heat map article'!$AA$79</definedName>
    <definedName function="false" hidden="false" name="mleaf_fc45f0dc_cb77_591f_9474_3181046741f5" vbProcedure="false">Resume_SensAnal!$AP$121</definedName>
    <definedName function="false" hidden="false" name="mleaf_fc47d4d6_ab1f_5bcb_aed0_0c212459a1b5" vbProcedure="false">'Heat map article'!$G$17</definedName>
    <definedName function="false" hidden="false" name="mleaf_fc4c0afb_e7ff_55a7_b723_0c5e5d8c8195" vbProcedure="false">'Use Phase'!$AJ$290</definedName>
    <definedName function="false" hidden="false" name="mleaf_fc4c30b8_df8a_55fe_aab1_8ee0e306ff91" vbProcedure="false">Resume_SensAnal!$U$213</definedName>
    <definedName function="false" hidden="false" name="mleaf_fc4d6960_03f1_55d3_9a88_08573cff2bb2" vbProcedure="false">'Use Phase'!$Q$159</definedName>
    <definedName function="false" hidden="false" name="mleaf_fc4ed551_50d9_5c98_bb32_5afc499ca1c8" vbProcedure="false">'Use Phase_Grid'!$P$230</definedName>
    <definedName function="false" hidden="false" name="mleaf_fc4fa2d6_4fa6_5472_93b8_58ae2cf29aac" vbProcedure="false">'Use Phase'!$P$388</definedName>
    <definedName function="false" hidden="false" name="mleaf_fc510027_1ce9_5a28_ad6b_caddc6c7e3e5" vbProcedure="false">Resume_SensAnal!$F$164</definedName>
    <definedName function="false" hidden="false" name="mleaf_fc524321_1afe_5898_9e3f_c38af8b9bbb0" vbProcedure="false">'Use Phase'!$J$135</definedName>
    <definedName function="false" hidden="false" name="mleaf_fc59461d_02fd_5790_a15e_52ad3d08f693" vbProcedure="false">'Heat map article'!$AL$9</definedName>
    <definedName function="false" hidden="false" name="mleaf_fc5cb7b0_f70e_562e_bd6c_b6af12e3ab79" vbProcedure="false">'Use Phase'!$AJ$317</definedName>
    <definedName function="false" hidden="false" name="mleaf_fc618896_fb92_5115_8be2_d2bdf8590f5d" vbProcedure="false">'Use Phase'!$P$49</definedName>
    <definedName function="false" hidden="false" name="mleaf_fc61b32b_ad8c_533a_ac1a_1a0e8e0aa999" vbProcedure="false">'Use Phase'!$V$319</definedName>
    <definedName function="false" hidden="false" name="mleaf_fc632f2f_34fd_5c87_a053_8602fb042aa5" vbProcedure="false">'Use Phase'!$AK$248</definedName>
    <definedName function="false" hidden="false" name="mleaf_fc65aad8_7379_5714_8dd4_67759a1d2b14" vbProcedure="false">Recycling!$BN$328</definedName>
    <definedName function="false" hidden="false" name="mleaf_fc676163_ca8e_5ba4_a785_622aeff5f3b9" vbProcedure="false">Recycling!$R$130</definedName>
    <definedName function="false" hidden="false" name="mleaf_fc683bc4_c96f_5de0_ab9d_5559bb4e310a" vbProcedure="false">'Use Phase_Grid'!$S$187</definedName>
    <definedName function="false" hidden="false" name="mleaf_fc68edab_22a7_5808_8f57_a0dbc3e9228c" vbProcedure="false">Graphs!$I$31</definedName>
    <definedName function="false" hidden="false" name="mleaf_fc703a86_4c0d_5d2e_9575_c960ef695115" vbProcedure="false">Resume_SensAnal!$AN$107</definedName>
    <definedName function="false" hidden="false" name="mleaf_fc707327_c782_5ab9_9e9b_79c4a4738a7e" vbProcedure="false">'Use Phase_Grid'!$G$40</definedName>
    <definedName function="false" hidden="false" name="mleaf_fc711a40_f7b8_58f6_988d_1e04a0ccc5ff" vbProcedure="false">Recycling!$AU$54</definedName>
    <definedName function="false" hidden="false" name="mleaf_fc72a863_7502_5fce_b1e1_66bd35a2390d" vbProcedure="false">Recycling!$L$154</definedName>
    <definedName function="false" hidden="false" name="mleaf_fc7501b7_083b_5f23_93c8_f9947f85aa70" vbProcedure="false">Production!$BO$52</definedName>
    <definedName function="false" hidden="false" name="mleaf_fc767493_04ee_5902_8b50_3fa89e0aa669" vbProcedure="false">'Heat map article'!$J$112</definedName>
    <definedName function="false" hidden="false" name="mleaf_fc76d40b_fbeb_53a0_b872_b10043c0caaf" vbProcedure="false">'Use Phase'!$S$229</definedName>
    <definedName function="false" hidden="false" name="mleaf_fc79531f_c527_5e6f_a140_6d4f59e0567d" vbProcedure="false">Recycling!$BP$335</definedName>
    <definedName function="false" hidden="false" name="mleaf_fc7be7ec_be92_5b6b_9e37_046bf662723a" vbProcedure="false">'Heat map article'!$W$132</definedName>
    <definedName function="false" hidden="false" name="mleaf_fc83ea05_0598_500b_b9de_a11e7deb80dd" vbProcedure="false">'Heat map article'!$AA$133</definedName>
    <definedName function="false" hidden="false" name="mleaf_fc888b87_5540_502b_91ac_3f20462012b2" vbProcedure="false">'Use Phase_Grid'!$M$56</definedName>
    <definedName function="false" hidden="false" name="mleaf_fc8cce19_2600_5a5d_943d_04409b873682" vbProcedure="false">Production!$I$112</definedName>
    <definedName function="false" hidden="false" name="mleaf_fc9088df_0e04_5ce5_ba6a_458ffd8371b9" vbProcedure="false">'Use Phase'!$M$237</definedName>
    <definedName function="false" hidden="false" name="mleaf_fc90e8f8_e511_5150_98a9_aa30e291b8a9" vbProcedure="false">'Use Phase_Grid'!$L$117</definedName>
    <definedName function="false" hidden="false" name="mleaf_fc99d3af_82fc_5457_a820_ea0d5c4dcb1a" vbProcedure="false">Recycling!$K$108</definedName>
    <definedName function="false" hidden="false" name="mleaf_fc9a358c_d16d_594e_b8d3_86f2823d3f1e" vbProcedure="false">Production!$BO$149</definedName>
    <definedName function="false" hidden="false" name="mleaf_fc9baeb6_adeb_547a_a8cf_bed470cf9b79" vbProcedure="false">Production!$O$157</definedName>
    <definedName function="false" hidden="false" name="mleaf_fc9dc12f_bb8f_578b_b301_815b0dbfc325" vbProcedure="false">Production!$Y$95</definedName>
    <definedName function="false" hidden="false" name="mleaf_fca0bdd0_b58f_57d2_83ba_ec40eefe4495" vbProcedure="false">'Use Phase'!$Q$184</definedName>
    <definedName function="false" hidden="false" name="mleaf_fca0cbb2_ea35_54df_aed0_ce1b71437f47" vbProcedure="false">'Heat map article'!$F$6</definedName>
    <definedName function="false" hidden="false" name="mleaf_fca4ad84_2860_58ad_b9be_20f3be0684e3" vbProcedure="false">'Use Phase'!$M$297</definedName>
    <definedName function="false" hidden="false" name="mleaf_fca56bf2_a772_5cc7_a0d9_2edcf1d5daf1" vbProcedure="false">Recycling!$S$111</definedName>
    <definedName function="false" hidden="false" name="mleaf_fca68b72_5f46_5e6d_bb3a_067ee5742603" vbProcedure="false">Production!$C$40</definedName>
    <definedName function="false" hidden="false" name="mleaf_fca9cd01_eef0_5e5d_bd90_9dd7b4147c59" vbProcedure="false">'Use Phase'!$L$324</definedName>
    <definedName function="false" hidden="false" name="mleaf_fcaaf99e_6ccc_525b_8596_4db320a7d45e" vbProcedure="false">Resume_SensAnal!$Q$157</definedName>
    <definedName function="false" hidden="false" name="mleaf_fcab95a4_dd3a_5767_b4a7_671a0cc10189" vbProcedure="false">Resume_SensAnal!$D$134</definedName>
    <definedName function="false" hidden="false" name="mleaf_fcabf750_5eb2_5865_87ad_f8355cf2bd82" vbProcedure="false">'Use Phase'!$R$96</definedName>
    <definedName function="false" hidden="false" name="mleaf_fcb003af_a6f6_56df_b73c_fe1b6bc0fda5" vbProcedure="false">Recycling!$AV$322</definedName>
    <definedName function="false" hidden="false" name="mleaf_fcb258d3_97fc_500a_8f6d_e802735caed7" vbProcedure="false">Resume_SensAnal!$N$211</definedName>
    <definedName function="false" hidden="false" name="mleaf_fcb49329_7bfd_5434_bb7b_74c3293a35eb" vbProcedure="false">Resume_SensAnal!$I$8</definedName>
    <definedName function="false" hidden="false" name="mleaf_fcb7aee6_60d9_53ce_9909_5678b9e8ce0d" vbProcedure="false">Production!$L$104</definedName>
    <definedName function="false" hidden="false" name="mleaf_fcb83ff0_269b_564d_b04c_b9a7350e4a33" vbProcedure="false">Recycling!$AE$203</definedName>
    <definedName function="false" hidden="false" name="mleaf_fcbbf737_68fe_5d29_875f_27947eb4365f" vbProcedure="false">Resume_SensAnal!$AF$95</definedName>
    <definedName function="false" hidden="false" name="mleaf_fcbccbbc_853b_5e56_82cd_2a5828e6d445" vbProcedure="false">'Heat map article'!$U$155</definedName>
    <definedName function="false" hidden="false" name="mleaf_fcbf4989_e822_595b_b403_1c1c98ac1be7" vbProcedure="false">Resume_SensAnal!$D$129</definedName>
    <definedName function="false" hidden="false" name="mleaf_fcc3fad0_1818_5255_a8ca_04ee6a04a9aa" vbProcedure="false">'Use Phase'!$AE$233</definedName>
    <definedName function="false" hidden="false" name="mleaf_fcc4d27a_3c9a_5bb6_8bd9_3665c2ce2a96" vbProcedure="false">Resume_SensAnal!$M$29</definedName>
    <definedName function="false" hidden="false" name="mleaf_fcd199cf_4857_5881_9d2d_fe937a80d9be" vbProcedure="false">Recycling!$BA$86</definedName>
    <definedName function="false" hidden="false" name="mleaf_fcd269b3_7533_50aa_8e18_5562aa6b41c7" vbProcedure="false">Recycling!$Q$144</definedName>
    <definedName function="false" hidden="false" name="mleaf_fcd3657e_84ea_5b82_8ee4_e60287a1025d" vbProcedure="false">'Use Phase'!$N$76</definedName>
    <definedName function="false" hidden="false" name="mleaf_fcd40d18_bd4f_53bc_bc8c_84e55e6375a8" vbProcedure="false">'Use Phase'!$AG$334</definedName>
    <definedName function="false" hidden="false" name="mleaf_fcdb633e_503c_5c91_95c8_9844a8712170" vbProcedure="false">'Use Phase'!$J$239</definedName>
    <definedName function="false" hidden="false" name="mleaf_fcddc28d_eddf_586c_a4cc_f5a6f03315d5" vbProcedure="false">'Use Phase'!$J$85</definedName>
    <definedName function="false" hidden="false" name="mleaf_fce3804e_aa08_58f0_b1b8_ad01324a33d4" vbProcedure="false">'Use Phase'!$S$201</definedName>
    <definedName function="false" hidden="false" name="mleaf_fcebf5c8_843b_58ce_86d6_73df7d73813d" vbProcedure="false">'Use Phase_Grid'!$O$258</definedName>
    <definedName function="false" hidden="false" name="mleaf_fcec7eb4_c89e_522b_a3ad_1cc5b587a0d6" vbProcedure="false">'Use Phase'!$AF$220</definedName>
    <definedName function="false" hidden="false" name="mleaf_fcecb031_f5d6_5f8d_afdf_21fa4fef9605" vbProcedure="false">'Use Phase'!$W$241</definedName>
    <definedName function="false" hidden="false" name="mleaf_fcee4a18_8a19_5ecf_a1a0_846eb92a50bb" vbProcedure="false">'Use Phase_Grid'!$M$24</definedName>
    <definedName function="false" hidden="false" name="mleaf_fcee5ab3_907f_5823_8473_a04cb541777b" vbProcedure="false">'Heat map article'!$L$78</definedName>
    <definedName function="false" hidden="false" name="mleaf_fcee6f97_7c75_5b76_8e72_7b77885c0139" vbProcedure="false">Resume_SensAnal!$AK$111</definedName>
    <definedName function="false" hidden="false" name="mleaf_fcef8f40_3e49_5e15_b552_0fba5f1049a4" vbProcedure="false">'Use Phase'!$N$283</definedName>
    <definedName function="false" hidden="false" name="mleaf_fcf0545e_26c6_5f83_9745_0c9eb160e7fd" vbProcedure="false">'Use Phase'!$K$27</definedName>
    <definedName function="false" hidden="false" name="mleaf_fcf1c2c3_11cf_58d7_b2ce_b8a8131366d1" vbProcedure="false">Production!$M$235</definedName>
    <definedName function="false" hidden="false" name="mleaf_fcf2c569_9efd_5450_8e60_612b94f4a207" vbProcedure="false">Production!$N$105</definedName>
    <definedName function="false" hidden="false" name="mleaf_fcf40036_b051_5baf_a6f2_75e88c16f061" vbProcedure="false">Recycling!$AA$199</definedName>
    <definedName function="false" hidden="false" name="mleaf_fcf595fa_1f6a_5ae5_9c43_5a7a047d62a4" vbProcedure="false">'Use Phase'!$J$160</definedName>
    <definedName function="false" hidden="false" name="mleaf_fcf8100a_4d46_5bd2_9cde_a1bb357a097b" vbProcedure="false">'Use Phase'!$P$185</definedName>
    <definedName function="false" hidden="false" name="mleaf_fcfe5618_2858_552e_81d0_1f639ee1c499" vbProcedure="false">Resume_SensAnal!$A$219</definedName>
    <definedName function="false" hidden="false" name="mleaf_fd036e68_1202_540d_acbb_b088ae28d639" vbProcedure="false">Resume_SensAnal!$I$97</definedName>
    <definedName function="false" hidden="false" name="mleaf_fd06a1e1_8437_563c_9109_45e407bb8348" vbProcedure="false">Whisker_Sens!$C$59</definedName>
    <definedName function="false" hidden="false" name="mleaf_fd0730f9_fdee_5f1d_8c65_a0a5263ffc65" vbProcedure="false">'Heat map article'!$AY$28</definedName>
    <definedName function="false" hidden="false" name="mleaf_fd0928b5_e127_515b_a157_8bf02fc295ee" vbProcedure="false">'Heat map article'!$AD$22</definedName>
    <definedName function="false" hidden="false" name="mleaf_fd09a699_c79f_55d3_ba86_ef2800b98f02" vbProcedure="false">'Heat map article'!$Q$24</definedName>
    <definedName function="false" hidden="false" name="mleaf_fd0ab869_7af6_5d5d_b4ba_8e56b10b70c9" vbProcedure="false">Resume_SensAnal!$G$72</definedName>
    <definedName function="false" hidden="false" name="mleaf_fd18a4c4_dc2c_59f1_8a0b_267df6f814c4" vbProcedure="false">Resume_SensAnal!$M$202</definedName>
    <definedName function="false" hidden="false" name="mleaf_fd1be8ed_924c_5116_8699_42393624fa55" vbProcedure="false">'Heat map article'!$C$31</definedName>
    <definedName function="false" hidden="false" name="mleaf_fd1cef34_176c_5cd7_9991_9434257013ab" vbProcedure="false">Resume_SensAnal!$F$194</definedName>
    <definedName function="false" hidden="false" name="mleaf_fd1e7f65_f68b_5521_8495_433ded4b30f8" vbProcedure="false">Resume_SensAnal!$G$148</definedName>
    <definedName function="false" hidden="false" name="mleaf_fd1e93c9_2cb3_5f46_8344_b191bf656178" vbProcedure="false">'Heat map article'!$G$128</definedName>
    <definedName function="false" hidden="false" name="mleaf_fd200e96_bb02_59d5_8e7f_c2d4c1e6862b" vbProcedure="false">Recycling!$BH$116</definedName>
    <definedName function="false" hidden="false" name="mleaf_fd2169a0_a634_517f_be45_2abb2deee690" vbProcedure="false">Production!$Q$154</definedName>
    <definedName function="false" hidden="false" name="mleaf_fd2286d7_5589_518a_978d_ddf920c59209" vbProcedure="false">Resume_SensAnal!$AQ$30</definedName>
    <definedName function="false" hidden="false" name="mleaf_fd236748_58d2_5db0_9bd6_1516257a929e" vbProcedure="false">'Use Phase'!$Q$99</definedName>
    <definedName function="false" hidden="false" name="mleaf_fd2756da_0bb7_56b6_9213_36134de0901a" vbProcedure="false">'Use Phase'!$K$304</definedName>
    <definedName function="false" hidden="false" name="mleaf_fd28bc3f_128e_5cb5_ba2f_ebfe0e51ae31" vbProcedure="false">Recycling!$V$121</definedName>
    <definedName function="false" hidden="false" name="mleaf_fd2a63e2_5329_53f6_817a_ca556cb10f31" vbProcedure="false">Production!$N$231</definedName>
    <definedName function="false" hidden="false" name="mleaf_fd2a7fc3_a1a0_59b3_a315_b9b2f8cf99be" vbProcedure="false">Resume_SensAnal!$AP$38</definedName>
    <definedName function="false" hidden="false" name="mleaf_fd2aeabb_6394_56ce_9168_70d33643f1d7" vbProcedure="false">'Heat map article'!$AU$14</definedName>
    <definedName function="false" hidden="false" name="mleaf_fd306892_0817_54d0_9c43_92a0d234d8c4" vbProcedure="false">Recycling!$AC$86</definedName>
    <definedName function="false" hidden="false" name="mleaf_fd326832_1049_5041_b361_619400a233ff" vbProcedure="false">Recycling!$I$94</definedName>
    <definedName function="false" hidden="false" name="mleaf_fd35be6a_b3bb_5a96_b8ba_dd83edd69e10" vbProcedure="false">Recycling!$AT$319</definedName>
    <definedName function="false" hidden="false" name="mleaf_fd370fab_78f0_561c_9ae5_aed5505576ec" vbProcedure="false">'Heat map article'!$AS$9</definedName>
    <definedName function="false" hidden="false" name="mleaf_fd39eb04_92a9_5dfe_9f2a_5d5794e07cc3" vbProcedure="false">'Use Phase_Grid'!$O$44</definedName>
    <definedName function="false" hidden="false" name="mleaf_fd3bbbc2_42f6_54a2_8eb7_db5f8514b2d6" vbProcedure="false">Resume_SensAnal!$AI$87</definedName>
    <definedName function="false" hidden="false" name="mleaf_fd3bec41_94f7_545a_8930_7a212cc3a2c2" vbProcedure="false">'Use Phase'!$AK$322</definedName>
    <definedName function="false" hidden="false" name="mleaf_fd3c017f_701e_5525_a4a2_a3c5888853e6" vbProcedure="false">Production!$BM$156</definedName>
    <definedName function="false" hidden="false" name="mleaf_fd3e9722_d60f_524a_85c1_71d8f4ae84c6" vbProcedure="false">'Use Phase'!$V$207</definedName>
    <definedName function="false" hidden="false" name="mleaf_fd41dae4_5152_5f1d_945d_e4ed3284f222" vbProcedure="false">'Use Phase'!$L$130</definedName>
    <definedName function="false" hidden="false" name="mleaf_fd4299af_8a60_5fd4_abb5_d37e31fd9afe" vbProcedure="false">Recycling!$O$151</definedName>
    <definedName function="false" hidden="false" name="mleaf_fd48e33b_11a9_5e24_baaa_9f7f904f3c39" vbProcedure="false">'Use Phase_Grid'!$U$171</definedName>
    <definedName function="false" hidden="false" name="mleaf_fd4d94d4_214a_5d80_8e7a_5f9bf96e6ce8" vbProcedure="false">Resume_SensAnal!$O$76</definedName>
    <definedName function="false" hidden="false" name="mleaf_fd4dba8f_9896_5b6b_a09f_aa3edab0e4b8" vbProcedure="false">'Use Phase'!$P$399</definedName>
    <definedName function="false" hidden="false" name="mleaf_fd4e2d66_bb8c_5ea1_bed5_ea0c65e26d17" vbProcedure="false">'Use Phase_Grid'!$B$23</definedName>
    <definedName function="false" hidden="false" name="mleaf_fd508cbd_e54e_52ae_825a_c6f2b2654dbe" vbProcedure="false">Production!$AW$4</definedName>
    <definedName function="false" hidden="false" name="mleaf_fd529701_7864_55fc_9646_e191bf18800e" vbProcedure="false">Whisker_Sens!$E$48</definedName>
    <definedName function="false" hidden="false" name="mleaf_fd54100a_593b_57a3_a3ab_1739d7714672" vbProcedure="false">'Use Phase'!$AD$209</definedName>
    <definedName function="false" hidden="false" name="mleaf_fd566806_a2c4_565e_b9fe_0f861fcdc7c9" vbProcedure="false">'Use Phase'!$M$279</definedName>
    <definedName function="false" hidden="false" name="mleaf_fd5c5563_1898_5a50_bfea_277addae8dca" vbProcedure="false">'Heat map article'!$Y$54</definedName>
    <definedName function="false" hidden="false" name="mleaf_fd5dd436_82dc_5f9b_96a5_3d3766dab2ea" vbProcedure="false">'Use Phase'!$AL$140</definedName>
    <definedName function="false" hidden="false" name="mleaf_fd62e134_7b5c_5ace_90be_3fce2d4b9c55" vbProcedure="false">Resume_SensAnal!$B$190</definedName>
    <definedName function="false" hidden="false" name="mleaf_fd639046_749a_5e83_b55d_39fd0e9b1736" vbProcedure="false">'Heat map article'!$AH$81</definedName>
    <definedName function="false" hidden="false" name="mleaf_fd6657a6_d5c2_568d_a2e2_f623f905a78b" vbProcedure="false">Recycling!$BP$309</definedName>
    <definedName function="false" hidden="false" name="mleaf_fd674d3d_d980_52c2_976c_b674f98107fd" vbProcedure="false">'Heat map article'!$C$87</definedName>
    <definedName function="false" hidden="false" name="mleaf_fd67bbd8_40b5_52d5_931c_3713b5d86556" vbProcedure="false">Resume_SensAnal!$I$20</definedName>
    <definedName function="false" hidden="false" name="mleaf_fd6a0026_c545_54b9_9257_4eb5e009d7e9" vbProcedure="false">'Heat map article'!$L$17</definedName>
    <definedName function="false" hidden="false" name="mleaf_fd6a9d3c_4883_578d_9b84_fc88f681fcf6" vbProcedure="false">'Heat map article'!$D$42</definedName>
    <definedName function="false" hidden="false" name="mleaf_fd6b1fef_3f91_5916_840d_142abe41caee" vbProcedure="false">Resume_SensAnal!$H$123</definedName>
    <definedName function="false" hidden="false" name="mleaf_fd6db2dd_c119_5c4e_a9e5_9bef6d185607" vbProcedure="false">Resume_SensAnal!$J$162</definedName>
    <definedName function="false" hidden="false" name="mleaf_fd6fe224_c2d5_5ef7_95e0_89699c62d2b2" vbProcedure="false">Resume_SensAnal!$D$76</definedName>
    <definedName function="false" hidden="false" name="mleaf_fd702d9a_daee_5a6c_86fe_b0be3ba45e82" vbProcedure="false">'Use Phase'!$J$207</definedName>
    <definedName function="false" hidden="false" name="mleaf_fd727ff1_4b48_5a7c_bb97_aff9b3257746" vbProcedure="false">'Use Phase'!$AK$241</definedName>
    <definedName function="false" hidden="false" name="mleaf_fd73638c_2aef_5d35_b9d9_f6e94714710e" vbProcedure="false">Production!$AT$149</definedName>
    <definedName function="false" hidden="false" name="mleaf_fd7708c2_2b81_57a2_8b52_91e421bf7a17" vbProcedure="false">Resume_SensAnal!$AK$105</definedName>
    <definedName function="false" hidden="false" name="mleaf_fd782c92_36fb_5e42_a248_7a2a8587d0d5" vbProcedure="false">Production!$AA$146</definedName>
    <definedName function="false" hidden="false" name="mleaf_fd791682_9dc1_56f6_9cb2_cc7d1a85b779" vbProcedure="false">Graphs!$G$39</definedName>
    <definedName function="false" hidden="false" name="mleaf_fd7eb6f4_d052_5fac_a6a2_2f3e9f45781d" vbProcedure="false">'Heat map article'!$U$150</definedName>
    <definedName function="false" hidden="false" name="mleaf_fd7f08f1_c5eb_5699_ab44_f7322ac34cb1" vbProcedure="false">Resume_SensAnal!$AR$89</definedName>
    <definedName function="false" hidden="false" name="mleaf_fd807a1e_2d7c_501e_8d27_724d85f5b212" vbProcedure="false">Recycling!$AT$84</definedName>
    <definedName function="false" hidden="false" name="mleaf_fd82985d_a31b_5817_9fc4_7ba6e53be47e" vbProcedure="false">'Heat map article'!$W$44</definedName>
    <definedName function="false" hidden="false" name="mleaf_fd832139_46af_543d_9e0e_82773a118d0a" vbProcedure="false">'Use Phase_Grid'!$T$135</definedName>
    <definedName function="false" hidden="false" name="mleaf_fd845336_8470_5d8d_9c4b_633d20796483" vbProcedure="false">Resume_SensAnal!$M$118</definedName>
    <definedName function="false" hidden="false" name="mleaf_fd8479b0_726a_5197_a0ba_1e9f0cce6803" vbProcedure="false">Production!$H$245</definedName>
    <definedName function="false" hidden="false" name="mleaf_fd8a01bb_2f87_5696_b302_d397104d7898" vbProcedure="false">Resume_SensAnal!$D$79</definedName>
    <definedName function="false" hidden="false" name="mleaf_fd8e01db_0f3e_5f2c_bb2d_56b7e59df16d" vbProcedure="false">Resume_SensAnal!$P$207</definedName>
    <definedName function="false" hidden="false" name="mleaf_fd8f05ec_1ae2_5424_9758_d6a3532166c4" vbProcedure="false">'Use Phase'!$AI$192</definedName>
    <definedName function="false" hidden="false" name="mleaf_fd8f9a10_ed31_5a55_ae6c_7919a8d6f3b6" vbProcedure="false">Recycling!$P$173</definedName>
    <definedName function="false" hidden="false" name="mleaf_fd9197d2_5f73_5709_8d94_74f3630a4c2b" vbProcedure="false">Cover!$B$5</definedName>
    <definedName function="false" hidden="false" name="mleaf_fd91d241_b547_57e4_9c07_56012a4437fa" vbProcedure="false">'Heat map article'!$AJ$57</definedName>
    <definedName function="false" hidden="false" name="mleaf_fd93a6d8_9044_51c4_9757_5546398ce68f" vbProcedure="false">'Use Phase_Grid'!$P$223</definedName>
    <definedName function="false" hidden="false" name="mleaf_fd9484a8_99cb_579b_ad3b_fb13edf54c68" vbProcedure="false">'Use Phase'!$N$10</definedName>
    <definedName function="false" hidden="false" name="mleaf_fd98b68f_0f50_52e3_97ae_adade955ef29" vbProcedure="false">'Heat map article'!$D$32</definedName>
    <definedName function="false" hidden="false" name="mleaf_fd99c629_e30d_5cee_ac68_4130f4b31c68" vbProcedure="false">Resume_SensAnal!$A$28</definedName>
    <definedName function="false" hidden="false" name="mleaf_fd9b9f83_f8e1_5e8c_a3c8_f6b076b11cdc" vbProcedure="false">'Heat map article'!$K$76</definedName>
    <definedName function="false" hidden="false" name="mleaf_fd9d7266_0bad_5a32_81eb_01fa162937ba" vbProcedure="false">'Use Phase_Grid'!$N$14</definedName>
    <definedName function="false" hidden="false" name="mleaf_fda1b0c3_8f31_50fd_a35d_f087266e4562" vbProcedure="false">Recycling!$Q$183</definedName>
    <definedName function="false" hidden="false" name="mleaf_fda63bd7_1c7d_5872_9d96_b93ffd6b3fce" vbProcedure="false">'Heat map article'!$M$66</definedName>
    <definedName function="false" hidden="false" name="mleaf_fda7b479_c32d_58f7_bec7_a3df6cfb746f" vbProcedure="false">Recycling!$BN$300</definedName>
    <definedName function="false" hidden="false" name="mleaf_fdac62df_0322_5e91_b0e3_d566ad92797b" vbProcedure="false">Resume_SensAnal!$K$45</definedName>
    <definedName function="false" hidden="false" name="mleaf_fdae92eb_bef2_5c93_a7c9_e38bc98b4b1b" vbProcedure="false">'Heat map article'!$G$81</definedName>
    <definedName function="false" hidden="false" name="mleaf_fdb1dd87_763f_54a3_9be5_5758b1bdba3a" vbProcedure="false">Recycling!$T$148</definedName>
    <definedName function="false" hidden="false" name="mleaf_fdc157d4_5b19_58f8_9fa6_5d00f8d30e8f" vbProcedure="false">Graphs!$N$60</definedName>
    <definedName function="false" hidden="false" name="mleaf_fdc30131_ef94_5383_a59a_f9c11c9c6c55" vbProcedure="false">Resume_SensAnal!$AE$30</definedName>
    <definedName function="false" hidden="false" name="mleaf_fdc4f9bc_dde7_5cb1_b894_68ca4ba7b976" vbProcedure="false">'Use Phase'!$D$60</definedName>
    <definedName function="false" hidden="false" name="mleaf_fdc8992a_34cb_5dc7_9271_0d991f2a1be0" vbProcedure="false">Production!$R$8</definedName>
    <definedName function="false" hidden="false" name="mleaf_fdcc9ba7_c7ee_59fc_974f_c4c1dc65cd09" vbProcedure="false">Resume_SensAnal!$C$219</definedName>
    <definedName function="false" hidden="false" name="mleaf_fdcc9d70_0cd1_5ca3_ad8f_6815a07d0202" vbProcedure="false">Resume_SensAnal!$H$128</definedName>
    <definedName function="false" hidden="false" name="mleaf_fdcd2d83_2b75_5837_b9b3_314e2d97f1ac" vbProcedure="false">Recycling!$AQ$147</definedName>
    <definedName function="false" hidden="false" name="mleaf_fdce8adb_5c9e_5116_a0f6_ced60de058d9" vbProcedure="false">Recycling!$BK$103</definedName>
    <definedName function="false" hidden="false" name="mleaf_fdcf0b9e_3dc5_56ca_aa04_6115064418e1" vbProcedure="false">Resume_SensAnal!$G$8</definedName>
    <definedName function="false" hidden="false" name="mleaf_fdd17aed_c169_5f43_9220_bb59053dac24" vbProcedure="false">Production!$K$86</definedName>
    <definedName function="false" hidden="false" name="mleaf_fdd3cdc2_a4a5_5a9c_963a_4f009f5463d3" vbProcedure="false">'Use Phase'!$M$388</definedName>
    <definedName function="false" hidden="false" name="mleaf_fdd88e3b_b948_5b79_8967_6475c8acb2ee" vbProcedure="false">Graphs!$I$55</definedName>
    <definedName function="false" hidden="false" name="mleaf_fddce81f_7a3e_5f2f_b785_bcfc7dd4308a" vbProcedure="false">Resume_SensAnal!$S$60</definedName>
    <definedName function="false" hidden="false" name="mleaf_fddff37f_f31f_5b61_8cad_b440f8547707" vbProcedure="false">'Use Phase'!$M$362</definedName>
    <definedName function="false" hidden="false" name="mleaf_fde0cb01_cf53_5e89_97da_e9a3175e6c19" vbProcedure="false">'Heat map article'!$U$42</definedName>
    <definedName function="false" hidden="false" name="mleaf_fde245bf_e361_56ac_93c0_761e2f5fa853" vbProcedure="false">Recycling!$AE$96</definedName>
    <definedName function="false" hidden="false" name="mleaf_fde39fa9_760b_5c8d_a4a7_34db6cdcd9ca" vbProcedure="false">Resume_SensAnal!$D$116</definedName>
    <definedName function="false" hidden="false" name="mleaf_fde3fac1_a033_5c3e_9050_099d276fe65e" vbProcedure="false">Recycling!$BL$327</definedName>
    <definedName function="false" hidden="false" name="mleaf_fdf0c620_a40e_5a66_8708_e3fcde3b231e" vbProcedure="false">'Use Phase'!$T$322</definedName>
    <definedName function="false" hidden="false" name="mleaf_fdf30492_a44e_511d_a65d_de999abe8f4f" vbProcedure="false">'Use Phase_Grid'!$O$26</definedName>
    <definedName function="false" hidden="false" name="mleaf_fdf3e248_1a12_5f19_8b32_26a791ff1b8f" vbProcedure="false">Recycling!$AL$114</definedName>
    <definedName function="false" hidden="false" name="mleaf_fdfdf06a_1eef_5a5c_9731_076ed1486df9" vbProcedure="false">Production!$P$182</definedName>
    <definedName function="false" hidden="false" name="mleaf_fe034bb1_0ada_59a9_95a2_0fe30a20a1e7" vbProcedure="false">Production!$BO$201</definedName>
    <definedName function="false" hidden="false" name="mleaf_fe04def9_ef97_5462_87ab_0b0653d43971" vbProcedure="false">Resume_SensAnal!$S$59</definedName>
    <definedName function="false" hidden="false" name="mleaf_fe05250f_14a5_5971_a81d_66fcd4a0c1aa" vbProcedure="false">'Heat map article'!$AU$32</definedName>
    <definedName function="false" hidden="false" name="mleaf_fe098d62_d674_5640_a72a_a7d00037cbe9" vbProcedure="false">'Heat map article'!$AZ$41</definedName>
    <definedName function="false" hidden="false" name="mleaf_fe0bf16d_8ff3_51e3_a91a_db7b593862f9" vbProcedure="false">'Heat map article'!$AD$139</definedName>
    <definedName function="false" hidden="false" name="mleaf_fe0c5c10_ec79_5394_8afb_fb27239f7b50" vbProcedure="false">'Heat map article'!$AW$30</definedName>
    <definedName function="false" hidden="false" name="mleaf_fe10b77d_7547_5d04_9f55_5d6a93d98f19" vbProcedure="false">Production!$I$232</definedName>
    <definedName function="false" hidden="false" name="mleaf_fe11f60f_d8c6_5241_bf04_078d55611889" vbProcedure="false">Resume_SensAnal!$O$21</definedName>
    <definedName function="false" hidden="false" name="mleaf_fe149238_6328_55d4_93d6_6192c380cb83" vbProcedure="false">Recycling!$AC$175</definedName>
    <definedName function="false" hidden="false" name="mleaf_fe1e4737_7c48_5e50_b51e_98ea79d8b5a9" vbProcedure="false">'Use Phase_Grid'!$J$168</definedName>
    <definedName function="false" hidden="false" name="mleaf_fe215b01_8d6a_5a34_8d5a_e4e14f302ee5" vbProcedure="false">'Use Phase_Grid'!$R$112</definedName>
    <definedName function="false" hidden="false" name="mleaf_fe2361b3_6be3_56b7_9f57_e259be2d8b05" vbProcedure="false">'Use Phase'!$U$211</definedName>
    <definedName function="false" hidden="false" name="mleaf_fe23e539_8f45_5456_8fbe_133bdb2e0659" vbProcedure="false">Recycling!$BC$154</definedName>
    <definedName function="false" hidden="false" name="mleaf_fe267221_af99_57e8_b780_9a05858533c3" vbProcedure="false">Recycling!$V$81</definedName>
    <definedName function="false" hidden="false" name="mleaf_fe273986_253e_5b8e_977c_b0bed5d72901" vbProcedure="false">'Use Phase_Grid'!$O$23</definedName>
    <definedName function="false" hidden="false" name="mleaf_fe28143d_279c_5ed1_be1e_b24f5cbe1337" vbProcedure="false">Production!$BF$201</definedName>
    <definedName function="false" hidden="false" name="mleaf_fe29b760_e3d9_5485_8cd6_d6d05c277a20" vbProcedure="false">'Heat map article'!$C$30</definedName>
    <definedName function="false" hidden="false" name="mleaf_fe2ea608_27dc_55e9_a960_04b027fe88f5" vbProcedure="false">'Use Phase'!$U$321</definedName>
    <definedName function="false" hidden="false" name="mleaf_fe30ed8e_f418_5c32_a7bf_23c1c5fef659" vbProcedure="false">Recycling!$AO$148</definedName>
    <definedName function="false" hidden="false" name="mleaf_fe30f664_9485_5016_8a05_689d1ed05aea" vbProcedure="false">'Use Phase_Grid'!$S$196</definedName>
    <definedName function="false" hidden="false" name="mleaf_fe37098e_1154_5223_9870_f75d03dabfe2" vbProcedure="false">'Heat map article'!$AH$133</definedName>
    <definedName function="false" hidden="false" name="mleaf_fe37e430_e39c_58e1_af47_053ac4243500" vbProcedure="false">'Use Phase'!$J$308</definedName>
    <definedName function="false" hidden="false" name="mleaf_fe38a173_4235_5b10_8cc7_1d7a1f6a00fa" vbProcedure="false">Resume_SensAnal!$AI$92</definedName>
    <definedName function="false" hidden="false" name="mleaf_fe3b6644_8ac1_51b3_8806_a24793170b6b" vbProcedure="false">'Heat map article'!$U$133</definedName>
    <definedName function="false" hidden="false" name="mleaf_fe3ef71a_371f_5ca2_8435_de0591d614e0" vbProcedure="false">Production!$Z$49</definedName>
    <definedName function="false" hidden="false" name="mleaf_fe4566b0_0398_5d5e_92a8_1d1aaacaa65d" vbProcedure="false">Production!$BJ$5</definedName>
    <definedName function="false" hidden="false" name="mleaf_fe45965d_8893_5df7_809b_6bbe2b968a5b" vbProcedure="false">Production!$F$73</definedName>
    <definedName function="false" hidden="false" name="mleaf_fe460883_c896_5657_ac9b_13d7283618f0" vbProcedure="false">'Use Phase'!$J$210</definedName>
    <definedName function="false" hidden="false" name="mleaf_fe46bc7b_d548_5b6e_831d_0b2f2f0f702d" vbProcedure="false">Graphs!$P$31</definedName>
    <definedName function="false" hidden="false" name="mleaf_fe4f8a9c_1473_596f_a22b_da789dcb11e8" vbProcedure="false">'Heat map article'!$AH$144</definedName>
    <definedName function="false" hidden="false" name="mleaf_fe51ebcf_f0e1_5e2b_bcd7_8d21acd79a18" vbProcedure="false">Resume_SensAnal!$D$41</definedName>
    <definedName function="false" hidden="false" name="mleaf_fe545185_cb0f_5878_86cb_23532e49b0fb" vbProcedure="false">Resume_SensAnal!$AK$115</definedName>
    <definedName function="false" hidden="false" name="mleaf_fe5712f4_3468_54ea_950a_930c09002109" vbProcedure="false">'Heat map article'!$AG$97</definedName>
    <definedName function="false" hidden="false" name="mleaf_fe5981ad_33ff_5fff_960a_ed9a40b5ec1d" vbProcedure="false">'Heat map article'!$J$52</definedName>
    <definedName function="false" hidden="false" name="mleaf_fe5dfc8c_388d_5531_b438_9cf749195d4a" vbProcedure="false">Graphs!$G$31</definedName>
    <definedName function="false" hidden="false" name="mleaf_fe5eec4e_2930_5c44_bd80_8cf23309a4c1" vbProcedure="false">Resume_SensAnal!$R$15</definedName>
    <definedName function="false" hidden="false" name="mleaf_fe604f12_dcd3_54d8_9f12_6d6b9e109897" vbProcedure="false">Recycling!$U$96</definedName>
    <definedName function="false" hidden="false" name="mleaf_fe65da4d_bd52_5ca2_8481_40760e99337f" vbProcedure="false">'Use Phase'!$N$372</definedName>
    <definedName function="false" hidden="false" name="mleaf_fe675d1b_6464_5dbd_ab14_3eea1c0520c3" vbProcedure="false">'Heat map article'!$D$113</definedName>
    <definedName function="false" hidden="false" name="mleaf_fe6d4ff4_e8ef_5c6b_9da8_e90a4ff4d4ce" vbProcedure="false">'Use Phase'!$R$95</definedName>
    <definedName function="false" hidden="false" name="mleaf_fe6fdfa0_9a1f_586a_9fb0_c53c87697f28" vbProcedure="false">Production!$BE$181</definedName>
    <definedName function="false" hidden="false" name="mleaf_fe71b062_ea41_5995_804f_45a0161b0c20" vbProcedure="false">Recycling!$BP$315</definedName>
    <definedName function="false" hidden="false" name="mleaf_fe748b99_c555_5990_8ae3_17416fd5690d" vbProcedure="false">'Use Phase'!$M$18</definedName>
    <definedName function="false" hidden="false" name="mleaf_fe75a005_9e7c_593b_b150_20d4d473f3a1" vbProcedure="false">Production!$O$209</definedName>
    <definedName function="false" hidden="false" name="mleaf_fe7618bd_ac3e_54fe_9fd6_164a86d0ca50" vbProcedure="false">Resume_SensAnal!$AM$86</definedName>
    <definedName function="false" hidden="false" name="mleaf_fe766f3e_15e7_517c_82d3_787c03ec71bf" vbProcedure="false">'Use Phase'!$R$168</definedName>
    <definedName function="false" hidden="false" name="mleaf_fe778228_362f_5692_9b8e_6e99c4600e39" vbProcedure="false">'Use Phase_Grid'!$Q$253</definedName>
    <definedName function="false" hidden="false" name="mleaf_fe78147d_39f0_52f1_9677_ede5bc47fa72" vbProcedure="false">Production!$K$69</definedName>
    <definedName function="false" hidden="false" name="mleaf_fe7a6a1a_bf18_5734_84c4_b494e5ec3971" vbProcedure="false">Resume_SensAnal!$AK$67</definedName>
    <definedName function="false" hidden="false" name="mleaf_fe825eaf_fbb1_5818_a839_e60e8caa9287" vbProcedure="false">Recycling!$U$153</definedName>
    <definedName function="false" hidden="false" name="mleaf_fe84cfbe_e8e8_5f3c_8e4f_aaa94f536517" vbProcedure="false">'Use Phase'!$AJ$171</definedName>
    <definedName function="false" hidden="false" name="mleaf_fe8a7981_dc12_5788_b982_b6a4f9eb312b" vbProcedure="false">Recycling!$AS$40</definedName>
    <definedName function="false" hidden="false" name="mleaf_fe90666e_0d47_539c_885a_42d50f88e529" vbProcedure="false">Resume_SensAnal!$K$32</definedName>
    <definedName function="false" hidden="false" name="mleaf_fe98c3d3_ee64_5701_8a65_f7d2b4b2c894" vbProcedure="false">Resume_SensAnal!$M$94</definedName>
    <definedName function="false" hidden="false" name="mleaf_fe9c96de_52c6_5e46_b0cf_fe60ed406d1c" vbProcedure="false">Production!$BF$52</definedName>
    <definedName function="false" hidden="false" name="mleaf_fea1ba85_d419_5930_847e_d8e34b24c38a" vbProcedure="false">'Heat map article'!$X$125</definedName>
    <definedName function="false" hidden="false" name="mleaf_fea42d6f_5ded_598c_ae9b_629ce510d962" vbProcedure="false">Recycling!$BP$118</definedName>
    <definedName function="false" hidden="false" name="mleaf_fea4d4f7_5104_53be_8620_8209d7372e58" vbProcedure="false">Whisker_Sens!$F$37</definedName>
    <definedName function="false" hidden="false" name="mleaf_feab2847_ff69_5258_a3c7_362a8f89f321" vbProcedure="false">Recycling!$S$154</definedName>
    <definedName function="false" hidden="false" name="mleaf_feab8f28_9e04_5aa6_b036_1e63153f565b" vbProcedure="false">Resume_SensAnal!$M$38</definedName>
    <definedName function="false" hidden="false" name="mleaf_feabcdc8_ff49_5a04_94b4_71464fd5c0fa" vbProcedure="false">Resume_SensAnal!$AO$107</definedName>
    <definedName function="false" hidden="false" name="mleaf_fead897c_977c_515f_8080_d6260c7d0fa4" vbProcedure="false">'Use Phase'!$P$395</definedName>
    <definedName function="false" hidden="false" name="mleaf_feaf645b_9d03_5245_b646_42469d6b5d13" vbProcedure="false">'Use Phase'!$AE$156</definedName>
    <definedName function="false" hidden="false" name="mleaf_feafca8d_ddb0_54e0_85e1_9c216fc36899" vbProcedure="false">Recycling!$Y$170</definedName>
    <definedName function="false" hidden="false" name="mleaf_feb4ad00_0118_5874_831c_b6f84920ef04" vbProcedure="false">'Use Phase_Grid'!$N$10</definedName>
    <definedName function="false" hidden="false" name="mleaf_feb4cb15_ab06_565f_ad33_72d5112932ea" vbProcedure="false">Whisker_Sens!$D$39</definedName>
    <definedName function="false" hidden="false" name="mleaf_feb5eff0_0b57_5d9d_8b06_b55abfc0e2d3" vbProcedure="false">'Use Phase'!$O$38</definedName>
    <definedName function="false" hidden="false" name="mleaf_feb65124_d9a7_5c5a_ae9e_66e18da94a4b" vbProcedure="false">Resume_SensAnal!$AK$95</definedName>
    <definedName function="false" hidden="false" name="mleaf_febbba09_bdc7_543c_a12a_2fba9496e4d1" vbProcedure="false">Recycling!$R$157</definedName>
    <definedName function="false" hidden="false" name="mleaf_febcd3c9_9b6c_5e3a_9cd2_c7d8de69d375" vbProcedure="false">'Use Phase_Grid'!$U$140</definedName>
    <definedName function="false" hidden="false" name="mleaf_febf921f_9284_5dd3_8400_0fe541028150" vbProcedure="false">'Heat map article'!$J$152</definedName>
    <definedName function="false" hidden="false" name="mleaf_fec04a39_6e9d_556e_ab18_380788481784" vbProcedure="false">'Use Phase'!$M$9</definedName>
    <definedName function="false" hidden="false" name="mleaf_fec1c201_1423_56a3_a3e6_ed95ee045d51" vbProcedure="false">Production!$AM$196</definedName>
    <definedName function="false" hidden="false" name="mleaf_fec1edd0_0803_53c7_be81_de1343977ceb" vbProcedure="false">'Use Phase'!$U$337</definedName>
    <definedName function="false" hidden="false" name="mleaf_fec593f4_3ff7_511b_92e9_fc845d672027" vbProcedure="false">'Use Phase_Grid'!$Q$167</definedName>
    <definedName function="false" hidden="false" name="mleaf_feca3afd_fc17_5ddb_979a_b5cfcb65192a" vbProcedure="false">Resume_SensAnal!$H$19</definedName>
    <definedName function="false" hidden="false" name="mleaf_fecc2538_e169_5fc6_a8c8_a4dfeb157e09" vbProcedure="false">Resume_SensAnal!$H$50</definedName>
    <definedName function="false" hidden="false" name="mleaf_fecfdc96_5eaf_5d65_b45d_2ba19dd79c19" vbProcedure="false">Resume_SensAnal!$E$101</definedName>
    <definedName function="false" hidden="false" name="mleaf_fed37a62_f399_50fd_9f64_c3acdf1debd3" vbProcedure="false">'Heat map article'!$Q$75</definedName>
    <definedName function="false" hidden="false" name="mleaf_fed8ef29_0a52_54a9_b119_06fdb18cbda1" vbProcedure="false">'Heat map article'!$H$148</definedName>
    <definedName function="false" hidden="false" name="mleaf_fed9d207_4eed_5a0e_9e23_2fb038d24a87" vbProcedure="false">Resume_SensAnal!$AR$121</definedName>
    <definedName function="false" hidden="false" name="mleaf_fed9e17d_0b5a_5f0b_90c4_c4650355f191" vbProcedure="false">'Heat map article'!$R$153</definedName>
    <definedName function="false" hidden="false" name="mleaf_fede4c2a_028f_5e7f_8cee_b2417d5e85a2" vbProcedure="false">'Use Phase_Grid'!$P$211</definedName>
    <definedName function="false" hidden="false" name="mleaf_fedf1fbd_6b7f_571a_a3b6_115deacfc40c" vbProcedure="false">'Use Phase_Grid'!$K$160</definedName>
    <definedName function="false" hidden="false" name="mleaf_fee07b54_a4f6_5505_9aff_e078b7c15a0a" vbProcedure="false">Recycling!$BM$302</definedName>
    <definedName function="false" hidden="false" name="mleaf_fee86d91_c505_54ef_a9ea_84982acec9db" vbProcedure="false">'Use Phase_Grid'!$K$239</definedName>
    <definedName function="false" hidden="false" name="mleaf_feeabb7e_377d_5926_9081_7e7f2c423290" vbProcedure="false">'Use Phase_Grid'!$V$191</definedName>
    <definedName function="false" hidden="false" name="mleaf_feefbb95_ad5f_56bc_b776_e03a255b572d" vbProcedure="false">'Use Phase'!$V$291</definedName>
    <definedName function="false" hidden="false" name="mleaf_feefcbba_f4a2_5c58_b427_337756576993" vbProcedure="false">'Use Phase_Grid'!$O$15</definedName>
    <definedName function="false" hidden="false" name="mleaf_fef2199f_047e_54bc_995b_44e1651063fa" vbProcedure="false">Resume_SensAnal!$P$214</definedName>
    <definedName function="false" hidden="false" name="mleaf_fef41b7d_a194_5344_90ee_aeac1e10dcf6" vbProcedure="false">Production!$H$103</definedName>
    <definedName function="false" hidden="false" name="mleaf_ff09c37b_6ca9_52b8_99d7_bd5fa91fb6d9" vbProcedure="false">'Use Phase'!$N$196</definedName>
    <definedName function="false" hidden="false" name="mleaf_ff0fa300_2bec_5a21_b7ca_16fc4da15679" vbProcedure="false">Production!$R$11</definedName>
    <definedName function="false" hidden="false" name="mleaf_ff10ad48_2745_5f48_88e9_f2131ad338ed" vbProcedure="false">'Heat map article'!$AE$82</definedName>
    <definedName function="false" hidden="false" name="mleaf_ff164322_b03a_5af5_8934_1a0b7994fb55" vbProcedure="false">Recycling!$BH$165</definedName>
    <definedName function="false" hidden="false" name="mleaf_ff17bdc0_9732_58c9_8c42_c7a7f7d1ad58" vbProcedure="false">'Use Phase_Grid'!$R$10</definedName>
    <definedName function="false" hidden="false" name="mleaf_ff18bf54_2aa9_5253_ba1a_76fff56b1e6c" vbProcedure="false">'Heat map article'!$AJ$45</definedName>
    <definedName function="false" hidden="false" name="mleaf_ff195323_17d4_542e_b104_9808b514a9dd" vbProcedure="false">Production!$J$83</definedName>
    <definedName function="false" hidden="false" name="mleaf_ff1dd810_e747_5a3b_98f5_67ea340ed657" vbProcedure="false">'Use Phase'!$S$255</definedName>
    <definedName function="false" hidden="false" name="mleaf_ff1ef6ac_786b_5d5f_bcc1_651c04a1fbb6" vbProcedure="false">'Use Phase_Grid'!$N$144</definedName>
    <definedName function="false" hidden="false" name="mleaf_ff20b6ea_31ca_521e_a3b1_16ddbc7ba37d" vbProcedure="false">Production!$G$152</definedName>
    <definedName function="false" hidden="false" name="mleaf_ff238488_f2c6_5e43_81a9_cd68ee6a861d" vbProcedure="false">Resume_SensAnal!$AN$61</definedName>
    <definedName function="false" hidden="false" name="mleaf_ff26df5e_1d23_5e88_9b4b_f6878466b5c7" vbProcedure="false">Recycling!$AA$203</definedName>
    <definedName function="false" hidden="false" name="mleaf_ff295911_9d36_549a_85de_1a90c41a7c10" vbProcedure="false">Production!$K$171</definedName>
    <definedName function="false" hidden="false" name="mleaf_ff2b1262_6237_59dd_9e02_01264c5db3ed" vbProcedure="false">Resume_SensAnal!$M$172</definedName>
    <definedName function="false" hidden="false" name="mleaf_ff2be925_6d6a_5a51_9feb_430f1a5374ad" vbProcedure="false">Production!$H$193</definedName>
    <definedName function="false" hidden="false" name="mleaf_ff2e494a_15e8_5c42_8d52_22f521a6d469" vbProcedure="false">'Heat map article'!$AB$119</definedName>
    <definedName function="false" hidden="false" name="mleaf_ff2e5aac_7a25_509b_98a9_8ce1eb112731" vbProcedure="false">'Use Phase'!$U$306</definedName>
    <definedName function="false" hidden="false" name="mleaf_ff309cbb_d419_5a72_9c65_5efc1d13e312" vbProcedure="false">'Use Phase'!$L$10</definedName>
    <definedName function="false" hidden="false" name="mleaf_ff320954_6534_5e97_97f7_5845fe50609e" vbProcedure="false">Recycling!$AG$172</definedName>
    <definedName function="false" hidden="false" name="mleaf_ff328518_3a60_5d0d_af9d_0ee04ad3b3f2" vbProcedure="false">Recycling!$AR$75</definedName>
    <definedName function="false" hidden="false" name="mleaf_ff379550_b99e_56dd_8565_12dcef53728a" vbProcedure="false">'Use Phase'!$O$352</definedName>
    <definedName function="false" hidden="false" name="mleaf_ff393e08_829d_5978_86fc_1bcfc270fcee" vbProcedure="false">Recycling!$T$144</definedName>
    <definedName function="false" hidden="false" name="mleaf_ff3a7d9c_13d1_55e6_886d_e0f4af034f85" vbProcedure="false">'Heat map article'!$M$132</definedName>
    <definedName function="false" hidden="false" name="mleaf_ff4185c4_c8ee_5d7e_b2ea_fe32426423f8" vbProcedure="false">'Use Phase_Grid'!$J$184</definedName>
    <definedName function="false" hidden="false" name="mleaf_ff438be6_62ff_54a2_8d39_ea01cd90ce42" vbProcedure="false">Graphs!$E$68</definedName>
    <definedName function="false" hidden="false" name="mleaf_ff44a731_09d8_5a68_9d32_6e5f6fc29688" vbProcedure="false">'Heat map article'!$P$142</definedName>
    <definedName function="false" hidden="false" name="mleaf_ff479e9a_9148_5e60_9e51_57c684fb2a41" vbProcedure="false">Recycling!$AZ$146</definedName>
    <definedName function="false" hidden="false" name="mleaf_ff4946b5_e941_5c07_a074_da38c3d737ba" vbProcedure="false">'Use Phase'!$W$148</definedName>
    <definedName function="false" hidden="false" name="mleaf_ff4c3335_e8a5_58de_b376_795d099d52a5" vbProcedure="false">Recycling!$AV$115</definedName>
    <definedName function="false" hidden="false" name="mleaf_ff4c43f1_2b92_5a5f_ae47_4f960e9394f5" vbProcedure="false">Production!$AP$8</definedName>
    <definedName function="false" hidden="false" name="mleaf_ff4c9361_8aab_544b_aca4_dc50101012ab" vbProcedure="false">'Heat map article'!$Q$149</definedName>
    <definedName function="false" hidden="false" name="mleaf_ff4ec773_8097_5cf5_8d60_68e32d0fa225" vbProcedure="false">Production!$BN$215</definedName>
    <definedName function="false" hidden="false" name="mleaf_ff5262c1_60f7_5aae_b419_5ec6edf0941a" vbProcedure="false">'Use Phase_Grid'!$O$231</definedName>
    <definedName function="false" hidden="false" name="mleaf_ff52cac3_f754_5128_895b_08a36d7bd46c" vbProcedure="false">'Use Phase'!$K$173</definedName>
    <definedName function="false" hidden="false" name="mleaf_ff551468_b511_58e4_a504_384d33fb43eb" vbProcedure="false">'Heat map article'!$P$22</definedName>
    <definedName function="false" hidden="false" name="mleaf_ff570993_0032_5971_ab02_67494626ee00" vbProcedure="false">Recycling!$S$151</definedName>
    <definedName function="false" hidden="false" name="mleaf_ff576b89_3f67_5297_b104_f46b0078ec6d" vbProcedure="false">'Use Phase_Grid'!$R$149</definedName>
    <definedName function="false" hidden="false" name="mleaf_ff5a4fd3_f9a6_57c2_ada4_424e16d20993" vbProcedure="false">'Heat map article'!$U$148</definedName>
    <definedName function="false" hidden="false" name="mleaf_ff5ddac6_6492_5a58_bfde_3ce13c3ded6f" vbProcedure="false">Graphs!$M$64</definedName>
    <definedName function="false" hidden="false" name="mleaf_ff67eda5_6a7d_5b71_8908_7f421fa479ba" vbProcedure="false">Resume_SensAnal!$X$201</definedName>
    <definedName function="false" hidden="false" name="mleaf_ff688372_ef32_5c0c_8a01_baa9b17c15c1" vbProcedure="false">Production!$AN$83</definedName>
    <definedName function="false" hidden="false" name="mleaf_ff69a4b8_b361_5f5b_8cd4_2bedfd8e9112" vbProcedure="false">'Use Phase'!$AD$322</definedName>
    <definedName function="false" hidden="false" name="mleaf_ff6b081f_0f71_5ff5_b49b_5ff7de3a9946" vbProcedure="false">'Use Phase'!$AD$336</definedName>
    <definedName function="false" hidden="false" name="mleaf_ff709028_7176_5e62_9d5e_8e21da917bb1" vbProcedure="false">'Use Phase_Grid'!$Q$170</definedName>
    <definedName function="false" hidden="false" name="mleaf_ff74ac71_72c7_537a_99f2_7c246fa88f0c" vbProcedure="false">'Use Phase'!$N$350</definedName>
    <definedName function="false" hidden="false" name="mleaf_ff7df07f_4937_5fa9_b296_af692b00d639" vbProcedure="false">Recycling!$BK$343</definedName>
    <definedName function="false" hidden="false" name="mleaf_ff7e56d9_394e_5157_bed0_7732dbf9e1bb" vbProcedure="false">'Heat map article'!$AJ$125</definedName>
    <definedName function="false" hidden="false" name="mleaf_ff808f8d_d46c_5cb5_a29e_4cfe72d33a7d" vbProcedure="false">'Heat map article'!$M$130</definedName>
    <definedName function="false" hidden="false" name="mleaf_ff809754_df96_5bc5_8576_aa235591cfd4" vbProcedure="false">Recycling!$AB$165</definedName>
    <definedName function="false" hidden="false" name="mleaf_ff81ac8a_dd57_579c_8bf7_7355292ef131" vbProcedure="false">'Heat map article'!$AT$19</definedName>
    <definedName function="false" hidden="false" name="mleaf_ff8208e5_8774_5996_87f1_2753111b32f2" vbProcedure="false">'Use Phase'!$O$385</definedName>
    <definedName function="false" hidden="false" name="mleaf_ff87450d_7101_5517_8ac7_224fa985dcd4" vbProcedure="false">'Use Phase_Grid'!$O$209</definedName>
    <definedName function="false" hidden="false" name="mleaf_ff87ea37_aa22_55cc_b5e2_e802e169b2ff" vbProcedure="false">'Use Phase'!$W$191</definedName>
    <definedName function="false" hidden="false" name="mleaf_ff8b74aa_e256_5ad8_aed7_5d732c5ad423" vbProcedure="false">Resume_SensAnal!$I$18</definedName>
    <definedName function="false" hidden="false" name="mleaf_ff8cdfbe_07fb_59b9_b87a_c46377b38543" vbProcedure="false">'Heat map article'!$D$18</definedName>
    <definedName function="false" hidden="false" name="mleaf_ff8e6e24_b115_5f3f_9211_b9771a67d926" vbProcedure="false">Whisker_Sens!$I$48</definedName>
    <definedName function="false" hidden="false" name="mleaf_ff8fe9a4_5761_5070_8133_f180ab23da69" vbProcedure="false">'Use Phase_Grid'!$W$148</definedName>
    <definedName function="false" hidden="false" name="mleaf_ff9033c0_5922_50c9_b23c_229dde8a01c8" vbProcedure="false">'Heat map article'!$AE$11</definedName>
    <definedName function="false" hidden="false" name="mleaf_ff998292_e82c_54c8_b4af_0eb666ae0ad4" vbProcedure="false">Recycling!$V$2</definedName>
    <definedName function="false" hidden="false" name="mleaf_ff9a9d6a_900d_59b2_a731_1708c34d6a3e" vbProcedure="false">'Heat map article'!$Y$21</definedName>
    <definedName function="false" hidden="false" name="mleaf_ff9aca87_6302_525d_b35e_59f6ec64abdf" vbProcedure="false">Resume_SensAnal!$AG$92</definedName>
    <definedName function="false" hidden="false" name="mleaf_ff9dab9d_a6bd_5231_8983_9d1fa7a0189d" vbProcedure="false">'Heat map article'!$E$23</definedName>
    <definedName function="false" hidden="false" name="mleaf_ff9f9a6b_ddaa_582d_aac0_ff214ba2f285" vbProcedure="false">'Use Phase_Grid'!$K$137</definedName>
    <definedName function="false" hidden="false" name="mleaf_ffa0089f_7755_58fc_a2b3_ad3aee8f8aa3" vbProcedure="false">Production!$J$120</definedName>
    <definedName function="false" hidden="false" name="mleaf_ffa01035_fcd4_57aa_a124_d50f117bbf33" vbProcedure="false">Production!$F$241</definedName>
    <definedName function="false" hidden="false" name="mleaf_ffa02ba1_116d_525f_9edf_adbdbc610a0f" vbProcedure="false">Production!$AA$186</definedName>
    <definedName function="false" hidden="false" name="mleaf_ffab1323_f7a5_58dd_a5f3_690058d7ae8c" vbProcedure="false">'Use Phase'!$K$121</definedName>
    <definedName function="false" hidden="false" name="mleaf_ffabc126_8f81_50df_8876_66dc5c2c4ed2" vbProcedure="false">Production!$S$67</definedName>
    <definedName function="false" hidden="false" name="mleaf_ffad36bb_3b76_5695_9831_ab802900f1a9" vbProcedure="false">Recycling!$AU$331</definedName>
    <definedName function="false" hidden="false" name="mleaf_ffb3656d_1fc8_50ae_8249_47a0f91eaaaf" vbProcedure="false">Recycling!$AC$167</definedName>
    <definedName function="false" hidden="false" name="mleaf_ffb60a81_3bc6_5d7a_811c_da68d975e3e1" vbProcedure="false">'Heat map article'!$N$113</definedName>
    <definedName function="false" hidden="false" name="mleaf_ffbb30da_dbe4_54a4_bb64_458892e90db3" vbProcedure="false">Resume_SensAnal!$D$58</definedName>
    <definedName function="false" hidden="false" name="mleaf_ffc0fdb7_2118_568d_8f79_0c3e35e8514b" vbProcedure="false">'Use Phase'!$U$229</definedName>
    <definedName function="false" hidden="false" name="mleaf_ffc867c6_3123_5ba6_8d8d_a3566356b008" vbProcedure="false">Production!$AV$212</definedName>
    <definedName function="false" hidden="false" name="mleaf_ffcd3c2e_bb43_5793_9011_7ea33659e567" vbProcedure="false">'Use Phase'!$AH$344</definedName>
    <definedName function="false" hidden="false" name="mleaf_ffcd4fa3_c07b_5f3b_b403_82d23f2bcb5a" vbProcedure="false">Recycling!$AR$311</definedName>
    <definedName function="false" hidden="false" name="mleaf_ffce4140_705d_5c9a_833b_522071183df1" vbProcedure="false">'Use Phase'!$P$249</definedName>
    <definedName function="false" hidden="false" name="mleaf_ffcf083d_59e1_5498_b605_2d1cdfb2a15a" vbProcedure="false">'Use Phase'!$K$217</definedName>
    <definedName function="false" hidden="false" name="mleaf_ffd049b6_52e7_54a5_93ce_67b00cf9c255" vbProcedure="false">'Heat map article'!$AI$102</definedName>
    <definedName function="false" hidden="false" name="mleaf_ffd08e0c_22b7_576e_86c1_f78064b816ed" vbProcedure="false">'Use Phase'!$U$293</definedName>
    <definedName function="false" hidden="false" name="mleaf_ffd4fab0_9139_5f52_9d0e_d86e92b18f9e" vbProcedure="false">Production!$AC$5</definedName>
    <definedName function="false" hidden="false" name="mleaf_ffd55129_6ecd_576d_8e13_d847934f127d" vbProcedure="false">Cover!$B$2</definedName>
    <definedName function="false" hidden="false" name="mleaf_ffd55b76_113a_52e4_b354_f6555dda43f0" vbProcedure="false">'Heat map article'!$AA$98</definedName>
    <definedName function="false" hidden="false" name="mleaf_ffd7c24d_5e7f_5d3a_8bd3_e559b23bae26" vbProcedure="false">Resume_SensAnal!$S$220</definedName>
    <definedName function="false" hidden="false" name="mleaf_ffd7c2d3_8895_5017_8293_73e71bc5b332" vbProcedure="false">'Heat map article'!$H$129</definedName>
    <definedName function="false" hidden="false" name="mleaf_ffd7ff33_a6d6_53a3_bbd2_6bf8fa34df5a" vbProcedure="false">Recycling!$CD$111</definedName>
    <definedName function="false" hidden="false" name="mleaf_ffdb1970_0665_552f_83db_7f8eef8b32e3" vbProcedure="false">Recycling!$AR$310</definedName>
    <definedName function="false" hidden="false" name="mleaf_ffddad98_d5f7_59bc_88f4_4a42faf11a61" vbProcedure="false">Resume_SensAnal!$R$164</definedName>
    <definedName function="false" hidden="false" name="mleaf_ffe0f9ab_96f9_5f46_8c69_174d0eeb9cff" vbProcedure="false">Recycling!$BQ$301</definedName>
    <definedName function="false" hidden="false" name="mleaf_ffe335bb_95e3_5bdc_b87c_a6ac41228b7a" vbProcedure="false">'Heat map article'!$R$156</definedName>
    <definedName function="false" hidden="false" name="mleaf_ffe690f8_3c60_54f4_b4e1_1f20c90bae30" vbProcedure="false">Graphs!$L$66</definedName>
    <definedName function="false" hidden="false" name="mleaf_ffea1698_23fd_525e_b6ec_0bf7df6aa523" vbProcedure="false">Resume_SensAnal!$J$100</definedName>
    <definedName function="false" hidden="false" name="mleaf_ffeac5a1_d3be_5dcf_8593_d8ae9b634771" vbProcedure="false">Production!$AP$47</definedName>
    <definedName function="false" hidden="false" name="mleaf_ffeb5f8b_b139_5e3d_ab69_86fa3b6cf0ed" vbProcedure="false">'Heat map article'!$N$23</definedName>
    <definedName function="false" hidden="false" name="mleaf_ffeb7463_982e_5d00_9fb2_a264f8a46d09" vbProcedure="false">Resume_SensAnal!$L$20</definedName>
    <definedName function="false" hidden="false" name="mleaf_fff12b1e_2f3a_520c_acb9_f6b05504d367" vbProcedure="false">Recycling!$AO$95</definedName>
    <definedName function="false" hidden="false" name="mleaf_fff31fe6_69de_52e1_8d99_4f5469d377f3" vbProcedure="false">'Use Phase'!$T$263</definedName>
    <definedName function="false" hidden="false" name="mleaf_fff36666_adc5_5982_8fbd_63b0dade24ee" vbProcedure="false">Resume_SensAnal!$E$119</definedName>
    <definedName function="false" hidden="false" name="mleaf_fff6417d_dd68_5425_875f_1a5fcecd4004" vbProcedure="false">'Heat map article'!$AB$85</definedName>
    <definedName function="false" hidden="false" name="mleaf_fff80609_c3c4_523b_acc2_ded4b3fad5aa" vbProcedure="false">'Use Phase'!$W$343</definedName>
    <definedName function="false" hidden="false" name="mleaf_fff845e5_a53f_514e_8886_432aa2f04711" vbProcedure="false">'Heat map article'!$Q$142</definedName>
    <definedName function="false" hidden="false" name="mleaf_fff99d75_bf28_5144_a7a5_15655375daf5" vbProcedure="false">'Heat map article'!$W$129</definedName>
    <definedName function="false" hidden="false" name="mleaf_fff9a99e_5038_51d7_9422_4d8da2c412eb" vbProcedure="false">Production!$BQ$10</definedName>
    <definedName function="false" hidden="false" name="mleaf_fffebc54_c437_5fa5_b021_bdced6cf20ce" vbProcedure="false">'Heat map article'!$AS$30</definedName>
    <definedName function="false" hidden="false" name="mleaf_ffff700b_a378_52c2_98a8_81e887c641fb" vbProcedure="false">Resume_SensAnal!$K$193</definedName>
    <definedName function="false" hidden="false" name="mleaf_revision" vbProcedure="false">"e8a5127eaed258a8d516f4ed"</definedName>
    <definedName function="false" hidden="false" name="mleaf_workbook" vbProcedure="false">"53b3afd9-1cce-56e1-a8f1-96cd7e5984e9"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<sst xmlns="http://schemas.openxmlformats.org/spreadsheetml/2006/main" count="3283" uniqueCount="394">
  <si>
    <t xml:space="preserve">SUPPLEMENTARY INFORMATION</t>
  </si>
  <si>
    <t xml:space="preserve">On the environmental competitiveness of Sodium-Ion batteries under a full life cycle perspective – A cell-chemistry specific modelling approach</t>
  </si>
  <si>
    <t xml:space="preserve">Jens F. Petersa,b*, Manuel Baumannc, Joachim Binderd, Marcel Weilc,e</t>
  </si>
  <si>
    <t xml:space="preserve">aUniversity of Alcalá (UAH), Department of Economics, Alcalá de Henares, Madrid, Spain</t>
  </si>
  <si>
    <t xml:space="preserve">bIMDEA Energy, Systems Analysis Unit, Móstoles, Madrid, Spain</t>
  </si>
  <si>
    <t xml:space="preserve">cInstitute for Technology Assessment and System Analysis (ITAS), Karlsruhe Institute of Technology (KIT), Germany. </t>
  </si>
  <si>
    <t xml:space="preserve">dInstitute for Applied Materials (IAM-ESS), Karlsruhe Institute of Technology (KIT), Germany. </t>
  </si>
  <si>
    <t xml:space="preserve">eHelmholtz Institute Ulm for Electrochemical Energy Storage (HIU), Ulm, Germany</t>
  </si>
  <si>
    <t xml:space="preserve">This spreadsheet contains all results tables and the underlying calculations for reproducing the Figures and Results presented in the main manuscript</t>
  </si>
  <si>
    <t xml:space="preserve">All data is published under CC-BY license and free for re-use, as long as the source is properly cited.</t>
  </si>
  <si>
    <t xml:space="preserve">Na-Ion battery cell, prismatic, Na-NMC(111)-HC (2021)</t>
  </si>
  <si>
    <t xml:space="preserve">re-calculated with updated LCU (19.07.)</t>
  </si>
  <si>
    <t xml:space="preserve">Na-Ion battery cell, prismatic, NaMVP-HC (2021)</t>
  </si>
  <si>
    <t xml:space="preserve">Na-Ion battery cell, prismatic, NaMMO-HC (2021)</t>
  </si>
  <si>
    <t xml:space="preserve">re-calculated with updated LCI (19.07.)</t>
  </si>
  <si>
    <t xml:space="preserve">Na-Ion battery cell, prismatic, NaNMMT (2021)</t>
  </si>
  <si>
    <t xml:space="preserve">LCI unchanged (19.7.)</t>
  </si>
  <si>
    <t xml:space="preserve">Na-Ion battery cell, prismatic, NaPBA-HC (2021) </t>
  </si>
  <si>
    <t xml:space="preserve">Li-Ion battery cell, prismatic, NMC622-C (2021)</t>
  </si>
  <si>
    <t xml:space="preserve">Li-Ion battery cell, prismatic, LFP-C (2021)</t>
  </si>
  <si>
    <t xml:space="preserve">1161.45 g Na-Ion battery cell, prismatic, NMC-HC (2021)</t>
  </si>
  <si>
    <t xml:space="preserve">1039.4 g Na-Ion battery cell, prismatic, NaMVP-HC (2021)</t>
  </si>
  <si>
    <t xml:space="preserve">1007.7 g Na-Ion battery cell, prismatic, NaMMO-HC (2021)</t>
  </si>
  <si>
    <t xml:space="preserve">921.64 kg Na-Ion battery cell, prismatic, NMMT-HC (2021)</t>
  </si>
  <si>
    <t xml:space="preserve">600.29 kg Li-Ion battery cell, prismatic, NMC622-C (2021)</t>
  </si>
  <si>
    <t xml:space="preserve">800.13 kg Li-Ion battery cell, prismatic, LFP-C (2021)</t>
  </si>
  <si>
    <t xml:space="preserve">Impact analysis</t>
  </si>
  <si>
    <t xml:space="preserve">Name</t>
  </si>
  <si>
    <t xml:space="preserve">Category</t>
  </si>
  <si>
    <t xml:space="preserve">Inventory result</t>
  </si>
  <si>
    <t xml:space="preserve">Unit</t>
  </si>
  <si>
    <t xml:space="preserve">Impact factor</t>
  </si>
  <si>
    <t xml:space="preserve">Impact result</t>
  </si>
  <si>
    <t xml:space="preserve">Acidification</t>
  </si>
  <si>
    <t xml:space="preserve">molc H+ eq</t>
  </si>
  <si>
    <t xml:space="preserve">Climate change</t>
  </si>
  <si>
    <t xml:space="preserve">kg CO2 eq</t>
  </si>
  <si>
    <t xml:space="preserve">Freshwater ecotoxicity</t>
  </si>
  <si>
    <t xml:space="preserve">CTUe</t>
  </si>
  <si>
    <t xml:space="preserve">Freshwater eutrophication</t>
  </si>
  <si>
    <t xml:space="preserve">kg P eq</t>
  </si>
  <si>
    <t xml:space="preserve">Human toxicity, cancer effects</t>
  </si>
  <si>
    <t xml:space="preserve">CTUh</t>
  </si>
  <si>
    <t xml:space="preserve">Human toxicity, non-cancer effects</t>
  </si>
  <si>
    <t xml:space="preserve">Ionizing radiation E (interim)</t>
  </si>
  <si>
    <t xml:space="preserve">Ionizing radiation HH</t>
  </si>
  <si>
    <t xml:space="preserve">kBq U235 eq</t>
  </si>
  <si>
    <t xml:space="preserve">Land use</t>
  </si>
  <si>
    <t xml:space="preserve">kg C deficit</t>
  </si>
  <si>
    <t xml:space="preserve">Marine eutrophication</t>
  </si>
  <si>
    <t xml:space="preserve">kg N eq</t>
  </si>
  <si>
    <t xml:space="preserve">Mineral, fossil &amp; ren resource depletion</t>
  </si>
  <si>
    <t xml:space="preserve">kg Sb eq</t>
  </si>
  <si>
    <t xml:space="preserve">Ozone depletion</t>
  </si>
  <si>
    <t xml:space="preserve">kg CFC-11 eq</t>
  </si>
  <si>
    <t xml:space="preserve">Particulate matter</t>
  </si>
  <si>
    <t xml:space="preserve">kg PM2.5 eq</t>
  </si>
  <si>
    <t xml:space="preserve">Photochemical ozone formation</t>
  </si>
  <si>
    <t xml:space="preserve">kg NMVOC eq</t>
  </si>
  <si>
    <t xml:space="preserve">Terrestrial eutrophication</t>
  </si>
  <si>
    <t xml:space="preserve">molc N eq</t>
  </si>
  <si>
    <t xml:space="preserve">Water resource depletion</t>
  </si>
  <si>
    <t xml:space="preserve">m3 water eq</t>
  </si>
  <si>
    <t xml:space="preserve">energy density</t>
  </si>
  <si>
    <t xml:space="preserve">Wh/kg</t>
  </si>
  <si>
    <t xml:space="preserve">capacity (Wh/cell)</t>
  </si>
  <si>
    <t xml:space="preserve">NaNMC</t>
  </si>
  <si>
    <t xml:space="preserve">NaMVP</t>
  </si>
  <si>
    <t xml:space="preserve">NaMMO</t>
  </si>
  <si>
    <t xml:space="preserve">NaNMMT</t>
  </si>
  <si>
    <t xml:space="preserve">NaPBA</t>
  </si>
  <si>
    <t xml:space="preserve">LiNMC</t>
  </si>
  <si>
    <t xml:space="preserve">LiFP</t>
  </si>
  <si>
    <t xml:space="preserve">per cell</t>
  </si>
  <si>
    <t xml:space="preserve">AP</t>
  </si>
  <si>
    <t xml:space="preserve">GWP</t>
  </si>
  <si>
    <t xml:space="preserve">FWEcoTox</t>
  </si>
  <si>
    <t xml:space="preserve">Htox</t>
  </si>
  <si>
    <t xml:space="preserve">mCTUh</t>
  </si>
  <si>
    <t xml:space="preserve">FWEP</t>
  </si>
  <si>
    <t xml:space="preserve">RDP</t>
  </si>
  <si>
    <t xml:space="preserve">Htox,c</t>
  </si>
  <si>
    <t xml:space="preserve">ODP</t>
  </si>
  <si>
    <t xml:space="preserve">Htox,nc</t>
  </si>
  <si>
    <t xml:space="preserve">PMF</t>
  </si>
  <si>
    <t xml:space="preserve">MEP</t>
  </si>
  <si>
    <t xml:space="preserve">ADP</t>
  </si>
  <si>
    <t xml:space="preserve">per kWh</t>
  </si>
  <si>
    <t xml:space="preserve">TEP</t>
  </si>
  <si>
    <t xml:space="preserve">Anode</t>
  </si>
  <si>
    <t xml:space="preserve">Current coll</t>
  </si>
  <si>
    <t xml:space="preserve">Act mat</t>
  </si>
  <si>
    <t xml:space="preserve">Binder </t>
  </si>
  <si>
    <t xml:space="preserve">other</t>
  </si>
  <si>
    <t xml:space="preserve">cell recycling, dummy</t>
  </si>
  <si>
    <t xml:space="preserve">Cathode</t>
  </si>
  <si>
    <t xml:space="preserve">Electrolyte</t>
  </si>
  <si>
    <t xml:space="preserve">Separator</t>
  </si>
  <si>
    <t xml:space="preserve">Housing</t>
  </si>
  <si>
    <t xml:space="preserve">Housing (incl tabs)</t>
  </si>
  <si>
    <t xml:space="preserve">Electricity</t>
  </si>
  <si>
    <t xml:space="preserve">Heat</t>
  </si>
  <si>
    <t xml:space="preserve">Others</t>
  </si>
  <si>
    <t xml:space="preserve">SIB</t>
  </si>
  <si>
    <t xml:space="preserve">LIB</t>
  </si>
  <si>
    <t xml:space="preserve">Na-NMC(111)</t>
  </si>
  <si>
    <t xml:space="preserve">NMO-aqu</t>
  </si>
  <si>
    <t xml:space="preserve">NMO</t>
  </si>
  <si>
    <t xml:space="preserve">NMMT</t>
  </si>
  <si>
    <t xml:space="preserve">NMC(111)</t>
  </si>
  <si>
    <t xml:space="preserve">NMC(622)</t>
  </si>
  <si>
    <t xml:space="preserve">LFP</t>
  </si>
  <si>
    <t xml:space="preserve">Foil</t>
  </si>
  <si>
    <t xml:space="preserve">Cathode act mat</t>
  </si>
  <si>
    <t xml:space="preserve">Co</t>
  </si>
  <si>
    <t xml:space="preserve">Ni</t>
  </si>
  <si>
    <t xml:space="preserve">Mn</t>
  </si>
  <si>
    <t xml:space="preserve">Li</t>
  </si>
  <si>
    <t xml:space="preserve">Na</t>
  </si>
  <si>
    <t xml:space="preserve">Fe</t>
  </si>
  <si>
    <t xml:space="preserve">Other</t>
  </si>
  <si>
    <t xml:space="preserve">HTTP</t>
  </si>
  <si>
    <t xml:space="preserve">transport, freight, lorry 16-32 metric ton, EURO5 | transport, freight, lorry 16-32 metric ton, EURO5 | Cutoff, U - RER</t>
  </si>
  <si>
    <t xml:space="preserve">HTP-c</t>
  </si>
  <si>
    <t xml:space="preserve">HTP-nc</t>
  </si>
  <si>
    <t xml:space="preserve">HTP total</t>
  </si>
  <si>
    <t xml:space="preserve">HTP-total</t>
  </si>
  <si>
    <t xml:space="preserve">HYDROMETALLURGICAL RECYCLING</t>
  </si>
  <si>
    <t xml:space="preserve">Na-Ion battery cell, prismatic, NMO-HC, aqueous electrolyte (2021)</t>
  </si>
  <si>
    <t xml:space="preserve">Recycling of Na-Ion battery cell, prismatic, NMO-HC (2021)</t>
  </si>
  <si>
    <t xml:space="preserve">Na-Ion battery cell, prismatic, NMMT - NaNiMnMgTiO-HC (2021)</t>
  </si>
  <si>
    <t xml:space="preserve">Li-Ion battery cell, prismatic, NMC111-C (2021) </t>
  </si>
  <si>
    <t xml:space="preserve">Contribution tree</t>
  </si>
  <si>
    <t xml:space="preserve">Contribution</t>
  </si>
  <si>
    <t xml:space="preserve">Process</t>
  </si>
  <si>
    <t xml:space="preserve">Amount</t>
  </si>
  <si>
    <t xml:space="preserve">Treatment of Li-Ion battery cell, NMC111-C prismatic, hydrometallurgical treatment - RER</t>
  </si>
  <si>
    <t xml:space="preserve">market for lime, hydrated, packed | lime, hydrated, packed | Cutoff, U - RER</t>
  </si>
  <si>
    <t xml:space="preserve">market for sulfuric acid | sulfuric acid | Cutoff, U - RoW</t>
  </si>
  <si>
    <t xml:space="preserve">market group for waste plastic, mixture | waste plastic, mixture | Cutoff, U - Europe without Switzerland</t>
  </si>
  <si>
    <t xml:space="preserve">market group for electricity, medium voltage | electricity, medium voltage | Cutoff, U - Europe without Switzerland</t>
  </si>
  <si>
    <t xml:space="preserve">market for chemical factory, organics | chemical factory, organics | Cutoff, U - GLO</t>
  </si>
  <si>
    <t xml:space="preserve">market for chemicals, inorganic | chemical, inorganic | Cutoff, U - GLO</t>
  </si>
  <si>
    <t xml:space="preserve">market for inert waste, for final disposal | inert waste, for final disposal | Cutoff, U - RoW</t>
  </si>
  <si>
    <t xml:space="preserve">market for wastewater, average | wastewater, average | Cutoff, U - Europe without Switzerland</t>
  </si>
  <si>
    <t xml:space="preserve">treatment of waste gypsum, sanitary landfill | waste gypsum | Cutoff, U - Europe without Switzerland</t>
  </si>
  <si>
    <t xml:space="preserve">market for manganese sulfate | manganese sulfate | Cutoff, U - GLO</t>
  </si>
  <si>
    <t xml:space="preserve">market for aluminium, wrought alloy | aluminium, wrought alloy | Cutoff, U - GLO</t>
  </si>
  <si>
    <t xml:space="preserve">market for copper, cathode | copper, cathode | Cutoff, U - GLO</t>
  </si>
  <si>
    <t xml:space="preserve">market for nickel sulfate | nickel sulfate | Cutoff, U - GLO</t>
  </si>
  <si>
    <t xml:space="preserve">market for lithium hydroxide | lithium hydroxide | Cutoff, U - GLO</t>
  </si>
  <si>
    <t xml:space="preserve">market for cobalt carbonate | cobalt carbonate | Cutoff, U - GLO</t>
  </si>
  <si>
    <t xml:space="preserve">Production impacts:</t>
  </si>
  <si>
    <t xml:space="preserve">Wh/cell</t>
  </si>
  <si>
    <t xml:space="preserve">Recycling impacts:</t>
  </si>
  <si>
    <t xml:space="preserve">Net impacts</t>
  </si>
  <si>
    <t xml:space="preserve">Re-ordered for graph</t>
  </si>
  <si>
    <t xml:space="preserve">per kg</t>
  </si>
  <si>
    <t xml:space="preserve">Prod</t>
  </si>
  <si>
    <t xml:space="preserve">Rec</t>
  </si>
  <si>
    <t xml:space="preserve">Net</t>
  </si>
  <si>
    <t xml:space="preserve">ADVANCED HYDROMETALLURGICAL RECYCLING</t>
  </si>
  <si>
    <t xml:space="preserve">Na-Ion battery cell, prismatic, NaNMC(111)-HC (2021)</t>
  </si>
  <si>
    <t xml:space="preserve">Recycling of Na-Ion battery cell, prismatic, NaMMO-HC (2021)</t>
  </si>
  <si>
    <t xml:space="preserve">Na-Ion battery cell, prismatic, NaNMMT - NaNiMnMgTiO-HC (2021)</t>
  </si>
  <si>
    <t xml:space="preserve">PBD - prussian blue</t>
  </si>
  <si>
    <t xml:space="preserve">Impact analysis - whole recycling</t>
  </si>
  <si>
    <t xml:space="preserve">from black mass processing </t>
  </si>
  <si>
    <t xml:space="preserve">mechnical only</t>
  </si>
  <si>
    <t xml:space="preserve">Impact analysis - hydrometallurgy</t>
  </si>
  <si>
    <t xml:space="preserve">Recycling break-down</t>
  </si>
  <si>
    <t xml:space="preserve">Production</t>
  </si>
  <si>
    <t xml:space="preserve">Hydromet. rec.</t>
  </si>
  <si>
    <t xml:space="preserve">Mech. recyc.</t>
  </si>
  <si>
    <t xml:space="preserve">Net full Rec.</t>
  </si>
  <si>
    <t xml:space="preserve">Net mech. Rec.</t>
  </si>
  <si>
    <t xml:space="preserve">net</t>
  </si>
  <si>
    <t xml:space="preserve">net mech</t>
  </si>
  <si>
    <t xml:space="preserve">Recycling break-down, per kWh</t>
  </si>
  <si>
    <t xml:space="preserve">Mech. Rec.</t>
  </si>
  <si>
    <t xml:space="preserve">Hydrom. Rec.</t>
  </si>
  <si>
    <t xml:space="preserve">Mech</t>
  </si>
  <si>
    <t xml:space="preserve">Hydro</t>
  </si>
  <si>
    <t xml:space="preserve">HTP</t>
  </si>
  <si>
    <t xml:space="preserve">Iodine, in water</t>
  </si>
  <si>
    <t xml:space="preserve">Resource / in water</t>
  </si>
  <si>
    <t xml:space="preserve">kg</t>
  </si>
  <si>
    <t xml:space="preserve">kg Sb eq/kg</t>
  </si>
  <si>
    <t xml:space="preserve">Iron, in ground</t>
  </si>
  <si>
    <t xml:space="preserve">Resource / in ground</t>
  </si>
  <si>
    <t xml:space="preserve">Lanthanum, in ground</t>
  </si>
  <si>
    <t xml:space="preserve">Lead, in ground</t>
  </si>
  <si>
    <t xml:space="preserve">Lithium, in ground</t>
  </si>
  <si>
    <t xml:space="preserve">Magnesium, in ground</t>
  </si>
  <si>
    <t xml:space="preserve">Manganese, in ground</t>
  </si>
  <si>
    <t xml:space="preserve">Mercury, in ground</t>
  </si>
  <si>
    <t xml:space="preserve">Molybdenum, in ground</t>
  </si>
  <si>
    <t xml:space="preserve">Neodymium, in ground</t>
  </si>
  <si>
    <t xml:space="preserve">Nickel, in ground</t>
  </si>
  <si>
    <t xml:space="preserve">Oil, crude</t>
  </si>
  <si>
    <t xml:space="preserve">Palladium, in ground</t>
  </si>
  <si>
    <t xml:space="preserve">Peat</t>
  </si>
  <si>
    <t xml:space="preserve">Resource / biotic</t>
  </si>
  <si>
    <t xml:space="preserve">Perlite</t>
  </si>
  <si>
    <t xml:space="preserve">Phosphorus, in ground</t>
  </si>
  <si>
    <t xml:space="preserve">Platinum, in ground</t>
  </si>
  <si>
    <t xml:space="preserve">Potassium, in ground</t>
  </si>
  <si>
    <t xml:space="preserve">Praseodymium, in ground</t>
  </si>
  <si>
    <t xml:space="preserve">Rhenium, in ground</t>
  </si>
  <si>
    <t xml:space="preserve">Selenium, in ground</t>
  </si>
  <si>
    <t xml:space="preserve">Silver, in ground</t>
  </si>
  <si>
    <t xml:space="preserve">Sodium chloride</t>
  </si>
  <si>
    <t xml:space="preserve">Sodium sulphate, various forms</t>
  </si>
  <si>
    <t xml:space="preserve">Strontium, in ground</t>
  </si>
  <si>
    <t xml:space="preserve">Sulfur, in ground</t>
  </si>
  <si>
    <t xml:space="preserve">Talc</t>
  </si>
  <si>
    <t xml:space="preserve">Tantalum, in ground</t>
  </si>
  <si>
    <t xml:space="preserve">Tellurium, in ground</t>
  </si>
  <si>
    <t xml:space="preserve">Terbium, in ground</t>
  </si>
  <si>
    <t xml:space="preserve">Tin, in ground</t>
  </si>
  <si>
    <t xml:space="preserve">Titanium, in ground</t>
  </si>
  <si>
    <t xml:space="preserve">Uranium</t>
  </si>
  <si>
    <t xml:space="preserve">Vanadium, in ground</t>
  </si>
  <si>
    <t xml:space="preserve">Yttrium, in ground</t>
  </si>
  <si>
    <t xml:space="preserve">Zinc, in ground</t>
  </si>
  <si>
    <t xml:space="preserve">Zirconium, in ground</t>
  </si>
  <si>
    <t xml:space="preserve">Arsenic</t>
  </si>
  <si>
    <t xml:space="preserve">Cobalt</t>
  </si>
  <si>
    <t xml:space="preserve">Copper</t>
  </si>
  <si>
    <t xml:space="preserve">Fluorspar</t>
  </si>
  <si>
    <t xml:space="preserve">Lithium</t>
  </si>
  <si>
    <t xml:space="preserve">Molybdenum</t>
  </si>
  <si>
    <t xml:space="preserve">Nickel</t>
  </si>
  <si>
    <t xml:space="preserve">Selenium</t>
  </si>
  <si>
    <t xml:space="preserve">Silver</t>
  </si>
  <si>
    <t xml:space="preserve">Sulfur</t>
  </si>
  <si>
    <t xml:space="preserve">Tellurium</t>
  </si>
  <si>
    <t xml:space="preserve">Results summary</t>
  </si>
  <si>
    <t xml:space="preserve">Sensitivity Analysis</t>
  </si>
  <si>
    <t xml:space="preserve">ENERGY DENSITY</t>
  </si>
  <si>
    <t xml:space="preserve">Energy density</t>
  </si>
  <si>
    <t xml:space="preserve">Production - GWP</t>
  </si>
  <si>
    <t xml:space="preserve">Net - GWP</t>
  </si>
  <si>
    <t xml:space="preserve">Energy density - absolute values</t>
  </si>
  <si>
    <t xml:space="preserve">Energy density - relative values (relative to NMC)</t>
  </si>
  <si>
    <t xml:space="preserve">EngDens rel to NMC</t>
  </si>
  <si>
    <t xml:space="preserve">Production - ADP</t>
  </si>
  <si>
    <t xml:space="preserve">Net - ADP</t>
  </si>
  <si>
    <t xml:space="preserve">Na-NMC</t>
  </si>
  <si>
    <t xml:space="preserve">Na-NMOaqu</t>
  </si>
  <si>
    <t xml:space="preserve">Na-NMO</t>
  </si>
  <si>
    <t xml:space="preserve">Na-NMMT</t>
  </si>
  <si>
    <t xml:space="preserve">Li-NMC111</t>
  </si>
  <si>
    <t xml:space="preserve">Li-NMC622</t>
  </si>
  <si>
    <t xml:space="preserve">Li-LFP</t>
  </si>
  <si>
    <t xml:space="preserve">Use phase</t>
  </si>
  <si>
    <t xml:space="preserve">RECYCLING RATE</t>
  </si>
  <si>
    <t xml:space="preserve">Rec Rate</t>
  </si>
  <si>
    <t xml:space="preserve">Full results Table (for SI)</t>
  </si>
  <si>
    <t xml:space="preserve">Abbr</t>
  </si>
  <si>
    <t xml:space="preserve">ETPf</t>
  </si>
  <si>
    <t xml:space="preserve">EPf</t>
  </si>
  <si>
    <t xml:space="preserve">HTPc</t>
  </si>
  <si>
    <t xml:space="preserve">HTPnc</t>
  </si>
  <si>
    <t xml:space="preserve">IRPe</t>
  </si>
  <si>
    <t xml:space="preserve">IRPhh</t>
  </si>
  <si>
    <t xml:space="preserve">LU</t>
  </si>
  <si>
    <t xml:space="preserve">EPm</t>
  </si>
  <si>
    <t xml:space="preserve">PMP</t>
  </si>
  <si>
    <t xml:space="preserve">POF</t>
  </si>
  <si>
    <t xml:space="preserve">EPt</t>
  </si>
  <si>
    <t xml:space="preserve">WDP</t>
  </si>
  <si>
    <t xml:space="preserve">Changeable</t>
  </si>
  <si>
    <t xml:space="preserve">data needed</t>
  </si>
  <si>
    <t xml:space="preserve">Case </t>
  </si>
  <si>
    <t xml:space="preserve">Hilfszeile</t>
  </si>
  <si>
    <t xml:space="preserve">Parameter</t>
  </si>
  <si>
    <t xml:space="preserve">Value</t>
  </si>
  <si>
    <t xml:space="preserve">Capacity</t>
  </si>
  <si>
    <t xml:space="preserve">kWh</t>
  </si>
  <si>
    <t xml:space="preserve">Efficiency</t>
  </si>
  <si>
    <t xml:space="preserve">Power</t>
  </si>
  <si>
    <t xml:space="preserve">MW</t>
  </si>
  <si>
    <t xml:space="preserve">Min SOC</t>
  </si>
  <si>
    <t xml:space="preserve">Cycles per day</t>
  </si>
  <si>
    <t xml:space="preserve">-</t>
  </si>
  <si>
    <t xml:space="preserve">Max SOC</t>
  </si>
  <si>
    <t xml:space="preserve">Project life time</t>
  </si>
  <si>
    <t xml:space="preserve">years</t>
  </si>
  <si>
    <t xml:space="preserve">Cycle life time</t>
  </si>
  <si>
    <t xml:space="preserve">Cycles over project lifetime</t>
  </si>
  <si>
    <t xml:space="preserve">Cylces</t>
  </si>
  <si>
    <t xml:space="preserve">Calendric Life time</t>
  </si>
  <si>
    <t xml:space="preserve">Retention rate</t>
  </si>
  <si>
    <t xml:space="preserve">Cap for 1 kWh provided</t>
  </si>
  <si>
    <t xml:space="preserve">Energy Density</t>
  </si>
  <si>
    <t xml:space="preserve"> </t>
  </si>
  <si>
    <t xml:space="preserve">Total energy stored</t>
  </si>
  <si>
    <t xml:space="preserve">Factor</t>
  </si>
  <si>
    <t xml:space="preserve">Total cycles per year </t>
  </si>
  <si>
    <t xml:space="preserve">typical storage times --&gt; 1000 - 2000 hours p.a.</t>
  </si>
  <si>
    <t xml:space="preserve">Total cap</t>
  </si>
  <si>
    <t xml:space="preserve">Operation rate p. year</t>
  </si>
  <si>
    <t xml:space="preserve">Ex. Cell cycle</t>
  </si>
  <si>
    <t xml:space="preserve">Ex Cell cal.</t>
  </si>
  <si>
    <t xml:space="preserve">Used Ex</t>
  </si>
  <si>
    <t xml:space="preserve">Total consumed Energy</t>
  </si>
  <si>
    <t xml:space="preserve">Selected eletricity</t>
  </si>
  <si>
    <t xml:space="preserve">1 für electricty "from Grid", 2 für Wind, 3 für PV, 0 ohne Strom</t>
  </si>
  <si>
    <t xml:space="preserve">In %</t>
  </si>
  <si>
    <t xml:space="preserve">Impacts per kg</t>
  </si>
  <si>
    <t xml:space="preserve">kCTUh</t>
  </si>
  <si>
    <t xml:space="preserve">Impact per kWh</t>
  </si>
  <si>
    <t xml:space="preserve">Data source</t>
  </si>
  <si>
    <t xml:space="preserve">Electricity from grid</t>
  </si>
  <si>
    <t xml:space="preserve">ILCD</t>
  </si>
  <si>
    <t xml:space="preserve">Normalisiert</t>
  </si>
  <si>
    <t xml:space="preserve">DE</t>
  </si>
  <si>
    <t xml:space="preserve">Hilfsspalte</t>
  </si>
  <si>
    <t xml:space="preserve">AP total</t>
  </si>
  <si>
    <t xml:space="preserve">Constr.</t>
  </si>
  <si>
    <t xml:space="preserve">El. Cons</t>
  </si>
  <si>
    <t xml:space="preserve">Batt exchange</t>
  </si>
  <si>
    <t xml:space="preserve">1.0 kWh electricity, medium voltage</t>
  </si>
  <si>
    <t xml:space="preserve">market group for electricity, medium voltage | electricity, medium voltage | Cutoff, U, EU w/o CH</t>
  </si>
  <si>
    <t xml:space="preserve">Electricity from renewables</t>
  </si>
  <si>
    <t xml:space="preserve">Wind</t>
  </si>
  <si>
    <t xml:space="preserve">AP per kWh</t>
  </si>
  <si>
    <t xml:space="preserve">Total</t>
  </si>
  <si>
    <t xml:space="preserve">electricity production, wind, 1-3MW turbine, onshore | electricity, high voltage | Cutoff, U, DE</t>
  </si>
  <si>
    <t xml:space="preserve">1.0 kWh electricity, high voltage</t>
  </si>
  <si>
    <t xml:space="preserve">W+</t>
  </si>
  <si>
    <t xml:space="preserve">W-</t>
  </si>
  <si>
    <t xml:space="preserve">Electrictiy from PV</t>
  </si>
  <si>
    <t xml:space="preserve">GWP per kWh</t>
  </si>
  <si>
    <t xml:space="preserve">1.0 kWh electricity, low voltage</t>
  </si>
  <si>
    <t xml:space="preserve">electricity production, photovoltaic, 570kWp open ground installation, multi-Si | electricity, low voltage | Cutoff, U, DE</t>
  </si>
  <si>
    <t xml:space="preserve">Htox Total</t>
  </si>
  <si>
    <t xml:space="preserve">Htox per kWh</t>
  </si>
  <si>
    <t xml:space="preserve">RDP Total</t>
  </si>
  <si>
    <t xml:space="preserve">RDP per kWh</t>
  </si>
  <si>
    <t xml:space="preserve">ODP Total</t>
  </si>
  <si>
    <t xml:space="preserve">ODP per kWh</t>
  </si>
  <si>
    <t xml:space="preserve">PMF total</t>
  </si>
  <si>
    <t xml:space="preserve">PMF per kWh</t>
  </si>
  <si>
    <t xml:space="preserve">Summary Total impacts per kWh</t>
  </si>
  <si>
    <t xml:space="preserve">Parametric study</t>
  </si>
  <si>
    <t xml:space="preserve">Cycles</t>
  </si>
  <si>
    <t xml:space="preserve">Gesucht</t>
  </si>
  <si>
    <t xml:space="preserve">3 D Plott</t>
  </si>
  <si>
    <t xml:space="preserve">Help line</t>
  </si>
  <si>
    <t xml:space="preserve">Recycling </t>
  </si>
  <si>
    <t xml:space="preserve">y=1 else 0</t>
  </si>
  <si>
    <t xml:space="preserve">Resulting Electrictiy mix</t>
  </si>
  <si>
    <t xml:space="preserve">Energy density base</t>
  </si>
  <si>
    <t xml:space="preserve">Used</t>
  </si>
  <si>
    <t xml:space="preserve">Electricity sources</t>
  </si>
  <si>
    <t xml:space="preserve">Normalized</t>
  </si>
  <si>
    <t xml:space="preserve">Help lines</t>
  </si>
  <si>
    <t xml:space="preserve">mAP per kWh</t>
  </si>
  <si>
    <t xml:space="preserve">Use</t>
  </si>
  <si>
    <t xml:space="preserve">Replacement</t>
  </si>
  <si>
    <t xml:space="preserve">mHtox per kWh</t>
  </si>
  <si>
    <t xml:space="preserve">cycle life</t>
  </si>
  <si>
    <t xml:space="preserve">LFP*</t>
  </si>
  <si>
    <t xml:space="preserve">Reference min and max values in general </t>
  </si>
  <si>
    <t xml:space="preserve">Reference min and max values NMC</t>
  </si>
  <si>
    <t xml:space="preserve">Cycle life</t>
  </si>
  <si>
    <t xml:space="preserve">NMC reference</t>
  </si>
  <si>
    <t xml:space="preserve">GWP gCO2 eq /kWh</t>
  </si>
  <si>
    <t xml:space="preserve">ADP mgSb eq./kWh</t>
  </si>
  <si>
    <t xml:space="preserve">LiNMC622</t>
  </si>
  <si>
    <t xml:space="preserve">NMC reference @ 4000 cycles</t>
  </si>
  <si>
    <t xml:space="preserve">AP mmolc H+ eq /kWh</t>
  </si>
  <si>
    <t xml:space="preserve">HTP mCTUh/kWh</t>
  </si>
  <si>
    <t xml:space="preserve">Effi-ciency</t>
  </si>
  <si>
    <t xml:space="preserve">Eff.</t>
  </si>
  <si>
    <t xml:space="preserve">En. Dens.</t>
  </si>
  <si>
    <t xml:space="preserve">GWP kgCO2 eq /kWh</t>
  </si>
  <si>
    <t xml:space="preserve">ADP gSb eq./kWh</t>
  </si>
  <si>
    <t xml:space="preserve">d</t>
  </si>
  <si>
    <t xml:space="preserve">Over entire life cycle </t>
  </si>
  <si>
    <t xml:space="preserve">Electricity from PV</t>
  </si>
  <si>
    <t xml:space="preserve">Electricity from Grid</t>
  </si>
  <si>
    <t xml:space="preserve">w/o recycling</t>
  </si>
  <si>
    <t xml:space="preserve">(paste values from above calculated without recycling here)</t>
  </si>
  <si>
    <t xml:space="preserve">Efficieny</t>
  </si>
  <si>
    <t xml:space="preserve">Technology</t>
  </si>
  <si>
    <t xml:space="preserve">Min</t>
  </si>
  <si>
    <t xml:space="preserve">Max</t>
  </si>
  <si>
    <t xml:space="preserve">I</t>
  </si>
  <si>
    <t xml:space="preserve">J</t>
  </si>
  <si>
    <t xml:space="preserve">K</t>
  </si>
  <si>
    <t xml:space="preserve">HTx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</si>
</sst>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0.00E+00"/>
    <numFmt numFmtId="166" formatCode="0.00%"/>
    <numFmt numFmtId="167" formatCode="#,##0"/>
    <numFmt numFmtId="168" formatCode="#,##0.00"/>
    <numFmt numFmtId="169" formatCode="#,##0.0"/>
    <numFmt numFmtId="170" formatCode="#,##0.0000"/>
    <numFmt numFmtId="171" formatCode="General"/>
    <numFmt numFmtId="172" formatCode="0.0%"/>
    <numFmt numFmtId="173" formatCode="0%"/>
    <numFmt numFmtId="174" formatCode="_-* #,##0.00\ _€_-;\-* #,##0.00\ _€_-;_-* \-??\ _€_-;_-@_-"/>
    <numFmt numFmtId="175" formatCode="0.0"/>
    <numFmt numFmtId="176" formatCode="_-* #,##0.000000\ _€_-;\-* #,##0.000000\ _€_-;_-* \-??\ _€_-;_-@_-"/>
    <numFmt numFmtId="177" formatCode="0"/>
    <numFmt numFmtId="178" formatCode="0.000"/>
    <numFmt numFmtId="179" formatCode="0.00"/>
    <numFmt numFmtId="180" formatCode="0.0000"/>
    <numFmt numFmtId="181" formatCode="#,###"/>
  </numFmts>
  <fonts count="4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2"/>
      <charset val="1"/>
    </font>
    <font>
      <sz val="12"/>
      <color theme="1"/>
      <name val="Arial"/>
      <family val="2"/>
      <charset val="1"/>
    </font>
    <font>
      <b val="true"/>
      <sz val="12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vertAlign val="superscript"/>
      <sz val="12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i val="true"/>
      <sz val="11"/>
      <color theme="1"/>
      <name val="Calibri"/>
      <family val="2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4"/>
      <color rgb="FF595959"/>
      <name val="Calibri"/>
      <family val="2"/>
    </font>
    <font>
      <b val="true"/>
      <sz val="9"/>
      <color rgb="FF000000"/>
      <name val="Calibri"/>
      <family val="2"/>
    </font>
    <font>
      <sz val="9"/>
      <color rgb="FF595959"/>
      <name val="Calibri"/>
      <family val="2"/>
    </font>
    <font>
      <sz val="12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0000"/>
      <name val="Calibri"/>
      <family val="2"/>
      <charset val="1"/>
    </font>
    <font>
      <sz val="7"/>
      <color rgb="FF404040"/>
      <name val="Calibri"/>
      <family val="2"/>
    </font>
    <font>
      <sz val="9"/>
      <color rgb="FF000000"/>
      <name val="Calibri"/>
      <family val="2"/>
    </font>
    <font>
      <vertAlign val="subscript"/>
      <sz val="9"/>
      <color rgb="FF595959"/>
      <name val="Calibri"/>
      <family val="2"/>
    </font>
    <font>
      <sz val="11"/>
      <color rgb="FFFF0000"/>
      <name val="Calibri"/>
      <family val="2"/>
      <charset val="1"/>
    </font>
    <font>
      <sz val="10"/>
      <color rgb="FF595959"/>
      <name val="Calibri"/>
      <family val="2"/>
    </font>
    <font>
      <sz val="11"/>
      <color theme="1" tint="0.35"/>
      <name val="Calibri"/>
      <family val="2"/>
      <charset val="1"/>
    </font>
    <font>
      <b val="true"/>
      <sz val="11"/>
      <color theme="1" tint="0.35"/>
      <name val="Calibri"/>
      <family val="2"/>
      <charset val="1"/>
    </font>
    <font>
      <sz val="28"/>
      <color theme="1"/>
      <name val="Calibri"/>
      <family val="2"/>
      <charset val="1"/>
    </font>
    <font>
      <sz val="12"/>
      <color theme="1" tint="0.35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b val="true"/>
      <sz val="10"/>
      <color rgb="FFFF0000"/>
      <name val="Calibri"/>
      <family val="2"/>
      <charset val="1"/>
    </font>
    <font>
      <b val="true"/>
      <sz val="12"/>
      <color theme="1" tint="0.35"/>
      <name val="Calibri"/>
      <family val="2"/>
      <charset val="1"/>
    </font>
    <font>
      <b val="true"/>
      <sz val="11"/>
      <color rgb="FFC00000"/>
      <name val="Calibri"/>
      <family val="2"/>
      <charset val="1"/>
    </font>
    <font>
      <sz val="14"/>
      <color theme="1"/>
      <name val="Calibri"/>
      <family val="2"/>
      <charset val="1"/>
    </font>
    <font>
      <i val="true"/>
      <sz val="11"/>
      <color theme="1" tint="0.35"/>
      <name val="Calibri"/>
      <family val="2"/>
      <charset val="1"/>
    </font>
    <font>
      <sz val="10"/>
      <color theme="1"/>
      <name val="Calibri"/>
      <family val="2"/>
      <charset val="1"/>
    </font>
    <font>
      <sz val="11"/>
      <color theme="2" tint="-0.5"/>
      <name val="Calibri"/>
      <family val="2"/>
      <charset val="1"/>
    </font>
    <font>
      <sz val="11"/>
      <color theme="1" tint="0.25"/>
      <name val="Calibri"/>
      <family val="2"/>
      <charset val="1"/>
    </font>
    <font>
      <b val="true"/>
      <sz val="11"/>
      <color theme="1" tint="0.25"/>
      <name val="Calibri"/>
      <family val="2"/>
      <charset val="1"/>
    </font>
    <font>
      <sz val="12"/>
      <color theme="1" tint="0.25"/>
      <name val="Calibri"/>
      <family val="2"/>
      <charset val="1"/>
    </font>
    <font>
      <b val="true"/>
      <sz val="12"/>
      <color theme="1" tint="0.25"/>
      <name val="Calibri"/>
      <family val="2"/>
      <charset val="1"/>
    </font>
    <font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2"/>
        <bgColor rgb="FFDEEBF7"/>
      </patternFill>
    </fill>
    <fill>
      <patternFill patternType="solid">
        <fgColor theme="9" tint="0.8"/>
        <bgColor rgb="FFE7E6E6"/>
      </patternFill>
    </fill>
    <fill>
      <patternFill patternType="solid">
        <fgColor theme="5" tint="0.8"/>
        <bgColor rgb="FFFFF2CC"/>
      </patternFill>
    </fill>
    <fill>
      <patternFill patternType="solid">
        <fgColor theme="7" tint="0.8"/>
        <bgColor rgb="FFFBE5D6"/>
      </patternFill>
    </fill>
    <fill>
      <patternFill patternType="solid">
        <fgColor theme="4" tint="0.8"/>
        <bgColor rgb="FFE7E6E6"/>
      </patternFill>
    </fill>
    <fill>
      <patternFill patternType="solid">
        <fgColor theme="9"/>
        <bgColor rgb="FF8CC168"/>
      </patternFill>
    </fill>
    <fill>
      <patternFill patternType="solid">
        <fgColor rgb="FFFFFF00"/>
        <bgColor rgb="FFFFCD33"/>
      </patternFill>
    </fill>
    <fill>
      <patternFill patternType="solid">
        <fgColor theme="0" tint="-0.35"/>
        <bgColor rgb="FFA5A5A5"/>
      </patternFill>
    </fill>
    <fill>
      <patternFill patternType="solid">
        <fgColor theme="9" tint="0.4"/>
        <bgColor rgb="FF8CC168"/>
      </patternFill>
    </fill>
  </fills>
  <borders count="40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/>
      <bottom style="double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thin">
        <color theme="0"/>
      </left>
      <right style="thin">
        <color theme="0"/>
      </right>
      <top/>
      <bottom style="thin">
        <color theme="0"/>
      </bottom>
      <diagonal/>
    </border>
    <border diagonalUp="false" diagonalDown="false">
      <left style="dashDotDot"/>
      <right/>
      <top style="dashDotDot"/>
      <bottom style="dashDotDot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dashDotDot"/>
      <right style="dashDotDot"/>
      <top/>
      <bottom style="dashDotDot"/>
      <diagonal/>
    </border>
    <border diagonalUp="false" diagonalDown="false">
      <left style="dashDotDot"/>
      <right style="dashDotDot"/>
      <top style="dashDotDot"/>
      <bottom style="dashDotDot"/>
      <diagonal/>
    </border>
    <border diagonalUp="false" diagonalDown="false">
      <left style="dashDotDot"/>
      <right/>
      <top/>
      <bottom/>
      <diagonal/>
    </border>
    <border diagonalUp="false" diagonalDown="false">
      <left/>
      <right/>
      <top style="dashDotDot"/>
      <bottom style="medium"/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/>
      <diagonal/>
    </border>
    <border diagonalUp="false" diagonalDown="false">
      <left/>
      <right style="thin">
        <color theme="0"/>
      </right>
      <top style="thin">
        <color theme="0"/>
      </top>
      <bottom style="thin">
        <color theme="0"/>
      </bottom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thin">
        <color theme="0"/>
      </right>
      <top style="thin">
        <color theme="0"/>
      </top>
      <bottom/>
      <diagonal/>
    </border>
    <border diagonalUp="false" diagonalDown="false"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6" xfId="0" applyFont="false" applyBorder="true" applyAlignment="true" applyProtection="false">
      <alignment horizontal="left" vertical="bottom" textRotation="37" wrapText="false" indent="0" shrinkToFit="false"/>
      <protection locked="true" hidden="false"/>
    </xf>
    <xf numFmtId="178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bottom" textRotation="37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bottom" textRotation="37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37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bottom" textRotation="37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0" fillId="0" borderId="2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8" fontId="6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7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7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8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6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18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29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3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27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6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0" fillId="0" borderId="2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0" fillId="0" borderId="2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6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8" fontId="6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7" fillId="0" borderId="3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7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18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31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0" fillId="0" borderId="2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6" xfId="0" applyFont="true" applyBorder="true" applyAlignment="true" applyProtection="false">
      <alignment horizontal="center" vertical="bottom" textRotation="37" wrapText="false" indent="0" shrinkToFit="false"/>
      <protection locked="true" hidden="false"/>
    </xf>
    <xf numFmtId="171" fontId="6" fillId="0" borderId="6" xfId="0" applyFont="true" applyBorder="true" applyAlignment="true" applyProtection="false">
      <alignment horizontal="center" vertical="bottom" textRotation="37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3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18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9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0" fillId="0" borderId="3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9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9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9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0" fillId="0" borderId="3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0" fillId="0" borderId="3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left" vertical="bottom" textRotation="37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left" vertical="bottom" textRotation="37" wrapText="false" indent="0" shrinkToFit="false"/>
      <protection locked="true" hidden="false"/>
    </xf>
    <xf numFmtId="164" fontId="0" fillId="0" borderId="1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37" wrapText="fals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bottom" textRotation="37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37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9" fontId="3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2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8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37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9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8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3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3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3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38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7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7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7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7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28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7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38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38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39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38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38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28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1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1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81" fontId="40" fillId="5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5" fontId="4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40" fillId="1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1" fontId="40" fillId="1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0" fillId="5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70AD47"/>
      <rgbColor rgb="FF0000FF"/>
      <rgbColor rgb="FFFFFF00"/>
      <rgbColor rgb="FFFF00FF"/>
      <rgbColor rgb="FFA9D18E"/>
      <rgbColor rgb="FFC00000"/>
      <rgbColor rgb="FF43682B"/>
      <rgbColor rgb="FF000080"/>
      <rgbColor rgb="FF997300"/>
      <rgbColor rgb="FFBF9000"/>
      <rgbColor rgb="FF255E91"/>
      <rgbColor rgb="FFBFBFBF"/>
      <rgbColor rgb="FF8B8B8B"/>
      <rgbColor rgb="FF7CAFDD"/>
      <rgbColor rgb="FF7030A0"/>
      <rgbColor rgb="FFFFF2CC"/>
      <rgbColor rgb="FFDEEBF7"/>
      <rgbColor rgb="FF660066"/>
      <rgbColor rgb="FFF1975A"/>
      <rgbColor rgb="FF2E75B6"/>
      <rgbColor rgb="FFBDD7EE"/>
      <rgbColor rgb="FF000080"/>
      <rgbColor rgb="FFFF00FF"/>
      <rgbColor rgb="FFFFCD33"/>
      <rgbColor rgb="FFD9D9D9"/>
      <rgbColor rgb="FF800080"/>
      <rgbColor rgb="FFC55A11"/>
      <rgbColor rgb="FF327DC2"/>
      <rgbColor rgb="FF0000FF"/>
      <rgbColor rgb="FF698ED0"/>
      <rgbColor rgb="FFE7E6E6"/>
      <rgbColor rgb="FFE2F0D9"/>
      <rgbColor rgb="FFFFE699"/>
      <rgbColor rgb="FFADC5E4"/>
      <rgbColor rgb="FFA6A6A6"/>
      <rgbColor rgb="FFB7B7B7"/>
      <rgbColor rgb="FFFBE5D6"/>
      <rgbColor rgb="FF4472C4"/>
      <rgbColor rgb="FF5B9BD5"/>
      <rgbColor rgb="FF8CC168"/>
      <rgbColor rgb="FFFFC000"/>
      <rgbColor rgb="FFED7D31"/>
      <rgbColor rgb="FFD26012"/>
      <rgbColor rgb="FF767171"/>
      <rgbColor rgb="FFA5A5A5"/>
      <rgbColor rgb="FF636363"/>
      <rgbColor rgb="FF548235"/>
      <rgbColor rgb="FF003300"/>
      <rgbColor rgb="FF806000"/>
      <rgbColor rgb="FF9E480E"/>
      <rgbColor rgb="FF595959"/>
      <rgbColor rgb="FF2644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ADP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Production!$F$101:$G$101</c:f>
              <c:strCache>
                <c:ptCount val="1"/>
                <c:pt idx="0">
                  <c:v>Anode Foil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Production!$H$101:$N$101</c:f>
              <c:numCache>
                <c:formatCode>0.00E+00</c:formatCode>
                <c:ptCount val="7"/>
                <c:pt idx="0">
                  <c:v>2.97217802411303E-005</c:v>
                </c:pt>
                <c:pt idx="1">
                  <c:v>5.42622920140237E-005</c:v>
                </c:pt>
                <c:pt idx="2">
                  <c:v>2.74443252637084E-005</c:v>
                </c:pt>
                <c:pt idx="3">
                  <c:v>2.4405201692756E-005</c:v>
                </c:pt>
                <c:pt idx="4">
                  <c:v>6.89167158000376E-005</c:v>
                </c:pt>
                <c:pt idx="5">
                  <c:v>0.0083516132399739</c:v>
                </c:pt>
                <c:pt idx="6">
                  <c:v>0.015130818121209</c:v>
                </c:pt>
              </c:numCache>
            </c:numRef>
          </c:val>
        </c:ser>
        <c:ser>
          <c:idx val="1"/>
          <c:order val="1"/>
          <c:tx>
            <c:strRef>
              <c:f>Production!$F$102:$G$102</c:f>
              <c:strCache>
                <c:ptCount val="1"/>
                <c:pt idx="0">
                  <c:v>Act mat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Production!$H$102:$N$102</c:f>
              <c:numCache>
                <c:formatCode>0.00E+00</c:formatCode>
                <c:ptCount val="7"/>
                <c:pt idx="0">
                  <c:v>7.9939344405893E-005</c:v>
                </c:pt>
                <c:pt idx="1">
                  <c:v>5.43507416431525E-005</c:v>
                </c:pt>
                <c:pt idx="2">
                  <c:v>7.99615472170222E-005</c:v>
                </c:pt>
                <c:pt idx="3">
                  <c:v>7.00787964781938E-005</c:v>
                </c:pt>
                <c:pt idx="4">
                  <c:v>6.90290409584144E-005</c:v>
                </c:pt>
                <c:pt idx="5">
                  <c:v>5.38222776974613E-006</c:v>
                </c:pt>
                <c:pt idx="6">
                  <c:v>6.11824293237622E-006</c:v>
                </c:pt>
              </c:numCache>
            </c:numRef>
          </c:val>
        </c:ser>
        <c:ser>
          <c:idx val="2"/>
          <c:order val="2"/>
          <c:tx>
            <c:strRef>
              <c:f>Production!$F$103:$G$103</c:f>
              <c:strCache>
                <c:ptCount val="1"/>
                <c:pt idx="0">
                  <c:v>Binder 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Production!$H$103:$N$103</c:f>
              <c:numCache>
                <c:formatCode>0.00E+00</c:formatCode>
                <c:ptCount val="7"/>
                <c:pt idx="0">
                  <c:v>6.39461697321686E-006</c:v>
                </c:pt>
                <c:pt idx="1">
                  <c:v>4.34770596202713E-006</c:v>
                </c:pt>
                <c:pt idx="2">
                  <c:v>6.39638047449379E-006</c:v>
                </c:pt>
                <c:pt idx="3">
                  <c:v>5.60584929637534E-006</c:v>
                </c:pt>
                <c:pt idx="4">
                  <c:v>5.52186539547137E-006</c:v>
                </c:pt>
                <c:pt idx="5">
                  <c:v>1.34604915472343E-006</c:v>
                </c:pt>
                <c:pt idx="6">
                  <c:v>1.53011770571127E-006</c:v>
                </c:pt>
              </c:numCache>
            </c:numRef>
          </c:val>
        </c:ser>
        <c:ser>
          <c:idx val="3"/>
          <c:order val="3"/>
          <c:tx>
            <c:strRef>
              <c:f>Production!$F$104:$G$104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Production!$H$104:$N$104</c:f>
              <c:numCache>
                <c:formatCode>0.00E+00</c:formatCode>
                <c:ptCount val="7"/>
                <c:pt idx="0">
                  <c:v>1.40940862439348E-005</c:v>
                </c:pt>
                <c:pt idx="1">
                  <c:v>1.05242059716548E-005</c:v>
                </c:pt>
                <c:pt idx="2">
                  <c:v>1.40356483866817E-005</c:v>
                </c:pt>
                <c:pt idx="3">
                  <c:v>1.23101423088854E-005</c:v>
                </c:pt>
                <c:pt idx="4">
                  <c:v>1.33660979740325E-005</c:v>
                </c:pt>
                <c:pt idx="5">
                  <c:v>5.24885675348999E-006</c:v>
                </c:pt>
                <c:pt idx="6">
                  <c:v>8.65962241650722E-006</c:v>
                </c:pt>
              </c:numCache>
            </c:numRef>
          </c:val>
        </c:ser>
        <c:ser>
          <c:idx val="4"/>
          <c:order val="4"/>
          <c:tx>
            <c:strRef>
              <c:f>Production!$F$105:$G$105</c:f>
              <c:strCache>
                <c:ptCount val="1"/>
                <c:pt idx="0">
                  <c:v>Cathode Foil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Production!$H$105:$N$105</c:f>
              <c:numCache>
                <c:formatCode>0.00E+00</c:formatCode>
                <c:ptCount val="7"/>
                <c:pt idx="0">
                  <c:v>2.7868290045136E-005</c:v>
                </c:pt>
                <c:pt idx="1">
                  <c:v>3.7731701860071E-005</c:v>
                </c:pt>
                <c:pt idx="2">
                  <c:v>2.5675204776044E-005</c:v>
                </c:pt>
                <c:pt idx="3">
                  <c:v>2.27945468872689E-005</c:v>
                </c:pt>
                <c:pt idx="4">
                  <c:v>6.57782098726714E-005</c:v>
                </c:pt>
                <c:pt idx="5">
                  <c:v>1.67713959885586E-005</c:v>
                </c:pt>
                <c:pt idx="6">
                  <c:v>3.08826379253711E-005</c:v>
                </c:pt>
              </c:numCache>
            </c:numRef>
          </c:val>
        </c:ser>
        <c:ser>
          <c:idx val="5"/>
          <c:order val="5"/>
          <c:tx>
            <c:strRef>
              <c:f>Production!$F$106:$G$106</c:f>
              <c:strCache>
                <c:ptCount val="1"/>
                <c:pt idx="0">
                  <c:v>Act mat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Production!$H$106:$N$106</c:f>
              <c:numCache>
                <c:formatCode>0.00E+00</c:formatCode>
                <c:ptCount val="7"/>
                <c:pt idx="0">
                  <c:v>0.0310136207140548</c:v>
                </c:pt>
                <c:pt idx="1">
                  <c:v>0.00265027068802815</c:v>
                </c:pt>
                <c:pt idx="2">
                  <c:v>0.000221522899955725</c:v>
                </c:pt>
                <c:pt idx="3">
                  <c:v>0.00479667540175866</c:v>
                </c:pt>
                <c:pt idx="4">
                  <c:v>0.000405886595998244</c:v>
                </c:pt>
                <c:pt idx="5">
                  <c:v>0.0165963886478703</c:v>
                </c:pt>
                <c:pt idx="6">
                  <c:v>0.00651911131514933</c:v>
                </c:pt>
              </c:numCache>
            </c:numRef>
          </c:val>
        </c:ser>
        <c:ser>
          <c:idx val="6"/>
          <c:order val="6"/>
          <c:tx>
            <c:strRef>
              <c:f>Production!$F$107:$G$107</c:f>
              <c:strCache>
                <c:ptCount val="1"/>
                <c:pt idx="0">
                  <c:v>Binder 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Production!$H$107:$N$107</c:f>
              <c:numCache>
                <c:formatCode>0.00E+00</c:formatCode>
                <c:ptCount val="7"/>
                <c:pt idx="0">
                  <c:v>0.000290478877400383</c:v>
                </c:pt>
                <c:pt idx="1">
                  <c:v>0.000258318097861121</c:v>
                </c:pt>
                <c:pt idx="2">
                  <c:v>0.000410107747666079</c:v>
                </c:pt>
                <c:pt idx="3">
                  <c:v>0.000203724902576694</c:v>
                </c:pt>
                <c:pt idx="4">
                  <c:v>0.000252518346609797</c:v>
                </c:pt>
                <c:pt idx="5">
                  <c:v>0.000144468092452047</c:v>
                </c:pt>
                <c:pt idx="6">
                  <c:v>0.000198555041726875</c:v>
                </c:pt>
              </c:numCache>
            </c:numRef>
          </c:val>
        </c:ser>
        <c:ser>
          <c:idx val="7"/>
          <c:order val="7"/>
          <c:tx>
            <c:strRef>
              <c:f>Production!$F$108:$G$108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Production!$H$108:$N$108</c:f>
              <c:numCache>
                <c:formatCode>0.00E+00</c:formatCode>
                <c:ptCount val="7"/>
                <c:pt idx="0">
                  <c:v>-2.52618257734409E-006</c:v>
                </c:pt>
                <c:pt idx="1">
                  <c:v>1.94586155202543E-005</c:v>
                </c:pt>
                <c:pt idx="2">
                  <c:v>3.76164206066424E-005</c:v>
                </c:pt>
                <c:pt idx="3">
                  <c:v>1.24296374651789E-005</c:v>
                </c:pt>
                <c:pt idx="4">
                  <c:v>2.84982751050617E-005</c:v>
                </c:pt>
                <c:pt idx="5">
                  <c:v>8.84865974567175E-006</c:v>
                </c:pt>
                <c:pt idx="6">
                  <c:v>1.23776093712708E-005</c:v>
                </c:pt>
              </c:numCache>
            </c:numRef>
          </c:val>
        </c:ser>
        <c:ser>
          <c:idx val="8"/>
          <c:order val="8"/>
          <c:tx>
            <c:strRef>
              <c:f>Production!$F$109:$G$109</c:f>
              <c:strCache>
                <c:ptCount val="1"/>
                <c:pt idx="0">
                  <c:v>Electrolyte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Production!$H$109:$N$109</c:f>
              <c:numCache>
                <c:formatCode>0.00E+00</c:formatCode>
                <c:ptCount val="7"/>
                <c:pt idx="0">
                  <c:v>0.00429516539420718</c:v>
                </c:pt>
                <c:pt idx="1">
                  <c:v>0.00429091444728367</c:v>
                </c:pt>
                <c:pt idx="2">
                  <c:v>0.00410635888593563</c:v>
                </c:pt>
                <c:pt idx="3">
                  <c:v>0.00366062070134213</c:v>
                </c:pt>
                <c:pt idx="4">
                  <c:v>0.00658596249137553</c:v>
                </c:pt>
                <c:pt idx="5">
                  <c:v>0.00164070762298337</c:v>
                </c:pt>
                <c:pt idx="6">
                  <c:v>0.00246840137175557</c:v>
                </c:pt>
              </c:numCache>
            </c:numRef>
          </c:val>
        </c:ser>
        <c:ser>
          <c:idx val="9"/>
          <c:order val="9"/>
          <c:tx>
            <c:strRef>
              <c:f>Production!$F$110:$G$110</c:f>
              <c:strCache>
                <c:ptCount val="1"/>
                <c:pt idx="0">
                  <c:v>Separator</c:v>
                </c:pt>
              </c:strCache>
            </c:strRef>
          </c:tx>
          <c:spPr>
            <a:solidFill>
              <a:srgbClr val="7030a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Production!$H$110:$N$110</c:f>
              <c:numCache>
                <c:formatCode>0.00E+00</c:formatCode>
                <c:ptCount val="7"/>
                <c:pt idx="0">
                  <c:v>6.53762071516517E-005</c:v>
                </c:pt>
                <c:pt idx="1">
                  <c:v>8.85505918216643E-005</c:v>
                </c:pt>
                <c:pt idx="2">
                  <c:v>5.98230156191125E-005</c:v>
                </c:pt>
                <c:pt idx="3">
                  <c:v>5.33570180003129E-005</c:v>
                </c:pt>
                <c:pt idx="4">
                  <c:v>0.000155317694285893</c:v>
                </c:pt>
                <c:pt idx="5">
                  <c:v>3.8805511865688E-005</c:v>
                </c:pt>
                <c:pt idx="6">
                  <c:v>7.20608640461176E-005</c:v>
                </c:pt>
              </c:numCache>
            </c:numRef>
          </c:val>
        </c:ser>
        <c:ser>
          <c:idx val="10"/>
          <c:order val="10"/>
          <c:tx>
            <c:strRef>
              <c:f>Production!$F$111:$G$111</c:f>
              <c:strCache>
                <c:ptCount val="1"/>
                <c:pt idx="0">
                  <c:v>Housing</c:v>
                </c:pt>
              </c:strCache>
            </c:strRef>
          </c:tx>
          <c:spPr>
            <a:solidFill>
              <a:srgbClr val="7030a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Production!$H$111:$N$111</c:f>
              <c:numCache>
                <c:formatCode>0.00E+00</c:formatCode>
                <c:ptCount val="7"/>
                <c:pt idx="0">
                  <c:v>4.34603152203005E-005</c:v>
                </c:pt>
                <c:pt idx="1">
                  <c:v>4.36688887367381E-005</c:v>
                </c:pt>
                <c:pt idx="2">
                  <c:v>4.23352966189545E-005</c:v>
                </c:pt>
                <c:pt idx="3">
                  <c:v>3.88617805069483E-005</c:v>
                </c:pt>
                <c:pt idx="4">
                  <c:v>5.86979865771812E-005</c:v>
                </c:pt>
                <c:pt idx="5">
                  <c:v>0.00475272340381303</c:v>
                </c:pt>
                <c:pt idx="6">
                  <c:v>0.00603910041467157</c:v>
                </c:pt>
              </c:numCache>
            </c:numRef>
          </c:val>
        </c:ser>
        <c:ser>
          <c:idx val="11"/>
          <c:order val="11"/>
          <c:tx>
            <c:strRef>
              <c:f>Production!$F$112:$G$112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Production!$H$112:$N$112</c:f>
              <c:numCache>
                <c:formatCode>0.00E+00</c:formatCode>
                <c:ptCount val="7"/>
                <c:pt idx="0">
                  <c:v>5.94045376413703E-005</c:v>
                </c:pt>
                <c:pt idx="1">
                  <c:v>5.75147862345598E-005</c:v>
                </c:pt>
                <c:pt idx="2">
                  <c:v>5.19742475940393E-005</c:v>
                </c:pt>
                <c:pt idx="3">
                  <c:v>4.45989198582018E-005</c:v>
                </c:pt>
                <c:pt idx="4">
                  <c:v>7.76052185912313E-005</c:v>
                </c:pt>
                <c:pt idx="5">
                  <c:v>2.90816057215196E-005</c:v>
                </c:pt>
                <c:pt idx="6">
                  <c:v>4.25287834497483E-005</c:v>
                </c:pt>
              </c:numCache>
            </c:numRef>
          </c:val>
        </c:ser>
        <c:ser>
          <c:idx val="12"/>
          <c:order val="12"/>
          <c:tx>
            <c:strRef>
              <c:f>Production!$F$113:$G$113</c:f>
              <c:strCache>
                <c:ptCount val="1"/>
                <c:pt idx="0">
                  <c:v>Heat</c:v>
                </c:pt>
              </c:strCache>
            </c:strRef>
          </c:tx>
          <c:spPr>
            <a:solidFill>
              <a:srgbClr val="adc5e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Production!$H$113:$N$113</c:f>
              <c:numCache>
                <c:formatCode>0.00E+00</c:formatCode>
                <c:ptCount val="7"/>
                <c:pt idx="0">
                  <c:v>6.62030264900366E-005</c:v>
                </c:pt>
                <c:pt idx="1">
                  <c:v>7.26237270202761E-005</c:v>
                </c:pt>
                <c:pt idx="2">
                  <c:v>5.89266922364409E-005</c:v>
                </c:pt>
                <c:pt idx="3">
                  <c:v>5.0046175918399E-005</c:v>
                </c:pt>
                <c:pt idx="4">
                  <c:v>0.000109266762842627</c:v>
                </c:pt>
                <c:pt idx="5">
                  <c:v>3.4046323884528E-005</c:v>
                </c:pt>
                <c:pt idx="6">
                  <c:v>5.43256533594253E-005</c:v>
                </c:pt>
              </c:numCache>
            </c:numRef>
          </c:val>
        </c:ser>
        <c:ser>
          <c:idx val="13"/>
          <c:order val="13"/>
          <c:tx>
            <c:strRef>
              <c:f>Production!$F$114:$G$114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Production!$H$114:$N$114</c:f>
              <c:numCache>
                <c:formatCode>0.00E+00</c:formatCode>
                <c:ptCount val="7"/>
                <c:pt idx="0">
                  <c:v>0.000203883858395178</c:v>
                </c:pt>
                <c:pt idx="1">
                  <c:v>0.000182072208030504</c:v>
                </c:pt>
                <c:pt idx="2">
                  <c:v>0.000164500863320087</c:v>
                </c:pt>
                <c:pt idx="3">
                  <c:v>9.29285292421899E-005</c:v>
                </c:pt>
                <c:pt idx="4">
                  <c:v>0.000132236592862072</c:v>
                </c:pt>
                <c:pt idx="5">
                  <c:v>0.000115950452817161</c:v>
                </c:pt>
                <c:pt idx="6">
                  <c:v>0.000175608836927458</c:v>
                </c:pt>
              </c:numCache>
            </c:numRef>
          </c:val>
        </c:ser>
        <c:gapWidth val="150"/>
        <c:overlap val="100"/>
        <c:axId val="83215870"/>
        <c:axId val="58818448"/>
      </c:barChart>
      <c:catAx>
        <c:axId val="8321587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818448"/>
        <c:crosses val="autoZero"/>
        <c:auto val="1"/>
        <c:lblAlgn val="ctr"/>
        <c:lblOffset val="100"/>
        <c:noMultiLvlLbl val="0"/>
      </c:catAx>
      <c:valAx>
        <c:axId val="58818448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2158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GB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en-GB" sz="1400" spc="-1" strike="noStrike">
                <a:solidFill>
                  <a:srgbClr val="595959"/>
                </a:solidFill>
                <a:latin typeface="Calibri"/>
              </a:rPr>
              <a:t>GWP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Production!$F$62:$G$62</c:f>
              <c:strCache>
                <c:ptCount val="1"/>
                <c:pt idx="0">
                  <c:v>Anode Foil</c:v>
                </c:pt>
              </c:strCache>
            </c:strRef>
          </c:tx>
          <c:spPr>
            <a:pattFill prst="ltHorz">
              <a:fgClr>
                <a:srgbClr val="ed7d31"/>
              </a:fgClr>
              <a:bgClr>
                <a:srgbClr val="ffffff"/>
              </a:bgClr>
            </a:pattFill>
            <a:ln w="0">
              <a:solidFill>
                <a:srgbClr val="c55a11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Production!$H$62:$N$62</c:f>
              <c:numCache>
                <c:formatCode>0.00E+00</c:formatCode>
                <c:ptCount val="7"/>
                <c:pt idx="0">
                  <c:v>2.77025535086969</c:v>
                </c:pt>
                <c:pt idx="1">
                  <c:v>5.07955928202119</c:v>
                </c:pt>
                <c:pt idx="2">
                  <c:v>2.56906446854551</c:v>
                </c:pt>
                <c:pt idx="3">
                  <c:v>2.28460600253763</c:v>
                </c:pt>
                <c:pt idx="4">
                  <c:v>6.45142068619457</c:v>
                </c:pt>
                <c:pt idx="5">
                  <c:v>1.70406417888627</c:v>
                </c:pt>
                <c:pt idx="6">
                  <c:v>3.09619812063874</c:v>
                </c:pt>
              </c:numCache>
            </c:numRef>
          </c:val>
        </c:ser>
        <c:ser>
          <c:idx val="1"/>
          <c:order val="1"/>
          <c:tx>
            <c:strRef>
              <c:f>Production!$F$63:$G$63</c:f>
              <c:strCache>
                <c:ptCount val="1"/>
                <c:pt idx="0">
                  <c:v>Act mat</c:v>
                </c:pt>
              </c:strCache>
            </c:strRef>
          </c:tx>
          <c:spPr>
            <a:pattFill prst="openDmnd">
              <a:fgClr>
                <a:srgbClr val="ed7d31"/>
              </a:fgClr>
              <a:bgClr>
                <a:srgbClr val="ffffff"/>
              </a:bgClr>
            </a:pattFill>
            <a:ln w="0">
              <a:solidFill>
                <a:srgbClr val="c55a11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Production!$H$63:$N$63</c:f>
              <c:numCache>
                <c:formatCode>0.00E+00</c:formatCode>
                <c:ptCount val="7"/>
                <c:pt idx="0">
                  <c:v>1.98051339610833</c:v>
                </c:pt>
                <c:pt idx="1">
                  <c:v>1.34652681456744</c:v>
                </c:pt>
                <c:pt idx="2">
                  <c:v>1.98103387607953</c:v>
                </c:pt>
                <c:pt idx="3">
                  <c:v>1.73620715298657</c:v>
                </c:pt>
                <c:pt idx="4">
                  <c:v>1.71021765037948</c:v>
                </c:pt>
                <c:pt idx="5">
                  <c:v>1.30682362170626</c:v>
                </c:pt>
                <c:pt idx="6">
                  <c:v>1.4855345793968</c:v>
                </c:pt>
              </c:numCache>
            </c:numRef>
          </c:val>
        </c:ser>
        <c:ser>
          <c:idx val="2"/>
          <c:order val="2"/>
          <c:tx>
            <c:strRef>
              <c:f>Production!$F$64:$G$64</c:f>
              <c:strCache>
                <c:ptCount val="1"/>
                <c:pt idx="0">
                  <c:v>Binder </c:v>
                </c:pt>
              </c:strCache>
            </c:strRef>
          </c:tx>
          <c:spPr>
            <a:pattFill prst="wdUpDiag">
              <a:fgClr>
                <a:srgbClr val="ed7d31"/>
              </a:fgClr>
              <a:bgClr>
                <a:srgbClr val="ffffff"/>
              </a:bgClr>
            </a:pattFill>
            <a:ln w="0">
              <a:solidFill>
                <a:srgbClr val="c55a11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Production!$H$64:$N$64</c:f>
              <c:numCache>
                <c:formatCode>0.00E+00</c:formatCode>
                <c:ptCount val="7"/>
                <c:pt idx="0">
                  <c:v>0.47663703036305</c:v>
                </c:pt>
                <c:pt idx="1">
                  <c:v>0.324027142452965</c:v>
                </c:pt>
                <c:pt idx="2">
                  <c:v>0.47671667928108</c:v>
                </c:pt>
                <c:pt idx="3">
                  <c:v>0.417815673153188</c:v>
                </c:pt>
                <c:pt idx="4">
                  <c:v>0.411591293984821</c:v>
                </c:pt>
                <c:pt idx="5">
                  <c:v>0.100335581559368</c:v>
                </c:pt>
                <c:pt idx="6">
                  <c:v>0.11405280184368</c:v>
                </c:pt>
              </c:numCache>
            </c:numRef>
          </c:val>
        </c:ser>
        <c:ser>
          <c:idx val="3"/>
          <c:order val="3"/>
          <c:tx>
            <c:strRef>
              <c:f>Production!$F$65:$G$65</c:f>
              <c:strCache>
                <c:ptCount val="1"/>
                <c:pt idx="0">
                  <c:v>other</c:v>
                </c:pt>
              </c:strCache>
            </c:strRef>
          </c:tx>
          <c:spPr>
            <a:pattFill prst="ltDnDiag">
              <a:fgClr>
                <a:srgbClr val="ed7d31"/>
              </a:fgClr>
              <a:bgClr>
                <a:srgbClr val="ffffff"/>
              </a:bgClr>
            </a:pattFill>
            <a:ln w="0">
              <a:solidFill>
                <a:srgbClr val="c55a11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Production!$H$65:$N$65</c:f>
              <c:numCache>
                <c:formatCode>0.00E+00</c:formatCode>
                <c:ptCount val="7"/>
                <c:pt idx="0">
                  <c:v>0.551739260564702</c:v>
                </c:pt>
                <c:pt idx="1">
                  <c:v>0.383910639665792</c:v>
                </c:pt>
                <c:pt idx="2">
                  <c:v>0.538817460586846</c:v>
                </c:pt>
                <c:pt idx="3">
                  <c:v>0.472346298773181</c:v>
                </c:pt>
                <c:pt idx="4">
                  <c:v>0.487486671266385</c:v>
                </c:pt>
                <c:pt idx="5">
                  <c:v>0.147649210483771</c:v>
                </c:pt>
                <c:pt idx="6">
                  <c:v>0.257346666091235</c:v>
                </c:pt>
              </c:numCache>
            </c:numRef>
          </c:val>
        </c:ser>
        <c:ser>
          <c:idx val="4"/>
          <c:order val="4"/>
          <c:tx>
            <c:strRef>
              <c:f>Production!$F$66:$G$66</c:f>
              <c:strCache>
                <c:ptCount val="1"/>
                <c:pt idx="0">
                  <c:v>Cathode Foil</c:v>
                </c:pt>
              </c:strCache>
            </c:strRef>
          </c:tx>
          <c:spPr>
            <a:pattFill prst="ltHorz">
              <a:fgClr>
                <a:srgbClr val="4472c4"/>
              </a:fgClr>
              <a:bgClr>
                <a:srgbClr val="ffffff"/>
              </a:bgClr>
            </a:pattFill>
            <a:ln w="0">
              <a:solidFill>
                <a:srgbClr val="4472c4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Production!$H$66:$N$66</c:f>
              <c:numCache>
                <c:formatCode>0.00E+00</c:formatCode>
                <c:ptCount val="7"/>
                <c:pt idx="0">
                  <c:v>2.61000778314757</c:v>
                </c:pt>
                <c:pt idx="1">
                  <c:v>3.53211670862799</c:v>
                </c:pt>
                <c:pt idx="2">
                  <c:v>2.40348344331417</c:v>
                </c:pt>
                <c:pt idx="3">
                  <c:v>2.13382629813235</c:v>
                </c:pt>
                <c:pt idx="4">
                  <c:v>6.15756131217462</c:v>
                </c:pt>
                <c:pt idx="5">
                  <c:v>1.56996788277705</c:v>
                </c:pt>
                <c:pt idx="6">
                  <c:v>0.825332150966478</c:v>
                </c:pt>
              </c:numCache>
            </c:numRef>
          </c:val>
        </c:ser>
        <c:ser>
          <c:idx val="5"/>
          <c:order val="5"/>
          <c:tx>
            <c:strRef>
              <c:f>Production!$F$67:$G$67</c:f>
              <c:strCache>
                <c:ptCount val="1"/>
                <c:pt idx="0">
                  <c:v>Act mat</c:v>
                </c:pt>
              </c:strCache>
            </c:strRef>
          </c:tx>
          <c:spPr>
            <a:pattFill prst="openDmnd">
              <a:fgClr>
                <a:srgbClr val="4472c4"/>
              </a:fgClr>
              <a:bgClr>
                <a:srgbClr val="ffffff"/>
              </a:bgClr>
            </a:pattFill>
            <a:ln w="0">
              <a:solidFill>
                <a:srgbClr val="4472c4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Production!$H$67:$N$67</c:f>
              <c:numCache>
                <c:formatCode>0.00E+00</c:formatCode>
                <c:ptCount val="7"/>
                <c:pt idx="0">
                  <c:v>39.8395539571808</c:v>
                </c:pt>
                <c:pt idx="1">
                  <c:v>39.0255513896297</c:v>
                </c:pt>
                <c:pt idx="2">
                  <c:v>9.03228383075191</c:v>
                </c:pt>
                <c:pt idx="3">
                  <c:v>13.6286802135468</c:v>
                </c:pt>
                <c:pt idx="4">
                  <c:v>14.2078655209183</c:v>
                </c:pt>
                <c:pt idx="5">
                  <c:v>20.2185662463028</c:v>
                </c:pt>
                <c:pt idx="6">
                  <c:v>12.0645332276554</c:v>
                </c:pt>
              </c:numCache>
            </c:numRef>
          </c:val>
        </c:ser>
        <c:ser>
          <c:idx val="6"/>
          <c:order val="6"/>
          <c:tx>
            <c:strRef>
              <c:f>Production!$F$68:$G$68</c:f>
              <c:strCache>
                <c:ptCount val="1"/>
                <c:pt idx="0">
                  <c:v>Binder </c:v>
                </c:pt>
              </c:strCache>
            </c:strRef>
          </c:tx>
          <c:spPr>
            <a:pattFill prst="wdUpDiag">
              <a:fgClr>
                <a:srgbClr val="4472c4"/>
              </a:fgClr>
              <a:bgClr>
                <a:srgbClr val="ffffff"/>
              </a:bgClr>
            </a:pattFill>
            <a:ln w="0">
              <a:solidFill>
                <a:srgbClr val="4472c4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Production!$H$68:$N$68</c:f>
              <c:numCache>
                <c:formatCode>0.00E+00</c:formatCode>
                <c:ptCount val="7"/>
                <c:pt idx="0">
                  <c:v>1.01302739106316</c:v>
                </c:pt>
                <c:pt idx="1">
                  <c:v>0.900902728880425</c:v>
                </c:pt>
                <c:pt idx="2">
                  <c:v>1.43021321259533</c:v>
                </c:pt>
                <c:pt idx="3">
                  <c:v>0.71047598681049</c:v>
                </c:pt>
                <c:pt idx="4">
                  <c:v>0.880637270275356</c:v>
                </c:pt>
                <c:pt idx="5">
                  <c:v>0.503823448534586</c:v>
                </c:pt>
                <c:pt idx="6">
                  <c:v>0.692481523291736</c:v>
                </c:pt>
              </c:numCache>
            </c:numRef>
          </c:val>
        </c:ser>
        <c:ser>
          <c:idx val="7"/>
          <c:order val="7"/>
          <c:tx>
            <c:strRef>
              <c:f>Production!$F$69:$G$69</c:f>
              <c:strCache>
                <c:ptCount val="1"/>
                <c:pt idx="0">
                  <c:v>other</c:v>
                </c:pt>
              </c:strCache>
            </c:strRef>
          </c:tx>
          <c:spPr>
            <a:pattFill prst="ltUpDiag">
              <a:fgClr>
                <a:srgbClr val="4472c4"/>
              </a:fgClr>
              <a:bgClr>
                <a:srgbClr val="ffffff"/>
              </a:bgClr>
            </a:pattFill>
            <a:ln w="0">
              <a:solidFill>
                <a:srgbClr val="4472c4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Production!$H$69:$N$69</c:f>
              <c:numCache>
                <c:formatCode>0.00E+00</c:formatCode>
                <c:ptCount val="7"/>
                <c:pt idx="0">
                  <c:v>0.504934590607236</c:v>
                </c:pt>
                <c:pt idx="1">
                  <c:v>0.455909660023892</c:v>
                </c:pt>
                <c:pt idx="2">
                  <c:v>0.471915398122143</c:v>
                </c:pt>
                <c:pt idx="3">
                  <c:v>0.35577446368044</c:v>
                </c:pt>
                <c:pt idx="4">
                  <c:v>0.458508436304335</c:v>
                </c:pt>
                <c:pt idx="5">
                  <c:v>0.252984494636167</c:v>
                </c:pt>
                <c:pt idx="6">
                  <c:v>2.41700798934876</c:v>
                </c:pt>
              </c:numCache>
            </c:numRef>
          </c:val>
        </c:ser>
        <c:ser>
          <c:idx val="8"/>
          <c:order val="8"/>
          <c:tx>
            <c:strRef>
              <c:f>Production!$F$70:$G$70</c:f>
              <c:strCache>
                <c:ptCount val="1"/>
                <c:pt idx="0">
                  <c:v>Electrolyte</c:v>
                </c:pt>
              </c:strCache>
            </c:strRef>
          </c:tx>
          <c:spPr>
            <a:pattFill prst="horz">
              <a:fgClr>
                <a:srgbClr val="70ad47"/>
              </a:fgClr>
              <a:bgClr>
                <a:srgbClr val="e2f0d9"/>
              </a:bgClr>
            </a:pattFill>
            <a:ln w="0">
              <a:solidFill>
                <a:srgbClr val="548235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Production!$H$70:$N$70</c:f>
              <c:numCache>
                <c:formatCode>0.00E+00</c:formatCode>
                <c:ptCount val="7"/>
                <c:pt idx="0">
                  <c:v>5.22753210573501</c:v>
                </c:pt>
                <c:pt idx="1">
                  <c:v>5.20822361375665</c:v>
                </c:pt>
                <c:pt idx="2">
                  <c:v>5.03515409118217</c:v>
                </c:pt>
                <c:pt idx="3">
                  <c:v>4.43547312117623</c:v>
                </c:pt>
                <c:pt idx="4">
                  <c:v>7.99096782286897</c:v>
                </c:pt>
                <c:pt idx="5">
                  <c:v>1.99617323991666</c:v>
                </c:pt>
                <c:pt idx="6">
                  <c:v>2.97018306599347</c:v>
                </c:pt>
              </c:numCache>
            </c:numRef>
          </c:val>
        </c:ser>
        <c:ser>
          <c:idx val="9"/>
          <c:order val="9"/>
          <c:tx>
            <c:strRef>
              <c:f>Production!$F$71:$G$71</c:f>
              <c:strCache>
                <c:ptCount val="1"/>
                <c:pt idx="0">
                  <c:v>Separator</c:v>
                </c:pt>
              </c:strCache>
            </c:strRef>
          </c:tx>
          <c:spPr>
            <a:solidFill>
              <a:srgbClr val="7030a0"/>
            </a:solidFill>
            <a:ln w="0">
              <a:solidFill>
                <a:srgbClr val="7030a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Production!$H$71:$N$71</c:f>
              <c:numCache>
                <c:formatCode>0.00E+00</c:formatCode>
                <c:ptCount val="7"/>
                <c:pt idx="0">
                  <c:v>0.305083071382657</c:v>
                </c:pt>
                <c:pt idx="1">
                  <c:v>0.413189820600198</c:v>
                </c:pt>
                <c:pt idx="2">
                  <c:v>0.279169229491531</c:v>
                </c:pt>
                <c:pt idx="3">
                  <c:v>0.248985321841288</c:v>
                </c:pt>
                <c:pt idx="4">
                  <c:v>0.724769491312802</c:v>
                </c:pt>
                <c:pt idx="5">
                  <c:v>0.181108879921626</c:v>
                </c:pt>
                <c:pt idx="6">
                  <c:v>0.336272217644547</c:v>
                </c:pt>
              </c:numCache>
            </c:numRef>
          </c:val>
        </c:ser>
        <c:ser>
          <c:idx val="10"/>
          <c:order val="10"/>
          <c:tx>
            <c:strRef>
              <c:f>Production!$F$72:$G$72</c:f>
              <c:strCache>
                <c:ptCount val="1"/>
                <c:pt idx="0">
                  <c:v>Housing</c:v>
                </c:pt>
              </c:strCache>
            </c:strRef>
          </c:tx>
          <c:spPr>
            <a:pattFill prst="ltVert">
              <a:fgClr>
                <a:srgbClr val="7030a0"/>
              </a:fgClr>
              <a:bgClr>
                <a:srgbClr val="ffffff"/>
              </a:bgClr>
            </a:pattFill>
            <a:ln w="0">
              <a:solidFill>
                <a:srgbClr val="7030a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Production!$H$72:$N$72</c:f>
              <c:numCache>
                <c:formatCode>0.00E+00</c:formatCode>
                <c:ptCount val="7"/>
                <c:pt idx="0">
                  <c:v>3.44548061651784</c:v>
                </c:pt>
                <c:pt idx="1">
                  <c:v>3.46131662024781</c:v>
                </c:pt>
                <c:pt idx="2">
                  <c:v>3.35893839394325</c:v>
                </c:pt>
                <c:pt idx="3">
                  <c:v>3.09032124173304</c:v>
                </c:pt>
                <c:pt idx="4">
                  <c:v>4.60904472182149</c:v>
                </c:pt>
                <c:pt idx="5">
                  <c:v>2.47677436517209</c:v>
                </c:pt>
                <c:pt idx="6">
                  <c:v>3.20847873688218</c:v>
                </c:pt>
              </c:numCache>
            </c:numRef>
          </c:val>
        </c:ser>
        <c:ser>
          <c:idx val="11"/>
          <c:order val="11"/>
          <c:tx>
            <c:strRef>
              <c:f>Production!$F$73:$G$73</c:f>
              <c:strCache>
                <c:ptCount val="1"/>
                <c:pt idx="0">
                  <c:v>Electricity</c:v>
                </c:pt>
              </c:strCache>
            </c:strRef>
          </c:tx>
          <c:spPr>
            <a:pattFill prst="ltHorz">
              <a:fgClr>
                <a:srgbClr val="ffc000"/>
              </a:fgClr>
              <a:bgClr>
                <a:srgbClr val="fff2cc"/>
              </a:bgClr>
            </a:pattFill>
            <a:ln w="0">
              <a:solidFill>
                <a:srgbClr val="bf9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Production!$H$73:$N$73</c:f>
              <c:numCache>
                <c:formatCode>0.00E+00</c:formatCode>
                <c:ptCount val="7"/>
                <c:pt idx="0">
                  <c:v>7.87543840706676</c:v>
                </c:pt>
                <c:pt idx="1">
                  <c:v>7.62489187114003</c:v>
                </c:pt>
                <c:pt idx="2">
                  <c:v>6.8903438610958</c:v>
                </c:pt>
                <c:pt idx="3">
                  <c:v>5.9125966883178</c:v>
                </c:pt>
                <c:pt idx="4">
                  <c:v>10.2882769867654</c:v>
                </c:pt>
                <c:pt idx="5">
                  <c:v>3.85541049745354</c:v>
                </c:pt>
                <c:pt idx="6">
                  <c:v>5.63814519480405</c:v>
                </c:pt>
              </c:numCache>
            </c:numRef>
          </c:val>
        </c:ser>
        <c:ser>
          <c:idx val="12"/>
          <c:order val="12"/>
          <c:tx>
            <c:strRef>
              <c:f>Production!$F$74:$G$74</c:f>
              <c:strCache>
                <c:ptCount val="1"/>
                <c:pt idx="0">
                  <c:v>Heat</c:v>
                </c:pt>
              </c:strCache>
            </c:strRef>
          </c:tx>
          <c:spPr>
            <a:pattFill prst="wdUpDiag">
              <a:fgClr>
                <a:srgbClr val="bf9000"/>
              </a:fgClr>
              <a:bgClr>
                <a:srgbClr val="fff2cc"/>
              </a:bgClr>
            </a:pattFill>
            <a:ln w="0">
              <a:solidFill>
                <a:srgbClr val="806000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Production!$H$74:$N$74</c:f>
              <c:numCache>
                <c:formatCode>0.00E+00</c:formatCode>
                <c:ptCount val="7"/>
                <c:pt idx="0">
                  <c:v>19.4164214929075</c:v>
                </c:pt>
                <c:pt idx="1">
                  <c:v>21.2995945028517</c:v>
                </c:pt>
                <c:pt idx="2">
                  <c:v>17.2824010558612</c:v>
                </c:pt>
                <c:pt idx="3">
                  <c:v>14.6778898435315</c:v>
                </c:pt>
                <c:pt idx="4">
                  <c:v>32.046603525058</c:v>
                </c:pt>
                <c:pt idx="5">
                  <c:v>9.98534659347681</c:v>
                </c:pt>
                <c:pt idx="6">
                  <c:v>15.9330245159393</c:v>
                </c:pt>
              </c:numCache>
            </c:numRef>
          </c:val>
        </c:ser>
        <c:ser>
          <c:idx val="13"/>
          <c:order val="13"/>
          <c:tx>
            <c:strRef>
              <c:f>Production!$F$75:$G$75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a5a5a5"/>
            </a:solidFill>
            <a:ln w="0">
              <a:solidFill>
                <a:srgbClr val="767171"/>
              </a:solidFill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Production!$H$61:$N$61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Production!$H$75:$N$75</c:f>
              <c:numCache>
                <c:formatCode>0.00E+00</c:formatCode>
                <c:ptCount val="7"/>
                <c:pt idx="0">
                  <c:v>0.636189791918469</c:v>
                </c:pt>
                <c:pt idx="1">
                  <c:v>0.595679887975841</c:v>
                </c:pt>
                <c:pt idx="2">
                  <c:v>0.585819476142783</c:v>
                </c:pt>
                <c:pt idx="3">
                  <c:v>0.494183794681186</c:v>
                </c:pt>
                <c:pt idx="4">
                  <c:v>0.622342093708842</c:v>
                </c:pt>
                <c:pt idx="5">
                  <c:v>0.505415527602957</c:v>
                </c:pt>
                <c:pt idx="6">
                  <c:v>0.550769967615825</c:v>
                </c:pt>
              </c:numCache>
            </c:numRef>
          </c:val>
        </c:ser>
        <c:gapWidth val="150"/>
        <c:overlap val="100"/>
        <c:axId val="70673060"/>
        <c:axId val="85458552"/>
      </c:barChart>
      <c:catAx>
        <c:axId val="706730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1" sz="9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458552"/>
        <c:crosses val="autoZero"/>
        <c:auto val="1"/>
        <c:lblAlgn val="ctr"/>
        <c:lblOffset val="100"/>
        <c:noMultiLvlLbl val="0"/>
      </c:catAx>
      <c:valAx>
        <c:axId val="8545855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6730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US" sz="1200" spc="-1" strike="noStrike">
                <a:solidFill>
                  <a:srgbClr val="000000"/>
                </a:solidFill>
                <a:latin typeface="Calibri"/>
              </a:defRPr>
            </a:pPr>
            <a:r>
              <a:rPr b="0" lang="en-US" sz="1200" spc="-1" strike="noStrike">
                <a:solidFill>
                  <a:srgbClr val="000000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Production!$F$118:$G$118</c:f>
              <c:strCache>
                <c:ptCount val="1"/>
                <c:pt idx="0">
                  <c:v>Foil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Production!$H$118:$N$118</c:f>
              <c:numCache>
                <c:formatCode>General</c:formatCode>
                <c:ptCount val="7"/>
                <c:pt idx="0">
                  <c:v>2.97217802411303E-005</c:v>
                </c:pt>
                <c:pt idx="1">
                  <c:v>5.42622920140237E-005</c:v>
                </c:pt>
                <c:pt idx="2">
                  <c:v>2.74443252637084E-005</c:v>
                </c:pt>
                <c:pt idx="3">
                  <c:v>2.4405201692756E-005</c:v>
                </c:pt>
                <c:pt idx="4">
                  <c:v>6.89167158000376E-005</c:v>
                </c:pt>
                <c:pt idx="5">
                  <c:v>0.0083516132399739</c:v>
                </c:pt>
                <c:pt idx="6">
                  <c:v>0.015130818121209</c:v>
                </c:pt>
              </c:numCache>
            </c:numRef>
          </c:val>
        </c:ser>
        <c:ser>
          <c:idx val="1"/>
          <c:order val="1"/>
          <c:tx>
            <c:strRef>
              <c:f>Production!$F$119:$G$119</c:f>
              <c:strCache>
                <c:ptCount val="1"/>
                <c:pt idx="0">
                  <c:v>Act mat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Production!$H$119:$N$119</c:f>
              <c:numCache>
                <c:formatCode>General</c:formatCode>
                <c:ptCount val="7"/>
                <c:pt idx="0">
                  <c:v>7.9939344405893E-005</c:v>
                </c:pt>
                <c:pt idx="1">
                  <c:v>5.43507416431525E-005</c:v>
                </c:pt>
                <c:pt idx="2">
                  <c:v>7.99615472170222E-005</c:v>
                </c:pt>
                <c:pt idx="3">
                  <c:v>7.00787964781938E-005</c:v>
                </c:pt>
                <c:pt idx="4">
                  <c:v>6.90290409584144E-005</c:v>
                </c:pt>
                <c:pt idx="5">
                  <c:v>5.38222776974613E-006</c:v>
                </c:pt>
                <c:pt idx="6">
                  <c:v>6.11824293237622E-006</c:v>
                </c:pt>
              </c:numCache>
            </c:numRef>
          </c:val>
        </c:ser>
        <c:ser>
          <c:idx val="2"/>
          <c:order val="2"/>
          <c:tx>
            <c:strRef>
              <c:f>Production!$F$120:$G$120</c:f>
              <c:strCache>
                <c:ptCount val="1"/>
                <c:pt idx="0">
                  <c:v>Binder 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Production!$H$120:$N$120</c:f>
              <c:numCache>
                <c:formatCode>General</c:formatCode>
                <c:ptCount val="7"/>
                <c:pt idx="0">
                  <c:v>6.39461697321686E-006</c:v>
                </c:pt>
                <c:pt idx="1">
                  <c:v>4.34770596202713E-006</c:v>
                </c:pt>
                <c:pt idx="2">
                  <c:v>6.39638047449379E-006</c:v>
                </c:pt>
                <c:pt idx="3">
                  <c:v>5.60584929637534E-006</c:v>
                </c:pt>
                <c:pt idx="4">
                  <c:v>5.52186539547137E-006</c:v>
                </c:pt>
                <c:pt idx="5">
                  <c:v>1.34604915472343E-006</c:v>
                </c:pt>
                <c:pt idx="6">
                  <c:v>1.53011770571127E-006</c:v>
                </c:pt>
              </c:numCache>
            </c:numRef>
          </c:val>
        </c:ser>
        <c:ser>
          <c:idx val="3"/>
          <c:order val="3"/>
          <c:tx>
            <c:strRef>
              <c:f>Production!$F$121:$G$121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Production!$H$121:$N$121</c:f>
              <c:numCache>
                <c:formatCode>General</c:formatCode>
                <c:ptCount val="7"/>
                <c:pt idx="0">
                  <c:v>1.40940862439348E-005</c:v>
                </c:pt>
                <c:pt idx="1">
                  <c:v>1.05242059716548E-005</c:v>
                </c:pt>
                <c:pt idx="2">
                  <c:v>1.40356483866817E-005</c:v>
                </c:pt>
                <c:pt idx="3">
                  <c:v>1.23101423088854E-005</c:v>
                </c:pt>
                <c:pt idx="4">
                  <c:v>1.33660979740325E-005</c:v>
                </c:pt>
                <c:pt idx="5">
                  <c:v>5.24885675348999E-006</c:v>
                </c:pt>
                <c:pt idx="6">
                  <c:v>8.65962241650722E-006</c:v>
                </c:pt>
              </c:numCache>
            </c:numRef>
          </c:val>
        </c:ser>
        <c:ser>
          <c:idx val="4"/>
          <c:order val="4"/>
          <c:tx>
            <c:strRef>
              <c:f>Production!$F$122:$G$122</c:f>
              <c:strCache>
                <c:ptCount val="1"/>
                <c:pt idx="0">
                  <c:v>Foil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Production!$H$122:$N$122</c:f>
              <c:numCache>
                <c:formatCode>General</c:formatCode>
                <c:ptCount val="7"/>
                <c:pt idx="0">
                  <c:v>2.7868290045136E-005</c:v>
                </c:pt>
                <c:pt idx="1">
                  <c:v>3.7731701860071E-005</c:v>
                </c:pt>
                <c:pt idx="2">
                  <c:v>2.5675204776044E-005</c:v>
                </c:pt>
                <c:pt idx="3">
                  <c:v>2.27945468872689E-005</c:v>
                </c:pt>
                <c:pt idx="4">
                  <c:v>6.57782098726714E-005</c:v>
                </c:pt>
                <c:pt idx="5">
                  <c:v>1.67713959885586E-005</c:v>
                </c:pt>
                <c:pt idx="6">
                  <c:v>3.08826379253711E-005</c:v>
                </c:pt>
              </c:numCache>
            </c:numRef>
          </c:val>
        </c:ser>
        <c:ser>
          <c:idx val="5"/>
          <c:order val="5"/>
          <c:tx>
            <c:strRef>
              <c:f>Production!$F$123:$G$123</c:f>
              <c:strCache>
                <c:ptCount val="1"/>
                <c:pt idx="0">
                  <c:v>Act mat Co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Production!$H$123:$N$123</c:f>
              <c:numCache>
                <c:formatCode>General</c:formatCode>
                <c:ptCount val="7"/>
                <c:pt idx="0">
                  <c:v>0.0237497380620868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0.000405886595998244</c:v>
                </c:pt>
                <c:pt idx="5">
                  <c:v>0.0165963886478703</c:v>
                </c:pt>
                <c:pt idx="6">
                  <c:v>0.00651911131514933</c:v>
                </c:pt>
              </c:numCache>
            </c:numRef>
          </c:val>
        </c:ser>
        <c:ser>
          <c:idx val="6"/>
          <c:order val="6"/>
          <c:tx>
            <c:strRef>
              <c:f>Production!$F$124:$G$124</c:f>
              <c:strCache>
                <c:ptCount val="1"/>
                <c:pt idx="0">
                  <c:v>Ni</c:v>
                </c:pt>
              </c:strCache>
            </c:strRef>
          </c:tx>
          <c:spPr>
            <a:solidFill>
              <a:srgbClr val="255e9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Production!$H$124:$N$124</c:f>
              <c:numCache>
                <c:formatCode>General</c:formatCode>
                <c:ptCount val="7"/>
                <c:pt idx="0">
                  <c:v>0.00682173327315259</c:v>
                </c:pt>
                <c:pt idx="1">
                  <c:v>0</c:v>
                </c:pt>
                <c:pt idx="2">
                  <c:v>0</c:v>
                </c:pt>
                <c:pt idx="3">
                  <c:v>0.00416553390152726</c:v>
                </c:pt>
              </c:numCache>
            </c:numRef>
          </c:val>
        </c:ser>
        <c:ser>
          <c:idx val="7"/>
          <c:order val="7"/>
          <c:tx>
            <c:strRef>
              <c:f>Production!$F$125:$G$125</c:f>
              <c:strCache>
                <c:ptCount val="1"/>
                <c:pt idx="0">
                  <c:v>Mn</c:v>
                </c:pt>
              </c:strCache>
            </c:strRef>
          </c:tx>
          <c:spPr>
            <a:solidFill>
              <a:srgbClr val="9e480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Production!$H$125:$N$125</c:f>
              <c:numCache>
                <c:formatCode>General</c:formatCode>
                <c:ptCount val="7"/>
                <c:pt idx="0">
                  <c:v>0.000140515072587549</c:v>
                </c:pt>
                <c:pt idx="1">
                  <c:v>1.41361021381608E-005</c:v>
                </c:pt>
                <c:pt idx="2">
                  <c:v>9.42440951698272E-005</c:v>
                </c:pt>
                <c:pt idx="3">
                  <c:v>6.48794527992875E-007</c:v>
                </c:pt>
              </c:numCache>
            </c:numRef>
          </c:val>
        </c:ser>
        <c:ser>
          <c:idx val="8"/>
          <c:order val="8"/>
          <c:tx>
            <c:strRef>
              <c:f>Production!$F$126:$G$126</c:f>
              <c:strCache>
                <c:ptCount val="1"/>
                <c:pt idx="0">
                  <c:v>Li</c:v>
                </c:pt>
              </c:strCache>
            </c:strRef>
          </c:tx>
          <c:spPr>
            <a:solidFill>
              <a:srgbClr val="636363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Production!$H$126:$N$126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9"/>
          <c:order val="9"/>
          <c:tx>
            <c:strRef>
              <c:f>Production!$F$127:$G$127</c:f>
              <c:strCache>
                <c:ptCount val="1"/>
                <c:pt idx="0">
                  <c:v>Na</c:v>
                </c:pt>
              </c:strCache>
            </c:strRef>
          </c:tx>
          <c:spPr>
            <a:solidFill>
              <a:srgbClr val="9973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Production!$H$127:$N$127</c:f>
              <c:numCache>
                <c:formatCode>General</c:formatCode>
                <c:ptCount val="7"/>
                <c:pt idx="0">
                  <c:v>0.000159756908240021</c:v>
                </c:pt>
                <c:pt idx="1">
                  <c:v>3.42618160312652E-007</c:v>
                </c:pt>
                <c:pt idx="2">
                  <c:v>4.65916323663549E-005</c:v>
                </c:pt>
                <c:pt idx="3">
                  <c:v>0.000101231877815466</c:v>
                </c:pt>
              </c:numCache>
            </c:numRef>
          </c:val>
        </c:ser>
        <c:ser>
          <c:idx val="10"/>
          <c:order val="10"/>
          <c:tx>
            <c:strRef>
              <c:f>Production!$F$128:$G$128</c:f>
              <c:strCache>
                <c:ptCount val="1"/>
                <c:pt idx="0">
                  <c:v>Fe</c:v>
                </c:pt>
              </c:strCache>
            </c:strRef>
          </c:tx>
          <c:spPr>
            <a:solidFill>
              <a:srgbClr val="264478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Production!$H$128:$N$128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1"/>
          <c:order val="11"/>
          <c:tx>
            <c:strRef>
              <c:f>Production!$F$129:$G$129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43682b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Production!$H$129:$N$129</c:f>
              <c:numCache>
                <c:formatCode>General</c:formatCode>
                <c:ptCount val="7"/>
                <c:pt idx="0">
                  <c:v>0.000141877397987879</c:v>
                </c:pt>
                <c:pt idx="1">
                  <c:v>3.72440255507669E-005</c:v>
                </c:pt>
                <c:pt idx="2">
                  <c:v>8.0687172419543E-005</c:v>
                </c:pt>
                <c:pt idx="3">
                  <c:v>0.000529260827887944</c:v>
                </c:pt>
              </c:numCache>
            </c:numRef>
          </c:val>
        </c:ser>
        <c:ser>
          <c:idx val="12"/>
          <c:order val="12"/>
          <c:tx>
            <c:strRef>
              <c:f>Production!$F$130:$G$130</c:f>
              <c:strCache>
                <c:ptCount val="1"/>
                <c:pt idx="0">
                  <c:v>Binder </c:v>
                </c:pt>
              </c:strCache>
            </c:strRef>
          </c:tx>
          <c:spPr>
            <a:solidFill>
              <a:srgbClr val="7cafd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Production!$H$130:$N$130</c:f>
              <c:numCache>
                <c:formatCode>General</c:formatCode>
                <c:ptCount val="7"/>
                <c:pt idx="0">
                  <c:v>0.000290478877400383</c:v>
                </c:pt>
                <c:pt idx="1">
                  <c:v>0.000258318097861121</c:v>
                </c:pt>
                <c:pt idx="2">
                  <c:v>0.000410107747666079</c:v>
                </c:pt>
                <c:pt idx="3">
                  <c:v>0.000203724902576694</c:v>
                </c:pt>
                <c:pt idx="4">
                  <c:v>0.000252518346609797</c:v>
                </c:pt>
                <c:pt idx="5">
                  <c:v>0.000144468092452047</c:v>
                </c:pt>
                <c:pt idx="6">
                  <c:v>0.000198555041726875</c:v>
                </c:pt>
              </c:numCache>
            </c:numRef>
          </c:val>
        </c:ser>
        <c:ser>
          <c:idx val="13"/>
          <c:order val="13"/>
          <c:tx>
            <c:strRef>
              <c:f>Production!$F$131:$G$131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1975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Production!$H$131:$N$131</c:f>
              <c:numCache>
                <c:formatCode>General</c:formatCode>
                <c:ptCount val="7"/>
                <c:pt idx="0">
                  <c:v>-2.52618257734409E-006</c:v>
                </c:pt>
                <c:pt idx="1">
                  <c:v>1.94586155202543E-005</c:v>
                </c:pt>
                <c:pt idx="2">
                  <c:v>3.76164206066424E-005</c:v>
                </c:pt>
                <c:pt idx="3">
                  <c:v>1.24296374651789E-005</c:v>
                </c:pt>
                <c:pt idx="4">
                  <c:v>2.84982751050617E-005</c:v>
                </c:pt>
                <c:pt idx="5">
                  <c:v>8.84865974567175E-006</c:v>
                </c:pt>
                <c:pt idx="6">
                  <c:v>1.23776093712708E-005</c:v>
                </c:pt>
              </c:numCache>
            </c:numRef>
          </c:val>
        </c:ser>
        <c:ser>
          <c:idx val="14"/>
          <c:order val="14"/>
          <c:tx>
            <c:strRef>
              <c:f>Production!$F$132:$G$132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b7b7b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Production!$H$132:$N$132</c:f>
              <c:numCache>
                <c:formatCode>General</c:formatCode>
                <c:ptCount val="7"/>
                <c:pt idx="0">
                  <c:v>0.00429516539420718</c:v>
                </c:pt>
                <c:pt idx="1">
                  <c:v>0.00429091444728367</c:v>
                </c:pt>
                <c:pt idx="2">
                  <c:v>0.00410635888593563</c:v>
                </c:pt>
                <c:pt idx="3">
                  <c:v>0.00366062070134213</c:v>
                </c:pt>
                <c:pt idx="4">
                  <c:v>0.00658596249137553</c:v>
                </c:pt>
                <c:pt idx="5">
                  <c:v>0.00164070762298337</c:v>
                </c:pt>
                <c:pt idx="6">
                  <c:v>0.00246840137175557</c:v>
                </c:pt>
              </c:numCache>
            </c:numRef>
          </c:val>
        </c:ser>
        <c:ser>
          <c:idx val="15"/>
          <c:order val="15"/>
          <c:tx>
            <c:strRef>
              <c:f>Production!$F$133:$G$133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ffcd33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Production!$H$133:$N$133</c:f>
              <c:numCache>
                <c:formatCode>General</c:formatCode>
                <c:ptCount val="7"/>
                <c:pt idx="0">
                  <c:v>6.53762071516517E-005</c:v>
                </c:pt>
                <c:pt idx="1">
                  <c:v>8.85505918216643E-005</c:v>
                </c:pt>
                <c:pt idx="2">
                  <c:v>5.98230156191125E-005</c:v>
                </c:pt>
                <c:pt idx="3">
                  <c:v>5.33570180003129E-005</c:v>
                </c:pt>
                <c:pt idx="4">
                  <c:v>0.000155317694285893</c:v>
                </c:pt>
                <c:pt idx="5">
                  <c:v>3.8805511865688E-005</c:v>
                </c:pt>
                <c:pt idx="6">
                  <c:v>7.20608640461176E-005</c:v>
                </c:pt>
              </c:numCache>
            </c:numRef>
          </c:val>
        </c:ser>
        <c:ser>
          <c:idx val="16"/>
          <c:order val="16"/>
          <c:tx>
            <c:strRef>
              <c:f>Production!$F$134:$G$134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698ed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Production!$H$134:$N$134</c:f>
              <c:numCache>
                <c:formatCode>General</c:formatCode>
                <c:ptCount val="7"/>
                <c:pt idx="0">
                  <c:v>4.34603152203005E-005</c:v>
                </c:pt>
                <c:pt idx="1">
                  <c:v>4.36688887367381E-005</c:v>
                </c:pt>
                <c:pt idx="2">
                  <c:v>4.23352966189545E-005</c:v>
                </c:pt>
                <c:pt idx="3">
                  <c:v>3.88617805069483E-005</c:v>
                </c:pt>
                <c:pt idx="4">
                  <c:v>5.86979865771812E-005</c:v>
                </c:pt>
                <c:pt idx="5">
                  <c:v>0.00475272340381303</c:v>
                </c:pt>
                <c:pt idx="6">
                  <c:v>0.00603910041467157</c:v>
                </c:pt>
              </c:numCache>
            </c:numRef>
          </c:val>
        </c:ser>
        <c:ser>
          <c:idx val="17"/>
          <c:order val="17"/>
          <c:tx>
            <c:strRef>
              <c:f>Production!$F$135:$G$135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8cc168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Production!$H$135:$N$135</c:f>
              <c:numCache>
                <c:formatCode>General</c:formatCode>
                <c:ptCount val="7"/>
                <c:pt idx="0">
                  <c:v>5.94045376413703E-005</c:v>
                </c:pt>
                <c:pt idx="1">
                  <c:v>5.75147862345598E-005</c:v>
                </c:pt>
                <c:pt idx="2">
                  <c:v>5.19742475940393E-005</c:v>
                </c:pt>
                <c:pt idx="3">
                  <c:v>4.45989198582018E-005</c:v>
                </c:pt>
                <c:pt idx="4">
                  <c:v>7.76052185912313E-005</c:v>
                </c:pt>
                <c:pt idx="5">
                  <c:v>2.90816057215196E-005</c:v>
                </c:pt>
                <c:pt idx="6">
                  <c:v>4.25287834497483E-005</c:v>
                </c:pt>
              </c:numCache>
            </c:numRef>
          </c:val>
        </c:ser>
        <c:ser>
          <c:idx val="18"/>
          <c:order val="18"/>
          <c:tx>
            <c:strRef>
              <c:f>Production!$F$136:$G$136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327dc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Production!$H$136:$N$136</c:f>
              <c:numCache>
                <c:formatCode>General</c:formatCode>
                <c:ptCount val="7"/>
                <c:pt idx="0">
                  <c:v>6.62030264900366E-005</c:v>
                </c:pt>
                <c:pt idx="1">
                  <c:v>7.26237270202761E-005</c:v>
                </c:pt>
                <c:pt idx="2">
                  <c:v>5.89266922364409E-005</c:v>
                </c:pt>
                <c:pt idx="3">
                  <c:v>5.0046175918399E-005</c:v>
                </c:pt>
                <c:pt idx="4">
                  <c:v>0.000109266762842627</c:v>
                </c:pt>
                <c:pt idx="5">
                  <c:v>3.4046323884528E-005</c:v>
                </c:pt>
                <c:pt idx="6">
                  <c:v>5.43256533594253E-005</c:v>
                </c:pt>
              </c:numCache>
            </c:numRef>
          </c:val>
        </c:ser>
        <c:ser>
          <c:idx val="19"/>
          <c:order val="19"/>
          <c:tx>
            <c:strRef>
              <c:f>Production!$F$137:$G$137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d2601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Production!$H$137:$N$137</c:f>
              <c:numCache>
                <c:formatCode>General</c:formatCode>
                <c:ptCount val="7"/>
                <c:pt idx="0">
                  <c:v>0.000203883858395178</c:v>
                </c:pt>
                <c:pt idx="1">
                  <c:v>0.000182072208030504</c:v>
                </c:pt>
                <c:pt idx="2">
                  <c:v>0.000164500863320087</c:v>
                </c:pt>
                <c:pt idx="3">
                  <c:v>9.29285292421899E-005</c:v>
                </c:pt>
                <c:pt idx="4">
                  <c:v>0.000132236592862072</c:v>
                </c:pt>
                <c:pt idx="5">
                  <c:v>0.000115950452817161</c:v>
                </c:pt>
                <c:pt idx="6">
                  <c:v>0.000175608836927458</c:v>
                </c:pt>
              </c:numCache>
            </c:numRef>
          </c:val>
        </c:ser>
        <c:gapWidth val="150"/>
        <c:overlap val="100"/>
        <c:axId val="83697941"/>
        <c:axId val="22250538"/>
      </c:barChart>
      <c:catAx>
        <c:axId val="8369794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lang="en-US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250538"/>
        <c:crosses val="autoZero"/>
        <c:auto val="1"/>
        <c:lblAlgn val="ctr"/>
        <c:lblOffset val="100"/>
        <c:noMultiLvlLbl val="0"/>
      </c:catAx>
      <c:valAx>
        <c:axId val="2225053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lang="en-US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697941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0336843400707318"/>
          <c:y val="0.826573264598556"/>
          <c:w val="0.84948244669009"/>
          <c:h val="0.167998659228578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lang="en-US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Production!$F$162:$G$162</c:f>
              <c:strCache>
                <c:ptCount val="1"/>
                <c:pt idx="0">
                  <c:v>Anode Foil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Production!$H$162:$N$162</c:f>
              <c:numCache>
                <c:formatCode>0.00E+00</c:formatCode>
                <c:ptCount val="7"/>
                <c:pt idx="0">
                  <c:v>0.0190124232890641</c:v>
                </c:pt>
                <c:pt idx="1">
                  <c:v>0.0347690273596074</c:v>
                </c:pt>
                <c:pt idx="2">
                  <c:v>0.0175898807870074</c:v>
                </c:pt>
                <c:pt idx="3">
                  <c:v>0.0156141686937383</c:v>
                </c:pt>
                <c:pt idx="4">
                  <c:v>0.0440945869660666</c:v>
                </c:pt>
                <c:pt idx="5">
                  <c:v>0.0376731711892721</c:v>
                </c:pt>
                <c:pt idx="6">
                  <c:v>0.0684823149805007</c:v>
                </c:pt>
              </c:numCache>
            </c:numRef>
          </c:val>
        </c:ser>
        <c:ser>
          <c:idx val="1"/>
          <c:order val="1"/>
          <c:tx>
            <c:strRef>
              <c:f>Production!$F$163:$G$163</c:f>
              <c:strCache>
                <c:ptCount val="1"/>
                <c:pt idx="0">
                  <c:v>Act mat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Production!$H$163:$N$163</c:f>
              <c:numCache>
                <c:formatCode>0.00E+00</c:formatCode>
                <c:ptCount val="7"/>
                <c:pt idx="0">
                  <c:v>0.261752432258744</c:v>
                </c:pt>
                <c:pt idx="1">
                  <c:v>0.178009847879224</c:v>
                </c:pt>
                <c:pt idx="2">
                  <c:v>0.26185934741851</c:v>
                </c:pt>
                <c:pt idx="3">
                  <c:v>0.229483049484138</c:v>
                </c:pt>
                <c:pt idx="4">
                  <c:v>0.226055322084928</c:v>
                </c:pt>
                <c:pt idx="5">
                  <c:v>0.00959182918051818</c:v>
                </c:pt>
                <c:pt idx="6">
                  <c:v>0.0108862829728707</c:v>
                </c:pt>
              </c:numCache>
            </c:numRef>
          </c:val>
        </c:ser>
        <c:ser>
          <c:idx val="2"/>
          <c:order val="2"/>
          <c:tx>
            <c:strRef>
              <c:f>Production!$F$164:$G$164</c:f>
              <c:strCache>
                <c:ptCount val="1"/>
                <c:pt idx="0">
                  <c:v>Binder 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Production!$H$164:$N$164</c:f>
              <c:numCache>
                <c:formatCode>0.00E+00</c:formatCode>
                <c:ptCount val="7"/>
                <c:pt idx="0">
                  <c:v>0.00183176171223542</c:v>
                </c:pt>
                <c:pt idx="1">
                  <c:v>0.00126203366096578</c:v>
                </c:pt>
                <c:pt idx="2">
                  <c:v>0.0018320678106482</c:v>
                </c:pt>
                <c:pt idx="3">
                  <c:v>0.00164096790060165</c:v>
                </c:pt>
                <c:pt idx="4">
                  <c:v>0.00156808630747036</c:v>
                </c:pt>
                <c:pt idx="5">
                  <c:v>0.000387292189612192</c:v>
                </c:pt>
                <c:pt idx="6">
                  <c:v>0.000440254574814894</c:v>
                </c:pt>
              </c:numCache>
            </c:numRef>
          </c:val>
        </c:ser>
        <c:ser>
          <c:idx val="3"/>
          <c:order val="3"/>
          <c:tx>
            <c:strRef>
              <c:f>Production!$F$165:$G$165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Production!$H$165:$N$165</c:f>
              <c:numCache>
                <c:formatCode>0.00E+00</c:formatCode>
                <c:ptCount val="7"/>
                <c:pt idx="0">
                  <c:v>0.00303188145473453</c:v>
                </c:pt>
                <c:pt idx="1">
                  <c:v>0.00214545722364183</c:v>
                </c:pt>
                <c:pt idx="2">
                  <c:v>0.00294191364267069</c:v>
                </c:pt>
                <c:pt idx="3">
                  <c:v>0.00262582066294923</c:v>
                </c:pt>
                <c:pt idx="4">
                  <c:v>0.00282255535344665</c:v>
                </c:pt>
                <c:pt idx="5">
                  <c:v>0.00106410301533464</c:v>
                </c:pt>
                <c:pt idx="6">
                  <c:v>0.00177497742547857</c:v>
                </c:pt>
              </c:numCache>
            </c:numRef>
          </c:val>
        </c:ser>
        <c:ser>
          <c:idx val="4"/>
          <c:order val="4"/>
          <c:tx>
            <c:strRef>
              <c:f>Production!$F$166:$G$166</c:f>
              <c:strCache>
                <c:ptCount val="1"/>
                <c:pt idx="0">
                  <c:v>Cathode Foil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Production!$H$166:$N$166</c:f>
              <c:numCache>
                <c:formatCode>0.00E+00</c:formatCode>
                <c:ptCount val="7"/>
                <c:pt idx="0">
                  <c:v>0.0178489021455755</c:v>
                </c:pt>
                <c:pt idx="1">
                  <c:v>0.0241679446074948</c:v>
                </c:pt>
                <c:pt idx="2">
                  <c:v>0.0164143237365972</c:v>
                </c:pt>
                <c:pt idx="3">
                  <c:v>0.0145693713739817</c:v>
                </c:pt>
                <c:pt idx="4">
                  <c:v>0.0420874364925046</c:v>
                </c:pt>
                <c:pt idx="5">
                  <c:v>0.0107132193956335</c:v>
                </c:pt>
                <c:pt idx="6">
                  <c:v>0.0198105033169101</c:v>
                </c:pt>
              </c:numCache>
            </c:numRef>
          </c:val>
        </c:ser>
        <c:ser>
          <c:idx val="5"/>
          <c:order val="5"/>
          <c:tx>
            <c:strRef>
              <c:f>Production!$F$167:$G$167</c:f>
              <c:strCache>
                <c:ptCount val="1"/>
                <c:pt idx="0">
                  <c:v>Act mat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Production!$H$167:$N$167</c:f>
              <c:numCache>
                <c:formatCode>0.00E+00</c:formatCode>
                <c:ptCount val="7"/>
                <c:pt idx="0">
                  <c:v>0.548075737140231</c:v>
                </c:pt>
                <c:pt idx="1">
                  <c:v>0.475912893550197</c:v>
                </c:pt>
                <c:pt idx="2">
                  <c:v>0.0680392080023488</c:v>
                </c:pt>
                <c:pt idx="3">
                  <c:v>0.154377210956601</c:v>
                </c:pt>
                <c:pt idx="4">
                  <c:v>0.0613435363482406</c:v>
                </c:pt>
                <c:pt idx="5">
                  <c:v>0.305676450989671</c:v>
                </c:pt>
                <c:pt idx="6">
                  <c:v>0.11405280184368</c:v>
                </c:pt>
              </c:numCache>
            </c:numRef>
          </c:val>
        </c:ser>
        <c:ser>
          <c:idx val="6"/>
          <c:order val="6"/>
          <c:tx>
            <c:strRef>
              <c:f>Production!$F$168:$G$168</c:f>
              <c:strCache>
                <c:ptCount val="1"/>
                <c:pt idx="0">
                  <c:v>Binder 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Production!$H$168:$N$168</c:f>
              <c:numCache>
                <c:formatCode>0.00E+00</c:formatCode>
                <c:ptCount val="7"/>
                <c:pt idx="0">
                  <c:v>0.00423200119723355</c:v>
                </c:pt>
                <c:pt idx="1">
                  <c:v>0.00378610098289735</c:v>
                </c:pt>
                <c:pt idx="2">
                  <c:v>0.00600160144867515</c:v>
                </c:pt>
                <c:pt idx="3">
                  <c:v>0.00296636505108759</c:v>
                </c:pt>
                <c:pt idx="4">
                  <c:v>0.00370068368563006</c:v>
                </c:pt>
                <c:pt idx="5">
                  <c:v>0.00214554073774749</c:v>
                </c:pt>
                <c:pt idx="6">
                  <c:v>0.00291144777181426</c:v>
                </c:pt>
              </c:numCache>
            </c:numRef>
          </c:val>
        </c:ser>
        <c:ser>
          <c:idx val="7"/>
          <c:order val="7"/>
          <c:tx>
            <c:strRef>
              <c:f>Production!$F$169:$G$169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Production!$H$169:$N$169</c:f>
              <c:numCache>
                <c:formatCode>0.00E+00</c:formatCode>
                <c:ptCount val="7"/>
                <c:pt idx="0">
                  <c:v>0.00318477544664495</c:v>
                </c:pt>
                <c:pt idx="1">
                  <c:v>0.00283957573717297</c:v>
                </c:pt>
                <c:pt idx="2">
                  <c:v>0.00247492713870672</c:v>
                </c:pt>
                <c:pt idx="3">
                  <c:v>0.00221899253217357</c:v>
                </c:pt>
                <c:pt idx="4">
                  <c:v>0.00294800225804427</c:v>
                </c:pt>
                <c:pt idx="5">
                  <c:v>0.00159208777674186</c:v>
                </c:pt>
                <c:pt idx="6">
                  <c:v>0.00221523200029346</c:v>
                </c:pt>
              </c:numCache>
            </c:numRef>
          </c:val>
        </c:ser>
        <c:ser>
          <c:idx val="8"/>
          <c:order val="8"/>
          <c:tx>
            <c:strRef>
              <c:f>Production!$F$170:$G$170</c:f>
              <c:strCache>
                <c:ptCount val="1"/>
                <c:pt idx="0">
                  <c:v>Electrolyte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Production!$H$170:$N$170</c:f>
              <c:numCache>
                <c:formatCode>0.00E+00</c:formatCode>
                <c:ptCount val="7"/>
                <c:pt idx="0">
                  <c:v>0.0398566082903637</c:v>
                </c:pt>
                <c:pt idx="1">
                  <c:v>0.0396909586373739</c:v>
                </c:pt>
                <c:pt idx="2">
                  <c:v>0.0383470745194296</c:v>
                </c:pt>
                <c:pt idx="3">
                  <c:v>0.03376607026238</c:v>
                </c:pt>
                <c:pt idx="4">
                  <c:v>0.0609044721821489</c:v>
                </c:pt>
                <c:pt idx="5">
                  <c:v>0.0148294727461959</c:v>
                </c:pt>
                <c:pt idx="6">
                  <c:v>0.0220257353172036</c:v>
                </c:pt>
              </c:numCache>
            </c:numRef>
          </c:val>
        </c:ser>
        <c:ser>
          <c:idx val="9"/>
          <c:order val="9"/>
          <c:tx>
            <c:strRef>
              <c:f>Production!$F$171:$G$171</c:f>
              <c:strCache>
                <c:ptCount val="1"/>
                <c:pt idx="0">
                  <c:v>Separator</c:v>
                </c:pt>
              </c:strCache>
            </c:strRef>
          </c:tx>
          <c:spPr>
            <a:solidFill>
              <a:srgbClr val="7030a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Production!$H$171:$N$171</c:f>
              <c:numCache>
                <c:formatCode>0.00E+00</c:formatCode>
                <c:ptCount val="7"/>
                <c:pt idx="0">
                  <c:v>0.00138961233341997</c:v>
                </c:pt>
                <c:pt idx="1">
                  <c:v>0.00189305049144868</c:v>
                </c:pt>
                <c:pt idx="2">
                  <c:v>0.00126349504182635</c:v>
                </c:pt>
                <c:pt idx="3">
                  <c:v>0.00113605470041652</c:v>
                </c:pt>
                <c:pt idx="4">
                  <c:v>0.00332434297183717</c:v>
                </c:pt>
                <c:pt idx="5">
                  <c:v>0.000820353811491686</c:v>
                </c:pt>
                <c:pt idx="6">
                  <c:v>0.00151901622877266</c:v>
                </c:pt>
              </c:numCache>
            </c:numRef>
          </c:val>
        </c:ser>
        <c:ser>
          <c:idx val="10"/>
          <c:order val="10"/>
          <c:tx>
            <c:strRef>
              <c:f>Production!$F$172:$G$172</c:f>
              <c:strCache>
                <c:ptCount val="1"/>
                <c:pt idx="0">
                  <c:v>Housing</c:v>
                </c:pt>
              </c:strCache>
            </c:strRef>
          </c:tx>
          <c:spPr>
            <a:solidFill>
              <a:srgbClr val="7030a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Production!$H$172:$N$172</c:f>
              <c:numCache>
                <c:formatCode>0.00E+00</c:formatCode>
                <c:ptCount val="7"/>
                <c:pt idx="0">
                  <c:v>0.022675946713535</c:v>
                </c:pt>
                <c:pt idx="1">
                  <c:v>0.0227797075804324</c:v>
                </c:pt>
                <c:pt idx="2">
                  <c:v>0.0220479884798697</c:v>
                </c:pt>
                <c:pt idx="3">
                  <c:v>0.0203227563074512</c:v>
                </c:pt>
                <c:pt idx="4">
                  <c:v>0.0302327040080286</c:v>
                </c:pt>
                <c:pt idx="5">
                  <c:v>0.0312365489760296</c:v>
                </c:pt>
                <c:pt idx="6">
                  <c:v>0.0399374683481478</c:v>
                </c:pt>
              </c:numCache>
            </c:numRef>
          </c:val>
        </c:ser>
        <c:ser>
          <c:idx val="11"/>
          <c:order val="11"/>
          <c:tx>
            <c:strRef>
              <c:f>Production!$F$173:$G$173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Production!$H$173:$N$173</c:f>
              <c:numCache>
                <c:formatCode>0.00E+00</c:formatCode>
                <c:ptCount val="7"/>
                <c:pt idx="0">
                  <c:v>9.80213590735355E-005</c:v>
                </c:pt>
                <c:pt idx="1">
                  <c:v>0.0392492468560359</c:v>
                </c:pt>
                <c:pt idx="2">
                  <c:v>0.035441035923229</c:v>
                </c:pt>
                <c:pt idx="3">
                  <c:v>0.0304210203111536</c:v>
                </c:pt>
                <c:pt idx="4">
                  <c:v>0.0529385937401995</c:v>
                </c:pt>
                <c:pt idx="5">
                  <c:v>0.0198146997544915</c:v>
                </c:pt>
                <c:pt idx="6">
                  <c:v>0.0290511853752771</c:v>
                </c:pt>
              </c:numCache>
            </c:numRef>
          </c:val>
        </c:ser>
        <c:ser>
          <c:idx val="12"/>
          <c:order val="12"/>
          <c:tx>
            <c:strRef>
              <c:f>Production!$F$174:$G$174</c:f>
              <c:strCache>
                <c:ptCount val="1"/>
                <c:pt idx="0">
                  <c:v>Heat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Production!$H$174:$N$174</c:f>
              <c:numCache>
                <c:formatCode>0.00E+00</c:formatCode>
                <c:ptCount val="7"/>
                <c:pt idx="0">
                  <c:v>0.0221706331377459</c:v>
                </c:pt>
                <c:pt idx="1">
                  <c:v>0.0243572496566396</c:v>
                </c:pt>
                <c:pt idx="2">
                  <c:v>0.0197736974045823</c:v>
                </c:pt>
                <c:pt idx="3">
                  <c:v>0.0167883639061553</c:v>
                </c:pt>
                <c:pt idx="4">
                  <c:v>0.0366304961425077</c:v>
                </c:pt>
                <c:pt idx="5">
                  <c:v>0.0114218492215381</c:v>
                </c:pt>
                <c:pt idx="6">
                  <c:v>0.0182281947452719</c:v>
                </c:pt>
              </c:numCache>
            </c:numRef>
          </c:val>
        </c:ser>
        <c:ser>
          <c:idx val="13"/>
          <c:order val="13"/>
          <c:tx>
            <c:strRef>
              <c:f>Production!$F$175:$G$175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e7e6e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Production!$H$99:$N$100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Production!$H$175:$N$175</c:f>
              <c:numCache>
                <c:formatCode>0.00E+00</c:formatCode>
                <c:ptCount val="7"/>
                <c:pt idx="0">
                  <c:v>0.0451275436740489</c:v>
                </c:pt>
                <c:pt idx="1">
                  <c:v>0.00441711781338029</c:v>
                </c:pt>
                <c:pt idx="2">
                  <c:v>0.00454858215057475</c:v>
                </c:pt>
                <c:pt idx="3">
                  <c:v>0.00384996315141155</c:v>
                </c:pt>
                <c:pt idx="4">
                  <c:v>0.00457881201781334</c:v>
                </c:pt>
                <c:pt idx="5">
                  <c:v>0.00384935250007637</c:v>
                </c:pt>
                <c:pt idx="6">
                  <c:v>0.00417729462912482</c:v>
                </c:pt>
              </c:numCache>
            </c:numRef>
          </c:val>
        </c:ser>
        <c:gapWidth val="150"/>
        <c:overlap val="100"/>
        <c:axId val="65357197"/>
        <c:axId val="80731061"/>
      </c:barChart>
      <c:catAx>
        <c:axId val="6535719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731061"/>
        <c:crosses val="autoZero"/>
        <c:auto val="1"/>
        <c:lblAlgn val="ctr"/>
        <c:lblOffset val="100"/>
        <c:noMultiLvlLbl val="0"/>
      </c:catAx>
      <c:valAx>
        <c:axId val="80731061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3571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en-GB" sz="1200" spc="-1" strike="noStrike">
                <a:solidFill>
                  <a:srgbClr val="000000"/>
                </a:solidFill>
                <a:latin typeface="Calibri"/>
              </a:defRPr>
            </a:pPr>
            <a:r>
              <a:rPr b="0" lang="en-GB" sz="1200" spc="-1" strike="noStrike">
                <a:solidFill>
                  <a:srgbClr val="000000"/>
                </a:solidFill>
                <a:latin typeface="Calibri"/>
              </a:rPr>
              <a:t>ADP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842630651791"/>
          <c:y val="0.0684257602862254"/>
          <c:w val="0.73047563123899"/>
          <c:h val="0.81037567084078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Production!$F$232:$G$232</c:f>
              <c:strCache>
                <c:ptCount val="1"/>
                <c:pt idx="0">
                  <c:v>Anode Foil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Production!$H$232:$N$232</c:f>
              <c:numCache>
                <c:formatCode>0.00E+00</c:formatCode>
                <c:ptCount val="7"/>
                <c:pt idx="0">
                  <c:v>0.00167624798525549</c:v>
                </c:pt>
                <c:pt idx="1">
                  <c:v>0.00306029583302011</c:v>
                </c:pt>
                <c:pt idx="2">
                  <c:v>0.00154781130789501</c:v>
                </c:pt>
                <c:pt idx="3">
                  <c:v>0.0013764102351827</c:v>
                </c:pt>
                <c:pt idx="4">
                  <c:v>0.00388676503794769</c:v>
                </c:pt>
                <c:pt idx="5">
                  <c:v>0.0312053812105654</c:v>
                </c:pt>
                <c:pt idx="6">
                  <c:v>0.0566985877258197</c:v>
                </c:pt>
              </c:numCache>
            </c:numRef>
          </c:val>
        </c:ser>
        <c:ser>
          <c:idx val="1"/>
          <c:order val="1"/>
          <c:tx>
            <c:strRef>
              <c:f>Production!$F$233:$G$233</c:f>
              <c:strCache>
                <c:ptCount val="1"/>
                <c:pt idx="0">
                  <c:v>Act mat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Production!$H$233:$N$233</c:f>
              <c:numCache>
                <c:formatCode>0.00E+00</c:formatCode>
                <c:ptCount val="7"/>
                <c:pt idx="0">
                  <c:v>0.000696596871694188</c:v>
                </c:pt>
                <c:pt idx="1">
                  <c:v>0.0004736172543209</c:v>
                </c:pt>
                <c:pt idx="2">
                  <c:v>0.000696792877413914</c:v>
                </c:pt>
                <c:pt idx="3">
                  <c:v>0.000610672950237398</c:v>
                </c:pt>
                <c:pt idx="4">
                  <c:v>0.000601524179890861</c:v>
                </c:pt>
                <c:pt idx="5">
                  <c:v>0.000728929796490692</c:v>
                </c:pt>
                <c:pt idx="6">
                  <c:v>0.000828610694326912</c:v>
                </c:pt>
              </c:numCache>
            </c:numRef>
          </c:val>
        </c:ser>
        <c:ser>
          <c:idx val="2"/>
          <c:order val="2"/>
          <c:tx>
            <c:strRef>
              <c:f>Production!$F$234:$G$234</c:f>
              <c:strCache>
                <c:ptCount val="1"/>
                <c:pt idx="0">
                  <c:v>Binder 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Production!$H$234:$N$234</c:f>
              <c:numCache>
                <c:formatCode>0.00E+00</c:formatCode>
                <c:ptCount val="7"/>
                <c:pt idx="0">
                  <c:v>0.000105148491239056</c:v>
                </c:pt>
                <c:pt idx="1">
                  <c:v>7.1490673199461E-005</c:v>
                </c:pt>
                <c:pt idx="2">
                  <c:v>0.000105177939038528</c:v>
                </c:pt>
                <c:pt idx="3">
                  <c:v>9.21786579078465E-005</c:v>
                </c:pt>
                <c:pt idx="4">
                  <c:v>9.07975914194317E-005</c:v>
                </c:pt>
                <c:pt idx="5">
                  <c:v>2.21334613547424E-005</c:v>
                </c:pt>
                <c:pt idx="6">
                  <c:v>2.51601620129331E-005</c:v>
                </c:pt>
              </c:numCache>
            </c:numRef>
          </c:val>
        </c:ser>
        <c:ser>
          <c:idx val="3"/>
          <c:order val="3"/>
          <c:tx>
            <c:strRef>
              <c:f>Production!$F$235:$G$235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Production!$H$235:$N$235</c:f>
              <c:numCache>
                <c:formatCode>0.00E+00</c:formatCode>
                <c:ptCount val="7"/>
                <c:pt idx="0">
                  <c:v>0.000188596922607819</c:v>
                </c:pt>
                <c:pt idx="1">
                  <c:v>0.000141100916244083</c:v>
                </c:pt>
                <c:pt idx="2">
                  <c:v>0.000187783412805324</c:v>
                </c:pt>
                <c:pt idx="3">
                  <c:v>0.00016471126942479</c:v>
                </c:pt>
                <c:pt idx="4">
                  <c:v>0.000179208367308537</c:v>
                </c:pt>
                <c:pt idx="5">
                  <c:v>8.01577174829488E-005</c:v>
                </c:pt>
                <c:pt idx="6">
                  <c:v>0.000112440555993864</c:v>
                </c:pt>
              </c:numCache>
            </c:numRef>
          </c:val>
        </c:ser>
        <c:ser>
          <c:idx val="4"/>
          <c:order val="4"/>
          <c:tx>
            <c:strRef>
              <c:f>Production!$F$236:$G$236</c:f>
              <c:strCache>
                <c:ptCount val="1"/>
                <c:pt idx="0">
                  <c:v>Cathode Foil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Production!$H$236:$N$236</c:f>
              <c:numCache>
                <c:formatCode>0.00E+00</c:formatCode>
                <c:ptCount val="7"/>
                <c:pt idx="0">
                  <c:v>0.00157171881896776</c:v>
                </c:pt>
                <c:pt idx="1">
                  <c:v>0.00212799869168781</c:v>
                </c:pt>
                <c:pt idx="2">
                  <c:v>0.00144803525238356</c:v>
                </c:pt>
                <c:pt idx="3">
                  <c:v>0.00128556966036949</c:v>
                </c:pt>
                <c:pt idx="4">
                  <c:v>0.0037576779777959</c:v>
                </c:pt>
                <c:pt idx="5">
                  <c:v>0.000945874065751431</c:v>
                </c:pt>
                <c:pt idx="6">
                  <c:v>0.00174172717290822</c:v>
                </c:pt>
              </c:numCache>
            </c:numRef>
          </c:val>
        </c:ser>
        <c:ser>
          <c:idx val="5"/>
          <c:order val="5"/>
          <c:tx>
            <c:strRef>
              <c:f>Production!$F$237:$G$237</c:f>
              <c:strCache>
                <c:ptCount val="1"/>
                <c:pt idx="0">
                  <c:v>Act mat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Production!$H$237:$N$237</c:f>
              <c:numCache>
                <c:formatCode>0.00E+00</c:formatCode>
                <c:ptCount val="7"/>
                <c:pt idx="0">
                  <c:v>0.101105793140152</c:v>
                </c:pt>
                <c:pt idx="1">
                  <c:v>0.157884197087803</c:v>
                </c:pt>
                <c:pt idx="2">
                  <c:v>0.00165748438324385</c:v>
                </c:pt>
                <c:pt idx="3">
                  <c:v>0.01725106005139</c:v>
                </c:pt>
                <c:pt idx="4">
                  <c:v>0.0043359781722386</c:v>
                </c:pt>
                <c:pt idx="5">
                  <c:v>0.048004454674641</c:v>
                </c:pt>
                <c:pt idx="6">
                  <c:v>0.0107354889659936</c:v>
                </c:pt>
              </c:numCache>
            </c:numRef>
          </c:val>
        </c:ser>
        <c:ser>
          <c:idx val="6"/>
          <c:order val="6"/>
          <c:tx>
            <c:strRef>
              <c:f>Production!$F$238:$G$238</c:f>
              <c:strCache>
                <c:ptCount val="1"/>
                <c:pt idx="0">
                  <c:v>Binder </c:v>
                </c:pt>
              </c:strCache>
            </c:strRef>
          </c:tx>
          <c:spPr>
            <a:solidFill>
              <a:srgbClr val="255e9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Production!$H$238:$N$238</c:f>
              <c:numCache>
                <c:formatCode>0.00E+00</c:formatCode>
                <c:ptCount val="7"/>
                <c:pt idx="0">
                  <c:v>0.000276337676981926</c:v>
                </c:pt>
                <c:pt idx="1">
                  <c:v>0.00024574262654811</c:v>
                </c:pt>
                <c:pt idx="2">
                  <c:v>0.000390143262510181</c:v>
                </c:pt>
                <c:pt idx="3">
                  <c:v>0.000193806955699608</c:v>
                </c:pt>
                <c:pt idx="4">
                  <c:v>0.000240225177193753</c:v>
                </c:pt>
                <c:pt idx="5">
                  <c:v>0.000137434946809571</c:v>
                </c:pt>
                <c:pt idx="6">
                  <c:v>0.000188888718662737</c:v>
                </c:pt>
              </c:numCache>
            </c:numRef>
          </c:val>
        </c:ser>
        <c:ser>
          <c:idx val="7"/>
          <c:order val="7"/>
          <c:tx>
            <c:strRef>
              <c:f>Production!$F$239:$G$239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9e480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Production!$H$239:$N$239</c:f>
              <c:numCache>
                <c:formatCode>0.00E+00</c:formatCode>
                <c:ptCount val="7"/>
                <c:pt idx="0">
                  <c:v>0.000206485339011741</c:v>
                </c:pt>
                <c:pt idx="1">
                  <c:v>0.00018818701352462</c:v>
                </c:pt>
                <c:pt idx="2">
                  <c:v>0.00195833348193481</c:v>
                </c:pt>
                <c:pt idx="3">
                  <c:v>0.000145869549761782</c:v>
                </c:pt>
                <c:pt idx="4">
                  <c:v>0.000146856300570784</c:v>
                </c:pt>
                <c:pt idx="5">
                  <c:v>0.00010386916094616</c:v>
                </c:pt>
                <c:pt idx="6">
                  <c:v>0.000145689416132672</c:v>
                </c:pt>
              </c:numCache>
            </c:numRef>
          </c:val>
        </c:ser>
        <c:ser>
          <c:idx val="8"/>
          <c:order val="8"/>
          <c:tx>
            <c:strRef>
              <c:f>Production!$F$240:$G$240</c:f>
              <c:strCache>
                <c:ptCount val="1"/>
                <c:pt idx="0">
                  <c:v>Electrolyte</c:v>
                </c:pt>
              </c:strCache>
            </c:strRef>
          </c:tx>
          <c:spPr>
            <a:solidFill>
              <a:srgbClr val="636363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Production!$H$240:$N$240</c:f>
              <c:numCache>
                <c:formatCode>0.00E+00</c:formatCode>
                <c:ptCount val="7"/>
                <c:pt idx="0">
                  <c:v>0.0025226024306594</c:v>
                </c:pt>
                <c:pt idx="1">
                  <c:v>0.00251329081650058</c:v>
                </c:pt>
                <c:pt idx="2">
                  <c:v>0.00242979320057012</c:v>
                </c:pt>
                <c:pt idx="3">
                  <c:v>0.00214039774343276</c:v>
                </c:pt>
                <c:pt idx="4">
                  <c:v>0.00385613121746221</c:v>
                </c:pt>
                <c:pt idx="5">
                  <c:v>0.00095346126573736</c:v>
                </c:pt>
                <c:pt idx="6">
                  <c:v>0.00141867761178108</c:v>
                </c:pt>
              </c:numCache>
            </c:numRef>
          </c:val>
        </c:ser>
        <c:ser>
          <c:idx val="9"/>
          <c:order val="9"/>
          <c:tx>
            <c:strRef>
              <c:f>Production!$F$241:$G$241</c:f>
              <c:strCache>
                <c:ptCount val="1"/>
                <c:pt idx="0">
                  <c:v>Separator</c:v>
                </c:pt>
              </c:strCache>
            </c:strRef>
          </c:tx>
          <c:spPr>
            <a:solidFill>
              <a:srgbClr val="9973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Production!$H$241:$N$241</c:f>
              <c:numCache>
                <c:formatCode>0.00E+00</c:formatCode>
                <c:ptCount val="7"/>
                <c:pt idx="0">
                  <c:v>9.70397874525653E-005</c:v>
                </c:pt>
                <c:pt idx="1">
                  <c:v>0.000131438092417215</c:v>
                </c:pt>
                <c:pt idx="2">
                  <c:v>8.87967258212492E-005</c:v>
                </c:pt>
                <c:pt idx="3">
                  <c:v>7.91990436131376E-005</c:v>
                </c:pt>
                <c:pt idx="4">
                  <c:v>0.000230541554287148</c:v>
                </c:pt>
                <c:pt idx="5">
                  <c:v>5.75998176869625E-005</c:v>
                </c:pt>
                <c:pt idx="6">
                  <c:v>0.000106961970795427</c:v>
                </c:pt>
              </c:numCache>
            </c:numRef>
          </c:val>
        </c:ser>
        <c:ser>
          <c:idx val="10"/>
          <c:order val="10"/>
          <c:tx>
            <c:strRef>
              <c:f>Production!$F$242:$G$242</c:f>
              <c:strCache>
                <c:ptCount val="1"/>
                <c:pt idx="0">
                  <c:v>Housing</c:v>
                </c:pt>
              </c:strCache>
            </c:strRef>
          </c:tx>
          <c:spPr>
            <a:solidFill>
              <a:srgbClr val="264478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Production!$H$242:$N$242</c:f>
              <c:numCache>
                <c:formatCode>0.00E+00</c:formatCode>
                <c:ptCount val="7"/>
                <c:pt idx="0">
                  <c:v>0.00193572176910841</c:v>
                </c:pt>
                <c:pt idx="1">
                  <c:v>0.00195666456016332</c:v>
                </c:pt>
                <c:pt idx="2">
                  <c:v>0.00214621753212022</c:v>
                </c:pt>
                <c:pt idx="3">
                  <c:v>0.00174943714111442</c:v>
                </c:pt>
                <c:pt idx="4">
                  <c:v>0.0025948729850091</c:v>
                </c:pt>
                <c:pt idx="5">
                  <c:v>0.0185457398784753</c:v>
                </c:pt>
                <c:pt idx="6">
                  <c:v>0.0234948904711902</c:v>
                </c:pt>
              </c:numCache>
            </c:numRef>
          </c:val>
        </c:ser>
        <c:ser>
          <c:idx val="11"/>
          <c:order val="11"/>
          <c:tx>
            <c:strRef>
              <c:f>Production!$F$243:$G$243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43682b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Production!$H$243:$N$243</c:f>
              <c:numCache>
                <c:formatCode>0.00E+00</c:formatCode>
                <c:ptCount val="7"/>
                <c:pt idx="0">
                  <c:v>0.00318460616659703</c:v>
                </c:pt>
                <c:pt idx="1">
                  <c:v>0.00308329967777873</c:v>
                </c:pt>
                <c:pt idx="2">
                  <c:v>0.00278627190118588</c:v>
                </c:pt>
                <c:pt idx="3">
                  <c:v>0.0023908965425916</c:v>
                </c:pt>
                <c:pt idx="4">
                  <c:v>0.00416030859938531</c:v>
                </c:pt>
                <c:pt idx="5">
                  <c:v>0.00155903256646987</c:v>
                </c:pt>
                <c:pt idx="6">
                  <c:v>0.00227991740762546</c:v>
                </c:pt>
              </c:numCache>
            </c:numRef>
          </c:val>
        </c:ser>
        <c:ser>
          <c:idx val="12"/>
          <c:order val="12"/>
          <c:tx>
            <c:strRef>
              <c:f>Production!$F$244:$G$244</c:f>
              <c:strCache>
                <c:ptCount val="1"/>
                <c:pt idx="0">
                  <c:v>Heat</c:v>
                </c:pt>
              </c:strCache>
            </c:strRef>
          </c:tx>
          <c:spPr>
            <a:solidFill>
              <a:srgbClr val="7cafd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Production!$H$244:$N$244</c:f>
              <c:numCache>
                <c:formatCode>0.00E+00</c:formatCode>
                <c:ptCount val="7"/>
                <c:pt idx="0">
                  <c:v>0.00113575668906687</c:v>
                </c:pt>
                <c:pt idx="1">
                  <c:v>0.00124591370501427</c:v>
                </c:pt>
                <c:pt idx="2">
                  <c:v>0.00101092996393551</c:v>
                </c:pt>
                <c:pt idx="3">
                  <c:v>0.00085857838897179</c:v>
                </c:pt>
                <c:pt idx="4">
                  <c:v>0.0018745593677476</c:v>
                </c:pt>
                <c:pt idx="5">
                  <c:v>0.000584088758575113</c:v>
                </c:pt>
                <c:pt idx="6">
                  <c:v>0.000931995571780608</c:v>
                </c:pt>
              </c:numCache>
            </c:numRef>
          </c:val>
        </c:ser>
        <c:ser>
          <c:idx val="13"/>
          <c:order val="13"/>
          <c:tx>
            <c:strRef>
              <c:f>Production!$F$245:$G$245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f1975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en-US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Production!$H$100:$N$100</c:f>
              <c:strCache>
                <c:ptCount val="7"/>
                <c:pt idx="0">
                  <c:v>NaNMC</c:v>
                </c:pt>
                <c:pt idx="1">
                  <c:v>NaMVP</c:v>
                </c:pt>
                <c:pt idx="2">
                  <c:v>NaMMO</c:v>
                </c:pt>
                <c:pt idx="3">
                  <c:v>NaNMMT</c:v>
                </c:pt>
                <c:pt idx="4">
                  <c:v>NaPBA</c:v>
                </c:pt>
                <c:pt idx="5">
                  <c:v>LiNMC</c:v>
                </c:pt>
                <c:pt idx="6">
                  <c:v>LiFP</c:v>
                </c:pt>
              </c:strCache>
            </c:strRef>
          </c:cat>
          <c:val>
            <c:numRef>
              <c:f>Production!$H$245:$N$245</c:f>
              <c:numCache>
                <c:formatCode>0.00E+00</c:formatCode>
                <c:ptCount val="7"/>
                <c:pt idx="0">
                  <c:v>0.00120087013315911</c:v>
                </c:pt>
                <c:pt idx="1">
                  <c:v>0.00116739773213601</c:v>
                </c:pt>
                <c:pt idx="2">
                  <c:v>0.000916927006794416</c:v>
                </c:pt>
                <c:pt idx="3">
                  <c:v>0.00111765856665268</c:v>
                </c:pt>
                <c:pt idx="4">
                  <c:v>0.00117432829454933</c:v>
                </c:pt>
                <c:pt idx="5">
                  <c:v>0.00112167077611882</c:v>
                </c:pt>
                <c:pt idx="6">
                  <c:v>0.00114640680111918</c:v>
                </c:pt>
              </c:numCache>
            </c:numRef>
          </c:val>
        </c:ser>
        <c:gapWidth val="150"/>
        <c:overlap val="100"/>
        <c:axId val="54608424"/>
        <c:axId val="38190216"/>
      </c:barChart>
      <c:catAx>
        <c:axId val="546084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1" lang="en-US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190216"/>
        <c:crosses val="autoZero"/>
        <c:auto val="1"/>
        <c:lblAlgn val="ctr"/>
        <c:lblOffset val="100"/>
        <c:noMultiLvlLbl val="0"/>
      </c:catAx>
      <c:valAx>
        <c:axId val="38190216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#,##0.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lang="en-US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6084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HTP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Production!$F$232:$G$232</c:f>
              <c:strCache>
                <c:ptCount val="1"/>
                <c:pt idx="0">
                  <c:v>Anode Foil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Production!$H$232:$N$232</c:f>
              <c:numCache>
                <c:formatCode>0.00E+00</c:formatCode>
                <c:ptCount val="7"/>
                <c:pt idx="0">
                  <c:v>0.00167624798525549</c:v>
                </c:pt>
                <c:pt idx="1">
                  <c:v>0.00306029583302011</c:v>
                </c:pt>
                <c:pt idx="2">
                  <c:v>0.00154781130789501</c:v>
                </c:pt>
                <c:pt idx="3">
                  <c:v>0.0013764102351827</c:v>
                </c:pt>
                <c:pt idx="4">
                  <c:v>0.00388676503794769</c:v>
                </c:pt>
                <c:pt idx="5">
                  <c:v>0.0312053812105654</c:v>
                </c:pt>
                <c:pt idx="6">
                  <c:v>0.0566985877258197</c:v>
                </c:pt>
              </c:numCache>
            </c:numRef>
          </c:val>
        </c:ser>
        <c:ser>
          <c:idx val="1"/>
          <c:order val="1"/>
          <c:tx>
            <c:strRef>
              <c:f>Production!$F$233:$G$233</c:f>
              <c:strCache>
                <c:ptCount val="1"/>
                <c:pt idx="0">
                  <c:v>Act mat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Production!$H$233:$N$233</c:f>
              <c:numCache>
                <c:formatCode>0.00E+00</c:formatCode>
                <c:ptCount val="7"/>
                <c:pt idx="0">
                  <c:v>0.000696596871694188</c:v>
                </c:pt>
                <c:pt idx="1">
                  <c:v>0.0004736172543209</c:v>
                </c:pt>
                <c:pt idx="2">
                  <c:v>0.000696792877413914</c:v>
                </c:pt>
                <c:pt idx="3">
                  <c:v>0.000610672950237398</c:v>
                </c:pt>
                <c:pt idx="4">
                  <c:v>0.000601524179890861</c:v>
                </c:pt>
                <c:pt idx="5">
                  <c:v>0.000728929796490692</c:v>
                </c:pt>
                <c:pt idx="6">
                  <c:v>0.000828610694326912</c:v>
                </c:pt>
              </c:numCache>
            </c:numRef>
          </c:val>
        </c:ser>
        <c:ser>
          <c:idx val="2"/>
          <c:order val="2"/>
          <c:tx>
            <c:strRef>
              <c:f>Production!$F$234:$G$234</c:f>
              <c:strCache>
                <c:ptCount val="1"/>
                <c:pt idx="0">
                  <c:v>Binder 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Production!$H$234:$N$234</c:f>
              <c:numCache>
                <c:formatCode>0.00E+00</c:formatCode>
                <c:ptCount val="7"/>
                <c:pt idx="0">
                  <c:v>0.000105148491239056</c:v>
                </c:pt>
                <c:pt idx="1">
                  <c:v>7.1490673199461E-005</c:v>
                </c:pt>
                <c:pt idx="2">
                  <c:v>0.000105177939038528</c:v>
                </c:pt>
                <c:pt idx="3">
                  <c:v>9.21786579078465E-005</c:v>
                </c:pt>
                <c:pt idx="4">
                  <c:v>9.07975914194317E-005</c:v>
                </c:pt>
                <c:pt idx="5">
                  <c:v>2.21334613547424E-005</c:v>
                </c:pt>
                <c:pt idx="6">
                  <c:v>2.51601620129331E-005</c:v>
                </c:pt>
              </c:numCache>
            </c:numRef>
          </c:val>
        </c:ser>
        <c:ser>
          <c:idx val="3"/>
          <c:order val="3"/>
          <c:tx>
            <c:strRef>
              <c:f>Production!$F$235:$G$235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Production!$H$235:$N$235</c:f>
              <c:numCache>
                <c:formatCode>0.00E+00</c:formatCode>
                <c:ptCount val="7"/>
                <c:pt idx="0">
                  <c:v>0.000188596922607819</c:v>
                </c:pt>
                <c:pt idx="1">
                  <c:v>0.000141100916244083</c:v>
                </c:pt>
                <c:pt idx="2">
                  <c:v>0.000187783412805324</c:v>
                </c:pt>
                <c:pt idx="3">
                  <c:v>0.00016471126942479</c:v>
                </c:pt>
                <c:pt idx="4">
                  <c:v>0.000179208367308537</c:v>
                </c:pt>
                <c:pt idx="5">
                  <c:v>8.01577174829488E-005</c:v>
                </c:pt>
                <c:pt idx="6">
                  <c:v>0.000112440555993864</c:v>
                </c:pt>
              </c:numCache>
            </c:numRef>
          </c:val>
        </c:ser>
        <c:ser>
          <c:idx val="4"/>
          <c:order val="4"/>
          <c:tx>
            <c:strRef>
              <c:f>Production!$F$236:$G$236</c:f>
              <c:strCache>
                <c:ptCount val="1"/>
                <c:pt idx="0">
                  <c:v>Cathode Foil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Production!$H$236:$N$236</c:f>
              <c:numCache>
                <c:formatCode>0.00E+00</c:formatCode>
                <c:ptCount val="7"/>
                <c:pt idx="0">
                  <c:v>0.00157171881896776</c:v>
                </c:pt>
                <c:pt idx="1">
                  <c:v>0.00212799869168781</c:v>
                </c:pt>
                <c:pt idx="2">
                  <c:v>0.00144803525238356</c:v>
                </c:pt>
                <c:pt idx="3">
                  <c:v>0.00128556966036949</c:v>
                </c:pt>
                <c:pt idx="4">
                  <c:v>0.0037576779777959</c:v>
                </c:pt>
                <c:pt idx="5">
                  <c:v>0.000945874065751431</c:v>
                </c:pt>
                <c:pt idx="6">
                  <c:v>0.00174172717290822</c:v>
                </c:pt>
              </c:numCache>
            </c:numRef>
          </c:val>
        </c:ser>
        <c:ser>
          <c:idx val="5"/>
          <c:order val="5"/>
          <c:tx>
            <c:strRef>
              <c:f>Production!$F$237:$G$237</c:f>
              <c:strCache>
                <c:ptCount val="1"/>
                <c:pt idx="0">
                  <c:v>Act mat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Production!$H$237:$N$237</c:f>
              <c:numCache>
                <c:formatCode>0.00E+00</c:formatCode>
                <c:ptCount val="7"/>
                <c:pt idx="0">
                  <c:v>0.101105793140152</c:v>
                </c:pt>
                <c:pt idx="1">
                  <c:v>0.157884197087803</c:v>
                </c:pt>
                <c:pt idx="2">
                  <c:v>0.00165748438324385</c:v>
                </c:pt>
                <c:pt idx="3">
                  <c:v>0.01725106005139</c:v>
                </c:pt>
                <c:pt idx="4">
                  <c:v>0.0043359781722386</c:v>
                </c:pt>
                <c:pt idx="5">
                  <c:v>0.048004454674641</c:v>
                </c:pt>
                <c:pt idx="6">
                  <c:v>0.0107354889659936</c:v>
                </c:pt>
              </c:numCache>
            </c:numRef>
          </c:val>
        </c:ser>
        <c:ser>
          <c:idx val="6"/>
          <c:order val="6"/>
          <c:tx>
            <c:strRef>
              <c:f>Production!$F$238:$G$238</c:f>
              <c:strCache>
                <c:ptCount val="1"/>
                <c:pt idx="0">
                  <c:v>Binder 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Production!$H$238:$N$238</c:f>
              <c:numCache>
                <c:formatCode>0.00E+00</c:formatCode>
                <c:ptCount val="7"/>
                <c:pt idx="0">
                  <c:v>0.000276337676981926</c:v>
                </c:pt>
                <c:pt idx="1">
                  <c:v>0.00024574262654811</c:v>
                </c:pt>
                <c:pt idx="2">
                  <c:v>0.000390143262510181</c:v>
                </c:pt>
                <c:pt idx="3">
                  <c:v>0.000193806955699608</c:v>
                </c:pt>
                <c:pt idx="4">
                  <c:v>0.000240225177193753</c:v>
                </c:pt>
                <c:pt idx="5">
                  <c:v>0.000137434946809571</c:v>
                </c:pt>
                <c:pt idx="6">
                  <c:v>0.000188888718662737</c:v>
                </c:pt>
              </c:numCache>
            </c:numRef>
          </c:val>
        </c:ser>
        <c:ser>
          <c:idx val="7"/>
          <c:order val="7"/>
          <c:tx>
            <c:strRef>
              <c:f>Production!$F$239:$G$239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Production!$H$239:$N$239</c:f>
              <c:numCache>
                <c:formatCode>0.00E+00</c:formatCode>
                <c:ptCount val="7"/>
                <c:pt idx="0">
                  <c:v>0.000206485339011741</c:v>
                </c:pt>
                <c:pt idx="1">
                  <c:v>0.00018818701352462</c:v>
                </c:pt>
                <c:pt idx="2">
                  <c:v>0.00195833348193481</c:v>
                </c:pt>
                <c:pt idx="3">
                  <c:v>0.000145869549761782</c:v>
                </c:pt>
                <c:pt idx="4">
                  <c:v>0.000146856300570784</c:v>
                </c:pt>
                <c:pt idx="5">
                  <c:v>0.00010386916094616</c:v>
                </c:pt>
                <c:pt idx="6">
                  <c:v>0.000145689416132672</c:v>
                </c:pt>
              </c:numCache>
            </c:numRef>
          </c:val>
        </c:ser>
        <c:ser>
          <c:idx val="8"/>
          <c:order val="8"/>
          <c:tx>
            <c:strRef>
              <c:f>Production!$F$240:$G$240</c:f>
              <c:strCache>
                <c:ptCount val="1"/>
                <c:pt idx="0">
                  <c:v>Electrolyte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Production!$H$240:$N$240</c:f>
              <c:numCache>
                <c:formatCode>0.00E+00</c:formatCode>
                <c:ptCount val="7"/>
                <c:pt idx="0">
                  <c:v>0.0025226024306594</c:v>
                </c:pt>
                <c:pt idx="1">
                  <c:v>0.00251329081650058</c:v>
                </c:pt>
                <c:pt idx="2">
                  <c:v>0.00242979320057012</c:v>
                </c:pt>
                <c:pt idx="3">
                  <c:v>0.00214039774343276</c:v>
                </c:pt>
                <c:pt idx="4">
                  <c:v>0.00385613121746221</c:v>
                </c:pt>
                <c:pt idx="5">
                  <c:v>0.00095346126573736</c:v>
                </c:pt>
                <c:pt idx="6">
                  <c:v>0.00141867761178108</c:v>
                </c:pt>
              </c:numCache>
            </c:numRef>
          </c:val>
        </c:ser>
        <c:ser>
          <c:idx val="9"/>
          <c:order val="9"/>
          <c:tx>
            <c:strRef>
              <c:f>Production!$F$241:$G$241</c:f>
              <c:strCache>
                <c:ptCount val="1"/>
                <c:pt idx="0">
                  <c:v>Separator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Production!$H$241:$N$241</c:f>
              <c:numCache>
                <c:formatCode>0.00E+00</c:formatCode>
                <c:ptCount val="7"/>
                <c:pt idx="0">
                  <c:v>9.70397874525653E-005</c:v>
                </c:pt>
                <c:pt idx="1">
                  <c:v>0.000131438092417215</c:v>
                </c:pt>
                <c:pt idx="2">
                  <c:v>8.87967258212492E-005</c:v>
                </c:pt>
                <c:pt idx="3">
                  <c:v>7.91990436131376E-005</c:v>
                </c:pt>
                <c:pt idx="4">
                  <c:v>0.000230541554287148</c:v>
                </c:pt>
                <c:pt idx="5">
                  <c:v>5.75998176869625E-005</c:v>
                </c:pt>
                <c:pt idx="6">
                  <c:v>0.000106961970795427</c:v>
                </c:pt>
              </c:numCache>
            </c:numRef>
          </c:val>
        </c:ser>
        <c:ser>
          <c:idx val="10"/>
          <c:order val="10"/>
          <c:tx>
            <c:strRef>
              <c:f>Production!$F$242:$G$242</c:f>
              <c:strCache>
                <c:ptCount val="1"/>
                <c:pt idx="0">
                  <c:v>Housing</c:v>
                </c:pt>
              </c:strCache>
            </c:strRef>
          </c:tx>
          <c:spPr>
            <a:solidFill>
              <a:srgbClr val="7030a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Production!$H$242:$N$242</c:f>
              <c:numCache>
                <c:formatCode>0.00E+00</c:formatCode>
                <c:ptCount val="7"/>
                <c:pt idx="0">
                  <c:v>0.00193572176910841</c:v>
                </c:pt>
                <c:pt idx="1">
                  <c:v>0.00195666456016332</c:v>
                </c:pt>
                <c:pt idx="2">
                  <c:v>0.00214621753212022</c:v>
                </c:pt>
                <c:pt idx="3">
                  <c:v>0.00174943714111442</c:v>
                </c:pt>
                <c:pt idx="4">
                  <c:v>0.0025948729850091</c:v>
                </c:pt>
                <c:pt idx="5">
                  <c:v>0.0185457398784753</c:v>
                </c:pt>
                <c:pt idx="6">
                  <c:v>0.0234948904711902</c:v>
                </c:pt>
              </c:numCache>
            </c:numRef>
          </c:val>
        </c:ser>
        <c:ser>
          <c:idx val="11"/>
          <c:order val="11"/>
          <c:tx>
            <c:strRef>
              <c:f>Production!$F$243:$G$243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Production!$H$243:$N$243</c:f>
              <c:numCache>
                <c:formatCode>0.00E+00</c:formatCode>
                <c:ptCount val="7"/>
                <c:pt idx="0">
                  <c:v>0.00318460616659703</c:v>
                </c:pt>
                <c:pt idx="1">
                  <c:v>0.00308329967777873</c:v>
                </c:pt>
                <c:pt idx="2">
                  <c:v>0.00278627190118588</c:v>
                </c:pt>
                <c:pt idx="3">
                  <c:v>0.0023908965425916</c:v>
                </c:pt>
                <c:pt idx="4">
                  <c:v>0.00416030859938531</c:v>
                </c:pt>
                <c:pt idx="5">
                  <c:v>0.00155903256646987</c:v>
                </c:pt>
                <c:pt idx="6">
                  <c:v>0.00227991740762546</c:v>
                </c:pt>
              </c:numCache>
            </c:numRef>
          </c:val>
        </c:ser>
        <c:ser>
          <c:idx val="12"/>
          <c:order val="12"/>
          <c:tx>
            <c:strRef>
              <c:f>Production!$F$244:$G$244</c:f>
              <c:strCache>
                <c:ptCount val="1"/>
                <c:pt idx="0">
                  <c:v>Heat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Production!$H$244:$N$244</c:f>
              <c:numCache>
                <c:formatCode>0.00E+00</c:formatCode>
                <c:ptCount val="7"/>
                <c:pt idx="0">
                  <c:v>0.00113575668906687</c:v>
                </c:pt>
                <c:pt idx="1">
                  <c:v>0.00124591370501427</c:v>
                </c:pt>
                <c:pt idx="2">
                  <c:v>0.00101092996393551</c:v>
                </c:pt>
                <c:pt idx="3">
                  <c:v>0.00085857838897179</c:v>
                </c:pt>
                <c:pt idx="4">
                  <c:v>0.0018745593677476</c:v>
                </c:pt>
                <c:pt idx="5">
                  <c:v>0.000584088758575113</c:v>
                </c:pt>
                <c:pt idx="6">
                  <c:v>0.000931995571780608</c:v>
                </c:pt>
              </c:numCache>
            </c:numRef>
          </c:val>
        </c:ser>
        <c:ser>
          <c:idx val="13"/>
          <c:order val="13"/>
          <c:tx>
            <c:strRef>
              <c:f>Production!$F$245:$G$245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e7e6e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Production!$H$245:$N$245</c:f>
              <c:numCache>
                <c:formatCode>0.00E+00</c:formatCode>
                <c:ptCount val="7"/>
                <c:pt idx="0">
                  <c:v>0.00120087013315911</c:v>
                </c:pt>
                <c:pt idx="1">
                  <c:v>0.00116739773213601</c:v>
                </c:pt>
                <c:pt idx="2">
                  <c:v>0.000916927006794416</c:v>
                </c:pt>
                <c:pt idx="3">
                  <c:v>0.00111765856665268</c:v>
                </c:pt>
                <c:pt idx="4">
                  <c:v>0.00117432829454933</c:v>
                </c:pt>
                <c:pt idx="5">
                  <c:v>0.00112167077611882</c:v>
                </c:pt>
                <c:pt idx="6">
                  <c:v>0.00114640680111918</c:v>
                </c:pt>
              </c:numCache>
            </c:numRef>
          </c:val>
        </c:ser>
        <c:gapWidth val="150"/>
        <c:overlap val="100"/>
        <c:axId val="26580660"/>
        <c:axId val="16677352"/>
      </c:barChart>
      <c:catAx>
        <c:axId val="265806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677352"/>
        <c:crosses val="autoZero"/>
        <c:auto val="1"/>
        <c:lblAlgn val="ctr"/>
        <c:lblOffset val="100"/>
        <c:noMultiLvlLbl val="0"/>
      </c:catAx>
      <c:valAx>
        <c:axId val="16677352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58066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GWP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Production!$F$62:$G$62</c:f>
              <c:strCache>
                <c:ptCount val="1"/>
                <c:pt idx="0">
                  <c:v>Anode Foil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Production!$H$62:$N$62</c:f>
              <c:numCache>
                <c:formatCode>0.00E+00</c:formatCode>
                <c:ptCount val="7"/>
                <c:pt idx="0">
                  <c:v>2.77025535086969</c:v>
                </c:pt>
                <c:pt idx="1">
                  <c:v>5.07955928202119</c:v>
                </c:pt>
                <c:pt idx="2">
                  <c:v>2.56906446854551</c:v>
                </c:pt>
                <c:pt idx="3">
                  <c:v>2.28460600253763</c:v>
                </c:pt>
                <c:pt idx="4">
                  <c:v>6.45142068619457</c:v>
                </c:pt>
                <c:pt idx="5">
                  <c:v>1.70406417888627</c:v>
                </c:pt>
                <c:pt idx="6">
                  <c:v>3.09619812063874</c:v>
                </c:pt>
              </c:numCache>
            </c:numRef>
          </c:val>
        </c:ser>
        <c:ser>
          <c:idx val="1"/>
          <c:order val="1"/>
          <c:tx>
            <c:strRef>
              <c:f>Production!$F$63:$G$63</c:f>
              <c:strCache>
                <c:ptCount val="1"/>
                <c:pt idx="0">
                  <c:v>Act mat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Production!$H$63:$N$63</c:f>
              <c:numCache>
                <c:formatCode>0.00E+00</c:formatCode>
                <c:ptCount val="7"/>
                <c:pt idx="0">
                  <c:v>1.98051339610833</c:v>
                </c:pt>
                <c:pt idx="1">
                  <c:v>1.34652681456744</c:v>
                </c:pt>
                <c:pt idx="2">
                  <c:v>1.98103387607953</c:v>
                </c:pt>
                <c:pt idx="3">
                  <c:v>1.73620715298657</c:v>
                </c:pt>
                <c:pt idx="4">
                  <c:v>1.71021765037948</c:v>
                </c:pt>
                <c:pt idx="5">
                  <c:v>1.30682362170626</c:v>
                </c:pt>
                <c:pt idx="6">
                  <c:v>1.4855345793968</c:v>
                </c:pt>
              </c:numCache>
            </c:numRef>
          </c:val>
        </c:ser>
        <c:ser>
          <c:idx val="2"/>
          <c:order val="2"/>
          <c:tx>
            <c:strRef>
              <c:f>Production!$F$64:$G$64</c:f>
              <c:strCache>
                <c:ptCount val="1"/>
                <c:pt idx="0">
                  <c:v>Binder 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Production!$H$64:$N$64</c:f>
              <c:numCache>
                <c:formatCode>0.00E+00</c:formatCode>
                <c:ptCount val="7"/>
                <c:pt idx="0">
                  <c:v>0.47663703036305</c:v>
                </c:pt>
                <c:pt idx="1">
                  <c:v>0.324027142452965</c:v>
                </c:pt>
                <c:pt idx="2">
                  <c:v>0.47671667928108</c:v>
                </c:pt>
                <c:pt idx="3">
                  <c:v>0.417815673153188</c:v>
                </c:pt>
                <c:pt idx="4">
                  <c:v>0.411591293984821</c:v>
                </c:pt>
                <c:pt idx="5">
                  <c:v>0.100335581559368</c:v>
                </c:pt>
                <c:pt idx="6">
                  <c:v>0.11405280184368</c:v>
                </c:pt>
              </c:numCache>
            </c:numRef>
          </c:val>
        </c:ser>
        <c:ser>
          <c:idx val="3"/>
          <c:order val="3"/>
          <c:tx>
            <c:strRef>
              <c:f>Production!$F$65:$G$65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Production!$H$65:$N$65</c:f>
              <c:numCache>
                <c:formatCode>0.00E+00</c:formatCode>
                <c:ptCount val="7"/>
                <c:pt idx="0">
                  <c:v>0.551739260564702</c:v>
                </c:pt>
                <c:pt idx="1">
                  <c:v>0.383910639665792</c:v>
                </c:pt>
                <c:pt idx="2">
                  <c:v>0.538817460586846</c:v>
                </c:pt>
                <c:pt idx="3">
                  <c:v>0.472346298773181</c:v>
                </c:pt>
                <c:pt idx="4">
                  <c:v>0.487486671266385</c:v>
                </c:pt>
                <c:pt idx="5">
                  <c:v>0.147649210483771</c:v>
                </c:pt>
                <c:pt idx="6">
                  <c:v>0.257346666091235</c:v>
                </c:pt>
              </c:numCache>
            </c:numRef>
          </c:val>
        </c:ser>
        <c:ser>
          <c:idx val="4"/>
          <c:order val="4"/>
          <c:tx>
            <c:strRef>
              <c:f>Production!$F$66:$G$66</c:f>
              <c:strCache>
                <c:ptCount val="1"/>
                <c:pt idx="0">
                  <c:v>Cathode Foil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Production!$H$66:$N$66</c:f>
              <c:numCache>
                <c:formatCode>0.00E+00</c:formatCode>
                <c:ptCount val="7"/>
                <c:pt idx="0">
                  <c:v>2.61000778314757</c:v>
                </c:pt>
                <c:pt idx="1">
                  <c:v>3.53211670862799</c:v>
                </c:pt>
                <c:pt idx="2">
                  <c:v>2.40348344331417</c:v>
                </c:pt>
                <c:pt idx="3">
                  <c:v>2.13382629813235</c:v>
                </c:pt>
                <c:pt idx="4">
                  <c:v>6.15756131217462</c:v>
                </c:pt>
                <c:pt idx="5">
                  <c:v>1.56996788277705</c:v>
                </c:pt>
                <c:pt idx="6">
                  <c:v>0.825332150966478</c:v>
                </c:pt>
              </c:numCache>
            </c:numRef>
          </c:val>
        </c:ser>
        <c:ser>
          <c:idx val="5"/>
          <c:order val="5"/>
          <c:tx>
            <c:strRef>
              <c:f>Production!$F$67:$G$67</c:f>
              <c:strCache>
                <c:ptCount val="1"/>
                <c:pt idx="0">
                  <c:v>Act mat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Production!$H$67:$N$67</c:f>
              <c:numCache>
                <c:formatCode>0.00E+00</c:formatCode>
                <c:ptCount val="7"/>
                <c:pt idx="0">
                  <c:v>39.8395539571808</c:v>
                </c:pt>
                <c:pt idx="1">
                  <c:v>39.0255513896297</c:v>
                </c:pt>
                <c:pt idx="2">
                  <c:v>9.03228383075191</c:v>
                </c:pt>
                <c:pt idx="3">
                  <c:v>13.6286802135468</c:v>
                </c:pt>
                <c:pt idx="4">
                  <c:v>14.2078655209183</c:v>
                </c:pt>
                <c:pt idx="5">
                  <c:v>20.2185662463028</c:v>
                </c:pt>
                <c:pt idx="6">
                  <c:v>12.0645332276554</c:v>
                </c:pt>
              </c:numCache>
            </c:numRef>
          </c:val>
        </c:ser>
        <c:ser>
          <c:idx val="6"/>
          <c:order val="6"/>
          <c:tx>
            <c:strRef>
              <c:f>Production!$F$68:$G$68</c:f>
              <c:strCache>
                <c:ptCount val="1"/>
                <c:pt idx="0">
                  <c:v>Binder 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Production!$H$68:$N$68</c:f>
              <c:numCache>
                <c:formatCode>0.00E+00</c:formatCode>
                <c:ptCount val="7"/>
                <c:pt idx="0">
                  <c:v>1.01302739106316</c:v>
                </c:pt>
                <c:pt idx="1">
                  <c:v>0.900902728880425</c:v>
                </c:pt>
                <c:pt idx="2">
                  <c:v>1.43021321259533</c:v>
                </c:pt>
                <c:pt idx="3">
                  <c:v>0.71047598681049</c:v>
                </c:pt>
                <c:pt idx="4">
                  <c:v>0.880637270275356</c:v>
                </c:pt>
                <c:pt idx="5">
                  <c:v>0.503823448534586</c:v>
                </c:pt>
                <c:pt idx="6">
                  <c:v>0.692481523291736</c:v>
                </c:pt>
              </c:numCache>
            </c:numRef>
          </c:val>
        </c:ser>
        <c:ser>
          <c:idx val="7"/>
          <c:order val="7"/>
          <c:tx>
            <c:strRef>
              <c:f>Production!$F$69:$G$69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4472c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Production!$H$69:$N$69</c:f>
              <c:numCache>
                <c:formatCode>0.00E+00</c:formatCode>
                <c:ptCount val="7"/>
                <c:pt idx="0">
                  <c:v>0.504934590607236</c:v>
                </c:pt>
                <c:pt idx="1">
                  <c:v>0.455909660023892</c:v>
                </c:pt>
                <c:pt idx="2">
                  <c:v>0.471915398122143</c:v>
                </c:pt>
                <c:pt idx="3">
                  <c:v>0.35577446368044</c:v>
                </c:pt>
                <c:pt idx="4">
                  <c:v>0.458508436304335</c:v>
                </c:pt>
                <c:pt idx="5">
                  <c:v>0.252984494636167</c:v>
                </c:pt>
                <c:pt idx="6">
                  <c:v>2.41700798934876</c:v>
                </c:pt>
              </c:numCache>
            </c:numRef>
          </c:val>
        </c:ser>
        <c:ser>
          <c:idx val="8"/>
          <c:order val="8"/>
          <c:tx>
            <c:strRef>
              <c:f>Production!$F$70:$G$70</c:f>
              <c:strCache>
                <c:ptCount val="1"/>
                <c:pt idx="0">
                  <c:v>Electrolyte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Production!$H$70:$N$70</c:f>
              <c:numCache>
                <c:formatCode>0.00E+00</c:formatCode>
                <c:ptCount val="7"/>
                <c:pt idx="0">
                  <c:v>5.22753210573501</c:v>
                </c:pt>
                <c:pt idx="1">
                  <c:v>5.20822361375665</c:v>
                </c:pt>
                <c:pt idx="2">
                  <c:v>5.03515409118217</c:v>
                </c:pt>
                <c:pt idx="3">
                  <c:v>4.43547312117623</c:v>
                </c:pt>
                <c:pt idx="4">
                  <c:v>7.99096782286897</c:v>
                </c:pt>
                <c:pt idx="5">
                  <c:v>1.99617323991666</c:v>
                </c:pt>
                <c:pt idx="6">
                  <c:v>2.97018306599347</c:v>
                </c:pt>
              </c:numCache>
            </c:numRef>
          </c:val>
        </c:ser>
        <c:ser>
          <c:idx val="9"/>
          <c:order val="9"/>
          <c:tx>
            <c:strRef>
              <c:f>Production!$F$71:$G$71</c:f>
              <c:strCache>
                <c:ptCount val="1"/>
                <c:pt idx="0">
                  <c:v>Separator</c:v>
                </c:pt>
              </c:strCache>
            </c:strRef>
          </c:tx>
          <c:spPr>
            <a:solidFill>
              <a:srgbClr val="7030a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Production!$H$71:$N$71</c:f>
              <c:numCache>
                <c:formatCode>0.00E+00</c:formatCode>
                <c:ptCount val="7"/>
                <c:pt idx="0">
                  <c:v>0.305083071382657</c:v>
                </c:pt>
                <c:pt idx="1">
                  <c:v>0.413189820600198</c:v>
                </c:pt>
                <c:pt idx="2">
                  <c:v>0.279169229491531</c:v>
                </c:pt>
                <c:pt idx="3">
                  <c:v>0.248985321841288</c:v>
                </c:pt>
                <c:pt idx="4">
                  <c:v>0.724769491312802</c:v>
                </c:pt>
                <c:pt idx="5">
                  <c:v>0.181108879921626</c:v>
                </c:pt>
                <c:pt idx="6">
                  <c:v>0.336272217644547</c:v>
                </c:pt>
              </c:numCache>
            </c:numRef>
          </c:val>
        </c:ser>
        <c:ser>
          <c:idx val="10"/>
          <c:order val="10"/>
          <c:tx>
            <c:strRef>
              <c:f>Production!$F$72:$G$72</c:f>
              <c:strCache>
                <c:ptCount val="1"/>
                <c:pt idx="0">
                  <c:v>Housing</c:v>
                </c:pt>
              </c:strCache>
            </c:strRef>
          </c:tx>
          <c:spPr>
            <a:solidFill>
              <a:srgbClr val="7030a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Production!$H$72:$N$72</c:f>
              <c:numCache>
                <c:formatCode>0.00E+00</c:formatCode>
                <c:ptCount val="7"/>
                <c:pt idx="0">
                  <c:v>3.44548061651784</c:v>
                </c:pt>
                <c:pt idx="1">
                  <c:v>3.46131662024781</c:v>
                </c:pt>
                <c:pt idx="2">
                  <c:v>3.35893839394325</c:v>
                </c:pt>
                <c:pt idx="3">
                  <c:v>3.09032124173304</c:v>
                </c:pt>
                <c:pt idx="4">
                  <c:v>4.60904472182149</c:v>
                </c:pt>
                <c:pt idx="5">
                  <c:v>2.47677436517209</c:v>
                </c:pt>
                <c:pt idx="6">
                  <c:v>3.20847873688218</c:v>
                </c:pt>
              </c:numCache>
            </c:numRef>
          </c:val>
        </c:ser>
        <c:ser>
          <c:idx val="11"/>
          <c:order val="11"/>
          <c:tx>
            <c:strRef>
              <c:f>Production!$F$73:$G$73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Production!$H$73:$N$73</c:f>
              <c:numCache>
                <c:formatCode>0.00E+00</c:formatCode>
                <c:ptCount val="7"/>
                <c:pt idx="0">
                  <c:v>7.87543840706676</c:v>
                </c:pt>
                <c:pt idx="1">
                  <c:v>7.62489187114003</c:v>
                </c:pt>
                <c:pt idx="2">
                  <c:v>6.8903438610958</c:v>
                </c:pt>
                <c:pt idx="3">
                  <c:v>5.9125966883178</c:v>
                </c:pt>
                <c:pt idx="4">
                  <c:v>10.2882769867654</c:v>
                </c:pt>
                <c:pt idx="5">
                  <c:v>3.85541049745354</c:v>
                </c:pt>
                <c:pt idx="6">
                  <c:v>5.63814519480405</c:v>
                </c:pt>
              </c:numCache>
            </c:numRef>
          </c:val>
        </c:ser>
        <c:ser>
          <c:idx val="12"/>
          <c:order val="12"/>
          <c:tx>
            <c:strRef>
              <c:f>Production!$F$74:$G$74</c:f>
              <c:strCache>
                <c:ptCount val="1"/>
                <c:pt idx="0">
                  <c:v>Heat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Production!$H$74:$N$74</c:f>
              <c:numCache>
                <c:formatCode>0.00E+00</c:formatCode>
                <c:ptCount val="7"/>
                <c:pt idx="0">
                  <c:v>19.4164214929075</c:v>
                </c:pt>
                <c:pt idx="1">
                  <c:v>21.2995945028517</c:v>
                </c:pt>
                <c:pt idx="2">
                  <c:v>17.2824010558612</c:v>
                </c:pt>
                <c:pt idx="3">
                  <c:v>14.6778898435315</c:v>
                </c:pt>
                <c:pt idx="4">
                  <c:v>32.046603525058</c:v>
                </c:pt>
                <c:pt idx="5">
                  <c:v>9.98534659347681</c:v>
                </c:pt>
                <c:pt idx="6">
                  <c:v>15.9330245159393</c:v>
                </c:pt>
              </c:numCache>
            </c:numRef>
          </c:val>
        </c:ser>
        <c:ser>
          <c:idx val="13"/>
          <c:order val="13"/>
          <c:tx>
            <c:strRef>
              <c:f>Production!$F$75:$G$75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Production!$H$60:$N$61</c:f>
              <c:multiLvlStrCache>
                <c:ptCount val="7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</c:lvl>
                <c:lvl>
                  <c:pt idx="0">
                    <c:v>SIB</c:v>
                  </c:pt>
                  <c:pt idx="5">
                    <c:v>LIB</c:v>
                  </c:pt>
                </c:lvl>
              </c:multiLvlStrCache>
            </c:multiLvlStrRef>
          </c:cat>
          <c:val>
            <c:numRef>
              <c:f>Production!$H$75:$N$75</c:f>
              <c:numCache>
                <c:formatCode>0.00E+00</c:formatCode>
                <c:ptCount val="7"/>
                <c:pt idx="0">
                  <c:v>0.636189791918469</c:v>
                </c:pt>
                <c:pt idx="1">
                  <c:v>0.595679887975841</c:v>
                </c:pt>
                <c:pt idx="2">
                  <c:v>0.585819476142783</c:v>
                </c:pt>
                <c:pt idx="3">
                  <c:v>0.494183794681186</c:v>
                </c:pt>
                <c:pt idx="4">
                  <c:v>0.622342093708842</c:v>
                </c:pt>
                <c:pt idx="5">
                  <c:v>0.505415527602957</c:v>
                </c:pt>
                <c:pt idx="6">
                  <c:v>0.550769967615825</c:v>
                </c:pt>
              </c:numCache>
            </c:numRef>
          </c:val>
        </c:ser>
        <c:gapWidth val="150"/>
        <c:overlap val="100"/>
        <c:axId val="64141090"/>
        <c:axId val="95589000"/>
      </c:barChart>
      <c:catAx>
        <c:axId val="6414109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589000"/>
        <c:crosses val="autoZero"/>
        <c:auto val="1"/>
        <c:lblAlgn val="ctr"/>
        <c:lblOffset val="100"/>
        <c:noMultiLvlLbl val="0"/>
      </c:catAx>
      <c:valAx>
        <c:axId val="95589000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1410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5b9bd5"/>
            </a:solidFill>
            <a:ln w="0">
              <a:noFill/>
            </a:ln>
          </c:spPr>
          <c:invertIfNegative val="0"/>
        </c:ser>
        <c:ser>
          <c:idx val="1"/>
          <c:order val="1"/>
          <c:spPr>
            <a:solidFill>
              <a:srgbClr val="ed7d31"/>
            </a:solidFill>
            <a:ln w="0">
              <a:noFill/>
            </a:ln>
          </c:spPr>
          <c:invertIfNegative val="0"/>
        </c:ser>
        <c:ser>
          <c:idx val="2"/>
          <c:order val="2"/>
          <c:spPr>
            <a:solidFill>
              <a:srgbClr val="a5a5a5"/>
            </a:solidFill>
            <a:ln w="0">
              <a:noFill/>
            </a:ln>
          </c:spPr>
          <c:invertIfNegative val="0"/>
        </c:ser>
        <c:ser>
          <c:idx val="3"/>
          <c:order val="3"/>
          <c:spPr>
            <a:solidFill>
              <a:srgbClr val="ffc000"/>
            </a:solidFill>
            <a:ln w="0">
              <a:noFill/>
            </a:ln>
          </c:spPr>
          <c:invertIfNegative val="0"/>
        </c:ser>
        <c:ser>
          <c:idx val="4"/>
          <c:order val="4"/>
          <c:spPr>
            <a:solidFill>
              <a:srgbClr val="4472c4"/>
            </a:solidFill>
            <a:ln w="0">
              <a:noFill/>
            </a:ln>
          </c:spPr>
          <c:invertIfNegative val="0"/>
        </c:ser>
        <c:ser>
          <c:idx val="5"/>
          <c:order val="5"/>
          <c:spPr>
            <a:solidFill>
              <a:srgbClr val="70ad47"/>
            </a:solidFill>
            <a:ln w="0">
              <a:noFill/>
            </a:ln>
          </c:spPr>
          <c:invertIfNegative val="0"/>
        </c:ser>
        <c:gapWidth val="219"/>
        <c:overlap val="-27"/>
        <c:axId val="63099163"/>
        <c:axId val="69250960"/>
      </c:barChart>
      <c:catAx>
        <c:axId val="6309916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9250960"/>
        <c:crosses val="autoZero"/>
        <c:auto val="1"/>
        <c:lblAlgn val="ctr"/>
        <c:lblOffset val="100"/>
        <c:noMultiLvlLbl val="0"/>
      </c:catAx>
      <c:valAx>
        <c:axId val="6925096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30991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5b9bd5"/>
            </a:solidFill>
            <a:ln w="0">
              <a:noFill/>
            </a:ln>
          </c:spPr>
          <c:invertIfNegative val="0"/>
        </c:ser>
        <c:ser>
          <c:idx val="1"/>
          <c:order val="1"/>
          <c:spPr>
            <a:solidFill>
              <a:srgbClr val="ed7d31"/>
            </a:solidFill>
            <a:ln w="0">
              <a:noFill/>
            </a:ln>
          </c:spPr>
          <c:invertIfNegative val="0"/>
        </c:ser>
        <c:ser>
          <c:idx val="2"/>
          <c:order val="2"/>
          <c:spPr>
            <a:solidFill>
              <a:srgbClr val="a5a5a5"/>
            </a:solidFill>
            <a:ln w="0">
              <a:noFill/>
            </a:ln>
          </c:spPr>
          <c:invertIfNegative val="0"/>
        </c:ser>
        <c:ser>
          <c:idx val="3"/>
          <c:order val="3"/>
          <c:spPr>
            <a:solidFill>
              <a:srgbClr val="ffc000"/>
            </a:solidFill>
            <a:ln w="0">
              <a:noFill/>
            </a:ln>
          </c:spPr>
          <c:invertIfNegative val="0"/>
        </c:ser>
        <c:ser>
          <c:idx val="4"/>
          <c:order val="4"/>
          <c:spPr>
            <a:solidFill>
              <a:srgbClr val="4472c4"/>
            </a:solidFill>
            <a:ln w="0">
              <a:noFill/>
            </a:ln>
          </c:spPr>
          <c:invertIfNegative val="0"/>
        </c:ser>
        <c:ser>
          <c:idx val="5"/>
          <c:order val="5"/>
          <c:spPr>
            <a:solidFill>
              <a:srgbClr val="70ad47"/>
            </a:solidFill>
            <a:ln w="0">
              <a:noFill/>
            </a:ln>
          </c:spPr>
          <c:invertIfNegative val="0"/>
        </c:ser>
        <c:gapWidth val="219"/>
        <c:overlap val="-27"/>
        <c:axId val="85374386"/>
        <c:axId val="68124277"/>
      </c:barChart>
      <c:catAx>
        <c:axId val="8537438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8124277"/>
        <c:crosses val="autoZero"/>
        <c:auto val="1"/>
        <c:lblAlgn val="ctr"/>
        <c:lblOffset val="100"/>
        <c:noMultiLvlLbl val="0"/>
      </c:catAx>
      <c:valAx>
        <c:axId val="6812427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53743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5b9bd5"/>
            </a:solidFill>
            <a:ln w="0">
              <a:noFill/>
            </a:ln>
          </c:spPr>
          <c:invertIfNegative val="0"/>
        </c:ser>
        <c:ser>
          <c:idx val="1"/>
          <c:order val="1"/>
          <c:spPr>
            <a:solidFill>
              <a:srgbClr val="ed7d31"/>
            </a:solidFill>
            <a:ln w="0">
              <a:noFill/>
            </a:ln>
          </c:spPr>
          <c:invertIfNegative val="0"/>
        </c:ser>
        <c:ser>
          <c:idx val="2"/>
          <c:order val="2"/>
          <c:spPr>
            <a:solidFill>
              <a:srgbClr val="a5a5a5"/>
            </a:solidFill>
            <a:ln w="0">
              <a:noFill/>
            </a:ln>
          </c:spPr>
          <c:invertIfNegative val="0"/>
        </c:ser>
        <c:ser>
          <c:idx val="3"/>
          <c:order val="3"/>
          <c:spPr>
            <a:solidFill>
              <a:srgbClr val="ffc000"/>
            </a:solidFill>
            <a:ln w="0">
              <a:noFill/>
            </a:ln>
          </c:spPr>
          <c:invertIfNegative val="0"/>
        </c:ser>
        <c:ser>
          <c:idx val="4"/>
          <c:order val="4"/>
          <c:spPr>
            <a:solidFill>
              <a:srgbClr val="4472c4"/>
            </a:solidFill>
            <a:ln w="0">
              <a:noFill/>
            </a:ln>
          </c:spPr>
          <c:invertIfNegative val="0"/>
        </c:ser>
        <c:ser>
          <c:idx val="5"/>
          <c:order val="5"/>
          <c:spPr>
            <a:solidFill>
              <a:srgbClr val="70ad47"/>
            </a:solidFill>
            <a:ln w="0">
              <a:noFill/>
            </a:ln>
          </c:spPr>
          <c:invertIfNegative val="0"/>
        </c:ser>
        <c:gapWidth val="219"/>
        <c:overlap val="-27"/>
        <c:axId val="50364250"/>
        <c:axId val="71408670"/>
      </c:barChart>
      <c:catAx>
        <c:axId val="5036425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1408670"/>
        <c:crosses val="autoZero"/>
        <c:auto val="1"/>
        <c:lblAlgn val="ctr"/>
        <c:lblOffset val="100"/>
        <c:noMultiLvlLbl val="0"/>
      </c:catAx>
      <c:valAx>
        <c:axId val="7140867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03642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GWP</a:t>
            </a:r>
          </a:p>
        </c:rich>
      </c:tx>
      <c:layout>
        <c:manualLayout>
          <c:xMode val="edge"/>
          <c:yMode val="edge"/>
          <c:x val="0.840089741606065"/>
          <c:y val="0.0640613405886718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901284233328176"/>
          <c:y val="0.0507049220875587"/>
          <c:w val="0.87931301253288"/>
          <c:h val="0.89896116744991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Recycling!$AI$153</c:f>
              <c:strCache>
                <c:ptCount val="1"/>
                <c:pt idx="0">
                  <c:v>GWP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ffe699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ffe699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bf9000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ffe699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ffe699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bf9000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ffe699"/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ffe699"/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bf9000"/>
              </a:solidFill>
              <a:ln w="0">
                <a:noFill/>
              </a:ln>
            </c:spPr>
          </c:dPt>
          <c:dPt>
            <c:idx val="9"/>
            <c:invertIfNegative val="0"/>
            <c:spPr>
              <a:solidFill>
                <a:srgbClr val="ffe699"/>
              </a:solidFill>
              <a:ln w="0">
                <a:noFill/>
              </a:ln>
            </c:spPr>
          </c:dPt>
          <c:dPt>
            <c:idx val="10"/>
            <c:invertIfNegative val="0"/>
            <c:spPr>
              <a:solidFill>
                <a:srgbClr val="ffe699"/>
              </a:solidFill>
              <a:ln w="0">
                <a:noFill/>
              </a:ln>
            </c:spPr>
          </c:dPt>
          <c:dPt>
            <c:idx val="11"/>
            <c:invertIfNegative val="0"/>
            <c:spPr>
              <a:solidFill>
                <a:srgbClr val="bf9000"/>
              </a:solidFill>
              <a:ln w="0">
                <a:noFill/>
              </a:ln>
            </c:spPr>
          </c:dPt>
          <c:dPt>
            <c:idx val="12"/>
            <c:invertIfNegative val="0"/>
            <c:spPr>
              <a:solidFill>
                <a:srgbClr val="bdd7ee"/>
              </a:solidFill>
              <a:ln w="0">
                <a:noFill/>
              </a:ln>
            </c:spPr>
          </c:dPt>
          <c:dPt>
            <c:idx val="13"/>
            <c:invertIfNegative val="0"/>
            <c:spPr>
              <a:solidFill>
                <a:srgbClr val="bdd7ee"/>
              </a:solidFill>
              <a:ln w="0">
                <a:noFill/>
              </a:ln>
            </c:spPr>
          </c:dPt>
          <c:dPt>
            <c:idx val="14"/>
            <c:invertIfNegative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5"/>
            <c:invertIfNegative val="0"/>
            <c:spPr>
              <a:solidFill>
                <a:srgbClr val="bdd7ee"/>
              </a:solidFill>
              <a:ln w="0">
                <a:noFill/>
              </a:ln>
            </c:spPr>
          </c:dPt>
          <c:dPt>
            <c:idx val="16"/>
            <c:invertIfNegative val="0"/>
            <c:spPr>
              <a:solidFill>
                <a:srgbClr val="bdd7ee"/>
              </a:solidFill>
              <a:ln w="0">
                <a:noFill/>
              </a:ln>
            </c:spPr>
          </c:dPt>
          <c:dPt>
            <c:idx val="17"/>
            <c:invertIfNegative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8"/>
            <c:invertIfNegative val="0"/>
            <c:spPr>
              <a:solidFill>
                <a:srgbClr val="bdd7ee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bdd7ee"/>
              </a:solidFill>
              <a:ln w="0">
                <a:noFill/>
              </a:ln>
            </c:spPr>
          </c:dPt>
          <c:dPt>
            <c:idx val="20"/>
            <c:invertIfNegative val="0"/>
            <c:spPr>
              <a:solidFill>
                <a:srgbClr val="2e75b6"/>
              </a:solidFill>
              <a:ln w="0">
                <a:noFill/>
              </a:ln>
            </c:spPr>
          </c:dPt>
          <c:dLbls>
            <c:numFmt formatCode="#,##0.0" sourceLinked="0"/>
            <c:dLbl>
              <c:idx val="0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numFmt formatCode="#,##0.0" sourceLinked="0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numFmt formatCode="#,##0.0" sourceLinked="0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"/>
              <c:numFmt formatCode="#,##0.0" sourceLinked="0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1"/>
              <c:numFmt formatCode="#,##0.0" sourceLinked="0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2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3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4"/>
              <c:numFmt formatCode="#,##0.0" sourceLinked="0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5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6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7"/>
              <c:numFmt formatCode="#,##0.0" sourceLinked="0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8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9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0"/>
              <c:numFmt formatCode="#,##0.0" sourceLinked="0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7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Recycling!$AJ$153:$BD$153</c:f>
              <c:numCache>
                <c:formatCode>General</c:formatCode>
                <c:ptCount val="21"/>
                <c:pt idx="0">
                  <c:v>86.6528142454328</c:v>
                </c:pt>
                <c:pt idx="1">
                  <c:v>-31.8993722482161</c:v>
                </c:pt>
                <c:pt idx="2">
                  <c:v>54.7534419972167</c:v>
                </c:pt>
                <c:pt idx="3">
                  <c:v>89.6514006824417</c:v>
                </c:pt>
                <c:pt idx="4">
                  <c:v>-8.32172375704229</c:v>
                </c:pt>
                <c:pt idx="5">
                  <c:v>81.3296769253994</c:v>
                </c:pt>
                <c:pt idx="6">
                  <c:v>52.3353544769933</c:v>
                </c:pt>
                <c:pt idx="7">
                  <c:v>-6.33946002285951</c:v>
                </c:pt>
                <c:pt idx="8">
                  <c:v>45.9958944541338</c:v>
                </c:pt>
                <c:pt idx="9">
                  <c:v>50.5991821009017</c:v>
                </c:pt>
                <c:pt idx="10">
                  <c:v>-13.3393018356907</c:v>
                </c:pt>
                <c:pt idx="11">
                  <c:v>37.259880265211</c:v>
                </c:pt>
                <c:pt idx="12">
                  <c:v>87.0472934830333</c:v>
                </c:pt>
                <c:pt idx="13">
                  <c:v>-13.1097033180706</c:v>
                </c:pt>
                <c:pt idx="14">
                  <c:v>73.9375901649627</c:v>
                </c:pt>
                <c:pt idx="15">
                  <c:v>44.8044437684299</c:v>
                </c:pt>
                <c:pt idx="16">
                  <c:v>-17.3848748689925</c:v>
                </c:pt>
                <c:pt idx="17">
                  <c:v>27.4195688994375</c:v>
                </c:pt>
                <c:pt idx="18">
                  <c:v>49.5893607581122</c:v>
                </c:pt>
                <c:pt idx="19">
                  <c:v>-6.54373203652402</c:v>
                </c:pt>
                <c:pt idx="20">
                  <c:v>43.0456287215881</c:v>
                </c:pt>
              </c:numCache>
            </c:numRef>
          </c:val>
        </c:ser>
        <c:gapWidth val="219"/>
        <c:overlap val="-27"/>
        <c:axId val="43034176"/>
        <c:axId val="36166414"/>
      </c:barChart>
      <c:catAx>
        <c:axId val="43034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166414"/>
        <c:crosses val="autoZero"/>
        <c:auto val="1"/>
        <c:lblAlgn val="ctr"/>
        <c:lblOffset val="100"/>
        <c:noMultiLvlLbl val="0"/>
      </c:catAx>
      <c:valAx>
        <c:axId val="3616641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lang="en-GB" sz="9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GB" sz="900" spc="-1" strike="noStrike">
                    <a:solidFill>
                      <a:srgbClr val="595959"/>
                    </a:solidFill>
                    <a:latin typeface="Calibri"/>
                  </a:rPr>
                  <a:t>kg CO2eq/kWh</a:t>
                </a:r>
              </a:p>
            </c:rich>
          </c:tx>
          <c:layout>
            <c:manualLayout>
              <c:xMode val="edge"/>
              <c:yMode val="edge"/>
              <c:x val="0.00820052607148383"/>
              <c:y val="0.0197872866683156"/>
            </c:manualLayout>
          </c:layout>
          <c:overlay val="0"/>
          <c:spPr>
            <a:solidFill>
              <a:srgbClr val="ffffff"/>
            </a:solidFill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03417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Recycling!$AI$154</c:f>
              <c:strCache>
                <c:ptCount val="1"/>
                <c:pt idx="0">
                  <c:v>Htox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Recycling!$AJ$154:$BD$154</c:f>
              <c:numCache>
                <c:formatCode>General</c:formatCode>
                <c:ptCount val="21"/>
                <c:pt idx="0">
                  <c:v>0.115903522221953</c:v>
                </c:pt>
                <c:pt idx="1">
                  <c:v>-0.0794111653907995</c:v>
                </c:pt>
                <c:pt idx="2">
                  <c:v>0.036492356831154</c:v>
                </c:pt>
                <c:pt idx="3">
                  <c:v>0.174290634680358</c:v>
                </c:pt>
                <c:pt idx="4">
                  <c:v>-0.00425153899706153</c:v>
                </c:pt>
                <c:pt idx="5">
                  <c:v>0.170039095683296</c:v>
                </c:pt>
                <c:pt idx="6">
                  <c:v>0.0173704982476526</c:v>
                </c:pt>
                <c:pt idx="7">
                  <c:v>-0.00297945397560592</c:v>
                </c:pt>
                <c:pt idx="8">
                  <c:v>0.0143910442720466</c:v>
                </c:pt>
                <c:pt idx="9">
                  <c:v>0.02945644675635</c:v>
                </c:pt>
                <c:pt idx="10">
                  <c:v>-0.0152068747805355</c:v>
                </c:pt>
                <c:pt idx="11">
                  <c:v>0.0142495719758145</c:v>
                </c:pt>
                <c:pt idx="12">
                  <c:v>0.0271297748228062</c:v>
                </c:pt>
                <c:pt idx="13">
                  <c:v>-0.00776255409897761</c:v>
                </c:pt>
                <c:pt idx="14">
                  <c:v>0.0193672207238286</c:v>
                </c:pt>
                <c:pt idx="15">
                  <c:v>0.104049828097105</c:v>
                </c:pt>
                <c:pt idx="16">
                  <c:v>-0.0849699760452924</c:v>
                </c:pt>
                <c:pt idx="17">
                  <c:v>0.019079852051813</c:v>
                </c:pt>
                <c:pt idx="18">
                  <c:v>0.0998554432461426</c:v>
                </c:pt>
                <c:pt idx="19">
                  <c:v>-0.0736582488538264</c:v>
                </c:pt>
                <c:pt idx="20">
                  <c:v>0.0261971943923162</c:v>
                </c:pt>
              </c:numCache>
            </c:numRef>
          </c:val>
        </c:ser>
        <c:gapWidth val="150"/>
        <c:overlap val="0"/>
        <c:axId val="50994490"/>
        <c:axId val="39504303"/>
      </c:barChart>
      <c:catAx>
        <c:axId val="5099449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504303"/>
        <c:crosses val="autoZero"/>
        <c:auto val="1"/>
        <c:lblAlgn val="ctr"/>
        <c:lblOffset val="100"/>
        <c:noMultiLvlLbl val="0"/>
      </c:catAx>
      <c:valAx>
        <c:axId val="39504303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9944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RDP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984959506363286"/>
          <c:y val="0.0525212674146221"/>
          <c:w val="0.870960277670652"/>
          <c:h val="0.8948341758106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Recycling!$AI$155</c:f>
              <c:strCache>
                <c:ptCount val="1"/>
                <c:pt idx="0">
                  <c:v>RDP</c:v>
                </c:pt>
              </c:strCache>
            </c:strRef>
          </c:tx>
          <c:spPr>
            <a:solidFill>
              <a:srgbClr val="ffc000"/>
            </a:solidFill>
            <a:ln w="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ffe699"/>
              </a:solidFill>
              <a:ln w="0">
                <a:noFill/>
              </a:ln>
            </c:spPr>
          </c:dPt>
          <c:dPt>
            <c:idx val="1"/>
            <c:invertIfNegative val="0"/>
            <c:spPr>
              <a:solidFill>
                <a:srgbClr val="ffe699"/>
              </a:solidFill>
              <a:ln w="0">
                <a:noFill/>
              </a:ln>
            </c:spPr>
          </c:dPt>
          <c:dPt>
            <c:idx val="2"/>
            <c:invertIfNegative val="0"/>
            <c:spPr>
              <a:solidFill>
                <a:srgbClr val="bf9000"/>
              </a:solidFill>
              <a:ln w="0">
                <a:noFill/>
              </a:ln>
            </c:spPr>
          </c:dPt>
          <c:dPt>
            <c:idx val="3"/>
            <c:invertIfNegative val="0"/>
            <c:spPr>
              <a:solidFill>
                <a:srgbClr val="ffe699"/>
              </a:solidFill>
              <a:ln w="0">
                <a:noFill/>
              </a:ln>
            </c:spPr>
          </c:dPt>
          <c:dPt>
            <c:idx val="4"/>
            <c:invertIfNegative val="0"/>
            <c:spPr>
              <a:solidFill>
                <a:srgbClr val="ffe699"/>
              </a:solidFill>
              <a:ln w="0">
                <a:noFill/>
              </a:ln>
            </c:spPr>
          </c:dPt>
          <c:dPt>
            <c:idx val="5"/>
            <c:invertIfNegative val="0"/>
            <c:spPr>
              <a:solidFill>
                <a:srgbClr val="bf9000"/>
              </a:solidFill>
              <a:ln w="0">
                <a:noFill/>
              </a:ln>
            </c:spPr>
          </c:dPt>
          <c:dPt>
            <c:idx val="6"/>
            <c:invertIfNegative val="0"/>
            <c:spPr>
              <a:solidFill>
                <a:srgbClr val="ffe699"/>
              </a:solidFill>
              <a:ln w="0">
                <a:noFill/>
              </a:ln>
            </c:spPr>
          </c:dPt>
          <c:dPt>
            <c:idx val="7"/>
            <c:invertIfNegative val="0"/>
            <c:spPr>
              <a:solidFill>
                <a:srgbClr val="ffe699"/>
              </a:solidFill>
              <a:ln w="0">
                <a:noFill/>
              </a:ln>
            </c:spPr>
          </c:dPt>
          <c:dPt>
            <c:idx val="8"/>
            <c:invertIfNegative val="0"/>
            <c:spPr>
              <a:solidFill>
                <a:srgbClr val="bf9000"/>
              </a:solidFill>
              <a:ln w="0">
                <a:noFill/>
              </a:ln>
            </c:spPr>
          </c:dPt>
          <c:dPt>
            <c:idx val="9"/>
            <c:invertIfNegative val="0"/>
            <c:spPr>
              <a:solidFill>
                <a:srgbClr val="ffe699"/>
              </a:solidFill>
              <a:ln w="0">
                <a:noFill/>
              </a:ln>
            </c:spPr>
          </c:dPt>
          <c:dPt>
            <c:idx val="10"/>
            <c:invertIfNegative val="0"/>
            <c:spPr>
              <a:solidFill>
                <a:srgbClr val="ffe699"/>
              </a:solidFill>
              <a:ln w="0">
                <a:noFill/>
              </a:ln>
            </c:spPr>
          </c:dPt>
          <c:dPt>
            <c:idx val="11"/>
            <c:invertIfNegative val="0"/>
            <c:spPr>
              <a:solidFill>
                <a:srgbClr val="bf9000"/>
              </a:solidFill>
              <a:ln w="0">
                <a:noFill/>
              </a:ln>
            </c:spPr>
          </c:dPt>
          <c:dPt>
            <c:idx val="12"/>
            <c:invertIfNegative val="0"/>
            <c:spPr>
              <a:solidFill>
                <a:srgbClr val="bdd7ee"/>
              </a:solidFill>
              <a:ln w="0">
                <a:noFill/>
              </a:ln>
            </c:spPr>
          </c:dPt>
          <c:dPt>
            <c:idx val="13"/>
            <c:invertIfNegative val="0"/>
            <c:spPr>
              <a:solidFill>
                <a:srgbClr val="bdd7ee"/>
              </a:solidFill>
              <a:ln w="0">
                <a:noFill/>
              </a:ln>
            </c:spPr>
          </c:dPt>
          <c:dPt>
            <c:idx val="14"/>
            <c:invertIfNegative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5"/>
            <c:invertIfNegative val="0"/>
            <c:spPr>
              <a:solidFill>
                <a:srgbClr val="bdd7ee"/>
              </a:solidFill>
              <a:ln w="0">
                <a:noFill/>
              </a:ln>
            </c:spPr>
          </c:dPt>
          <c:dPt>
            <c:idx val="16"/>
            <c:invertIfNegative val="0"/>
            <c:spPr>
              <a:solidFill>
                <a:srgbClr val="bdd7ee"/>
              </a:solidFill>
              <a:ln w="0">
                <a:noFill/>
              </a:ln>
            </c:spPr>
          </c:dPt>
          <c:dPt>
            <c:idx val="17"/>
            <c:invertIfNegative val="0"/>
            <c:spPr>
              <a:solidFill>
                <a:srgbClr val="2e75b6"/>
              </a:solidFill>
              <a:ln w="0">
                <a:noFill/>
              </a:ln>
            </c:spPr>
          </c:dPt>
          <c:dPt>
            <c:idx val="18"/>
            <c:invertIfNegative val="0"/>
            <c:spPr>
              <a:solidFill>
                <a:srgbClr val="bdd7ee"/>
              </a:solidFill>
              <a:ln w="0">
                <a:noFill/>
              </a:ln>
            </c:spPr>
          </c:dPt>
          <c:dPt>
            <c:idx val="19"/>
            <c:invertIfNegative val="0"/>
            <c:spPr>
              <a:solidFill>
                <a:srgbClr val="bdd7ee"/>
              </a:solidFill>
              <a:ln w="0">
                <a:noFill/>
              </a:ln>
            </c:spPr>
          </c:dPt>
          <c:dPt>
            <c:idx val="20"/>
            <c:invertIfNegative val="0"/>
            <c:spPr>
              <a:solidFill>
                <a:srgbClr val="2e75b6"/>
              </a:solidFill>
              <a:ln w="0">
                <a:noFill/>
              </a:ln>
            </c:spPr>
          </c:dPt>
          <c:dLbls>
            <c:numFmt formatCode="#,##0.0000" sourceLinked="0"/>
            <c:dLbl>
              <c:idx val="0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numFmt formatCode="#,##0.0000" sourceLinked="0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numFmt formatCode="#,##0.0000" sourceLinked="0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8"/>
              <c:numFmt formatCode="#,##0.0000" sourceLinked="0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9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0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1"/>
              <c:numFmt formatCode="#,##0.0000" sourceLinked="0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2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3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4"/>
              <c:numFmt formatCode="#,##0.0000" sourceLinked="0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5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6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7"/>
              <c:numFmt formatCode="#,##0.0000" sourceLinked="0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8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9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0"/>
              <c:numFmt formatCode="#,##0.0000" sourceLinked="0"/>
              <c:txPr>
                <a:bodyPr wrap="square"/>
                <a:lstStyle/>
                <a:p>
                  <a:pPr>
                    <a:defRPr b="0" sz="700" spc="-1" strike="noStrike">
                      <a:solidFill>
                        <a:srgbClr val="40404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700" spc="-1" strike="noStrike">
                    <a:solidFill>
                      <a:srgbClr val="40404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Recycling!$AJ$155:$BD$155</c:f>
              <c:numCache>
                <c:formatCode>General</c:formatCode>
                <c:ptCount val="21"/>
                <c:pt idx="0">
                  <c:v>0.0361930848658929</c:v>
                </c:pt>
                <c:pt idx="1">
                  <c:v>-0.0282343960472149</c:v>
                </c:pt>
                <c:pt idx="2">
                  <c:v>0.00795868881867801</c:v>
                </c:pt>
                <c:pt idx="3">
                  <c:v>0.00782460869798786</c:v>
                </c:pt>
                <c:pt idx="4">
                  <c:v>-0.00391230434899393</c:v>
                </c:pt>
                <c:pt idx="5">
                  <c:v>0.00391230434899393</c:v>
                </c:pt>
                <c:pt idx="6">
                  <c:v>0.00530667917567065</c:v>
                </c:pt>
                <c:pt idx="7">
                  <c:v>-0.00385365987757036</c:v>
                </c:pt>
                <c:pt idx="8">
                  <c:v>0.0014530192981003</c:v>
                </c:pt>
                <c:pt idx="9">
                  <c:v>0.0090884376033322</c:v>
                </c:pt>
                <c:pt idx="10">
                  <c:v>-0.00612207255224461</c:v>
                </c:pt>
                <c:pt idx="11">
                  <c:v>0.00296636505108759</c:v>
                </c:pt>
                <c:pt idx="12">
                  <c:v>0.00802860189424826</c:v>
                </c:pt>
                <c:pt idx="13">
                  <c:v>-0.00589600451608857</c:v>
                </c:pt>
                <c:pt idx="14">
                  <c:v>0.0021325973781597</c:v>
                </c:pt>
                <c:pt idx="15">
                  <c:v>0.0317413820907937</c:v>
                </c:pt>
                <c:pt idx="16">
                  <c:v>-0.0300375703284648</c:v>
                </c:pt>
                <c:pt idx="17">
                  <c:v>0.00170381176232889</c:v>
                </c:pt>
                <c:pt idx="18">
                  <c:v>0.0307600786326463</c:v>
                </c:pt>
                <c:pt idx="19">
                  <c:v>-0.0249371830890178</c:v>
                </c:pt>
                <c:pt idx="20">
                  <c:v>0.00582289554362852</c:v>
                </c:pt>
              </c:numCache>
            </c:numRef>
          </c:val>
        </c:ser>
        <c:gapWidth val="219"/>
        <c:overlap val="-27"/>
        <c:axId val="27777052"/>
        <c:axId val="50600732"/>
      </c:barChart>
      <c:catAx>
        <c:axId val="277770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600732"/>
        <c:crosses val="autoZero"/>
        <c:auto val="1"/>
        <c:lblAlgn val="ctr"/>
        <c:lblOffset val="100"/>
        <c:noMultiLvlLbl val="0"/>
      </c:catAx>
      <c:valAx>
        <c:axId val="50600732"/>
        <c:scaling>
          <c:orientation val="minMax"/>
          <c:min val="-0.03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lang="en-GB" sz="9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en-GB" sz="900" spc="-1" strike="noStrike">
                    <a:solidFill>
                      <a:srgbClr val="595959"/>
                    </a:solidFill>
                    <a:latin typeface="Calibri"/>
                  </a:rPr>
                  <a:t>kg Sbeq/kWh</a:t>
                </a:r>
              </a:p>
            </c:rich>
          </c:tx>
          <c:layout>
            <c:manualLayout>
              <c:xMode val="edge"/>
              <c:yMode val="edge"/>
              <c:x val="0.00833011955264173"/>
              <c:y val="0.0308223400320552"/>
            </c:manualLayout>
          </c:layout>
          <c:overlay val="0"/>
          <c:spPr>
            <a:solidFill>
              <a:srgbClr val="ffffff"/>
            </a:solidFill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7770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GWP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Recycling!$H$188:$AI$188</c:f>
              <c:numCache>
                <c:formatCode>General</c:formatCode>
                <c:ptCount val="28"/>
                <c:pt idx="0">
                  <c:v>86.6528142454328</c:v>
                </c:pt>
                <c:pt idx="4">
                  <c:v>89.6514006824417</c:v>
                </c:pt>
                <c:pt idx="8">
                  <c:v>52.3353544769933</c:v>
                </c:pt>
                <c:pt idx="12">
                  <c:v>50.5991821009017</c:v>
                </c:pt>
                <c:pt idx="16">
                  <c:v>87.0472934830333</c:v>
                </c:pt>
                <c:pt idx="20">
                  <c:v>44.8044437684299</c:v>
                </c:pt>
                <c:pt idx="24">
                  <c:v>49.5893607581122</c:v>
                </c:pt>
              </c:numCache>
            </c:numRef>
          </c:val>
        </c:ser>
        <c:ser>
          <c:idx val="1"/>
          <c:order val="1"/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Recycling!$H$189:$AI$189</c:f>
              <c:numCache>
                <c:formatCode>General</c:formatCode>
                <c:ptCount val="28"/>
                <c:pt idx="1">
                  <c:v>77.337611132549</c:v>
                </c:pt>
                <c:pt idx="2">
                  <c:v>54.7534419972167</c:v>
                </c:pt>
                <c:pt idx="5">
                  <c:v>78.5295397401315</c:v>
                </c:pt>
                <c:pt idx="6">
                  <c:v>81.3296769253994</c:v>
                </c:pt>
                <c:pt idx="9">
                  <c:v>43.4012442109913</c:v>
                </c:pt>
                <c:pt idx="10">
                  <c:v>45.9958944541338</c:v>
                </c:pt>
                <c:pt idx="13">
                  <c:v>39.8201568233505</c:v>
                </c:pt>
                <c:pt idx="14">
                  <c:v>37.3424550106427</c:v>
                </c:pt>
                <c:pt idx="17">
                  <c:v>68.6272972464404</c:v>
                </c:pt>
                <c:pt idx="18">
                  <c:v>73.9375901649627</c:v>
                </c:pt>
                <c:pt idx="21">
                  <c:v>39.757059182879</c:v>
                </c:pt>
                <c:pt idx="22">
                  <c:v>27.4195688994375</c:v>
                </c:pt>
                <c:pt idx="25">
                  <c:v>41.3260390582746</c:v>
                </c:pt>
                <c:pt idx="26">
                  <c:v>43.0456287215881</c:v>
                </c:pt>
              </c:numCache>
            </c:numRef>
          </c:val>
        </c:ser>
        <c:ser>
          <c:idx val="2"/>
          <c:order val="2"/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Recycling!$H$190:$AI$190</c:f>
              <c:numCache>
                <c:formatCode>General</c:formatCode>
                <c:ptCount val="28"/>
                <c:pt idx="1">
                  <c:v>9.3152031128838</c:v>
                </c:pt>
                <c:pt idx="2">
                  <c:v>22.5841691353323</c:v>
                </c:pt>
                <c:pt idx="5">
                  <c:v>11.1218609423101</c:v>
                </c:pt>
                <c:pt idx="6">
                  <c:v>-2.80013718526783</c:v>
                </c:pt>
                <c:pt idx="9">
                  <c:v>8.934110266002</c:v>
                </c:pt>
                <c:pt idx="10">
                  <c:v>-2.59465024314249</c:v>
                </c:pt>
                <c:pt idx="13">
                  <c:v>10.7790252775513</c:v>
                </c:pt>
                <c:pt idx="14">
                  <c:v>2.47770181270777</c:v>
                </c:pt>
                <c:pt idx="17">
                  <c:v>18.4199962365929</c:v>
                </c:pt>
                <c:pt idx="18">
                  <c:v>-5.31029291852224</c:v>
                </c:pt>
                <c:pt idx="21">
                  <c:v>5.04738458555096</c:v>
                </c:pt>
                <c:pt idx="22">
                  <c:v>12.3374902834415</c:v>
                </c:pt>
                <c:pt idx="25">
                  <c:v>8.26332169983753</c:v>
                </c:pt>
                <c:pt idx="26">
                  <c:v>-1.71958966331352</c:v>
                </c:pt>
              </c:numCache>
            </c:numRef>
          </c:val>
        </c:ser>
        <c:ser>
          <c:idx val="3"/>
          <c:order val="3"/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Recycling!$H$191:$AI$191</c:f>
              <c:numCache>
                <c:formatCode>General</c:formatCode>
                <c:ptCount val="28"/>
                <c:pt idx="3">
                  <c:v>54.7534419972167</c:v>
                </c:pt>
                <c:pt idx="7">
                  <c:v>81.3296769253994</c:v>
                </c:pt>
                <c:pt idx="11">
                  <c:v>45.9958944541338</c:v>
                </c:pt>
                <c:pt idx="15">
                  <c:v>37.3424550106427</c:v>
                </c:pt>
                <c:pt idx="19">
                  <c:v>73.9375901649627</c:v>
                </c:pt>
                <c:pt idx="23">
                  <c:v>27.4195688994375</c:v>
                </c:pt>
                <c:pt idx="27">
                  <c:v>43.0456287215881</c:v>
                </c:pt>
              </c:numCache>
            </c:numRef>
          </c:val>
        </c:ser>
        <c:gapWidth val="150"/>
        <c:overlap val="100"/>
        <c:axId val="96559099"/>
        <c:axId val="23314146"/>
      </c:barChart>
      <c:catAx>
        <c:axId val="9655909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314146"/>
        <c:crosses val="autoZero"/>
        <c:auto val="1"/>
        <c:lblAlgn val="ctr"/>
        <c:lblOffset val="100"/>
        <c:noMultiLvlLbl val="0"/>
      </c:catAx>
      <c:valAx>
        <c:axId val="23314146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65590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ADP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Recycling!$H$194:$AI$194</c:f>
              <c:numCache>
                <c:formatCode>General</c:formatCode>
                <c:ptCount val="28"/>
                <c:pt idx="0">
                  <c:v>0.0361930848658929</c:v>
                </c:pt>
                <c:pt idx="4">
                  <c:v>0.00782460869798786</c:v>
                </c:pt>
                <c:pt idx="8">
                  <c:v>0.00530667917567065</c:v>
                </c:pt>
                <c:pt idx="12">
                  <c:v>0.0090884376033322</c:v>
                </c:pt>
                <c:pt idx="16">
                  <c:v>0.00802860189424826</c:v>
                </c:pt>
                <c:pt idx="20">
                  <c:v>0.0317413820907937</c:v>
                </c:pt>
                <c:pt idx="24">
                  <c:v>0.0307600786326463</c:v>
                </c:pt>
              </c:numCache>
            </c:numRef>
          </c:val>
        </c:ser>
        <c:ser>
          <c:idx val="1"/>
          <c:order val="1"/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Recycling!$H$195:$AI$195</c:f>
              <c:numCache>
                <c:formatCode>General</c:formatCode>
                <c:ptCount val="28"/>
                <c:pt idx="1">
                  <c:v>0.0322769046535275</c:v>
                </c:pt>
                <c:pt idx="2">
                  <c:v>0.00795868881867801</c:v>
                </c:pt>
                <c:pt idx="5">
                  <c:v>0.0038700957594063</c:v>
                </c:pt>
                <c:pt idx="6">
                  <c:v>0.00391230434899393</c:v>
                </c:pt>
                <c:pt idx="9">
                  <c:v>0.00150017931371122</c:v>
                </c:pt>
                <c:pt idx="10">
                  <c:v>0.0014530192981003</c:v>
                </c:pt>
                <c:pt idx="13">
                  <c:v>0.00701856367747132</c:v>
                </c:pt>
                <c:pt idx="14">
                  <c:v>0.00300426273034719</c:v>
                </c:pt>
                <c:pt idx="17">
                  <c:v>0.00198163269146334</c:v>
                </c:pt>
                <c:pt idx="18">
                  <c:v>0.0021325973781597</c:v>
                </c:pt>
                <c:pt idx="21">
                  <c:v>0.0183633045495447</c:v>
                </c:pt>
                <c:pt idx="22">
                  <c:v>0.00170381176232889</c:v>
                </c:pt>
                <c:pt idx="25">
                  <c:v>0.00930397440123254</c:v>
                </c:pt>
                <c:pt idx="26">
                  <c:v>0.00582289554362853</c:v>
                </c:pt>
              </c:numCache>
            </c:numRef>
          </c:val>
        </c:ser>
        <c:ser>
          <c:idx val="2"/>
          <c:order val="2"/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Recycling!$H$196:$AI$196</c:f>
              <c:numCache>
                <c:formatCode>General</c:formatCode>
                <c:ptCount val="28"/>
                <c:pt idx="1">
                  <c:v>0.00391618021236537</c:v>
                </c:pt>
                <c:pt idx="2">
                  <c:v>0.0243182158348495</c:v>
                </c:pt>
                <c:pt idx="5">
                  <c:v>0.00395451293858157</c:v>
                </c:pt>
                <c:pt idx="6">
                  <c:v>-4.22085895876346E-005</c:v>
                </c:pt>
                <c:pt idx="9">
                  <c:v>0.00380649986195944</c:v>
                </c:pt>
                <c:pt idx="10">
                  <c:v>4.71600156109205E-005</c:v>
                </c:pt>
                <c:pt idx="13">
                  <c:v>0.00206987392586088</c:v>
                </c:pt>
                <c:pt idx="14">
                  <c:v>0.00401430094712413</c:v>
                </c:pt>
                <c:pt idx="17">
                  <c:v>0.00604696920278492</c:v>
                </c:pt>
                <c:pt idx="18">
                  <c:v>-0.000150964686696356</c:v>
                </c:pt>
                <c:pt idx="21">
                  <c:v>0.013378077541249</c:v>
                </c:pt>
                <c:pt idx="22">
                  <c:v>0.0166594927872158</c:v>
                </c:pt>
                <c:pt idx="25">
                  <c:v>0.0214561042314138</c:v>
                </c:pt>
                <c:pt idx="26">
                  <c:v>0.00348107885760401</c:v>
                </c:pt>
              </c:numCache>
            </c:numRef>
          </c:val>
        </c:ser>
        <c:ser>
          <c:idx val="3"/>
          <c:order val="3"/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Recycling!$H$197:$AI$197</c:f>
              <c:numCache>
                <c:formatCode>General</c:formatCode>
                <c:ptCount val="28"/>
                <c:pt idx="3">
                  <c:v>0.00795868881867801</c:v>
                </c:pt>
                <c:pt idx="7">
                  <c:v>0.00391230434899393</c:v>
                </c:pt>
                <c:pt idx="11">
                  <c:v>0.0014530192981003</c:v>
                </c:pt>
                <c:pt idx="15">
                  <c:v>0.00300426273034719</c:v>
                </c:pt>
                <c:pt idx="19">
                  <c:v>0.0021325973781597</c:v>
                </c:pt>
                <c:pt idx="23">
                  <c:v>0.00170381176232889</c:v>
                </c:pt>
                <c:pt idx="27">
                  <c:v>0.00582289554362853</c:v>
                </c:pt>
              </c:numCache>
            </c:numRef>
          </c:val>
        </c:ser>
        <c:gapWidth val="150"/>
        <c:overlap val="100"/>
        <c:axId val="34773283"/>
        <c:axId val="94633859"/>
      </c:barChart>
      <c:catAx>
        <c:axId val="3477328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633859"/>
        <c:crosses val="autoZero"/>
        <c:auto val="1"/>
        <c:lblAlgn val="ctr"/>
        <c:lblOffset val="100"/>
        <c:noMultiLvlLbl val="0"/>
      </c:catAx>
      <c:valAx>
        <c:axId val="94633859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77328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HTP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Recycling!$H$200:$AI$200</c:f>
              <c:numCache>
                <c:formatCode>General</c:formatCode>
                <c:ptCount val="28"/>
                <c:pt idx="0">
                  <c:v>0.115903522221953</c:v>
                </c:pt>
                <c:pt idx="4">
                  <c:v>0.174290634680358</c:v>
                </c:pt>
                <c:pt idx="8">
                  <c:v>0.0173704982476526</c:v>
                </c:pt>
                <c:pt idx="12">
                  <c:v>0.02945644675635</c:v>
                </c:pt>
                <c:pt idx="16">
                  <c:v>0.0271297748228062</c:v>
                </c:pt>
                <c:pt idx="20">
                  <c:v>0.104049828097105</c:v>
                </c:pt>
                <c:pt idx="24">
                  <c:v>0.0998554432461426</c:v>
                </c:pt>
              </c:numCache>
            </c:numRef>
          </c:val>
        </c:ser>
        <c:ser>
          <c:idx val="1"/>
          <c:order val="1"/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Recycling!$H$201:$AI$201</c:f>
              <c:numCache>
                <c:formatCode>General</c:formatCode>
                <c:ptCount val="28"/>
                <c:pt idx="1">
                  <c:v>0.110364211639957</c:v>
                </c:pt>
                <c:pt idx="2">
                  <c:v>0.0364923568311539</c:v>
                </c:pt>
                <c:pt idx="5">
                  <c:v>0.167674397972071</c:v>
                </c:pt>
                <c:pt idx="6">
                  <c:v>0.170039095683296</c:v>
                </c:pt>
                <c:pt idx="9">
                  <c:v>0.012095735588486</c:v>
                </c:pt>
                <c:pt idx="10">
                  <c:v>0.0143910442720466</c:v>
                </c:pt>
                <c:pt idx="13">
                  <c:v>0.0244340607562245</c:v>
                </c:pt>
                <c:pt idx="14">
                  <c:v>0.0143437076231881</c:v>
                </c:pt>
                <c:pt idx="17">
                  <c:v>0.0162634447720003</c:v>
                </c:pt>
                <c:pt idx="18">
                  <c:v>0.0193672207238286</c:v>
                </c:pt>
                <c:pt idx="21">
                  <c:v>0.0583633146689039</c:v>
                </c:pt>
                <c:pt idx="22">
                  <c:v>0.019079852051813</c:v>
                </c:pt>
                <c:pt idx="25">
                  <c:v>0.0259306668744183</c:v>
                </c:pt>
                <c:pt idx="26">
                  <c:v>0.0261971943923162</c:v>
                </c:pt>
              </c:numCache>
            </c:numRef>
          </c:val>
        </c:ser>
        <c:ser>
          <c:idx val="2"/>
          <c:order val="2"/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Recycling!$H$202:$AI$202</c:f>
              <c:numCache>
                <c:formatCode>General</c:formatCode>
                <c:ptCount val="28"/>
                <c:pt idx="1">
                  <c:v>0.00553931058199688</c:v>
                </c:pt>
                <c:pt idx="2">
                  <c:v>0.0738718548088026</c:v>
                </c:pt>
                <c:pt idx="5">
                  <c:v>0.00661623670828634</c:v>
                </c:pt>
                <c:pt idx="6">
                  <c:v>-0.00236469771122481</c:v>
                </c:pt>
                <c:pt idx="9">
                  <c:v>0.0052747626591666</c:v>
                </c:pt>
                <c:pt idx="10">
                  <c:v>-0.00229530868356068</c:v>
                </c:pt>
                <c:pt idx="13">
                  <c:v>0.00502238600012545</c:v>
                </c:pt>
                <c:pt idx="14">
                  <c:v>0.0100903531330364</c:v>
                </c:pt>
                <c:pt idx="17">
                  <c:v>0.010866330050806</c:v>
                </c:pt>
                <c:pt idx="18">
                  <c:v>-0.00310377595182839</c:v>
                </c:pt>
                <c:pt idx="21">
                  <c:v>0.0456865134282015</c:v>
                </c:pt>
                <c:pt idx="22">
                  <c:v>0.0392834626170909</c:v>
                </c:pt>
                <c:pt idx="25">
                  <c:v>0.0739247763717243</c:v>
                </c:pt>
                <c:pt idx="26">
                  <c:v>-0.000266527517897891</c:v>
                </c:pt>
              </c:numCache>
            </c:numRef>
          </c:val>
        </c:ser>
        <c:ser>
          <c:idx val="3"/>
          <c:order val="3"/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Recycling!$H$203:$AI$203</c:f>
              <c:numCache>
                <c:formatCode>General</c:formatCode>
                <c:ptCount val="28"/>
                <c:pt idx="3">
                  <c:v>0.036492356831154</c:v>
                </c:pt>
                <c:pt idx="7">
                  <c:v>0.170039095683296</c:v>
                </c:pt>
                <c:pt idx="11">
                  <c:v>0.0143910442720466</c:v>
                </c:pt>
                <c:pt idx="15">
                  <c:v>0.0143437076231881</c:v>
                </c:pt>
                <c:pt idx="19">
                  <c:v>0.0193672207238286</c:v>
                </c:pt>
                <c:pt idx="23">
                  <c:v>0.019079852051813</c:v>
                </c:pt>
                <c:pt idx="27">
                  <c:v>0.0261971943923162</c:v>
                </c:pt>
              </c:numCache>
            </c:numRef>
          </c:val>
        </c:ser>
        <c:gapWidth val="150"/>
        <c:overlap val="100"/>
        <c:axId val="70789208"/>
        <c:axId val="71271522"/>
      </c:barChart>
      <c:catAx>
        <c:axId val="70789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271522"/>
        <c:crosses val="autoZero"/>
        <c:auto val="1"/>
        <c:lblAlgn val="ctr"/>
        <c:lblOffset val="100"/>
        <c:noMultiLvlLbl val="0"/>
      </c:catAx>
      <c:valAx>
        <c:axId val="71271522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07892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Recycling!$H$181:$AI$181</c:f>
              <c:numCache>
                <c:formatCode>General</c:formatCode>
                <c:ptCount val="28"/>
                <c:pt idx="0">
                  <c:v>0.99028828015265</c:v>
                </c:pt>
                <c:pt idx="4">
                  <c:v>0.855280212036512</c:v>
                </c:pt>
                <c:pt idx="8">
                  <c:v>0.498575143504676</c:v>
                </c:pt>
                <c:pt idx="12">
                  <c:v>0.529780175294239</c:v>
                </c:pt>
                <c:pt idx="16">
                  <c:v>0.573229630558866</c:v>
                </c:pt>
                <c:pt idx="20">
                  <c:v>0.450815971484354</c:v>
                </c:pt>
                <c:pt idx="24">
                  <c:v>0.335512709530161</c:v>
                </c:pt>
              </c:numCache>
            </c:numRef>
          </c:val>
        </c:ser>
        <c:ser>
          <c:idx val="1"/>
          <c:order val="1"/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Recycling!$H$182:$AI$182</c:f>
              <c:numCache>
                <c:formatCode>General</c:formatCode>
                <c:ptCount val="28"/>
                <c:pt idx="1">
                  <c:v>0.918028438814812</c:v>
                </c:pt>
                <c:pt idx="2">
                  <c:v>0.372416105356552</c:v>
                </c:pt>
                <c:pt idx="5">
                  <c:v>0.770597753385708</c:v>
                </c:pt>
                <c:pt idx="6">
                  <c:v>0.640292777890991</c:v>
                </c:pt>
                <c:pt idx="9">
                  <c:v>0.429461964716775</c:v>
                </c:pt>
                <c:pt idx="10">
                  <c:v>0.206834138346973</c:v>
                </c:pt>
                <c:pt idx="13">
                  <c:v>0.469001150016688</c:v>
                </c:pt>
                <c:pt idx="14">
                  <c:v>0.196091409064546</c:v>
                </c:pt>
                <c:pt idx="17">
                  <c:v>0.435049865144578</c:v>
                </c:pt>
                <c:pt idx="18">
                  <c:v>0.291601329737189</c:v>
                </c:pt>
                <c:pt idx="21">
                  <c:v>0.376353087056648</c:v>
                </c:pt>
                <c:pt idx="22">
                  <c:v>0.150503372339052</c:v>
                </c:pt>
                <c:pt idx="25">
                  <c:v>0.215004088714197</c:v>
                </c:pt>
                <c:pt idx="26">
                  <c:v>0.219181383343322</c:v>
                </c:pt>
              </c:numCache>
            </c:numRef>
          </c:val>
        </c:ser>
        <c:ser>
          <c:idx val="2"/>
          <c:order val="2"/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Recycling!$H$183:$AI$183</c:f>
              <c:numCache>
                <c:formatCode>General</c:formatCode>
                <c:ptCount val="28"/>
                <c:pt idx="1">
                  <c:v>0.0722598413378385</c:v>
                </c:pt>
                <c:pt idx="2">
                  <c:v>0.54561233345826</c:v>
                </c:pt>
                <c:pt idx="5">
                  <c:v>0.0846824586508042</c:v>
                </c:pt>
                <c:pt idx="6">
                  <c:v>0.130304975494717</c:v>
                </c:pt>
                <c:pt idx="9">
                  <c:v>0.0691131787879011</c:v>
                </c:pt>
                <c:pt idx="10">
                  <c:v>0.222627826369802</c:v>
                </c:pt>
                <c:pt idx="13">
                  <c:v>0.0607790252775513</c:v>
                </c:pt>
                <c:pt idx="14">
                  <c:v>0.272909740952142</c:v>
                </c:pt>
                <c:pt idx="17">
                  <c:v>0.138179765414288</c:v>
                </c:pt>
                <c:pt idx="18">
                  <c:v>0.143448535407389</c:v>
                </c:pt>
                <c:pt idx="21">
                  <c:v>0.0744628844277069</c:v>
                </c:pt>
                <c:pt idx="22">
                  <c:v>0.225849714717596</c:v>
                </c:pt>
                <c:pt idx="25">
                  <c:v>0.120508620815964</c:v>
                </c:pt>
                <c:pt idx="26">
                  <c:v>-0.00417729462912481</c:v>
                </c:pt>
              </c:numCache>
            </c:numRef>
          </c:val>
        </c:ser>
        <c:ser>
          <c:idx val="3"/>
          <c:order val="3"/>
          <c:spPr>
            <a:solidFill>
              <a:srgbClr val="ffc000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Recycling!$H$179:$AI$180</c:f>
              <c:multiLvlStrCache>
                <c:ptCount val="28"/>
                <c:lvl>
                  <c:pt idx="0">
                    <c:v>Production</c:v>
                  </c:pt>
                  <c:pt idx="1">
                    <c:v>Mech. Rec.</c:v>
                  </c:pt>
                  <c:pt idx="2">
                    <c:v>Hydrom. Rec.</c:v>
                  </c:pt>
                  <c:pt idx="3">
                    <c:v>Net</c:v>
                  </c:pt>
                  <c:pt idx="4">
                    <c:v>Production</c:v>
                  </c:pt>
                  <c:pt idx="5">
                    <c:v>Mech. Rec.</c:v>
                  </c:pt>
                  <c:pt idx="6">
                    <c:v>Hydrom. Rec.</c:v>
                  </c:pt>
                  <c:pt idx="7">
                    <c:v>Net</c:v>
                  </c:pt>
                  <c:pt idx="8">
                    <c:v>Production</c:v>
                  </c:pt>
                  <c:pt idx="9">
                    <c:v>Mech. Rec.</c:v>
                  </c:pt>
                  <c:pt idx="10">
                    <c:v>Hydrom. Rec.</c:v>
                  </c:pt>
                  <c:pt idx="11">
                    <c:v>Net</c:v>
                  </c:pt>
                  <c:pt idx="12">
                    <c:v>Production</c:v>
                  </c:pt>
                  <c:pt idx="13">
                    <c:v>Mech. Rec.</c:v>
                  </c:pt>
                  <c:pt idx="14">
                    <c:v>Hydrom. Rec.</c:v>
                  </c:pt>
                  <c:pt idx="15">
                    <c:v>Net</c:v>
                  </c:pt>
                  <c:pt idx="16">
                    <c:v>Production</c:v>
                  </c:pt>
                  <c:pt idx="17">
                    <c:v>Mech. Rec.</c:v>
                  </c:pt>
                  <c:pt idx="18">
                    <c:v>Hydrom. Rec.</c:v>
                  </c:pt>
                  <c:pt idx="19">
                    <c:v>Net</c:v>
                  </c:pt>
                  <c:pt idx="20">
                    <c:v>Production</c:v>
                  </c:pt>
                  <c:pt idx="21">
                    <c:v>Mech. Rec.</c:v>
                  </c:pt>
                  <c:pt idx="22">
                    <c:v>Hydrom. Rec.</c:v>
                  </c:pt>
                  <c:pt idx="23">
                    <c:v>Net</c:v>
                  </c:pt>
                  <c:pt idx="24">
                    <c:v>Production</c:v>
                  </c:pt>
                  <c:pt idx="25">
                    <c:v>Mech. Rec.</c:v>
                  </c:pt>
                  <c:pt idx="26">
                    <c:v>Hydrom. Rec.</c:v>
                  </c:pt>
                  <c:pt idx="27">
                    <c:v>Net</c:v>
                  </c:pt>
                </c:lvl>
                <c:lvl>
                  <c:pt idx="0">
                    <c:v>NaNMC</c:v>
                  </c:pt>
                  <c:pt idx="4">
                    <c:v>NaMVP</c:v>
                  </c:pt>
                  <c:pt idx="8">
                    <c:v>NaMMO</c:v>
                  </c:pt>
                  <c:pt idx="12">
                    <c:v>NaNMMT</c:v>
                  </c:pt>
                  <c:pt idx="16">
                    <c:v>NaPBA</c:v>
                  </c:pt>
                  <c:pt idx="20">
                    <c:v>LiNMC</c:v>
                  </c:pt>
                  <c:pt idx="24">
                    <c:v>LiFP</c:v>
                  </c:pt>
                </c:lvl>
              </c:multiLvlStrCache>
            </c:multiLvlStrRef>
          </c:cat>
          <c:val>
            <c:numRef>
              <c:f>Recycling!$H$184:$AI$184</c:f>
              <c:numCache>
                <c:formatCode>General</c:formatCode>
                <c:ptCount val="28"/>
                <c:pt idx="3">
                  <c:v>0.372416105356552</c:v>
                </c:pt>
                <c:pt idx="7">
                  <c:v>0.640292777890991</c:v>
                </c:pt>
                <c:pt idx="11">
                  <c:v>0.206834138346973</c:v>
                </c:pt>
                <c:pt idx="15">
                  <c:v>0.196091409064546</c:v>
                </c:pt>
                <c:pt idx="19">
                  <c:v>0.291601329737189</c:v>
                </c:pt>
                <c:pt idx="23">
                  <c:v>0.150503372339052</c:v>
                </c:pt>
                <c:pt idx="27">
                  <c:v>0.219181383343322</c:v>
                </c:pt>
              </c:numCache>
            </c:numRef>
          </c:val>
        </c:ser>
        <c:gapWidth val="150"/>
        <c:overlap val="100"/>
        <c:axId val="99979782"/>
        <c:axId val="63516243"/>
      </c:barChart>
      <c:catAx>
        <c:axId val="9997978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516243"/>
        <c:crosses val="autoZero"/>
        <c:auto val="1"/>
        <c:lblAlgn val="ctr"/>
        <c:lblOffset val="100"/>
        <c:noMultiLvlLbl val="0"/>
      </c:catAx>
      <c:valAx>
        <c:axId val="63516243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9797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GWP net  - varying recycling quota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Resume_SensAnal!$E$30</c:f>
              <c:strCache>
                <c:ptCount val="1"/>
                <c:pt idx="0">
                  <c:v>NaNMC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Resume_SensAnal!$E$149:$E$159</c:f>
              <c:numCache>
                <c:formatCode>General</c:formatCode>
                <c:ptCount val="11"/>
                <c:pt idx="0">
                  <c:v>54.7534419972167</c:v>
                </c:pt>
                <c:pt idx="1">
                  <c:v>57.9433792220383</c:v>
                </c:pt>
                <c:pt idx="2">
                  <c:v>61.1333164468599</c:v>
                </c:pt>
                <c:pt idx="3">
                  <c:v>64.3232536716815</c:v>
                </c:pt>
                <c:pt idx="4">
                  <c:v>67.5131908965032</c:v>
                </c:pt>
                <c:pt idx="5">
                  <c:v>70.7031281213248</c:v>
                </c:pt>
                <c:pt idx="6">
                  <c:v>73.8930653461464</c:v>
                </c:pt>
                <c:pt idx="7">
                  <c:v>77.083002570968</c:v>
                </c:pt>
                <c:pt idx="8">
                  <c:v>80.2729397957896</c:v>
                </c:pt>
                <c:pt idx="9">
                  <c:v>83.4628770206112</c:v>
                </c:pt>
                <c:pt idx="10">
                  <c:v>86.6528142454328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Resume_SensAnal!$F$30</c:f>
              <c:strCache>
                <c:ptCount val="1"/>
                <c:pt idx="0">
                  <c:v>NaMVP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Resume_SensAnal!$F$149:$F$159</c:f>
              <c:numCache>
                <c:formatCode>General</c:formatCode>
                <c:ptCount val="11"/>
                <c:pt idx="0">
                  <c:v>81.3296769253994</c:v>
                </c:pt>
                <c:pt idx="1">
                  <c:v>82.1618493011036</c:v>
                </c:pt>
                <c:pt idx="2">
                  <c:v>82.9940216768078</c:v>
                </c:pt>
                <c:pt idx="3">
                  <c:v>83.8261940525121</c:v>
                </c:pt>
                <c:pt idx="4">
                  <c:v>84.6583664282163</c:v>
                </c:pt>
                <c:pt idx="5">
                  <c:v>85.4905388039205</c:v>
                </c:pt>
                <c:pt idx="6">
                  <c:v>86.3227111796248</c:v>
                </c:pt>
                <c:pt idx="7">
                  <c:v>87.154883555329</c:v>
                </c:pt>
                <c:pt idx="8">
                  <c:v>87.9870559310332</c:v>
                </c:pt>
                <c:pt idx="9">
                  <c:v>88.8192283067374</c:v>
                </c:pt>
                <c:pt idx="10">
                  <c:v>89.6514006824417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Resume_SensAnal!$G$30</c:f>
              <c:strCache>
                <c:ptCount val="1"/>
                <c:pt idx="0">
                  <c:v>NaMMO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Resume_SensAnal!$G$149:$G$159</c:f>
              <c:numCache>
                <c:formatCode>General</c:formatCode>
                <c:ptCount val="11"/>
                <c:pt idx="0">
                  <c:v>45.9958944541338</c:v>
                </c:pt>
                <c:pt idx="1">
                  <c:v>46.6298404564197</c:v>
                </c:pt>
                <c:pt idx="2">
                  <c:v>47.2637864587057</c:v>
                </c:pt>
                <c:pt idx="3">
                  <c:v>47.8977324609916</c:v>
                </c:pt>
                <c:pt idx="4">
                  <c:v>48.5316784632776</c:v>
                </c:pt>
                <c:pt idx="5">
                  <c:v>49.1656244655635</c:v>
                </c:pt>
                <c:pt idx="6">
                  <c:v>49.7995704678495</c:v>
                </c:pt>
                <c:pt idx="7">
                  <c:v>50.4335164701354</c:v>
                </c:pt>
                <c:pt idx="8">
                  <c:v>51.0674624724214</c:v>
                </c:pt>
                <c:pt idx="9">
                  <c:v>51.7014084747073</c:v>
                </c:pt>
                <c:pt idx="10">
                  <c:v>52.3353544769933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Resume_SensAnal!$H$30</c:f>
              <c:strCache>
                <c:ptCount val="1"/>
                <c:pt idx="0">
                  <c:v>NaNMMT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Resume_SensAnal!$H$149:$H$159</c:f>
              <c:numCache>
                <c:formatCode>General</c:formatCode>
                <c:ptCount val="11"/>
                <c:pt idx="0">
                  <c:v>37.259880265211</c:v>
                </c:pt>
                <c:pt idx="1">
                  <c:v>38.5938104487801</c:v>
                </c:pt>
                <c:pt idx="2">
                  <c:v>39.9277406323492</c:v>
                </c:pt>
                <c:pt idx="3">
                  <c:v>41.2616708159182</c:v>
                </c:pt>
                <c:pt idx="4">
                  <c:v>42.5956009994873</c:v>
                </c:pt>
                <c:pt idx="5">
                  <c:v>43.9295311830564</c:v>
                </c:pt>
                <c:pt idx="6">
                  <c:v>45.2634613666255</c:v>
                </c:pt>
                <c:pt idx="7">
                  <c:v>46.5973915501945</c:v>
                </c:pt>
                <c:pt idx="8">
                  <c:v>47.9313217337636</c:v>
                </c:pt>
                <c:pt idx="9">
                  <c:v>49.2652519173327</c:v>
                </c:pt>
                <c:pt idx="10">
                  <c:v>50.5991821009017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Resume_SensAnal!$I$30</c:f>
              <c:strCache>
                <c:ptCount val="1"/>
                <c:pt idx="0">
                  <c:v>NaPBA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Resume_SensAnal!$I$149:$I$159</c:f>
              <c:numCache>
                <c:formatCode>General</c:formatCode>
                <c:ptCount val="11"/>
                <c:pt idx="0">
                  <c:v>73.9375901649627</c:v>
                </c:pt>
                <c:pt idx="1">
                  <c:v>75.2485604967697</c:v>
                </c:pt>
                <c:pt idx="2">
                  <c:v>76.5595308285768</c:v>
                </c:pt>
                <c:pt idx="3">
                  <c:v>77.8705011603839</c:v>
                </c:pt>
                <c:pt idx="4">
                  <c:v>79.1814714921909</c:v>
                </c:pt>
                <c:pt idx="5">
                  <c:v>80.492441823998</c:v>
                </c:pt>
                <c:pt idx="6">
                  <c:v>81.8034121558051</c:v>
                </c:pt>
                <c:pt idx="7">
                  <c:v>83.1143824876121</c:v>
                </c:pt>
                <c:pt idx="8">
                  <c:v>84.4253528194192</c:v>
                </c:pt>
                <c:pt idx="9">
                  <c:v>85.7363231512262</c:v>
                </c:pt>
                <c:pt idx="10">
                  <c:v>87.0472934830333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Resume_SensAnal!$J$30</c:f>
              <c:strCache>
                <c:ptCount val="1"/>
                <c:pt idx="0">
                  <c:v>LiNMC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Resume_SensAnal!$J$149:$J$159</c:f>
              <c:numCache>
                <c:formatCode>General</c:formatCode>
                <c:ptCount val="11"/>
                <c:pt idx="0">
                  <c:v>27.4195688994375</c:v>
                </c:pt>
                <c:pt idx="1">
                  <c:v>29.1580563863367</c:v>
                </c:pt>
                <c:pt idx="2">
                  <c:v>30.896543873236</c:v>
                </c:pt>
                <c:pt idx="3">
                  <c:v>32.6350313601352</c:v>
                </c:pt>
                <c:pt idx="4">
                  <c:v>34.3735188470345</c:v>
                </c:pt>
                <c:pt idx="5">
                  <c:v>36.1120063339337</c:v>
                </c:pt>
                <c:pt idx="6">
                  <c:v>37.850493820833</c:v>
                </c:pt>
                <c:pt idx="7">
                  <c:v>39.5889813077322</c:v>
                </c:pt>
                <c:pt idx="8">
                  <c:v>41.3274687946315</c:v>
                </c:pt>
                <c:pt idx="9">
                  <c:v>43.0659562815307</c:v>
                </c:pt>
                <c:pt idx="10">
                  <c:v>44.8044437684299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Resume_SensAnal!$K$30</c:f>
              <c:strCache>
                <c:ptCount val="1"/>
                <c:pt idx="0">
                  <c:v>LiFP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Resume_SensAnal!$K$149:$K$159</c:f>
              <c:numCache>
                <c:formatCode>General</c:formatCode>
                <c:ptCount val="11"/>
                <c:pt idx="0">
                  <c:v>43.0456287215881</c:v>
                </c:pt>
                <c:pt idx="1">
                  <c:v>43.7000019252406</c:v>
                </c:pt>
                <c:pt idx="2">
                  <c:v>44.354375128893</c:v>
                </c:pt>
                <c:pt idx="3">
                  <c:v>45.0087483325454</c:v>
                </c:pt>
                <c:pt idx="4">
                  <c:v>45.6631215361978</c:v>
                </c:pt>
                <c:pt idx="5">
                  <c:v>46.3174947398502</c:v>
                </c:pt>
                <c:pt idx="6">
                  <c:v>46.9718679435026</c:v>
                </c:pt>
                <c:pt idx="7">
                  <c:v>47.626241147155</c:v>
                </c:pt>
                <c:pt idx="8">
                  <c:v>48.2806143508074</c:v>
                </c:pt>
                <c:pt idx="9">
                  <c:v>48.9349875544598</c:v>
                </c:pt>
                <c:pt idx="10">
                  <c:v>49.5893607581122</c:v>
                </c:pt>
              </c:numCache>
            </c:numRef>
          </c:yVal>
          <c:smooth val="1"/>
        </c:ser>
        <c:axId val="88540182"/>
        <c:axId val="89039620"/>
      </c:scatterChart>
      <c:valAx>
        <c:axId val="8854018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039620"/>
        <c:crosses val="autoZero"/>
        <c:crossBetween val="midCat"/>
      </c:valAx>
      <c:valAx>
        <c:axId val="89039620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540182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ADP net  - varying recycling quota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Resume_SensAnal!$N$30</c:f>
              <c:strCache>
                <c:ptCount val="1"/>
                <c:pt idx="0">
                  <c:v>NaNMC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Resume_SensAnal!$N$149:$N$159</c:f>
              <c:numCache>
                <c:formatCode>General</c:formatCode>
                <c:ptCount val="11"/>
                <c:pt idx="0">
                  <c:v>0.00795868881867801</c:v>
                </c:pt>
                <c:pt idx="1">
                  <c:v>0.0107821284233995</c:v>
                </c:pt>
                <c:pt idx="2">
                  <c:v>0.013605568028121</c:v>
                </c:pt>
                <c:pt idx="3">
                  <c:v>0.0164290076328425</c:v>
                </c:pt>
                <c:pt idx="4">
                  <c:v>0.019252447237564</c:v>
                </c:pt>
                <c:pt idx="5">
                  <c:v>0.0220758868422854</c:v>
                </c:pt>
                <c:pt idx="6">
                  <c:v>0.0248993264470069</c:v>
                </c:pt>
                <c:pt idx="7">
                  <c:v>0.0277227660517284</c:v>
                </c:pt>
                <c:pt idx="8">
                  <c:v>0.0305462056564499</c:v>
                </c:pt>
                <c:pt idx="9">
                  <c:v>0.0333696452611714</c:v>
                </c:pt>
                <c:pt idx="10">
                  <c:v>0.0361930848658929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Resume_SensAnal!$O$30</c:f>
              <c:strCache>
                <c:ptCount val="1"/>
                <c:pt idx="0">
                  <c:v>NaMVP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Resume_SensAnal!$O$149:$O$159</c:f>
              <c:numCache>
                <c:formatCode>General</c:formatCode>
                <c:ptCount val="11"/>
                <c:pt idx="0">
                  <c:v>0.00391230434899393</c:v>
                </c:pt>
                <c:pt idx="1">
                  <c:v>0.00430353478389333</c:v>
                </c:pt>
                <c:pt idx="2">
                  <c:v>0.00469476521879272</c:v>
                </c:pt>
                <c:pt idx="3">
                  <c:v>0.00508599565369211</c:v>
                </c:pt>
                <c:pt idx="4">
                  <c:v>0.00547722608859151</c:v>
                </c:pt>
                <c:pt idx="5">
                  <c:v>0.0058684565234909</c:v>
                </c:pt>
                <c:pt idx="6">
                  <c:v>0.00625968695839029</c:v>
                </c:pt>
                <c:pt idx="7">
                  <c:v>0.00665091739328969</c:v>
                </c:pt>
                <c:pt idx="8">
                  <c:v>0.00704214782818908</c:v>
                </c:pt>
                <c:pt idx="9">
                  <c:v>0.00743337826308847</c:v>
                </c:pt>
                <c:pt idx="10">
                  <c:v>0.00782460869798786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Resume_SensAnal!$P$30</c:f>
              <c:strCache>
                <c:ptCount val="1"/>
                <c:pt idx="0">
                  <c:v>NaMMO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Resume_SensAnal!$P$149:$P$159</c:f>
              <c:numCache>
                <c:formatCode>General</c:formatCode>
                <c:ptCount val="11"/>
                <c:pt idx="0">
                  <c:v>0.0014530192981003</c:v>
                </c:pt>
                <c:pt idx="1">
                  <c:v>0.00183838528585733</c:v>
                </c:pt>
                <c:pt idx="2">
                  <c:v>0.00222375127361437</c:v>
                </c:pt>
                <c:pt idx="3">
                  <c:v>0.00260911726137141</c:v>
                </c:pt>
                <c:pt idx="4">
                  <c:v>0.00299448324912844</c:v>
                </c:pt>
                <c:pt idx="5">
                  <c:v>0.00337984923688548</c:v>
                </c:pt>
                <c:pt idx="6">
                  <c:v>0.00376521522464251</c:v>
                </c:pt>
                <c:pt idx="7">
                  <c:v>0.00415058121239955</c:v>
                </c:pt>
                <c:pt idx="8">
                  <c:v>0.00453594720015658</c:v>
                </c:pt>
                <c:pt idx="9">
                  <c:v>0.00492131318791362</c:v>
                </c:pt>
                <c:pt idx="10">
                  <c:v>0.00530667917567065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Resume_SensAnal!$Q$30</c:f>
              <c:strCache>
                <c:ptCount val="1"/>
                <c:pt idx="0">
                  <c:v>NaNMMT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Resume_SensAnal!$Q$149:$Q$159</c:f>
              <c:numCache>
                <c:formatCode>General</c:formatCode>
                <c:ptCount val="11"/>
                <c:pt idx="0">
                  <c:v>0.00296636505108759</c:v>
                </c:pt>
                <c:pt idx="1">
                  <c:v>0.00357857230631205</c:v>
                </c:pt>
                <c:pt idx="2">
                  <c:v>0.00419077956153651</c:v>
                </c:pt>
                <c:pt idx="3">
                  <c:v>0.00480298681676097</c:v>
                </c:pt>
                <c:pt idx="4">
                  <c:v>0.00541519407198544</c:v>
                </c:pt>
                <c:pt idx="5">
                  <c:v>0.0060274013272099</c:v>
                </c:pt>
                <c:pt idx="6">
                  <c:v>0.00663960858243436</c:v>
                </c:pt>
                <c:pt idx="7">
                  <c:v>0.00725181583765882</c:v>
                </c:pt>
                <c:pt idx="8">
                  <c:v>0.00786402309288328</c:v>
                </c:pt>
                <c:pt idx="9">
                  <c:v>0.00847623034810774</c:v>
                </c:pt>
                <c:pt idx="10">
                  <c:v>0.0090884376033322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Resume_SensAnal!$R$30</c:f>
              <c:strCache>
                <c:ptCount val="1"/>
                <c:pt idx="0">
                  <c:v>NaPBA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Resume_SensAnal!$R$149:$R$159</c:f>
              <c:numCache>
                <c:formatCode>General</c:formatCode>
                <c:ptCount val="11"/>
                <c:pt idx="0">
                  <c:v>0.0021325973781597</c:v>
                </c:pt>
                <c:pt idx="1">
                  <c:v>0.00272219782976855</c:v>
                </c:pt>
                <c:pt idx="2">
                  <c:v>0.00331179828137741</c:v>
                </c:pt>
                <c:pt idx="3">
                  <c:v>0.00390139873298627</c:v>
                </c:pt>
                <c:pt idx="4">
                  <c:v>0.00449099918459512</c:v>
                </c:pt>
                <c:pt idx="5">
                  <c:v>0.00508059963620398</c:v>
                </c:pt>
                <c:pt idx="6">
                  <c:v>0.00567020008781283</c:v>
                </c:pt>
                <c:pt idx="7">
                  <c:v>0.00625980053942169</c:v>
                </c:pt>
                <c:pt idx="8">
                  <c:v>0.00684940099103055</c:v>
                </c:pt>
                <c:pt idx="9">
                  <c:v>0.0074390014426394</c:v>
                </c:pt>
                <c:pt idx="10">
                  <c:v>0.00802860189424826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Resume_SensAnal!$S$30</c:f>
              <c:strCache>
                <c:ptCount val="1"/>
                <c:pt idx="0">
                  <c:v>LiNMC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Resume_SensAnal!$S$149:$S$159</c:f>
              <c:numCache>
                <c:formatCode>General</c:formatCode>
                <c:ptCount val="11"/>
                <c:pt idx="0">
                  <c:v>0.00170381176232889</c:v>
                </c:pt>
                <c:pt idx="1">
                  <c:v>0.00470756879517537</c:v>
                </c:pt>
                <c:pt idx="2">
                  <c:v>0.00771132582802185</c:v>
                </c:pt>
                <c:pt idx="3">
                  <c:v>0.0107150828608683</c:v>
                </c:pt>
                <c:pt idx="4">
                  <c:v>0.0137188398937148</c:v>
                </c:pt>
                <c:pt idx="5">
                  <c:v>0.0167225969265613</c:v>
                </c:pt>
                <c:pt idx="6">
                  <c:v>0.0197263539594078</c:v>
                </c:pt>
                <c:pt idx="7">
                  <c:v>0.0227301109922543</c:v>
                </c:pt>
                <c:pt idx="8">
                  <c:v>0.0257338680251007</c:v>
                </c:pt>
                <c:pt idx="9">
                  <c:v>0.0287376250579472</c:v>
                </c:pt>
                <c:pt idx="10">
                  <c:v>0.0317413820907937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Resume_SensAnal!$T$30</c:f>
              <c:strCache>
                <c:ptCount val="1"/>
                <c:pt idx="0">
                  <c:v>LiFP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Resume_SensAnal!$D$149:$D$159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Resume_SensAnal!$T$149:$T$159</c:f>
              <c:numCache>
                <c:formatCode>General</c:formatCode>
                <c:ptCount val="11"/>
                <c:pt idx="0">
                  <c:v>0.00582289554362852</c:v>
                </c:pt>
                <c:pt idx="1">
                  <c:v>0.0083166138525303</c:v>
                </c:pt>
                <c:pt idx="2">
                  <c:v>0.0108103321614321</c:v>
                </c:pt>
                <c:pt idx="3">
                  <c:v>0.0133040504703339</c:v>
                </c:pt>
                <c:pt idx="4">
                  <c:v>0.0157977687792357</c:v>
                </c:pt>
                <c:pt idx="5">
                  <c:v>0.0182914870881374</c:v>
                </c:pt>
                <c:pt idx="6">
                  <c:v>0.0207852053970392</c:v>
                </c:pt>
                <c:pt idx="7">
                  <c:v>0.023278923705941</c:v>
                </c:pt>
                <c:pt idx="8">
                  <c:v>0.0257726420148428</c:v>
                </c:pt>
                <c:pt idx="9">
                  <c:v>0.0282663603237446</c:v>
                </c:pt>
                <c:pt idx="10">
                  <c:v>0.0307600786326463</c:v>
                </c:pt>
              </c:numCache>
            </c:numRef>
          </c:yVal>
          <c:smooth val="1"/>
        </c:ser>
        <c:axId val="87816548"/>
        <c:axId val="82160473"/>
      </c:scatterChart>
      <c:valAx>
        <c:axId val="8781654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160473"/>
        <c:crosses val="autoZero"/>
        <c:crossBetween val="midCat"/>
      </c:valAx>
      <c:valAx>
        <c:axId val="82160473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81654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AP net  - varying recycling quota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Resume_SensAnal!$E$30</c:f>
              <c:strCache>
                <c:ptCount val="1"/>
                <c:pt idx="0">
                  <c:v>NaNMC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Resume_SensAnal!$E$163:$E$173</c:f>
              <c:numCache>
                <c:formatCode>General</c:formatCode>
                <c:ptCount val="11"/>
                <c:pt idx="0">
                  <c:v>0.372416105356552</c:v>
                </c:pt>
                <c:pt idx="1">
                  <c:v>0.434203322836162</c:v>
                </c:pt>
                <c:pt idx="2">
                  <c:v>0.495990540315772</c:v>
                </c:pt>
                <c:pt idx="3">
                  <c:v>0.557777757795382</c:v>
                </c:pt>
                <c:pt idx="4">
                  <c:v>0.619564975274991</c:v>
                </c:pt>
                <c:pt idx="5">
                  <c:v>0.681352192754601</c:v>
                </c:pt>
                <c:pt idx="6">
                  <c:v>0.743139410234211</c:v>
                </c:pt>
                <c:pt idx="7">
                  <c:v>0.804926627713821</c:v>
                </c:pt>
                <c:pt idx="8">
                  <c:v>0.866713845193431</c:v>
                </c:pt>
                <c:pt idx="9">
                  <c:v>0.92850106267304</c:v>
                </c:pt>
                <c:pt idx="10">
                  <c:v>0.99028828015265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Resume_SensAnal!$F$30</c:f>
              <c:strCache>
                <c:ptCount val="1"/>
                <c:pt idx="0">
                  <c:v>NaMVP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Resume_SensAnal!$F$163:$F$173</c:f>
              <c:numCache>
                <c:formatCode>General</c:formatCode>
                <c:ptCount val="11"/>
                <c:pt idx="0">
                  <c:v>0.640292777890991</c:v>
                </c:pt>
                <c:pt idx="1">
                  <c:v>0.661791521305543</c:v>
                </c:pt>
                <c:pt idx="2">
                  <c:v>0.683290264720095</c:v>
                </c:pt>
                <c:pt idx="3">
                  <c:v>0.704789008134647</c:v>
                </c:pt>
                <c:pt idx="4">
                  <c:v>0.726287751549199</c:v>
                </c:pt>
                <c:pt idx="5">
                  <c:v>0.747786494963751</c:v>
                </c:pt>
                <c:pt idx="6">
                  <c:v>0.769285238378304</c:v>
                </c:pt>
                <c:pt idx="7">
                  <c:v>0.790783981792856</c:v>
                </c:pt>
                <c:pt idx="8">
                  <c:v>0.812282725207408</c:v>
                </c:pt>
                <c:pt idx="9">
                  <c:v>0.83378146862196</c:v>
                </c:pt>
                <c:pt idx="10">
                  <c:v>0.855280212036512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Resume_SensAnal!$G$30</c:f>
              <c:strCache>
                <c:ptCount val="1"/>
                <c:pt idx="0">
                  <c:v>NaMMO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Resume_SensAnal!$G$163:$G$173</c:f>
              <c:numCache>
                <c:formatCode>General</c:formatCode>
                <c:ptCount val="11"/>
                <c:pt idx="0">
                  <c:v>0.206834138346973</c:v>
                </c:pt>
                <c:pt idx="1">
                  <c:v>0.236008238862743</c:v>
                </c:pt>
                <c:pt idx="2">
                  <c:v>0.265182339378514</c:v>
                </c:pt>
                <c:pt idx="3">
                  <c:v>0.294356439894284</c:v>
                </c:pt>
                <c:pt idx="4">
                  <c:v>0.323530540410054</c:v>
                </c:pt>
                <c:pt idx="5">
                  <c:v>0.352704640925825</c:v>
                </c:pt>
                <c:pt idx="6">
                  <c:v>0.381878741441595</c:v>
                </c:pt>
                <c:pt idx="7">
                  <c:v>0.411052841957365</c:v>
                </c:pt>
                <c:pt idx="8">
                  <c:v>0.440226942473136</c:v>
                </c:pt>
                <c:pt idx="9">
                  <c:v>0.469401042988906</c:v>
                </c:pt>
                <c:pt idx="10">
                  <c:v>0.498575143504676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Resume_SensAnal!$H$30</c:f>
              <c:strCache>
                <c:ptCount val="1"/>
                <c:pt idx="0">
                  <c:v>NaNMMT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Resume_SensAnal!$H$163:$H$173</c:f>
              <c:numCache>
                <c:formatCode>General</c:formatCode>
                <c:ptCount val="11"/>
                <c:pt idx="0">
                  <c:v>0.194012897171133</c:v>
                </c:pt>
                <c:pt idx="1">
                  <c:v>0.227589624983444</c:v>
                </c:pt>
                <c:pt idx="2">
                  <c:v>0.261166352795754</c:v>
                </c:pt>
                <c:pt idx="3">
                  <c:v>0.294743080608065</c:v>
                </c:pt>
                <c:pt idx="4">
                  <c:v>0.328319808420376</c:v>
                </c:pt>
                <c:pt idx="5">
                  <c:v>0.361896536232686</c:v>
                </c:pt>
                <c:pt idx="6">
                  <c:v>0.395473264044997</c:v>
                </c:pt>
                <c:pt idx="7">
                  <c:v>0.429049991857307</c:v>
                </c:pt>
                <c:pt idx="8">
                  <c:v>0.462626719669618</c:v>
                </c:pt>
                <c:pt idx="9">
                  <c:v>0.496203447481929</c:v>
                </c:pt>
                <c:pt idx="10">
                  <c:v>0.529780175294239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Resume_SensAnal!$I$30</c:f>
              <c:strCache>
                <c:ptCount val="1"/>
                <c:pt idx="0">
                  <c:v>NaPBA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Resume_SensAnal!$I$163:$I$173</c:f>
              <c:numCache>
                <c:formatCode>General</c:formatCode>
                <c:ptCount val="11"/>
                <c:pt idx="0">
                  <c:v>0.291601329737189</c:v>
                </c:pt>
                <c:pt idx="1">
                  <c:v>0.319764159819356</c:v>
                </c:pt>
                <c:pt idx="2">
                  <c:v>0.347926989901524</c:v>
                </c:pt>
                <c:pt idx="3">
                  <c:v>0.376089819983692</c:v>
                </c:pt>
                <c:pt idx="4">
                  <c:v>0.40425265006586</c:v>
                </c:pt>
                <c:pt idx="5">
                  <c:v>0.432415480148027</c:v>
                </c:pt>
                <c:pt idx="6">
                  <c:v>0.460578310230195</c:v>
                </c:pt>
                <c:pt idx="7">
                  <c:v>0.488741140312363</c:v>
                </c:pt>
                <c:pt idx="8">
                  <c:v>0.51690397039453</c:v>
                </c:pt>
                <c:pt idx="9">
                  <c:v>0.545066800476698</c:v>
                </c:pt>
                <c:pt idx="10">
                  <c:v>0.573229630558866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Resume_SensAnal!$J$30</c:f>
              <c:strCache>
                <c:ptCount val="1"/>
                <c:pt idx="0">
                  <c:v>LiNMC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Resume_SensAnal!$J$163:$J$173</c:f>
              <c:numCache>
                <c:formatCode>General</c:formatCode>
                <c:ptCount val="11"/>
                <c:pt idx="0">
                  <c:v>0.150503372339052</c:v>
                </c:pt>
                <c:pt idx="1">
                  <c:v>0.180534632253582</c:v>
                </c:pt>
                <c:pt idx="2">
                  <c:v>0.210565892168112</c:v>
                </c:pt>
                <c:pt idx="3">
                  <c:v>0.240597152082643</c:v>
                </c:pt>
                <c:pt idx="4">
                  <c:v>0.270628411997173</c:v>
                </c:pt>
                <c:pt idx="5">
                  <c:v>0.300659671911703</c:v>
                </c:pt>
                <c:pt idx="6">
                  <c:v>0.330690931826233</c:v>
                </c:pt>
                <c:pt idx="7">
                  <c:v>0.360722191740764</c:v>
                </c:pt>
                <c:pt idx="8">
                  <c:v>0.390753451655294</c:v>
                </c:pt>
                <c:pt idx="9">
                  <c:v>0.420784711569824</c:v>
                </c:pt>
                <c:pt idx="10">
                  <c:v>0.450815971484354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Resume_SensAnal!$K$30</c:f>
              <c:strCache>
                <c:ptCount val="1"/>
                <c:pt idx="0">
                  <c:v>LiFP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Resume_SensAnal!$K$163:$K$173</c:f>
              <c:numCache>
                <c:formatCode>General</c:formatCode>
                <c:ptCount val="11"/>
                <c:pt idx="0">
                  <c:v>0.219181383343322</c:v>
                </c:pt>
                <c:pt idx="1">
                  <c:v>0.230814515962006</c:v>
                </c:pt>
                <c:pt idx="2">
                  <c:v>0.242447648580689</c:v>
                </c:pt>
                <c:pt idx="3">
                  <c:v>0.254080781199373</c:v>
                </c:pt>
                <c:pt idx="4">
                  <c:v>0.265713913818057</c:v>
                </c:pt>
                <c:pt idx="5">
                  <c:v>0.277347046436741</c:v>
                </c:pt>
                <c:pt idx="6">
                  <c:v>0.288980179055425</c:v>
                </c:pt>
                <c:pt idx="7">
                  <c:v>0.300613311674109</c:v>
                </c:pt>
                <c:pt idx="8">
                  <c:v>0.312246444292793</c:v>
                </c:pt>
                <c:pt idx="9">
                  <c:v>0.323879576911477</c:v>
                </c:pt>
                <c:pt idx="10">
                  <c:v>0.335512709530161</c:v>
                </c:pt>
              </c:numCache>
            </c:numRef>
          </c:yVal>
          <c:smooth val="1"/>
        </c:ser>
        <c:axId val="32113598"/>
        <c:axId val="67986527"/>
      </c:scatterChart>
      <c:valAx>
        <c:axId val="3211359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986527"/>
        <c:crosses val="autoZero"/>
        <c:crossBetween val="midCat"/>
      </c:valAx>
      <c:valAx>
        <c:axId val="67986527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11359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HTP net  - varying recycling quota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Resume_SensAnal!$N$30</c:f>
              <c:strCache>
                <c:ptCount val="1"/>
                <c:pt idx="0">
                  <c:v>NaNMC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Resume_SensAnal!$N$163:$N$173</c:f>
              <c:numCache>
                <c:formatCode>General</c:formatCode>
                <c:ptCount val="11"/>
                <c:pt idx="0">
                  <c:v>0.036492356831154</c:v>
                </c:pt>
                <c:pt idx="1">
                  <c:v>0.0444334733702339</c:v>
                </c:pt>
                <c:pt idx="2">
                  <c:v>0.0523745899093139</c:v>
                </c:pt>
                <c:pt idx="3">
                  <c:v>0.0603157064483938</c:v>
                </c:pt>
                <c:pt idx="4">
                  <c:v>0.0682568229874738</c:v>
                </c:pt>
                <c:pt idx="5">
                  <c:v>0.0761979395265537</c:v>
                </c:pt>
                <c:pt idx="6">
                  <c:v>0.0841390560656337</c:v>
                </c:pt>
                <c:pt idx="7">
                  <c:v>0.0920801726047136</c:v>
                </c:pt>
                <c:pt idx="8">
                  <c:v>0.100021289143794</c:v>
                </c:pt>
                <c:pt idx="9">
                  <c:v>0.107962405682874</c:v>
                </c:pt>
                <c:pt idx="10">
                  <c:v>0.115903522221953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Resume_SensAnal!$O$30</c:f>
              <c:strCache>
                <c:ptCount val="1"/>
                <c:pt idx="0">
                  <c:v>NaMVP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Resume_SensAnal!$O$163:$O$173</c:f>
              <c:numCache>
                <c:formatCode>General</c:formatCode>
                <c:ptCount val="11"/>
                <c:pt idx="0">
                  <c:v>0.170039095683296</c:v>
                </c:pt>
                <c:pt idx="1">
                  <c:v>0.170464249583002</c:v>
                </c:pt>
                <c:pt idx="2">
                  <c:v>0.170889403482709</c:v>
                </c:pt>
                <c:pt idx="3">
                  <c:v>0.171314557382415</c:v>
                </c:pt>
                <c:pt idx="4">
                  <c:v>0.171739711282121</c:v>
                </c:pt>
                <c:pt idx="5">
                  <c:v>0.172164865181827</c:v>
                </c:pt>
                <c:pt idx="6">
                  <c:v>0.172590019081533</c:v>
                </c:pt>
                <c:pt idx="7">
                  <c:v>0.173015172981239</c:v>
                </c:pt>
                <c:pt idx="8">
                  <c:v>0.173440326880945</c:v>
                </c:pt>
                <c:pt idx="9">
                  <c:v>0.173865480780652</c:v>
                </c:pt>
                <c:pt idx="10">
                  <c:v>0.174290634680358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Resume_SensAnal!$P$30</c:f>
              <c:strCache>
                <c:ptCount val="1"/>
                <c:pt idx="0">
                  <c:v>NaMMO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Resume_SensAnal!$P$163:$P$173</c:f>
              <c:numCache>
                <c:formatCode>General</c:formatCode>
                <c:ptCount val="11"/>
                <c:pt idx="0">
                  <c:v>0.0143910442720466</c:v>
                </c:pt>
                <c:pt idx="1">
                  <c:v>0.0146889896696072</c:v>
                </c:pt>
                <c:pt idx="2">
                  <c:v>0.0149869350671678</c:v>
                </c:pt>
                <c:pt idx="3">
                  <c:v>0.0152848804647284</c:v>
                </c:pt>
                <c:pt idx="4">
                  <c:v>0.015582825862289</c:v>
                </c:pt>
                <c:pt idx="5">
                  <c:v>0.0158807712598496</c:v>
                </c:pt>
                <c:pt idx="6">
                  <c:v>0.0161787166574102</c:v>
                </c:pt>
                <c:pt idx="7">
                  <c:v>0.0164766620549708</c:v>
                </c:pt>
                <c:pt idx="8">
                  <c:v>0.0167746074525314</c:v>
                </c:pt>
                <c:pt idx="9">
                  <c:v>0.017072552850092</c:v>
                </c:pt>
                <c:pt idx="10">
                  <c:v>0.0173704982476526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Resume_SensAnal!$Q$30</c:f>
              <c:strCache>
                <c:ptCount val="1"/>
                <c:pt idx="0">
                  <c:v>NaNMMT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Resume_SensAnal!$Q$163:$Q$173</c:f>
              <c:numCache>
                <c:formatCode>General</c:formatCode>
                <c:ptCount val="11"/>
                <c:pt idx="0">
                  <c:v>0.0142495719758145</c:v>
                </c:pt>
                <c:pt idx="1">
                  <c:v>0.015770259453868</c:v>
                </c:pt>
                <c:pt idx="2">
                  <c:v>0.0172909469319216</c:v>
                </c:pt>
                <c:pt idx="3">
                  <c:v>0.0188116344099751</c:v>
                </c:pt>
                <c:pt idx="4">
                  <c:v>0.0203323218880287</c:v>
                </c:pt>
                <c:pt idx="5">
                  <c:v>0.0218530093660822</c:v>
                </c:pt>
                <c:pt idx="6">
                  <c:v>0.0233736968441358</c:v>
                </c:pt>
                <c:pt idx="7">
                  <c:v>0.0248943843221893</c:v>
                </c:pt>
                <c:pt idx="8">
                  <c:v>0.0264150718002429</c:v>
                </c:pt>
                <c:pt idx="9">
                  <c:v>0.0279357592782964</c:v>
                </c:pt>
                <c:pt idx="10">
                  <c:v>0.02945644675635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Resume_SensAnal!$R$30</c:f>
              <c:strCache>
                <c:ptCount val="1"/>
                <c:pt idx="0">
                  <c:v>NaPBA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Resume_SensAnal!$R$163:$R$173</c:f>
              <c:numCache>
                <c:formatCode>General</c:formatCode>
                <c:ptCount val="11"/>
                <c:pt idx="0">
                  <c:v>0.0193672207238286</c:v>
                </c:pt>
                <c:pt idx="1">
                  <c:v>0.0201434761337264</c:v>
                </c:pt>
                <c:pt idx="2">
                  <c:v>0.0209197315436242</c:v>
                </c:pt>
                <c:pt idx="3">
                  <c:v>0.0216959869535219</c:v>
                </c:pt>
                <c:pt idx="4">
                  <c:v>0.0224722423634197</c:v>
                </c:pt>
                <c:pt idx="5">
                  <c:v>0.0232484977733174</c:v>
                </c:pt>
                <c:pt idx="6">
                  <c:v>0.0240247531832152</c:v>
                </c:pt>
                <c:pt idx="7">
                  <c:v>0.024801008593113</c:v>
                </c:pt>
                <c:pt idx="8">
                  <c:v>0.0255772640030107</c:v>
                </c:pt>
                <c:pt idx="9">
                  <c:v>0.0263535194129085</c:v>
                </c:pt>
                <c:pt idx="10">
                  <c:v>0.0271297748228062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Resume_SensAnal!$S$30</c:f>
              <c:strCache>
                <c:ptCount val="1"/>
                <c:pt idx="0">
                  <c:v>LiNMC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Resume_SensAnal!$S$163:$S$173</c:f>
              <c:numCache>
                <c:formatCode>General</c:formatCode>
                <c:ptCount val="11"/>
                <c:pt idx="0">
                  <c:v>0.019079852051813</c:v>
                </c:pt>
                <c:pt idx="1">
                  <c:v>0.0275768496563422</c:v>
                </c:pt>
                <c:pt idx="2">
                  <c:v>0.0360738472608715</c:v>
                </c:pt>
                <c:pt idx="3">
                  <c:v>0.0445708448654007</c:v>
                </c:pt>
                <c:pt idx="4">
                  <c:v>0.05306784246993</c:v>
                </c:pt>
                <c:pt idx="5">
                  <c:v>0.0615648400744592</c:v>
                </c:pt>
                <c:pt idx="6">
                  <c:v>0.0700618376789884</c:v>
                </c:pt>
                <c:pt idx="7">
                  <c:v>0.0785588352835177</c:v>
                </c:pt>
                <c:pt idx="8">
                  <c:v>0.0870558328880469</c:v>
                </c:pt>
                <c:pt idx="9">
                  <c:v>0.0955528304925762</c:v>
                </c:pt>
                <c:pt idx="10">
                  <c:v>0.104049828097105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Resume_SensAnal!$T$30</c:f>
              <c:strCache>
                <c:ptCount val="1"/>
                <c:pt idx="0">
                  <c:v>LiFP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Resume_SensAnal!$D$163:$D$173</c:f>
              <c:numCache>
                <c:formatCode>0%</c:formatCode>
                <c:ptCount val="11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  <c:pt idx="10">
                  <c:v>0</c:v>
                </c:pt>
              </c:numCache>
            </c:numRef>
          </c:xVal>
          <c:yVal>
            <c:numRef>
              <c:f>Resume_SensAnal!$T$163:$T$173</c:f>
              <c:numCache>
                <c:formatCode>General</c:formatCode>
                <c:ptCount val="11"/>
                <c:pt idx="0">
                  <c:v>0.0261971943923162</c:v>
                </c:pt>
                <c:pt idx="1">
                  <c:v>0.0335630192776988</c:v>
                </c:pt>
                <c:pt idx="2">
                  <c:v>0.0409288441630815</c:v>
                </c:pt>
                <c:pt idx="3">
                  <c:v>0.0482946690484641</c:v>
                </c:pt>
                <c:pt idx="4">
                  <c:v>0.0556604939338468</c:v>
                </c:pt>
                <c:pt idx="5">
                  <c:v>0.0630263188192294</c:v>
                </c:pt>
                <c:pt idx="6">
                  <c:v>0.070392143704612</c:v>
                </c:pt>
                <c:pt idx="7">
                  <c:v>0.0777579685899947</c:v>
                </c:pt>
                <c:pt idx="8">
                  <c:v>0.0851237934753773</c:v>
                </c:pt>
                <c:pt idx="9">
                  <c:v>0.0924896183607599</c:v>
                </c:pt>
                <c:pt idx="10">
                  <c:v>0.0998554432461426</c:v>
                </c:pt>
              </c:numCache>
            </c:numRef>
          </c:yVal>
          <c:smooth val="1"/>
        </c:ser>
        <c:axId val="30445160"/>
        <c:axId val="18340448"/>
      </c:scatterChart>
      <c:valAx>
        <c:axId val="304451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340448"/>
        <c:crosses val="autoZero"/>
        <c:crossBetween val="midCat"/>
      </c:valAx>
      <c:valAx>
        <c:axId val="18340448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44516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20497466605251"/>
          <c:y val="0.0509008441476629"/>
          <c:w val="0.764394288346384"/>
          <c:h val="0.647095880055437"/>
        </c:manualLayout>
      </c:layout>
      <c:lineChart>
        <c:grouping val="standard"/>
        <c:varyColors val="0"/>
        <c:ser>
          <c:idx val="0"/>
          <c:order val="0"/>
          <c:tx>
            <c:strRef>
              <c:f>'Use Phase_Grid'!$K$134</c:f>
              <c:strCache>
                <c:ptCount val="1"/>
                <c:pt idx="0">
                  <c:v>NaNMC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Phase_Grid'!$J$136:$J$144</c:f>
              <c:strCache>
                <c:ptCount val="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</c:strCache>
            </c:strRef>
          </c:cat>
          <c:val>
            <c:numRef>
              <c:f>'Use Phase_Grid'!$K$136:$K$144</c:f>
              <c:numCache>
                <c:formatCode>0.00E+00</c:formatCode>
                <c:ptCount val="9"/>
                <c:pt idx="0">
                  <c:v>0.780003644311957</c:v>
                </c:pt>
                <c:pt idx="1">
                  <c:v>0.486523561286413</c:v>
                </c:pt>
                <c:pt idx="2">
                  <c:v>0.388696866944565</c:v>
                </c:pt>
                <c:pt idx="3">
                  <c:v>0.339783519773641</c:v>
                </c:pt>
                <c:pt idx="4">
                  <c:v>0.310435511471087</c:v>
                </c:pt>
                <c:pt idx="5">
                  <c:v>0.290870172602717</c:v>
                </c:pt>
                <c:pt idx="6">
                  <c:v>0.276894930553882</c:v>
                </c:pt>
                <c:pt idx="7">
                  <c:v>0.273448980459648</c:v>
                </c:pt>
                <c:pt idx="8">
                  <c:v>0.273448980459648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'Use Phase_Grid'!$M$134</c:f>
              <c:strCache>
                <c:ptCount val="1"/>
                <c:pt idx="0">
                  <c:v>NaMVP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Phase_Grid'!$J$136:$J$144</c:f>
              <c:strCache>
                <c:ptCount val="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</c:strCache>
            </c:strRef>
          </c:cat>
          <c:val>
            <c:numRef>
              <c:f>'Use Phase_Grid'!$M$136:$M$144</c:f>
              <c:numCache>
                <c:formatCode>General</c:formatCode>
                <c:ptCount val="9"/>
                <c:pt idx="0">
                  <c:v>1.16540271821714</c:v>
                </c:pt>
                <c:pt idx="1">
                  <c:v>0.666249746205342</c:v>
                </c:pt>
                <c:pt idx="2">
                  <c:v>0.499865422201411</c:v>
                </c:pt>
                <c:pt idx="3">
                  <c:v>0.416673260199445</c:v>
                </c:pt>
                <c:pt idx="4">
                  <c:v>0.366757962998266</c:v>
                </c:pt>
                <c:pt idx="5">
                  <c:v>0.33348109819748</c:v>
                </c:pt>
                <c:pt idx="6">
                  <c:v>0.309711909054061</c:v>
                </c:pt>
                <c:pt idx="7">
                  <c:v>0.303851013100889</c:v>
                </c:pt>
                <c:pt idx="8">
                  <c:v>0.303851013100889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'Use Phase_Grid'!$O$134</c:f>
              <c:strCache>
                <c:ptCount val="1"/>
                <c:pt idx="0">
                  <c:v>NaMMO</c:v>
                </c:pt>
              </c:strCache>
            </c:strRef>
          </c:tx>
          <c:spPr>
            <a:solidFill>
              <a:srgbClr val="a5a5a5"/>
            </a:solidFill>
            <a:ln cap="rnd"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Phase_Grid'!$J$136:$J$144</c:f>
              <c:strCache>
                <c:ptCount val="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</c:strCache>
            </c:strRef>
          </c:cat>
          <c:val>
            <c:numRef>
              <c:f>'Use Phase_Grid'!$O$136:$O$144</c:f>
              <c:numCache>
                <c:formatCode>General</c:formatCode>
                <c:ptCount val="9"/>
                <c:pt idx="0">
                  <c:v>0.519032065872946</c:v>
                </c:pt>
                <c:pt idx="1">
                  <c:v>0.356037772066908</c:v>
                </c:pt>
                <c:pt idx="2">
                  <c:v>0.301706340798228</c:v>
                </c:pt>
                <c:pt idx="3">
                  <c:v>0.274540625163889</c:v>
                </c:pt>
                <c:pt idx="4">
                  <c:v>0.258241195783285</c:v>
                </c:pt>
                <c:pt idx="5">
                  <c:v>0.247374909529549</c:v>
                </c:pt>
                <c:pt idx="6">
                  <c:v>0.239613276491166</c:v>
                </c:pt>
                <c:pt idx="7">
                  <c:v>0.237699449166633</c:v>
                </c:pt>
                <c:pt idx="8">
                  <c:v>0.237699449166633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'Use Phase_Grid'!$Q$134</c:f>
              <c:strCache>
                <c:ptCount val="1"/>
                <c:pt idx="0">
                  <c:v>NaNMMT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Phase_Grid'!$J$136:$J$144</c:f>
              <c:strCache>
                <c:ptCount val="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</c:strCache>
            </c:strRef>
          </c:cat>
          <c:val>
            <c:numRef>
              <c:f>'Use Phase_Grid'!$Q$136:$Q$144</c:f>
              <c:numCache>
                <c:formatCode>General</c:formatCode>
                <c:ptCount val="9"/>
                <c:pt idx="0">
                  <c:v>0.498824674889286</c:v>
                </c:pt>
                <c:pt idx="1">
                  <c:v>0.345934076575078</c:v>
                </c:pt>
                <c:pt idx="2">
                  <c:v>0.294970543803675</c:v>
                </c:pt>
                <c:pt idx="3">
                  <c:v>0.269488777417973</c:v>
                </c:pt>
                <c:pt idx="4">
                  <c:v>0.254199717586553</c:v>
                </c:pt>
                <c:pt idx="5">
                  <c:v>0.244007011032272</c:v>
                </c:pt>
                <c:pt idx="6">
                  <c:v>0.236726506350643</c:v>
                </c:pt>
                <c:pt idx="7">
                  <c:v>0.234931313415447</c:v>
                </c:pt>
                <c:pt idx="8">
                  <c:v>0.234931313415447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'Use Phase_Grid'!$S$134</c:f>
              <c:strCache>
                <c:ptCount val="1"/>
                <c:pt idx="0">
                  <c:v>NaPBA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Phase_Grid'!$J$136:$J$144</c:f>
              <c:strCache>
                <c:ptCount val="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</c:strCache>
            </c:strRef>
          </c:cat>
          <c:val>
            <c:numRef>
              <c:f>'Use Phase_Grid'!$S$136:$S$144</c:f>
              <c:numCache>
                <c:formatCode>General</c:formatCode>
                <c:ptCount val="9"/>
                <c:pt idx="0">
                  <c:v>0.621744008730025</c:v>
                </c:pt>
                <c:pt idx="1">
                  <c:v>0.394420391461787</c:v>
                </c:pt>
                <c:pt idx="2">
                  <c:v>0.318645852372374</c:v>
                </c:pt>
                <c:pt idx="3">
                  <c:v>0.280758582827668</c:v>
                </c:pt>
                <c:pt idx="4">
                  <c:v>0.258026221100844</c:v>
                </c:pt>
                <c:pt idx="5">
                  <c:v>0.242871313282961</c:v>
                </c:pt>
                <c:pt idx="6">
                  <c:v>0.232046379127331</c:v>
                </c:pt>
                <c:pt idx="7">
                  <c:v>0.229377217280737</c:v>
                </c:pt>
                <c:pt idx="8">
                  <c:v>0.229377217280737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'Use Phase_Grid'!$U$134</c:f>
              <c:strCache>
                <c:ptCount val="1"/>
                <c:pt idx="0">
                  <c:v>LiNMC</c:v>
                </c:pt>
              </c:strCache>
            </c:strRef>
          </c:tx>
          <c:spPr>
            <a:solidFill>
              <a:srgbClr val="70ad47"/>
            </a:solidFill>
            <a:ln cap="rnd" w="284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Phase_Grid'!$J$136:$J$144</c:f>
              <c:strCache>
                <c:ptCount val="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</c:strCache>
            </c:strRef>
          </c:cat>
          <c:val>
            <c:numRef>
              <c:f>'Use Phase_Grid'!$U$136:$U$144</c:f>
              <c:numCache>
                <c:formatCode>General</c:formatCode>
                <c:ptCount val="9"/>
                <c:pt idx="0">
                  <c:v>0.430249880316983</c:v>
                </c:pt>
                <c:pt idx="1">
                  <c:v>0.311646679288926</c:v>
                </c:pt>
                <c:pt idx="2">
                  <c:v>0.272112278946241</c:v>
                </c:pt>
                <c:pt idx="3">
                  <c:v>0.252345078774898</c:v>
                </c:pt>
                <c:pt idx="4">
                  <c:v>0.240484758672092</c:v>
                </c:pt>
                <c:pt idx="5">
                  <c:v>0.232577878603555</c:v>
                </c:pt>
                <c:pt idx="6">
                  <c:v>0.226930107126029</c:v>
                </c:pt>
                <c:pt idx="7">
                  <c:v>0.225537505939789</c:v>
                </c:pt>
                <c:pt idx="8">
                  <c:v>0.225537505939789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'Use Phase_Grid'!$W$134</c:f>
              <c:strCache>
                <c:ptCount val="1"/>
                <c:pt idx="0">
                  <c:v>LiFP</c:v>
                </c:pt>
              </c:strCache>
            </c:strRef>
          </c:tx>
          <c:spPr>
            <a:solidFill>
              <a:srgbClr val="255e91"/>
            </a:solidFill>
            <a:ln cap="rnd" w="28440">
              <a:solidFill>
                <a:srgbClr val="255e9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Phase_Grid'!$J$136:$J$144</c:f>
              <c:strCache>
                <c:ptCount val="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</c:strCache>
            </c:strRef>
          </c:cat>
          <c:val>
            <c:numRef>
              <c:f>'Use Phase_Grid'!$W$136:$W$144</c:f>
              <c:numCache>
                <c:formatCode>General</c:formatCode>
                <c:ptCount val="9"/>
                <c:pt idx="0">
                  <c:v>0.303790540149598</c:v>
                </c:pt>
                <c:pt idx="1">
                  <c:v>0.26473517844787</c:v>
                </c:pt>
                <c:pt idx="2">
                  <c:v>0.243037755280243</c:v>
                </c:pt>
                <c:pt idx="3">
                  <c:v>0.229230304173571</c:v>
                </c:pt>
                <c:pt idx="4">
                  <c:v>0.21967129956126</c:v>
                </c:pt>
                <c:pt idx="5">
                  <c:v>0.213909707740141</c:v>
                </c:pt>
                <c:pt idx="6">
                  <c:v>0.213909707740141</c:v>
                </c:pt>
                <c:pt idx="7">
                  <c:v>0.213909707740141</c:v>
                </c:pt>
                <c:pt idx="8">
                  <c:v>0.213909707740141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4985769"/>
        <c:axId val="57741903"/>
      </c:lineChart>
      <c:catAx>
        <c:axId val="2498576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7741903"/>
        <c:crosses val="autoZero"/>
        <c:auto val="1"/>
        <c:lblAlgn val="ctr"/>
        <c:lblOffset val="100"/>
        <c:noMultiLvlLbl val="0"/>
      </c:catAx>
      <c:valAx>
        <c:axId val="5774190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de-DE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de-DE" sz="1000" spc="-1" strike="noStrike">
                    <a:solidFill>
                      <a:srgbClr val="595959"/>
                    </a:solidFill>
                    <a:latin typeface="Calibri"/>
                  </a:rPr>
                  <a:t>AP/kWh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E+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4985769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188277340332458"/>
          <c:y val="0.822915573053368"/>
          <c:w val="0.779000874890639"/>
          <c:h val="0.14930664916885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20497466605251"/>
          <c:y val="0.0508927316181639"/>
          <c:w val="0.764394288346384"/>
          <c:h val="0.656403767749192"/>
        </c:manualLayout>
      </c:layout>
      <c:lineChart>
        <c:grouping val="standard"/>
        <c:varyColors val="0"/>
        <c:ser>
          <c:idx val="0"/>
          <c:order val="0"/>
          <c:tx>
            <c:strRef>
              <c:f>'Use Phase_Grid'!$K$134</c:f>
              <c:strCache>
                <c:ptCount val="1"/>
                <c:pt idx="0">
                  <c:v>NaNMC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Phase_Grid'!$J$136:$J$144</c:f>
              <c:strCache>
                <c:ptCount val="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</c:strCache>
            </c:strRef>
          </c:cat>
          <c:val>
            <c:numRef>
              <c:f>'Use Phase_Grid'!$K$148:$K$156</c:f>
              <c:numCache>
                <c:formatCode>0.00E+00</c:formatCode>
                <c:ptCount val="9"/>
                <c:pt idx="0">
                  <c:v>0.123775316191265</c:v>
                </c:pt>
                <c:pt idx="1">
                  <c:v>0.080627223313024</c:v>
                </c:pt>
                <c:pt idx="2">
                  <c:v>0.0662445256869435</c:v>
                </c:pt>
                <c:pt idx="3">
                  <c:v>0.0590531768739033</c:v>
                </c:pt>
                <c:pt idx="4">
                  <c:v>0.0547383675860791</c:v>
                </c:pt>
                <c:pt idx="5">
                  <c:v>0.0518618280608631</c:v>
                </c:pt>
                <c:pt idx="6">
                  <c:v>0.049807156971423</c:v>
                </c:pt>
                <c:pt idx="7">
                  <c:v>0.0493005257438898</c:v>
                </c:pt>
                <c:pt idx="8">
                  <c:v>0.0493005257438898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'Use Phase_Grid'!$M$134</c:f>
              <c:strCache>
                <c:ptCount val="1"/>
                <c:pt idx="0">
                  <c:v>NaMVP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Phase_Grid'!$J$136:$J$144</c:f>
              <c:strCache>
                <c:ptCount val="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</c:strCache>
            </c:strRef>
          </c:cat>
          <c:val>
            <c:numRef>
              <c:f>'Use Phase_Grid'!$M$148:$M$156</c:f>
              <c:numCache>
                <c:formatCode>General</c:formatCode>
                <c:ptCount val="9"/>
                <c:pt idx="0">
                  <c:v>0.15924594789444</c:v>
                </c:pt>
                <c:pt idx="1">
                  <c:v>0.0958437803988328</c:v>
                </c:pt>
                <c:pt idx="2">
                  <c:v>0.0747097245669638</c:v>
                </c:pt>
                <c:pt idx="3">
                  <c:v>0.0641426966510293</c:v>
                </c:pt>
                <c:pt idx="4">
                  <c:v>0.0578024799014686</c:v>
                </c:pt>
                <c:pt idx="5">
                  <c:v>0.0535756687350948</c:v>
                </c:pt>
                <c:pt idx="6">
                  <c:v>0.0505565179019707</c:v>
                </c:pt>
                <c:pt idx="7">
                  <c:v>0.0498120697513373</c:v>
                </c:pt>
                <c:pt idx="8">
                  <c:v>0.0498120697513373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'Use Phase_Grid'!$O$134</c:f>
              <c:strCache>
                <c:ptCount val="1"/>
                <c:pt idx="0">
                  <c:v>NaMMO</c:v>
                </c:pt>
              </c:strCache>
            </c:strRef>
          </c:tx>
          <c:spPr>
            <a:solidFill>
              <a:srgbClr val="a5a5a5"/>
            </a:solidFill>
            <a:ln cap="rnd"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Phase_Grid'!$J$136:$J$144</c:f>
              <c:strCache>
                <c:ptCount val="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</c:strCache>
            </c:strRef>
          </c:cat>
          <c:val>
            <c:numRef>
              <c:f>'Use Phase_Grid'!$O$148:$O$156</c:f>
              <c:numCache>
                <c:formatCode>General</c:formatCode>
                <c:ptCount val="9"/>
                <c:pt idx="0">
                  <c:v>0.109972659737493</c:v>
                </c:pt>
                <c:pt idx="1">
                  <c:v>0.073725895086138</c:v>
                </c:pt>
                <c:pt idx="2">
                  <c:v>0.0616436402023528</c:v>
                </c:pt>
                <c:pt idx="3">
                  <c:v>0.0556025127604603</c:v>
                </c:pt>
                <c:pt idx="4">
                  <c:v>0.0519778362953247</c:v>
                </c:pt>
                <c:pt idx="5">
                  <c:v>0.0495613853185677</c:v>
                </c:pt>
                <c:pt idx="6">
                  <c:v>0.0478353489065984</c:v>
                </c:pt>
                <c:pt idx="7">
                  <c:v>0.0474097508872087</c:v>
                </c:pt>
                <c:pt idx="8">
                  <c:v>0.0474097508872087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'Use Phase_Grid'!$Q$134</c:f>
              <c:strCache>
                <c:ptCount val="1"/>
                <c:pt idx="0">
                  <c:v>NaNMMT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Phase_Grid'!$J$136:$J$144</c:f>
              <c:strCache>
                <c:ptCount val="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</c:strCache>
            </c:strRef>
          </c:cat>
          <c:val>
            <c:numRef>
              <c:f>'Use Phase_Grid'!$Q$148:$Q$156</c:f>
              <c:numCache>
                <c:formatCode>General</c:formatCode>
                <c:ptCount val="9"/>
                <c:pt idx="0">
                  <c:v>0.0962039417223434</c:v>
                </c:pt>
                <c:pt idx="1">
                  <c:v>0.066841536078563</c:v>
                </c:pt>
                <c:pt idx="2">
                  <c:v>0.0570540675306362</c:v>
                </c:pt>
                <c:pt idx="3">
                  <c:v>0.0521603332566728</c:v>
                </c:pt>
                <c:pt idx="4">
                  <c:v>0.0492240926922947</c:v>
                </c:pt>
                <c:pt idx="5">
                  <c:v>0.0472665989827094</c:v>
                </c:pt>
                <c:pt idx="6">
                  <c:v>0.0458683891901484</c:v>
                </c:pt>
                <c:pt idx="7">
                  <c:v>0.0455236251317087</c:v>
                </c:pt>
                <c:pt idx="8">
                  <c:v>0.0455236251317087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'Use Phase_Grid'!$S$134</c:f>
              <c:strCache>
                <c:ptCount val="1"/>
                <c:pt idx="0">
                  <c:v>NaPBA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Phase_Grid'!$J$136:$J$144</c:f>
              <c:strCache>
                <c:ptCount val="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</c:strCache>
            </c:strRef>
          </c:cat>
          <c:val>
            <c:numRef>
              <c:f>'Use Phase_Grid'!$S$148:$S$156</c:f>
              <c:numCache>
                <c:formatCode>General</c:formatCode>
                <c:ptCount val="9"/>
                <c:pt idx="0">
                  <c:v>0.147720651332469</c:v>
                </c:pt>
                <c:pt idx="1">
                  <c:v>0.0900811321178472</c:v>
                </c:pt>
                <c:pt idx="2">
                  <c:v>0.0708679590463067</c:v>
                </c:pt>
                <c:pt idx="3">
                  <c:v>0.0612613725105365</c:v>
                </c:pt>
                <c:pt idx="4">
                  <c:v>0.0554974205890744</c:v>
                </c:pt>
                <c:pt idx="5">
                  <c:v>0.0516547859747663</c:v>
                </c:pt>
                <c:pt idx="6">
                  <c:v>0.0489100469645462</c:v>
                </c:pt>
                <c:pt idx="7">
                  <c:v>0.0482332620031221</c:v>
                </c:pt>
                <c:pt idx="8">
                  <c:v>0.0482332620031221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'Use Phase_Grid'!$U$134</c:f>
              <c:strCache>
                <c:ptCount val="1"/>
                <c:pt idx="0">
                  <c:v>LiNMC</c:v>
                </c:pt>
              </c:strCache>
            </c:strRef>
          </c:tx>
          <c:spPr>
            <a:solidFill>
              <a:srgbClr val="70ad47"/>
            </a:solidFill>
            <a:ln cap="rnd" w="284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Phase_Grid'!$J$136:$J$144</c:f>
              <c:strCache>
                <c:ptCount val="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</c:strCache>
            </c:strRef>
          </c:cat>
          <c:val>
            <c:numRef>
              <c:f>'Use Phase_Grid'!$U$148:$U$156</c:f>
              <c:numCache>
                <c:formatCode>General</c:formatCode>
                <c:ptCount val="9"/>
                <c:pt idx="0">
                  <c:v>0.0806947553306351</c:v>
                </c:pt>
                <c:pt idx="1">
                  <c:v>0.0590869428827088</c:v>
                </c:pt>
                <c:pt idx="2">
                  <c:v>0.0518843387334001</c:v>
                </c:pt>
                <c:pt idx="3">
                  <c:v>0.0482830366587457</c:v>
                </c:pt>
                <c:pt idx="4">
                  <c:v>0.0461222554139531</c:v>
                </c:pt>
                <c:pt idx="5">
                  <c:v>0.0446817345840913</c:v>
                </c:pt>
                <c:pt idx="6">
                  <c:v>0.0436527911341901</c:v>
                </c:pt>
                <c:pt idx="7">
                  <c:v>0.0433990790506528</c:v>
                </c:pt>
                <c:pt idx="8">
                  <c:v>0.0433990790506528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'Use Phase_Grid'!$W$134</c:f>
              <c:strCache>
                <c:ptCount val="1"/>
                <c:pt idx="0">
                  <c:v>LiFP</c:v>
                </c:pt>
              </c:strCache>
            </c:strRef>
          </c:tx>
          <c:spPr>
            <a:solidFill>
              <a:srgbClr val="255e91"/>
            </a:solidFill>
            <a:ln cap="rnd" w="28440">
              <a:solidFill>
                <a:srgbClr val="255e9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Phase_Grid'!$J$136:$J$144</c:f>
              <c:strCache>
                <c:ptCount val="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</c:strCache>
            </c:strRef>
          </c:cat>
          <c:val>
            <c:numRef>
              <c:f>'Use Phase_Grid'!$W$148:$W$156</c:f>
              <c:numCache>
                <c:formatCode>General</c:formatCode>
                <c:ptCount val="9"/>
                <c:pt idx="0">
                  <c:v>0.0592872738263668</c:v>
                </c:pt>
                <c:pt idx="1">
                  <c:v>0.0516170849911836</c:v>
                </c:pt>
                <c:pt idx="2">
                  <c:v>0.0473558689716375</c:v>
                </c:pt>
                <c:pt idx="3">
                  <c:v>0.0446441860501081</c:v>
                </c:pt>
                <c:pt idx="4">
                  <c:v>0.0427668671044339</c:v>
                </c:pt>
                <c:pt idx="5">
                  <c:v>0.0416353323974522</c:v>
                </c:pt>
                <c:pt idx="6">
                  <c:v>0.0416353323974522</c:v>
                </c:pt>
                <c:pt idx="7">
                  <c:v>0.0416353323974522</c:v>
                </c:pt>
                <c:pt idx="8">
                  <c:v>0.0416353323974522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6345403"/>
        <c:axId val="74085709"/>
      </c:lineChart>
      <c:catAx>
        <c:axId val="9634540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4085709"/>
        <c:crosses val="autoZero"/>
        <c:auto val="1"/>
        <c:lblAlgn val="ctr"/>
        <c:lblOffset val="100"/>
        <c:noMultiLvlLbl val="0"/>
      </c:catAx>
      <c:valAx>
        <c:axId val="7408570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de-DE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de-DE" sz="1000" spc="-1" strike="noStrike">
                    <a:solidFill>
                      <a:srgbClr val="595959"/>
                    </a:solidFill>
                    <a:latin typeface="Calibri"/>
                  </a:rPr>
                  <a:t>GWP/kWh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E+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6345403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171610673665792"/>
          <c:y val="0.827545202682998"/>
          <c:w val="0.779000874890639"/>
          <c:h val="0.14930664916885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20497466605251"/>
          <c:y val="0.0508986798154923"/>
          <c:w val="0.764394288346384"/>
          <c:h val="0.592015269603945"/>
        </c:manualLayout>
      </c:layout>
      <c:lineChart>
        <c:grouping val="standard"/>
        <c:varyColors val="0"/>
        <c:ser>
          <c:idx val="0"/>
          <c:order val="0"/>
          <c:tx>
            <c:strRef>
              <c:f>'Use Phase_Grid'!$K$134</c:f>
              <c:strCache>
                <c:ptCount val="1"/>
                <c:pt idx="0">
                  <c:v>NaNMC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Phase_Grid'!$J$186:$J$193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Phase_Grid'!$K$186:$K$193</c:f>
              <c:numCache>
                <c:formatCode>General</c:formatCode>
                <c:ptCount val="8"/>
                <c:pt idx="0">
                  <c:v>0.393406708179439</c:v>
                </c:pt>
                <c:pt idx="1">
                  <c:v>0.366300481073211</c:v>
                </c:pt>
                <c:pt idx="2">
                  <c:v>0.339783519773641</c:v>
                </c:pt>
                <c:pt idx="3">
                  <c:v>0.31383681570632</c:v>
                </c:pt>
                <c:pt idx="4">
                  <c:v>0.288442169172347</c:v>
                </c:pt>
                <c:pt idx="5">
                  <c:v>0.26358214677593</c:v>
                </c:pt>
                <c:pt idx="6">
                  <c:v>0.239240041512772</c:v>
                </c:pt>
                <c:pt idx="7">
                  <c:v>0.215399835327205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'Use Phase_Grid'!$M$134</c:f>
              <c:strCache>
                <c:ptCount val="1"/>
                <c:pt idx="0">
                  <c:v>NaMVP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Phase_Grid'!$J$186:$J$193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Phase_Grid'!$M$186:$M$193</c:f>
              <c:numCache>
                <c:formatCode>General</c:formatCode>
                <c:ptCount val="8"/>
                <c:pt idx="0">
                  <c:v>0.389281801527179</c:v>
                </c:pt>
                <c:pt idx="1">
                  <c:v>0.362175574420952</c:v>
                </c:pt>
                <c:pt idx="2">
                  <c:v>0.335658613121382</c:v>
                </c:pt>
                <c:pt idx="3">
                  <c:v>0.309711909054061</c:v>
                </c:pt>
                <c:pt idx="4">
                  <c:v>0.284317262520087</c:v>
                </c:pt>
                <c:pt idx="5">
                  <c:v>0.25945724012367</c:v>
                </c:pt>
                <c:pt idx="6">
                  <c:v>0.235115134860513</c:v>
                </c:pt>
                <c:pt idx="7">
                  <c:v>0.211274928674946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'Use Phase_Grid'!$O$134</c:f>
              <c:strCache>
                <c:ptCount val="1"/>
                <c:pt idx="0">
                  <c:v>NaMMO</c:v>
                </c:pt>
              </c:strCache>
            </c:strRef>
          </c:tx>
          <c:spPr>
            <a:solidFill>
              <a:srgbClr val="a5a5a5"/>
            </a:solidFill>
            <a:ln cap="rnd"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Phase_Grid'!$J$186:$J$193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Phase_Grid'!$O$186:$O$193</c:f>
              <c:numCache>
                <c:formatCode>General</c:formatCode>
                <c:ptCount val="8"/>
                <c:pt idx="0">
                  <c:v>0.328163813569686</c:v>
                </c:pt>
                <c:pt idx="1">
                  <c:v>0.301057586463459</c:v>
                </c:pt>
                <c:pt idx="2">
                  <c:v>0.274540625163889</c:v>
                </c:pt>
                <c:pt idx="3">
                  <c:v>0.248593921096568</c:v>
                </c:pt>
                <c:pt idx="4">
                  <c:v>0.223199274562594</c:v>
                </c:pt>
                <c:pt idx="5">
                  <c:v>0.198339252166177</c:v>
                </c:pt>
                <c:pt idx="6">
                  <c:v>0.173997146903019</c:v>
                </c:pt>
                <c:pt idx="7">
                  <c:v>0.150156940717452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'Use Phase_Grid'!$Q$134</c:f>
              <c:strCache>
                <c:ptCount val="1"/>
                <c:pt idx="0">
                  <c:v>NaNMMT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Phase_Grid'!$J$186:$J$193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Phase_Grid'!$Q$186:$Q$193</c:f>
              <c:numCache>
                <c:formatCode>General</c:formatCode>
                <c:ptCount val="8"/>
                <c:pt idx="0">
                  <c:v>0.323111965823771</c:v>
                </c:pt>
                <c:pt idx="1">
                  <c:v>0.296005738717544</c:v>
                </c:pt>
                <c:pt idx="2">
                  <c:v>0.269488777417973</c:v>
                </c:pt>
                <c:pt idx="3">
                  <c:v>0.243542073350652</c:v>
                </c:pt>
                <c:pt idx="4">
                  <c:v>0.218147426816679</c:v>
                </c:pt>
                <c:pt idx="5">
                  <c:v>0.193287404420262</c:v>
                </c:pt>
                <c:pt idx="6">
                  <c:v>0.168945299157104</c:v>
                </c:pt>
                <c:pt idx="7">
                  <c:v>0.145105092971537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'Use Phase_Grid'!$S$134</c:f>
              <c:strCache>
                <c:ptCount val="1"/>
                <c:pt idx="0">
                  <c:v>NaPBA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Phase_Grid'!$J$186:$J$193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Phase_Grid'!$S$186:$S$193</c:f>
              <c:numCache>
                <c:formatCode>General</c:formatCode>
                <c:ptCount val="8"/>
                <c:pt idx="0">
                  <c:v>0.311616271600449</c:v>
                </c:pt>
                <c:pt idx="1">
                  <c:v>0.284510044494222</c:v>
                </c:pt>
                <c:pt idx="2">
                  <c:v>0.257993083194652</c:v>
                </c:pt>
                <c:pt idx="3">
                  <c:v>0.232046379127331</c:v>
                </c:pt>
                <c:pt idx="4">
                  <c:v>0.206651732593357</c:v>
                </c:pt>
                <c:pt idx="5">
                  <c:v>0.18179171019694</c:v>
                </c:pt>
                <c:pt idx="6">
                  <c:v>0.157449604933783</c:v>
                </c:pt>
                <c:pt idx="7">
                  <c:v>0.133609398748216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'Use Phase_Grid'!$U$134</c:f>
              <c:strCache>
                <c:ptCount val="1"/>
                <c:pt idx="0">
                  <c:v>LiNMC</c:v>
                </c:pt>
              </c:strCache>
            </c:strRef>
          </c:tx>
          <c:spPr>
            <a:solidFill>
              <a:srgbClr val="70ad47"/>
            </a:solidFill>
            <a:ln cap="rnd" w="284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Phase_Grid'!$J$186:$J$193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Phase_Grid'!$U$186:$U$193</c:f>
              <c:numCache>
                <c:formatCode>General</c:formatCode>
                <c:ptCount val="8"/>
                <c:pt idx="0">
                  <c:v>0.305968267180695</c:v>
                </c:pt>
                <c:pt idx="1">
                  <c:v>0.278862040074468</c:v>
                </c:pt>
                <c:pt idx="2">
                  <c:v>0.252345078774898</c:v>
                </c:pt>
                <c:pt idx="3">
                  <c:v>0.226398374707577</c:v>
                </c:pt>
                <c:pt idx="4">
                  <c:v>0.201003728173603</c:v>
                </c:pt>
                <c:pt idx="5">
                  <c:v>0.176143705777186</c:v>
                </c:pt>
                <c:pt idx="6">
                  <c:v>0.151801600514029</c:v>
                </c:pt>
                <c:pt idx="7">
                  <c:v>0.127961394328462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'Use Phase_Grid'!$W$134</c:f>
              <c:strCache>
                <c:ptCount val="1"/>
                <c:pt idx="0">
                  <c:v>LiFP</c:v>
                </c:pt>
              </c:strCache>
            </c:strRef>
          </c:tx>
          <c:spPr>
            <a:solidFill>
              <a:srgbClr val="255e91"/>
            </a:solidFill>
            <a:ln cap="rnd" w="28440">
              <a:solidFill>
                <a:srgbClr val="255e9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Phase_Grid'!$J$186:$J$193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Phase_Grid'!$W$186:$W$193</c:f>
              <c:numCache>
                <c:formatCode>General</c:formatCode>
                <c:ptCount val="8"/>
                <c:pt idx="0">
                  <c:v>0.295485868793827</c:v>
                </c:pt>
                <c:pt idx="1">
                  <c:v>0.2683796416876</c:v>
                </c:pt>
                <c:pt idx="2">
                  <c:v>0.24186268038803</c:v>
                </c:pt>
                <c:pt idx="3">
                  <c:v>0.215915976320709</c:v>
                </c:pt>
                <c:pt idx="4">
                  <c:v>0.190521329786735</c:v>
                </c:pt>
                <c:pt idx="5">
                  <c:v>0.165661307390319</c:v>
                </c:pt>
                <c:pt idx="6">
                  <c:v>0.141319202127161</c:v>
                </c:pt>
                <c:pt idx="7">
                  <c:v>0.117478995941594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074719"/>
        <c:axId val="78117250"/>
      </c:lineChart>
      <c:catAx>
        <c:axId val="807471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8117250"/>
        <c:crosses val="autoZero"/>
        <c:auto val="1"/>
        <c:lblAlgn val="ctr"/>
        <c:lblOffset val="100"/>
        <c:noMultiLvlLbl val="0"/>
      </c:catAx>
      <c:valAx>
        <c:axId val="7811725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de-DE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de-DE" sz="1000" spc="-1" strike="noStrike">
                    <a:solidFill>
                      <a:srgbClr val="595959"/>
                    </a:solidFill>
                    <a:latin typeface="Calibri"/>
                  </a:rPr>
                  <a:t>AP/kWh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074719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171610673665792"/>
          <c:y val="0.745673896026155"/>
          <c:w val="0.779000874890639"/>
          <c:h val="0.23117787908090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20497466605251"/>
          <c:y val="0.0508982035928144"/>
          <c:w val="0.764394288346384"/>
          <c:h val="0.583166999334664"/>
        </c:manualLayout>
      </c:layout>
      <c:lineChart>
        <c:grouping val="standard"/>
        <c:varyColors val="0"/>
        <c:ser>
          <c:idx val="0"/>
          <c:order val="0"/>
          <c:tx>
            <c:strRef>
              <c:f>'Use Phase_Grid'!$K$134</c:f>
              <c:strCache>
                <c:ptCount val="1"/>
                <c:pt idx="0">
                  <c:v>NaNMC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Phase_Grid'!$J$186:$J$193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Phase_Grid'!$K$196:$K$203</c:f>
              <c:numCache>
                <c:formatCode>General</c:formatCode>
                <c:ptCount val="8"/>
                <c:pt idx="0">
                  <c:v>0.0694640464391207</c:v>
                </c:pt>
                <c:pt idx="1">
                  <c:v>0.0642014090764833</c:v>
                </c:pt>
                <c:pt idx="2">
                  <c:v>0.0590531768739033</c:v>
                </c:pt>
                <c:pt idx="3">
                  <c:v>0.0540156593423465</c:v>
                </c:pt>
                <c:pt idx="4">
                  <c:v>0.0490853230348654</c:v>
                </c:pt>
                <c:pt idx="5">
                  <c:v>0.044258783281226</c:v>
                </c:pt>
                <c:pt idx="6">
                  <c:v>0.0395327964391207</c:v>
                </c:pt>
                <c:pt idx="7">
                  <c:v>0.0349042526246878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'Use Phase_Grid'!$M$134</c:f>
              <c:strCache>
                <c:ptCount val="1"/>
                <c:pt idx="0">
                  <c:v>NaMVP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Phase_Grid'!$J$186:$J$193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Phase_Grid'!$M$196:$M$203</c:f>
              <c:numCache>
                <c:formatCode>General</c:formatCode>
                <c:ptCount val="8"/>
                <c:pt idx="0">
                  <c:v>0.0660049049987449</c:v>
                </c:pt>
                <c:pt idx="1">
                  <c:v>0.0607422676361075</c:v>
                </c:pt>
                <c:pt idx="2">
                  <c:v>0.0555940354335274</c:v>
                </c:pt>
                <c:pt idx="3">
                  <c:v>0.0505565179019707</c:v>
                </c:pt>
                <c:pt idx="4">
                  <c:v>0.0456261815944896</c:v>
                </c:pt>
                <c:pt idx="5">
                  <c:v>0.0407996418408502</c:v>
                </c:pt>
                <c:pt idx="6">
                  <c:v>0.0360736549987449</c:v>
                </c:pt>
                <c:pt idx="7">
                  <c:v>0.0314451111843119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'Use Phase_Grid'!$O$134</c:f>
              <c:strCache>
                <c:ptCount val="1"/>
                <c:pt idx="0">
                  <c:v>NaMMO</c:v>
                </c:pt>
              </c:strCache>
            </c:strRef>
          </c:tx>
          <c:spPr>
            <a:solidFill>
              <a:srgbClr val="a5a5a5"/>
            </a:solidFill>
            <a:ln cap="rnd"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Phase_Grid'!$J$186:$J$193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Phase_Grid'!$O$196:$O$203</c:f>
              <c:numCache>
                <c:formatCode>General</c:formatCode>
                <c:ptCount val="8"/>
                <c:pt idx="0">
                  <c:v>0.0660133823256777</c:v>
                </c:pt>
                <c:pt idx="1">
                  <c:v>0.0607507449630403</c:v>
                </c:pt>
                <c:pt idx="2">
                  <c:v>0.0556025127604603</c:v>
                </c:pt>
                <c:pt idx="3">
                  <c:v>0.0505649952289035</c:v>
                </c:pt>
                <c:pt idx="4">
                  <c:v>0.0456346589214224</c:v>
                </c:pt>
                <c:pt idx="5">
                  <c:v>0.040808119167783</c:v>
                </c:pt>
                <c:pt idx="6">
                  <c:v>0.0360821323256777</c:v>
                </c:pt>
                <c:pt idx="7">
                  <c:v>0.0314535885112447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'Use Phase_Grid'!$Q$134</c:f>
              <c:strCache>
                <c:ptCount val="1"/>
                <c:pt idx="0">
                  <c:v>NaNMMT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Phase_Grid'!$J$186:$J$193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Phase_Grid'!$Q$196:$Q$203</c:f>
              <c:numCache>
                <c:formatCode>General</c:formatCode>
                <c:ptCount val="8"/>
                <c:pt idx="0">
                  <c:v>0.0625712028218902</c:v>
                </c:pt>
                <c:pt idx="1">
                  <c:v>0.0573085654592528</c:v>
                </c:pt>
                <c:pt idx="2">
                  <c:v>0.0521603332566728</c:v>
                </c:pt>
                <c:pt idx="3">
                  <c:v>0.047122815725116</c:v>
                </c:pt>
                <c:pt idx="4">
                  <c:v>0.0421924794176349</c:v>
                </c:pt>
                <c:pt idx="5">
                  <c:v>0.0373659396639955</c:v>
                </c:pt>
                <c:pt idx="6">
                  <c:v>0.0326399528218902</c:v>
                </c:pt>
                <c:pt idx="7">
                  <c:v>0.0280114090074572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'Use Phase_Grid'!$S$134</c:f>
              <c:strCache>
                <c:ptCount val="1"/>
                <c:pt idx="0">
                  <c:v>NaPBA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Phase_Grid'!$J$186:$J$193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Phase_Grid'!$S$196:$S$203</c:f>
              <c:numCache>
                <c:formatCode>General</c:formatCode>
                <c:ptCount val="8"/>
                <c:pt idx="0">
                  <c:v>0.0643584340613204</c:v>
                </c:pt>
                <c:pt idx="1">
                  <c:v>0.059095796698683</c:v>
                </c:pt>
                <c:pt idx="2">
                  <c:v>0.053947564496103</c:v>
                </c:pt>
                <c:pt idx="3">
                  <c:v>0.0489100469645462</c:v>
                </c:pt>
                <c:pt idx="4">
                  <c:v>0.0439797106570651</c:v>
                </c:pt>
                <c:pt idx="5">
                  <c:v>0.0391531709034257</c:v>
                </c:pt>
                <c:pt idx="6">
                  <c:v>0.0344271840613204</c:v>
                </c:pt>
                <c:pt idx="7">
                  <c:v>0.0297986402468875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'Use Phase_Grid'!$U$134</c:f>
              <c:strCache>
                <c:ptCount val="1"/>
                <c:pt idx="0">
                  <c:v>LiNMC</c:v>
                </c:pt>
              </c:strCache>
            </c:strRef>
          </c:tx>
          <c:spPr>
            <a:solidFill>
              <a:srgbClr val="70ad47"/>
            </a:solidFill>
            <a:ln cap="rnd" w="284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Phase_Grid'!$J$186:$J$193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Phase_Grid'!$U$196:$U$203</c:f>
              <c:numCache>
                <c:formatCode>General</c:formatCode>
                <c:ptCount val="8"/>
                <c:pt idx="0">
                  <c:v>0.0586939062239631</c:v>
                </c:pt>
                <c:pt idx="1">
                  <c:v>0.0534312688613257</c:v>
                </c:pt>
                <c:pt idx="2">
                  <c:v>0.0482830366587457</c:v>
                </c:pt>
                <c:pt idx="3">
                  <c:v>0.0432455191271889</c:v>
                </c:pt>
                <c:pt idx="4">
                  <c:v>0.0383151828197079</c:v>
                </c:pt>
                <c:pt idx="5">
                  <c:v>0.0334886430660684</c:v>
                </c:pt>
                <c:pt idx="6">
                  <c:v>0.0287626562239632</c:v>
                </c:pt>
                <c:pt idx="7">
                  <c:v>0.0241341124095302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'Use Phase_Grid'!$W$134</c:f>
              <c:strCache>
                <c:ptCount val="1"/>
                <c:pt idx="0">
                  <c:v>LiFP</c:v>
                </c:pt>
              </c:strCache>
            </c:strRef>
          </c:tx>
          <c:spPr>
            <a:solidFill>
              <a:srgbClr val="255e91"/>
            </a:solidFill>
            <a:ln cap="rnd" w="28440">
              <a:solidFill>
                <a:srgbClr val="255e9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Phase_Grid'!$J$186:$J$193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Phase_Grid'!$W$196:$W$203</c:f>
              <c:numCache>
                <c:formatCode>General</c:formatCode>
                <c:ptCount val="8"/>
                <c:pt idx="0">
                  <c:v>0.0574777360439789</c:v>
                </c:pt>
                <c:pt idx="1">
                  <c:v>0.0522150986813416</c:v>
                </c:pt>
                <c:pt idx="2">
                  <c:v>0.0470668664787615</c:v>
                </c:pt>
                <c:pt idx="3">
                  <c:v>0.0420293489472047</c:v>
                </c:pt>
                <c:pt idx="4">
                  <c:v>0.0370990126397237</c:v>
                </c:pt>
                <c:pt idx="5">
                  <c:v>0.0322724728860842</c:v>
                </c:pt>
                <c:pt idx="6">
                  <c:v>0.0275464860439789</c:v>
                </c:pt>
                <c:pt idx="7">
                  <c:v>0.022917942229546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6724423"/>
        <c:axId val="68402593"/>
      </c:lineChart>
      <c:catAx>
        <c:axId val="9672442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8402593"/>
        <c:crosses val="autoZero"/>
        <c:auto val="1"/>
        <c:lblAlgn val="ctr"/>
        <c:lblOffset val="100"/>
        <c:noMultiLvlLbl val="0"/>
      </c:catAx>
      <c:valAx>
        <c:axId val="6840259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de-DE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de-DE" sz="1000" spc="-1" strike="noStrike">
                    <a:solidFill>
                      <a:srgbClr val="595959"/>
                    </a:solidFill>
                    <a:latin typeface="Calibri"/>
                  </a:rPr>
                  <a:t>GWP/kWh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6724423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171610673665792"/>
          <c:y val="0.742075029082903"/>
          <c:w val="0.779000874890639"/>
          <c:h val="0.23477690288713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20497466605251"/>
          <c:y val="0.0509663564781675"/>
          <c:w val="0.764394288346384"/>
          <c:h val="0.656406585540444"/>
        </c:manualLayout>
      </c:layout>
      <c:lineChart>
        <c:grouping val="standard"/>
        <c:varyColors val="0"/>
        <c:ser>
          <c:idx val="0"/>
          <c:order val="0"/>
          <c:tx>
            <c:strRef>
              <c:f>'Use Phase_Grid'!$K$134</c:f>
              <c:strCache>
                <c:ptCount val="1"/>
                <c:pt idx="0">
                  <c:v>NaNMC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Phase_Grid'!$J$136:$J$144</c:f>
              <c:strCache>
                <c:ptCount val="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</c:strCache>
            </c:strRef>
          </c:cat>
          <c:val>
            <c:numRef>
              <c:f>'Use Phase_Grid'!$K$160:$K$168</c:f>
              <c:numCache>
                <c:formatCode>0.00E+00</c:formatCode>
                <c:ptCount val="9"/>
                <c:pt idx="0">
                  <c:v>0.0726708754404057</c:v>
                </c:pt>
                <c:pt idx="1">
                  <c:v>0.0439133116332463</c:v>
                </c:pt>
                <c:pt idx="2">
                  <c:v>0.0343274570308599</c:v>
                </c:pt>
                <c:pt idx="3">
                  <c:v>0.0295345297296666</c:v>
                </c:pt>
                <c:pt idx="4">
                  <c:v>0.0266587733489507</c:v>
                </c:pt>
                <c:pt idx="5">
                  <c:v>0.0247416024284734</c:v>
                </c:pt>
                <c:pt idx="6">
                  <c:v>0.0233721946281325</c:v>
                </c:pt>
                <c:pt idx="7">
                  <c:v>0.0230345324307881</c:v>
                </c:pt>
                <c:pt idx="8">
                  <c:v>0.0230345324307881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'Use Phase_Grid'!$M$134</c:f>
              <c:strCache>
                <c:ptCount val="1"/>
                <c:pt idx="0">
                  <c:v>NaMVP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Phase_Grid'!$J$136:$J$144</c:f>
              <c:strCache>
                <c:ptCount val="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</c:strCache>
            </c:strRef>
          </c:cat>
          <c:val>
            <c:numRef>
              <c:f>'Use Phase_Grid'!$M$160:$M$168</c:f>
              <c:numCache>
                <c:formatCode>General</c:formatCode>
                <c:ptCount val="9"/>
                <c:pt idx="0">
                  <c:v>0.278233404022344</c:v>
                </c:pt>
                <c:pt idx="1">
                  <c:v>0.14567604448429</c:v>
                </c:pt>
                <c:pt idx="2">
                  <c:v>0.101490257971606</c:v>
                </c:pt>
                <c:pt idx="3">
                  <c:v>0.0793973647152633</c:v>
                </c:pt>
                <c:pt idx="4">
                  <c:v>0.066141628761458</c:v>
                </c:pt>
                <c:pt idx="5">
                  <c:v>0.057304471458921</c:v>
                </c:pt>
                <c:pt idx="6">
                  <c:v>0.0509922162428233</c:v>
                </c:pt>
                <c:pt idx="7">
                  <c:v>0.0494357697511827</c:v>
                </c:pt>
                <c:pt idx="8">
                  <c:v>0.0494357697511827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'Use Phase_Grid'!$O$134</c:f>
              <c:strCache>
                <c:ptCount val="1"/>
                <c:pt idx="0">
                  <c:v>NaMMO</c:v>
                </c:pt>
              </c:strCache>
            </c:strRef>
          </c:tx>
          <c:spPr>
            <a:solidFill>
              <a:srgbClr val="a5a5a5"/>
            </a:solidFill>
            <a:ln cap="rnd"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Phase_Grid'!$J$136:$J$144</c:f>
              <c:strCache>
                <c:ptCount val="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</c:strCache>
            </c:strRef>
          </c:cat>
          <c:val>
            <c:numRef>
              <c:f>'Use Phase_Grid'!$O$160:$O$168</c:f>
              <c:numCache>
                <c:formatCode>General</c:formatCode>
                <c:ptCount val="9"/>
                <c:pt idx="0">
                  <c:v>0.0378372849939865</c:v>
                </c:pt>
                <c:pt idx="1">
                  <c:v>0.0264965164100367</c:v>
                </c:pt>
                <c:pt idx="2">
                  <c:v>0.0227162602153868</c:v>
                </c:pt>
                <c:pt idx="3">
                  <c:v>0.0208261321180618</c:v>
                </c:pt>
                <c:pt idx="4">
                  <c:v>0.0196920552596669</c:v>
                </c:pt>
                <c:pt idx="5">
                  <c:v>0.0189360040207369</c:v>
                </c:pt>
                <c:pt idx="6">
                  <c:v>0.0183959674215012</c:v>
                </c:pt>
                <c:pt idx="7">
                  <c:v>0.0182628077121006</c:v>
                </c:pt>
                <c:pt idx="8">
                  <c:v>0.0182628077121006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'Use Phase_Grid'!$Q$134</c:f>
              <c:strCache>
                <c:ptCount val="1"/>
                <c:pt idx="0">
                  <c:v>NaNMMT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Phase_Grid'!$J$136:$J$144</c:f>
              <c:strCache>
                <c:ptCount val="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</c:strCache>
            </c:strRef>
          </c:cat>
          <c:val>
            <c:numRef>
              <c:f>'Use Phase_Grid'!$Q$160:$Q$168</c:f>
              <c:numCache>
                <c:formatCode>General</c:formatCode>
                <c:ptCount val="9"/>
                <c:pt idx="0">
                  <c:v>0.0376143123531858</c:v>
                </c:pt>
                <c:pt idx="1">
                  <c:v>0.0263850300896364</c:v>
                </c:pt>
                <c:pt idx="2">
                  <c:v>0.0226419360017866</c:v>
                </c:pt>
                <c:pt idx="3">
                  <c:v>0.0207703889578617</c:v>
                </c:pt>
                <c:pt idx="4">
                  <c:v>0.0196474607315067</c:v>
                </c:pt>
                <c:pt idx="5">
                  <c:v>0.0188988419139368</c:v>
                </c:pt>
                <c:pt idx="6">
                  <c:v>0.0183641141871011</c:v>
                </c:pt>
                <c:pt idx="7">
                  <c:v>0.0182322635147306</c:v>
                </c:pt>
                <c:pt idx="8">
                  <c:v>0.0182322635147306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'Use Phase_Grid'!$S$134</c:f>
              <c:strCache>
                <c:ptCount val="1"/>
                <c:pt idx="0">
                  <c:v>NaPBA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Phase_Grid'!$J$136:$J$144</c:f>
              <c:strCache>
                <c:ptCount val="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</c:strCache>
            </c:strRef>
          </c:cat>
          <c:val>
            <c:numRef>
              <c:f>'Use Phase_Grid'!$S$160:$S$168</c:f>
              <c:numCache>
                <c:formatCode>General</c:formatCode>
                <c:ptCount val="9"/>
                <c:pt idx="0">
                  <c:v>0.043314889300593</c:v>
                </c:pt>
                <c:pt idx="1">
                  <c:v>0.0282167871234148</c:v>
                </c:pt>
                <c:pt idx="2">
                  <c:v>0.0231840863976887</c:v>
                </c:pt>
                <c:pt idx="3">
                  <c:v>0.0206677360348257</c:v>
                </c:pt>
                <c:pt idx="4">
                  <c:v>0.0191579258171078</c:v>
                </c:pt>
                <c:pt idx="5">
                  <c:v>0.0181513856719626</c:v>
                </c:pt>
                <c:pt idx="6">
                  <c:v>0.0174324284254303</c:v>
                </c:pt>
                <c:pt idx="7">
                  <c:v>0.0172551512961484</c:v>
                </c:pt>
                <c:pt idx="8">
                  <c:v>0.0172551512961484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'Use Phase_Grid'!$U$134</c:f>
              <c:strCache>
                <c:ptCount val="1"/>
                <c:pt idx="0">
                  <c:v>LiNMC</c:v>
                </c:pt>
              </c:strCache>
            </c:strRef>
          </c:tx>
          <c:spPr>
            <a:solidFill>
              <a:srgbClr val="70ad47"/>
            </a:solidFill>
            <a:ln cap="rnd" w="284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Phase_Grid'!$J$136:$J$144</c:f>
              <c:strCache>
                <c:ptCount val="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</c:strCache>
            </c:strRef>
          </c:cat>
          <c:val>
            <c:numRef>
              <c:f>'Use Phase_Grid'!$U$160:$U$168</c:f>
              <c:numCache>
                <c:formatCode>General</c:formatCode>
                <c:ptCount val="9"/>
                <c:pt idx="0">
                  <c:v>0.0452272537773139</c:v>
                </c:pt>
                <c:pt idx="1">
                  <c:v>0.0301915008017004</c:v>
                </c:pt>
                <c:pt idx="2">
                  <c:v>0.0251795831431626</c:v>
                </c:pt>
                <c:pt idx="3">
                  <c:v>0.0226736243138937</c:v>
                </c:pt>
                <c:pt idx="4">
                  <c:v>0.0211700490163323</c:v>
                </c:pt>
                <c:pt idx="5">
                  <c:v>0.0201676654846248</c:v>
                </c:pt>
                <c:pt idx="6">
                  <c:v>0.0194516772476908</c:v>
                </c:pt>
                <c:pt idx="7">
                  <c:v>0.0192751322029673</c:v>
                </c:pt>
                <c:pt idx="8">
                  <c:v>0.0192751322029673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'Use Phase_Grid'!$W$134</c:f>
              <c:strCache>
                <c:ptCount val="1"/>
                <c:pt idx="0">
                  <c:v>LiFP</c:v>
                </c:pt>
              </c:strCache>
            </c:strRef>
          </c:tx>
          <c:spPr>
            <a:solidFill>
              <a:srgbClr val="255e91"/>
            </a:solidFill>
            <a:ln cap="rnd" w="28440">
              <a:solidFill>
                <a:srgbClr val="255e9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Phase_Grid'!$J$136:$J$144</c:f>
              <c:strCache>
                <c:ptCount val="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</c:strCache>
            </c:strRef>
          </c:cat>
          <c:val>
            <c:numRef>
              <c:f>'Use Phase_Grid'!$W$160:$W$168</c:f>
              <c:numCache>
                <c:formatCode>General</c:formatCode>
                <c:ptCount val="9"/>
                <c:pt idx="0">
                  <c:v>0.0294567201586488</c:v>
                </c:pt>
                <c:pt idx="1">
                  <c:v>0.0247887100979596</c:v>
                </c:pt>
                <c:pt idx="2">
                  <c:v>0.0221953711753545</c:v>
                </c:pt>
                <c:pt idx="3">
                  <c:v>0.0205450645882421</c:v>
                </c:pt>
                <c:pt idx="4">
                  <c:v>0.0194025446433182</c:v>
                </c:pt>
                <c:pt idx="5">
                  <c:v>0.0187139024847339</c:v>
                </c:pt>
                <c:pt idx="6">
                  <c:v>0.0187139024847339</c:v>
                </c:pt>
                <c:pt idx="7">
                  <c:v>0.0187139024847339</c:v>
                </c:pt>
                <c:pt idx="8">
                  <c:v>0.0187139024847339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6792280"/>
        <c:axId val="1211750"/>
      </c:lineChart>
      <c:catAx>
        <c:axId val="16792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211750"/>
        <c:crosses val="autoZero"/>
        <c:auto val="1"/>
        <c:lblAlgn val="ctr"/>
        <c:lblOffset val="100"/>
        <c:noMultiLvlLbl val="0"/>
      </c:catAx>
      <c:valAx>
        <c:axId val="121175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de-DE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de-DE" sz="1000" spc="-1" strike="noStrike">
                    <a:solidFill>
                      <a:srgbClr val="595959"/>
                    </a:solidFill>
                    <a:latin typeface="Calibri"/>
                  </a:rPr>
                  <a:t>Htox/kWh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E+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6792280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171610673665792"/>
          <c:y val="0.827545202682998"/>
          <c:w val="0.779000874890639"/>
          <c:h val="0.14930664916885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20497466605251"/>
          <c:y val="0.0509582528599019"/>
          <c:w val="0.764394288346384"/>
          <c:h val="0.579854404991829"/>
        </c:manualLayout>
      </c:layout>
      <c:lineChart>
        <c:grouping val="standard"/>
        <c:varyColors val="0"/>
        <c:ser>
          <c:idx val="0"/>
          <c:order val="0"/>
          <c:tx>
            <c:strRef>
              <c:f>'Use Phase_Grid'!$K$134</c:f>
              <c:strCache>
                <c:ptCount val="1"/>
                <c:pt idx="0">
                  <c:v>NaNMC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Phase_Grid'!$J$136:$J$144</c:f>
              <c:strCache>
                <c:ptCount val="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</c:strCache>
            </c:strRef>
          </c:cat>
          <c:val>
            <c:numRef>
              <c:f>'Use Phase_Grid'!$K$172:$K$180</c:f>
              <c:numCache>
                <c:formatCode>0.00E+00</c:formatCode>
                <c:ptCount val="9"/>
                <c:pt idx="0">
                  <c:v>0.0128262952033512</c:v>
                </c:pt>
                <c:pt idx="1">
                  <c:v>0.0065545023842843</c:v>
                </c:pt>
                <c:pt idx="2">
                  <c:v>0.00446390477792866</c:v>
                </c:pt>
                <c:pt idx="3">
                  <c:v>0.00341860597475084</c:v>
                </c:pt>
                <c:pt idx="4">
                  <c:v>0.00279142669284415</c:v>
                </c:pt>
                <c:pt idx="5">
                  <c:v>0.00237330717157303</c:v>
                </c:pt>
                <c:pt idx="6">
                  <c:v>0.00207465037066508</c:v>
                </c:pt>
                <c:pt idx="7">
                  <c:v>0.00200100896770148</c:v>
                </c:pt>
                <c:pt idx="8">
                  <c:v>0.00200100896770148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'Use Phase_Grid'!$M$134</c:f>
              <c:strCache>
                <c:ptCount val="1"/>
                <c:pt idx="0">
                  <c:v>NaMVP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Phase_Grid'!$J$136:$J$144</c:f>
              <c:strCache>
                <c:ptCount val="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</c:strCache>
            </c:strRef>
          </c:cat>
          <c:val>
            <c:numRef>
              <c:f>'Use Phase_Grid'!$M$172:$M$180</c:f>
              <c:numCache>
                <c:formatCode>General</c:formatCode>
                <c:ptCount val="9"/>
                <c:pt idx="0">
                  <c:v>0.00634454032907656</c:v>
                </c:pt>
                <c:pt idx="1">
                  <c:v>0.00329462564840925</c:v>
                </c:pt>
                <c:pt idx="2">
                  <c:v>0.00227798742152014</c:v>
                </c:pt>
                <c:pt idx="3">
                  <c:v>0.00176966830807559</c:v>
                </c:pt>
                <c:pt idx="4">
                  <c:v>0.00146467684000886</c:v>
                </c:pt>
                <c:pt idx="5">
                  <c:v>0.00126134919463104</c:v>
                </c:pt>
                <c:pt idx="6">
                  <c:v>0.00111611516221831</c:v>
                </c:pt>
                <c:pt idx="7">
                  <c:v>0.00108030403093846</c:v>
                </c:pt>
                <c:pt idx="8">
                  <c:v>0.00108030403093846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'Use Phase_Grid'!$O$134</c:f>
              <c:strCache>
                <c:ptCount val="1"/>
                <c:pt idx="0">
                  <c:v>NaMMO</c:v>
                </c:pt>
              </c:strCache>
            </c:strRef>
          </c:tx>
          <c:spPr>
            <a:solidFill>
              <a:srgbClr val="a5a5a5"/>
            </a:solidFill>
            <a:ln cap="rnd"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Phase_Grid'!$J$136:$J$144</c:f>
              <c:strCache>
                <c:ptCount val="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</c:strCache>
            </c:strRef>
          </c:cat>
          <c:val>
            <c:numRef>
              <c:f>'Use Phase_Grid'!$O$172:$O$180</c:f>
              <c:numCache>
                <c:formatCode>General</c:formatCode>
                <c:ptCount val="9"/>
                <c:pt idx="0">
                  <c:v>0.00257279432852764</c:v>
                </c:pt>
                <c:pt idx="1">
                  <c:v>0.00142775194687252</c:v>
                </c:pt>
                <c:pt idx="2">
                  <c:v>0.00104607115298748</c:v>
                </c:pt>
                <c:pt idx="3">
                  <c:v>0.000855230756044954</c:v>
                </c:pt>
                <c:pt idx="4">
                  <c:v>0.000740726517879442</c:v>
                </c:pt>
                <c:pt idx="5">
                  <c:v>0.000664390359102433</c:v>
                </c:pt>
                <c:pt idx="6">
                  <c:v>0.00060986453140457</c:v>
                </c:pt>
                <c:pt idx="7">
                  <c:v>0.000596419806766741</c:v>
                </c:pt>
                <c:pt idx="8">
                  <c:v>0.000596419806766741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'Use Phase_Grid'!$Q$134</c:f>
              <c:strCache>
                <c:ptCount val="1"/>
                <c:pt idx="0">
                  <c:v>NaNMMT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Phase_Grid'!$J$136:$J$144</c:f>
              <c:strCache>
                <c:ptCount val="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</c:strCache>
            </c:strRef>
          </c:cat>
          <c:val>
            <c:numRef>
              <c:f>'Use Phase_Grid'!$Q$172:$Q$180</c:f>
              <c:numCache>
                <c:formatCode>General</c:formatCode>
                <c:ptCount val="9"/>
                <c:pt idx="0">
                  <c:v>0.00495795883051849</c:v>
                </c:pt>
                <c:pt idx="1">
                  <c:v>0.00262033419786794</c:v>
                </c:pt>
                <c:pt idx="2">
                  <c:v>0.00184112598698442</c:v>
                </c:pt>
                <c:pt idx="3">
                  <c:v>0.00145152188154267</c:v>
                </c:pt>
                <c:pt idx="4">
                  <c:v>0.00121775941827761</c:v>
                </c:pt>
                <c:pt idx="5">
                  <c:v>0.00106191777610091</c:v>
                </c:pt>
                <c:pt idx="6">
                  <c:v>0.000950602317403262</c:v>
                </c:pt>
                <c:pt idx="7">
                  <c:v>0.000923154670053158</c:v>
                </c:pt>
                <c:pt idx="8">
                  <c:v>0.000923154670053158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'Use Phase_Grid'!$S$134</c:f>
              <c:strCache>
                <c:ptCount val="1"/>
                <c:pt idx="0">
                  <c:v>NaPBA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Phase_Grid'!$J$136:$J$144</c:f>
              <c:strCache>
                <c:ptCount val="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</c:strCache>
            </c:strRef>
          </c:cat>
          <c:val>
            <c:numRef>
              <c:f>'Use Phase_Grid'!$S$172:$S$180</c:f>
              <c:numCache>
                <c:formatCode>General</c:formatCode>
                <c:ptCount val="9"/>
                <c:pt idx="0">
                  <c:v>0.00356972838530275</c:v>
                </c:pt>
                <c:pt idx="1">
                  <c:v>0.00190721967652234</c:v>
                </c:pt>
                <c:pt idx="2">
                  <c:v>0.00135305010692887</c:v>
                </c:pt>
                <c:pt idx="3">
                  <c:v>0.00107596532213214</c:v>
                </c:pt>
                <c:pt idx="4">
                  <c:v>0.000909714451254098</c:v>
                </c:pt>
                <c:pt idx="5">
                  <c:v>0.000798880537335404</c:v>
                </c:pt>
                <c:pt idx="6">
                  <c:v>0.000719713455964909</c:v>
                </c:pt>
                <c:pt idx="7">
                  <c:v>0.000700192805763965</c:v>
                </c:pt>
                <c:pt idx="8">
                  <c:v>0.000700192805763965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'Use Phase_Grid'!$U$134</c:f>
              <c:strCache>
                <c:ptCount val="1"/>
                <c:pt idx="0">
                  <c:v>LiNMC</c:v>
                </c:pt>
              </c:strCache>
            </c:strRef>
          </c:tx>
          <c:spPr>
            <a:solidFill>
              <a:srgbClr val="70ad47"/>
            </a:solidFill>
            <a:ln cap="rnd" w="284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Phase_Grid'!$J$136:$J$144</c:f>
              <c:strCache>
                <c:ptCount val="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</c:strCache>
            </c:strRef>
          </c:cat>
          <c:val>
            <c:numRef>
              <c:f>'Use Phase_Grid'!$U$172:$U$180</c:f>
              <c:numCache>
                <c:formatCode>General</c:formatCode>
                <c:ptCount val="9"/>
                <c:pt idx="0">
                  <c:v>0.00296806506019227</c:v>
                </c:pt>
                <c:pt idx="1">
                  <c:v>0.00162538731270483</c:v>
                </c:pt>
                <c:pt idx="2">
                  <c:v>0.00117782806354235</c:v>
                </c:pt>
                <c:pt idx="3">
                  <c:v>0.00095404843896111</c:v>
                </c:pt>
                <c:pt idx="4">
                  <c:v>0.000819780664212366</c:v>
                </c:pt>
                <c:pt idx="5">
                  <c:v>0.00073026881437987</c:v>
                </c:pt>
                <c:pt idx="6">
                  <c:v>0.000666331778785231</c:v>
                </c:pt>
                <c:pt idx="7">
                  <c:v>0.000650566482337237</c:v>
                </c:pt>
                <c:pt idx="8">
                  <c:v>0.000650566482337237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'Use Phase_Grid'!$W$134</c:f>
              <c:strCache>
                <c:ptCount val="1"/>
                <c:pt idx="0">
                  <c:v>LiFP</c:v>
                </c:pt>
              </c:strCache>
            </c:strRef>
          </c:tx>
          <c:spPr>
            <a:solidFill>
              <a:srgbClr val="255e91"/>
            </a:solidFill>
            <a:ln cap="rnd" w="28440">
              <a:solidFill>
                <a:srgbClr val="255e9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Phase_Grid'!$J$136:$J$144</c:f>
              <c:strCache>
                <c:ptCount val="9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</c:strCache>
            </c:strRef>
          </c:cat>
          <c:val>
            <c:numRef>
              <c:f>'Use Phase_Grid'!$W$172:$W$180</c:f>
              <c:numCache>
                <c:formatCode>General</c:formatCode>
                <c:ptCount val="9"/>
                <c:pt idx="0">
                  <c:v>0.00387619421000488</c:v>
                </c:pt>
                <c:pt idx="1">
                  <c:v>0.00283862756935833</c:v>
                </c:pt>
                <c:pt idx="2">
                  <c:v>0.00226220165788802</c:v>
                </c:pt>
                <c:pt idx="3">
                  <c:v>0.00189538516877055</c:v>
                </c:pt>
                <c:pt idx="4">
                  <c:v>0.00164143529168922</c:v>
                </c:pt>
                <c:pt idx="5">
                  <c:v>0.00148836961235253</c:v>
                </c:pt>
                <c:pt idx="6">
                  <c:v>0.00148836961235253</c:v>
                </c:pt>
                <c:pt idx="7">
                  <c:v>0.00148836961235253</c:v>
                </c:pt>
                <c:pt idx="8">
                  <c:v>0.00148836961235253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8397109"/>
        <c:axId val="81417002"/>
      </c:lineChart>
      <c:catAx>
        <c:axId val="7839710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1417002"/>
        <c:crosses val="autoZero"/>
        <c:auto val="1"/>
        <c:lblAlgn val="ctr"/>
        <c:lblOffset val="100"/>
        <c:noMultiLvlLbl val="0"/>
      </c:catAx>
      <c:valAx>
        <c:axId val="8141700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de-DE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de-DE" sz="1000" spc="-1" strike="noStrike">
                    <a:solidFill>
                      <a:srgbClr val="595959"/>
                    </a:solidFill>
                    <a:latin typeface="Calibri"/>
                  </a:rPr>
                  <a:t>RDP/kWh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E+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8397109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171610673665792"/>
          <c:y val="0.734649111484015"/>
          <c:w val="0.779000874890639"/>
          <c:h val="0.2422030033131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20497466605251"/>
          <c:y val="0.0508867893253771"/>
          <c:w val="0.764394288346384"/>
          <c:h val="0.583126139565722"/>
        </c:manualLayout>
      </c:layout>
      <c:lineChart>
        <c:grouping val="standard"/>
        <c:varyColors val="0"/>
        <c:ser>
          <c:idx val="0"/>
          <c:order val="0"/>
          <c:tx>
            <c:strRef>
              <c:f>'Use Phase_Grid'!$K$134</c:f>
              <c:strCache>
                <c:ptCount val="1"/>
                <c:pt idx="0">
                  <c:v>NaNMC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Phase_Grid'!$J$186:$J$193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Phase_Grid'!$K$206:$K$213</c:f>
              <c:numCache>
                <c:formatCode>General</c:formatCode>
                <c:ptCount val="8"/>
                <c:pt idx="0">
                  <c:v>0.0337444596813575</c:v>
                </c:pt>
                <c:pt idx="1">
                  <c:v>0.031616363222261</c:v>
                </c:pt>
                <c:pt idx="2">
                  <c:v>0.0295345297296666</c:v>
                </c:pt>
                <c:pt idx="3">
                  <c:v>0.0274974668498162</c:v>
                </c:pt>
                <c:pt idx="4">
                  <c:v>0.0255037457333669</c:v>
                </c:pt>
                <c:pt idx="5">
                  <c:v>0.0235519976930534</c:v>
                </c:pt>
                <c:pt idx="6">
                  <c:v>0.0216409110702464</c:v>
                </c:pt>
                <c:pt idx="7">
                  <c:v>0.0197692282953323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'Use Phase_Grid'!$M$134</c:f>
              <c:strCache>
                <c:ptCount val="1"/>
                <c:pt idx="0">
                  <c:v>NaMVP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Phase_Grid'!$J$186:$J$193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Phase_Grid'!$M$206:$M$213</c:f>
              <c:numCache>
                <c:formatCode>General</c:formatCode>
                <c:ptCount val="8"/>
                <c:pt idx="0">
                  <c:v>0.0572392090743645</c:v>
                </c:pt>
                <c:pt idx="1">
                  <c:v>0.055111112615268</c:v>
                </c:pt>
                <c:pt idx="2">
                  <c:v>0.0530292791226737</c:v>
                </c:pt>
                <c:pt idx="3">
                  <c:v>0.0509922162428233</c:v>
                </c:pt>
                <c:pt idx="4">
                  <c:v>0.048998495126374</c:v>
                </c:pt>
                <c:pt idx="5">
                  <c:v>0.0470467470860604</c:v>
                </c:pt>
                <c:pt idx="6">
                  <c:v>0.0451356604632534</c:v>
                </c:pt>
                <c:pt idx="7">
                  <c:v>0.0432639776883393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'Use Phase_Grid'!$O$134</c:f>
              <c:strCache>
                <c:ptCount val="1"/>
                <c:pt idx="0">
                  <c:v>NaMMO</c:v>
                </c:pt>
              </c:strCache>
            </c:strRef>
          </c:tx>
          <c:spPr>
            <a:solidFill>
              <a:srgbClr val="a5a5a5"/>
            </a:solidFill>
            <a:ln cap="rnd"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Phase_Grid'!$J$186:$J$193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Phase_Grid'!$O$206:$O$213</c:f>
              <c:numCache>
                <c:formatCode>General</c:formatCode>
                <c:ptCount val="8"/>
                <c:pt idx="0">
                  <c:v>0.0250360620697527</c:v>
                </c:pt>
                <c:pt idx="1">
                  <c:v>0.0229079656106562</c:v>
                </c:pt>
                <c:pt idx="2">
                  <c:v>0.0208261321180618</c:v>
                </c:pt>
                <c:pt idx="3">
                  <c:v>0.0187890692382115</c:v>
                </c:pt>
                <c:pt idx="4">
                  <c:v>0.0167953481217622</c:v>
                </c:pt>
                <c:pt idx="5">
                  <c:v>0.0148436000814486</c:v>
                </c:pt>
                <c:pt idx="6">
                  <c:v>0.0129325134586416</c:v>
                </c:pt>
                <c:pt idx="7">
                  <c:v>0.0110608306837275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'Use Phase_Grid'!$Q$134</c:f>
              <c:strCache>
                <c:ptCount val="1"/>
                <c:pt idx="0">
                  <c:v>NaNMMT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Phase_Grid'!$J$186:$J$193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Phase_Grid'!$Q$206:$Q$213</c:f>
              <c:numCache>
                <c:formatCode>General</c:formatCode>
                <c:ptCount val="8"/>
                <c:pt idx="0">
                  <c:v>0.0249803189095525</c:v>
                </c:pt>
                <c:pt idx="1">
                  <c:v>0.022852222450456</c:v>
                </c:pt>
                <c:pt idx="2">
                  <c:v>0.0207703889578617</c:v>
                </c:pt>
                <c:pt idx="3">
                  <c:v>0.0187333260780113</c:v>
                </c:pt>
                <c:pt idx="4">
                  <c:v>0.016739604961562</c:v>
                </c:pt>
                <c:pt idx="5">
                  <c:v>0.0147878569212484</c:v>
                </c:pt>
                <c:pt idx="6">
                  <c:v>0.0128767702984414</c:v>
                </c:pt>
                <c:pt idx="7">
                  <c:v>0.0110050875235273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'Use Phase_Grid'!$S$134</c:f>
              <c:strCache>
                <c:ptCount val="1"/>
                <c:pt idx="0">
                  <c:v>NaPBA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Phase_Grid'!$J$186:$J$193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Phase_Grid'!$S$206:$S$213</c:f>
              <c:numCache>
                <c:formatCode>General</c:formatCode>
                <c:ptCount val="8"/>
                <c:pt idx="0">
                  <c:v>0.0236794212569716</c:v>
                </c:pt>
                <c:pt idx="1">
                  <c:v>0.0215513247978751</c:v>
                </c:pt>
                <c:pt idx="2">
                  <c:v>0.0194694913052807</c:v>
                </c:pt>
                <c:pt idx="3">
                  <c:v>0.0174324284254303</c:v>
                </c:pt>
                <c:pt idx="4">
                  <c:v>0.015438707308981</c:v>
                </c:pt>
                <c:pt idx="5">
                  <c:v>0.0134869592686675</c:v>
                </c:pt>
                <c:pt idx="6">
                  <c:v>0.0115758726458605</c:v>
                </c:pt>
                <c:pt idx="7">
                  <c:v>0.00970418987094637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'Use Phase_Grid'!$U$134</c:f>
              <c:strCache>
                <c:ptCount val="1"/>
                <c:pt idx="0">
                  <c:v>LiNMC</c:v>
                </c:pt>
              </c:strCache>
            </c:strRef>
          </c:tx>
          <c:spPr>
            <a:solidFill>
              <a:srgbClr val="70ad47"/>
            </a:solidFill>
            <a:ln cap="rnd" w="284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Phase_Grid'!$J$186:$J$193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Phase_Grid'!$U$206:$U$213</c:f>
              <c:numCache>
                <c:formatCode>General</c:formatCode>
                <c:ptCount val="8"/>
                <c:pt idx="0">
                  <c:v>0.0268835542655845</c:v>
                </c:pt>
                <c:pt idx="1">
                  <c:v>0.0247554578064881</c:v>
                </c:pt>
                <c:pt idx="2">
                  <c:v>0.0226736243138937</c:v>
                </c:pt>
                <c:pt idx="3">
                  <c:v>0.0206365614340433</c:v>
                </c:pt>
                <c:pt idx="4">
                  <c:v>0.018642840317594</c:v>
                </c:pt>
                <c:pt idx="5">
                  <c:v>0.0166910922772804</c:v>
                </c:pt>
                <c:pt idx="6">
                  <c:v>0.0147800056544734</c:v>
                </c:pt>
                <c:pt idx="7">
                  <c:v>0.0129083228795593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'Use Phase_Grid'!$W$134</c:f>
              <c:strCache>
                <c:ptCount val="1"/>
                <c:pt idx="0">
                  <c:v>LiFP</c:v>
                </c:pt>
              </c:strCache>
            </c:strRef>
          </c:tx>
          <c:spPr>
            <a:solidFill>
              <a:srgbClr val="255e91"/>
            </a:solidFill>
            <a:ln cap="rnd" w="28440">
              <a:solidFill>
                <a:srgbClr val="255e9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Phase_Grid'!$J$186:$J$193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Phase_Grid'!$W$206:$W$213</c:f>
              <c:numCache>
                <c:formatCode>General</c:formatCode>
                <c:ptCount val="8"/>
                <c:pt idx="0">
                  <c:v>0.0252006903536393</c:v>
                </c:pt>
                <c:pt idx="1">
                  <c:v>0.0230725938945428</c:v>
                </c:pt>
                <c:pt idx="2">
                  <c:v>0.0209907604019485</c:v>
                </c:pt>
                <c:pt idx="3">
                  <c:v>0.0189536975220981</c:v>
                </c:pt>
                <c:pt idx="4">
                  <c:v>0.0169599764056488</c:v>
                </c:pt>
                <c:pt idx="5">
                  <c:v>0.0150082283653352</c:v>
                </c:pt>
                <c:pt idx="6">
                  <c:v>0.0130971417425282</c:v>
                </c:pt>
                <c:pt idx="7">
                  <c:v>0.0112254589676141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4168249"/>
        <c:axId val="13510081"/>
      </c:lineChart>
      <c:catAx>
        <c:axId val="5416824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3510081"/>
        <c:crosses val="autoZero"/>
        <c:auto val="1"/>
        <c:lblAlgn val="ctr"/>
        <c:lblOffset val="100"/>
        <c:noMultiLvlLbl val="0"/>
      </c:catAx>
      <c:valAx>
        <c:axId val="1351008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de-DE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de-DE" sz="1000" spc="-1" strike="noStrike">
                    <a:solidFill>
                      <a:srgbClr val="595959"/>
                    </a:solidFill>
                    <a:latin typeface="Calibri"/>
                  </a:rPr>
                  <a:t>Htox/kWh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4168249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171610673665792"/>
          <c:y val="0.742075029082903"/>
          <c:w val="0.779000874890639"/>
          <c:h val="0.23477690288713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20497466605251"/>
          <c:y val="0.0508982035928144"/>
          <c:w val="0.764394288346384"/>
          <c:h val="0.583166999334664"/>
        </c:manualLayout>
      </c:layout>
      <c:lineChart>
        <c:grouping val="standard"/>
        <c:varyColors val="0"/>
        <c:ser>
          <c:idx val="0"/>
          <c:order val="0"/>
          <c:tx>
            <c:strRef>
              <c:f>'Use Phase_Grid'!$K$134</c:f>
              <c:strCache>
                <c:ptCount val="1"/>
                <c:pt idx="0">
                  <c:v>NaNMC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Phase_Grid'!$J$186:$J$193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Phase_Grid'!$K$216:$K$223</c:f>
              <c:numCache>
                <c:formatCode>General</c:formatCode>
                <c:ptCount val="8"/>
                <c:pt idx="0">
                  <c:v>0.00349713640953345</c:v>
                </c:pt>
                <c:pt idx="1">
                  <c:v>0.00345743970623675</c:v>
                </c:pt>
                <c:pt idx="2">
                  <c:v>0.00341860597475084</c:v>
                </c:pt>
                <c:pt idx="3">
                  <c:v>0.00338060737727539</c:v>
                </c:pt>
                <c:pt idx="4">
                  <c:v>0.00334341726059728</c:v>
                </c:pt>
                <c:pt idx="5">
                  <c:v>0.00330701009374398</c:v>
                </c:pt>
                <c:pt idx="6">
                  <c:v>0.00327136140953345</c:v>
                </c:pt>
                <c:pt idx="7">
                  <c:v>0.00323644774973964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'Use Phase_Grid'!$M$134</c:f>
              <c:strCache>
                <c:ptCount val="1"/>
                <c:pt idx="0">
                  <c:v>NaMVP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Phase_Grid'!$J$186:$J$193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Phase_Grid'!$M$216:$M$223</c:f>
              <c:numCache>
                <c:formatCode>General</c:formatCode>
                <c:ptCount val="8"/>
                <c:pt idx="0">
                  <c:v>0.00123264419447638</c:v>
                </c:pt>
                <c:pt idx="1">
                  <c:v>0.00119294749117967</c:v>
                </c:pt>
                <c:pt idx="2">
                  <c:v>0.00115411375969377</c:v>
                </c:pt>
                <c:pt idx="3">
                  <c:v>0.00111611516221831</c:v>
                </c:pt>
                <c:pt idx="4">
                  <c:v>0.00107892504554021</c:v>
                </c:pt>
                <c:pt idx="5">
                  <c:v>0.0010425178786869</c:v>
                </c:pt>
                <c:pt idx="6">
                  <c:v>0.00100686919447638</c:v>
                </c:pt>
                <c:pt idx="7">
                  <c:v>0.000971955534682561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'Use Phase_Grid'!$O$134</c:f>
              <c:strCache>
                <c:ptCount val="1"/>
                <c:pt idx="0">
                  <c:v>NaMMO</c:v>
                </c:pt>
              </c:strCache>
            </c:strRef>
          </c:tx>
          <c:spPr>
            <a:solidFill>
              <a:srgbClr val="a5a5a5"/>
            </a:solidFill>
            <a:ln cap="rnd"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Phase_Grid'!$J$186:$J$193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Phase_Grid'!$O$216:$O$223</c:f>
              <c:numCache>
                <c:formatCode>General</c:formatCode>
                <c:ptCount val="8"/>
                <c:pt idx="0">
                  <c:v>0.000933761190827563</c:v>
                </c:pt>
                <c:pt idx="1">
                  <c:v>0.00089406448753086</c:v>
                </c:pt>
                <c:pt idx="2">
                  <c:v>0.000855230756044954</c:v>
                </c:pt>
                <c:pt idx="3">
                  <c:v>0.000817232158569499</c:v>
                </c:pt>
                <c:pt idx="4">
                  <c:v>0.000780042041891394</c:v>
                </c:pt>
                <c:pt idx="5">
                  <c:v>0.00074363487503809</c:v>
                </c:pt>
                <c:pt idx="6">
                  <c:v>0.000707986190827563</c:v>
                </c:pt>
                <c:pt idx="7">
                  <c:v>0.000673072531033749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'Use Phase_Grid'!$Q$134</c:f>
              <c:strCache>
                <c:ptCount val="1"/>
                <c:pt idx="0">
                  <c:v>NaNMMT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Phase_Grid'!$J$186:$J$193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Phase_Grid'!$Q$216:$Q$223</c:f>
              <c:numCache>
                <c:formatCode>General</c:formatCode>
                <c:ptCount val="8"/>
                <c:pt idx="0">
                  <c:v>0.00153005231632527</c:v>
                </c:pt>
                <c:pt idx="1">
                  <c:v>0.00149035561302857</c:v>
                </c:pt>
                <c:pt idx="2">
                  <c:v>0.00145152188154267</c:v>
                </c:pt>
                <c:pt idx="3">
                  <c:v>0.00141352328406721</c:v>
                </c:pt>
                <c:pt idx="4">
                  <c:v>0.0013763331673891</c:v>
                </c:pt>
                <c:pt idx="5">
                  <c:v>0.0013399260005358</c:v>
                </c:pt>
                <c:pt idx="6">
                  <c:v>0.00130427731632527</c:v>
                </c:pt>
                <c:pt idx="7">
                  <c:v>0.00126936365653146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'Use Phase_Grid'!$S$134</c:f>
              <c:strCache>
                <c:ptCount val="1"/>
                <c:pt idx="0">
                  <c:v>NaPBA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Phase_Grid'!$J$186:$J$193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Phase_Grid'!$S$216:$S$223</c:f>
              <c:numCache>
                <c:formatCode>General</c:formatCode>
                <c:ptCount val="8"/>
                <c:pt idx="0">
                  <c:v>0.000836242488222974</c:v>
                </c:pt>
                <c:pt idx="1">
                  <c:v>0.00079654578492627</c:v>
                </c:pt>
                <c:pt idx="2">
                  <c:v>0.000757712053440365</c:v>
                </c:pt>
                <c:pt idx="3">
                  <c:v>0.000719713455964909</c:v>
                </c:pt>
                <c:pt idx="4">
                  <c:v>0.000682523339286804</c:v>
                </c:pt>
                <c:pt idx="5">
                  <c:v>0.0006461161724335</c:v>
                </c:pt>
                <c:pt idx="6">
                  <c:v>0.000610467488222974</c:v>
                </c:pt>
                <c:pt idx="7">
                  <c:v>0.00057555382842916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'Use Phase_Grid'!$U$134</c:f>
              <c:strCache>
                <c:ptCount val="1"/>
                <c:pt idx="0">
                  <c:v>LiNMC</c:v>
                </c:pt>
              </c:strCache>
            </c:strRef>
          </c:tx>
          <c:spPr>
            <a:solidFill>
              <a:srgbClr val="70ad47"/>
            </a:solidFill>
            <a:ln cap="rnd" w="284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Phase_Grid'!$J$186:$J$193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Phase_Grid'!$U$216:$U$223</c:f>
              <c:numCache>
                <c:formatCode>General</c:formatCode>
                <c:ptCount val="8"/>
                <c:pt idx="0">
                  <c:v>0.00103257887374372</c:v>
                </c:pt>
                <c:pt idx="1">
                  <c:v>0.000992882170447016</c:v>
                </c:pt>
                <c:pt idx="2">
                  <c:v>0.00095404843896111</c:v>
                </c:pt>
                <c:pt idx="3">
                  <c:v>0.000916049841485654</c:v>
                </c:pt>
                <c:pt idx="4">
                  <c:v>0.000878859724807549</c:v>
                </c:pt>
                <c:pt idx="5">
                  <c:v>0.000842452557954246</c:v>
                </c:pt>
                <c:pt idx="6">
                  <c:v>0.000806803873743719</c:v>
                </c:pt>
                <c:pt idx="7">
                  <c:v>0.000771890213949905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'Use Phase_Grid'!$W$134</c:f>
              <c:strCache>
                <c:ptCount val="1"/>
                <c:pt idx="0">
                  <c:v>LiFP</c:v>
                </c:pt>
              </c:strCache>
            </c:strRef>
          </c:tx>
          <c:spPr>
            <a:solidFill>
              <a:srgbClr val="255e91"/>
            </a:solidFill>
            <a:ln cap="rnd" w="28440">
              <a:solidFill>
                <a:srgbClr val="255e9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Phase_Grid'!$J$186:$J$193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Phase_Grid'!$W$216:$W$223</c:f>
              <c:numCache>
                <c:formatCode>General</c:formatCode>
                <c:ptCount val="8"/>
                <c:pt idx="0">
                  <c:v>0.0016581983008082</c:v>
                </c:pt>
                <c:pt idx="1">
                  <c:v>0.00161850159751149</c:v>
                </c:pt>
                <c:pt idx="2">
                  <c:v>0.00157966786602559</c:v>
                </c:pt>
                <c:pt idx="3">
                  <c:v>0.00154166926855013</c:v>
                </c:pt>
                <c:pt idx="4">
                  <c:v>0.00150447915187203</c:v>
                </c:pt>
                <c:pt idx="5">
                  <c:v>0.00146807198501872</c:v>
                </c:pt>
                <c:pt idx="6">
                  <c:v>0.0014324233008082</c:v>
                </c:pt>
                <c:pt idx="7">
                  <c:v>0.00139750964101438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8575481"/>
        <c:axId val="98443899"/>
      </c:lineChart>
      <c:catAx>
        <c:axId val="9857548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8443899"/>
        <c:crosses val="autoZero"/>
        <c:auto val="1"/>
        <c:lblAlgn val="ctr"/>
        <c:lblOffset val="100"/>
        <c:noMultiLvlLbl val="0"/>
      </c:catAx>
      <c:valAx>
        <c:axId val="9844389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de-DE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de-DE" sz="1000" spc="-1" strike="noStrike">
                    <a:solidFill>
                      <a:srgbClr val="595959"/>
                    </a:solidFill>
                    <a:latin typeface="Calibri"/>
                  </a:rPr>
                  <a:t>RDP/kWh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8575481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171610673665792"/>
          <c:y val="0.742075029082903"/>
          <c:w val="0.779000874890639"/>
          <c:h val="0.23477690288713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204970377779488"/>
          <c:y val="0.0509115162294353"/>
          <c:w val="0.764407170885589"/>
          <c:h val="0.647176522899066"/>
        </c:manualLayout>
      </c:layout>
      <c:lineChart>
        <c:grouping val="standard"/>
        <c:varyColors val="0"/>
        <c:ser>
          <c:idx val="0"/>
          <c:order val="0"/>
          <c:tx>
            <c:strRef>
              <c:f>'Use Phase'!$K$137</c:f>
              <c:strCache>
                <c:ptCount val="1"/>
                <c:pt idx="0">
                  <c:v>NaNMC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Phase'!$J$139:$J$147</c:f>
              <c:strCache>
                <c:ptCount val="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</c:strCache>
            </c:strRef>
          </c:cat>
          <c:val>
            <c:numRef>
              <c:f>'Use Phase'!$K$139:$K$147</c:f>
              <c:numCache>
                <c:formatCode>0.00E+00</c:formatCode>
                <c:ptCount val="9"/>
                <c:pt idx="0">
                  <c:v>0.636525383442392</c:v>
                </c:pt>
                <c:pt idx="1">
                  <c:v>0.440871994758696</c:v>
                </c:pt>
                <c:pt idx="2">
                  <c:v>0.343045300416848</c:v>
                </c:pt>
                <c:pt idx="3">
                  <c:v>0.284349283811739</c:v>
                </c:pt>
                <c:pt idx="4">
                  <c:v>0.245218606075</c:v>
                </c:pt>
                <c:pt idx="5">
                  <c:v>0.217268121977329</c:v>
                </c:pt>
                <c:pt idx="6">
                  <c:v>0.196305258904076</c:v>
                </c:pt>
                <c:pt idx="7">
                  <c:v>0.180000809847102</c:v>
                </c:pt>
                <c:pt idx="8">
                  <c:v>0.166957250601522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'Use Phase'!$M$137</c:f>
              <c:strCache>
                <c:ptCount val="1"/>
                <c:pt idx="0">
                  <c:v>NaMVP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Phase'!$J$139:$J$147</c:f>
              <c:strCache>
                <c:ptCount val="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</c:strCache>
            </c:strRef>
          </c:cat>
          <c:val>
            <c:numRef>
              <c:f>'Use Phase'!$M$139:$M$147</c:f>
              <c:numCache>
                <c:formatCode>General</c:formatCode>
                <c:ptCount val="9"/>
                <c:pt idx="0">
                  <c:v>1.04120916983004</c:v>
                </c:pt>
                <c:pt idx="1">
                  <c:v>0.708440521822176</c:v>
                </c:pt>
                <c:pt idx="2">
                  <c:v>0.542056197818245</c:v>
                </c:pt>
                <c:pt idx="3">
                  <c:v>0.442225603415887</c:v>
                </c:pt>
                <c:pt idx="4">
                  <c:v>0.375671873814314</c:v>
                </c:pt>
                <c:pt idx="5">
                  <c:v>0.328133495527477</c:v>
                </c:pt>
                <c:pt idx="6">
                  <c:v>0.292479711812348</c:v>
                </c:pt>
                <c:pt idx="7">
                  <c:v>0.264748991145027</c:v>
                </c:pt>
                <c:pt idx="8">
                  <c:v>0.242564414611169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'Use Phase'!$O$137</c:f>
              <c:strCache>
                <c:ptCount val="1"/>
                <c:pt idx="0">
                  <c:v>NaMMO</c:v>
                </c:pt>
              </c:strCache>
            </c:strRef>
          </c:tx>
          <c:spPr>
            <a:solidFill>
              <a:srgbClr val="a5a5a5"/>
            </a:solidFill>
            <a:ln cap="rnd"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Phase'!$J$139:$J$147</c:f>
              <c:strCache>
                <c:ptCount val="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</c:strCache>
            </c:strRef>
          </c:cat>
          <c:val>
            <c:numRef>
              <c:f>'Use Phase'!$O$139:$O$147</c:f>
              <c:numCache>
                <c:formatCode>General</c:formatCode>
                <c:ptCount val="9"/>
                <c:pt idx="0">
                  <c:v>0.375553805003381</c:v>
                </c:pt>
                <c:pt idx="1">
                  <c:v>0.266890942466022</c:v>
                </c:pt>
                <c:pt idx="2">
                  <c:v>0.212559511197343</c:v>
                </c:pt>
                <c:pt idx="3">
                  <c:v>0.179960652436135</c:v>
                </c:pt>
                <c:pt idx="4">
                  <c:v>0.158228079928663</c:v>
                </c:pt>
                <c:pt idx="5">
                  <c:v>0.142704813851898</c:v>
                </c:pt>
                <c:pt idx="6">
                  <c:v>0.131062364294324</c:v>
                </c:pt>
                <c:pt idx="7">
                  <c:v>0.122007125749544</c:v>
                </c:pt>
                <c:pt idx="8">
                  <c:v>0.11476293491372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'Use Phase'!$Q$137</c:f>
              <c:strCache>
                <c:ptCount val="1"/>
                <c:pt idx="0">
                  <c:v>NaNMMT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Phase'!$J$139:$J$147</c:f>
              <c:strCache>
                <c:ptCount val="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</c:strCache>
            </c:strRef>
          </c:cat>
          <c:val>
            <c:numRef>
              <c:f>'Use Phase'!$Q$139:$Q$147</c:f>
              <c:numCache>
                <c:formatCode>General</c:formatCode>
                <c:ptCount val="9"/>
                <c:pt idx="0">
                  <c:v>0.355346414019721</c:v>
                </c:pt>
                <c:pt idx="1">
                  <c:v>0.253419348476915</c:v>
                </c:pt>
                <c:pt idx="2">
                  <c:v>0.202455815705512</c:v>
                </c:pt>
                <c:pt idx="3">
                  <c:v>0.171877696042671</c:v>
                </c:pt>
                <c:pt idx="4">
                  <c:v>0.15149228293411</c:v>
                </c:pt>
                <c:pt idx="5">
                  <c:v>0.136931273570852</c:v>
                </c:pt>
                <c:pt idx="6">
                  <c:v>0.126010516548408</c:v>
                </c:pt>
                <c:pt idx="7">
                  <c:v>0.117516594419841</c:v>
                </c:pt>
                <c:pt idx="8">
                  <c:v>0.110721456716988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'Use Phase'!$S$137</c:f>
              <c:strCache>
                <c:ptCount val="1"/>
                <c:pt idx="0">
                  <c:v>NaPBA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Phase'!$J$139:$J$147</c:f>
              <c:strCache>
                <c:ptCount val="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</c:strCache>
            </c:strRef>
          </c:cat>
          <c:val>
            <c:numRef>
              <c:f>'Use Phase'!$S$139:$S$147</c:f>
              <c:numCache>
                <c:formatCode>General</c:formatCode>
                <c:ptCount val="9"/>
                <c:pt idx="0">
                  <c:v>0.497550460342929</c:v>
                </c:pt>
                <c:pt idx="1">
                  <c:v>0.346001382164103</c:v>
                </c:pt>
                <c:pt idx="2">
                  <c:v>0.27022684307469</c:v>
                </c:pt>
                <c:pt idx="3">
                  <c:v>0.224762119621042</c:v>
                </c:pt>
                <c:pt idx="4">
                  <c:v>0.194452303985277</c:v>
                </c:pt>
                <c:pt idx="5">
                  <c:v>0.172802435674016</c:v>
                </c:pt>
                <c:pt idx="6">
                  <c:v>0.156565034440571</c:v>
                </c:pt>
                <c:pt idx="7">
                  <c:v>0.143935944592335</c:v>
                </c:pt>
                <c:pt idx="8">
                  <c:v>0.133832672713747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'Use Phase'!$U$137</c:f>
              <c:strCache>
                <c:ptCount val="1"/>
                <c:pt idx="0">
                  <c:v>LiNMC</c:v>
                </c:pt>
              </c:strCache>
            </c:strRef>
          </c:tx>
          <c:spPr>
            <a:solidFill>
              <a:srgbClr val="70ad47"/>
            </a:solidFill>
            <a:ln cap="rnd" w="284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Phase'!$J$139:$J$147</c:f>
              <c:strCache>
                <c:ptCount val="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</c:strCache>
            </c:strRef>
          </c:cat>
          <c:val>
            <c:numRef>
              <c:f>'Use Phase'!$U$139:$U$147</c:f>
              <c:numCache>
                <c:formatCode>General</c:formatCode>
                <c:ptCount val="9"/>
                <c:pt idx="0">
                  <c:v>0.286771619447418</c:v>
                </c:pt>
                <c:pt idx="1">
                  <c:v>0.207702818762047</c:v>
                </c:pt>
                <c:pt idx="2">
                  <c:v>0.168168418419361</c:v>
                </c:pt>
                <c:pt idx="3">
                  <c:v>0.14444777821375</c:v>
                </c:pt>
                <c:pt idx="4">
                  <c:v>0.128634018076676</c:v>
                </c:pt>
                <c:pt idx="5">
                  <c:v>0.117338475121623</c:v>
                </c:pt>
                <c:pt idx="6">
                  <c:v>0.108866817905333</c:v>
                </c:pt>
                <c:pt idx="7">
                  <c:v>0.102277751181552</c:v>
                </c:pt>
                <c:pt idx="8">
                  <c:v>0.0970064978025271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'Use Phase'!$W$137</c:f>
              <c:strCache>
                <c:ptCount val="1"/>
                <c:pt idx="0">
                  <c:v>LiFP</c:v>
                </c:pt>
              </c:strCache>
            </c:strRef>
          </c:tx>
          <c:spPr>
            <a:solidFill>
              <a:srgbClr val="255e91"/>
            </a:solidFill>
            <a:ln cap="rnd" w="28440">
              <a:solidFill>
                <a:srgbClr val="255e9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Phase'!$J$139:$J$147</c:f>
              <c:strCache>
                <c:ptCount val="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</c:strCache>
            </c:strRef>
          </c:cat>
          <c:val>
            <c:numRef>
              <c:f>'Use Phase'!$W$139:$W$147</c:f>
              <c:numCache>
                <c:formatCode>General</c:formatCode>
                <c:ptCount val="9"/>
                <c:pt idx="0">
                  <c:v>0.384637640696577</c:v>
                </c:pt>
                <c:pt idx="1">
                  <c:v>0.270726169066535</c:v>
                </c:pt>
                <c:pt idx="2">
                  <c:v>0.213770433251514</c:v>
                </c:pt>
                <c:pt idx="3">
                  <c:v>0.179596991762502</c:v>
                </c:pt>
                <c:pt idx="4">
                  <c:v>0.156814697436493</c:v>
                </c:pt>
                <c:pt idx="5">
                  <c:v>0.140541630060773</c:v>
                </c:pt>
                <c:pt idx="6">
                  <c:v>0.128336829528983</c:v>
                </c:pt>
                <c:pt idx="7">
                  <c:v>0.118844206893146</c:v>
                </c:pt>
                <c:pt idx="8">
                  <c:v>0.111250108784477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9279309"/>
        <c:axId val="60419281"/>
      </c:lineChart>
      <c:catAx>
        <c:axId val="5927930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0419281"/>
        <c:crosses val="autoZero"/>
        <c:auto val="1"/>
        <c:lblAlgn val="ctr"/>
        <c:lblOffset val="100"/>
        <c:noMultiLvlLbl val="0"/>
      </c:catAx>
      <c:valAx>
        <c:axId val="6041928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de-DE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de-DE" sz="1000" spc="-1" strike="noStrike">
                    <a:solidFill>
                      <a:srgbClr val="595959"/>
                    </a:solidFill>
                    <a:latin typeface="Calibri"/>
                  </a:rPr>
                  <a:t>AP/kWh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E+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9279309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188277340332458"/>
          <c:y val="0.822915573053368"/>
          <c:w val="0.779000874890639"/>
          <c:h val="0.14930664916885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204970377779488"/>
          <c:y val="0.0508951166932234"/>
          <c:w val="0.764407170885589"/>
          <c:h val="0.656387665198238"/>
        </c:manualLayout>
      </c:layout>
      <c:lineChart>
        <c:grouping val="standard"/>
        <c:varyColors val="0"/>
        <c:ser>
          <c:idx val="0"/>
          <c:order val="0"/>
          <c:tx>
            <c:strRef>
              <c:f>'Use Phase'!$K$137</c:f>
              <c:strCache>
                <c:ptCount val="1"/>
                <c:pt idx="0">
                  <c:v>NaNMC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Phase'!$J$139:$J$147</c:f>
              <c:strCache>
                <c:ptCount val="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</c:strCache>
            </c:strRef>
          </c:cat>
          <c:val>
            <c:numRef>
              <c:f>'Use Phase'!$K$161:$K$169</c:f>
              <c:numCache>
                <c:formatCode>0.00E+00</c:formatCode>
                <c:ptCount val="9"/>
                <c:pt idx="0">
                  <c:v>94.5979248869176</c:v>
                </c:pt>
                <c:pt idx="1">
                  <c:v>65.8325296347567</c:v>
                </c:pt>
                <c:pt idx="2">
                  <c:v>51.4498320086762</c:v>
                </c:pt>
                <c:pt idx="3">
                  <c:v>42.8202134330279</c:v>
                </c:pt>
                <c:pt idx="4">
                  <c:v>37.0671343825957</c:v>
                </c:pt>
                <c:pt idx="5">
                  <c:v>32.9577922037156</c:v>
                </c:pt>
                <c:pt idx="6">
                  <c:v>29.8757855695555</c:v>
                </c:pt>
                <c:pt idx="7">
                  <c:v>27.4786692985421</c:v>
                </c:pt>
                <c:pt idx="8">
                  <c:v>25.5609762817313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'Use Phase'!$M$137</c:f>
              <c:strCache>
                <c:ptCount val="1"/>
                <c:pt idx="0">
                  <c:v>NaMVP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Phase'!$J$139:$J$147</c:f>
              <c:strCache>
                <c:ptCount val="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</c:strCache>
            </c:strRef>
          </c:cat>
          <c:val>
            <c:numRef>
              <c:f>'Use Phase'!$M$161:$M$169</c:f>
              <c:numCache>
                <c:formatCode>General</c:formatCode>
                <c:ptCount val="9"/>
                <c:pt idx="0">
                  <c:v>133.990248969709</c:v>
                </c:pt>
                <c:pt idx="1">
                  <c:v>91.7221373059707</c:v>
                </c:pt>
                <c:pt idx="2">
                  <c:v>70.5880814741017</c:v>
                </c:pt>
                <c:pt idx="3">
                  <c:v>57.9076479749803</c:v>
                </c:pt>
                <c:pt idx="4">
                  <c:v>49.4540256422327</c:v>
                </c:pt>
                <c:pt idx="5">
                  <c:v>43.4157239759844</c:v>
                </c:pt>
                <c:pt idx="6">
                  <c:v>38.8869977262982</c:v>
                </c:pt>
                <c:pt idx="7">
                  <c:v>35.3646550876533</c:v>
                </c:pt>
                <c:pt idx="8">
                  <c:v>32.5467809767374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'Use Phase'!$O$137</c:f>
              <c:strCache>
                <c:ptCount val="1"/>
                <c:pt idx="0">
                  <c:v>NaMMO</c:v>
                </c:pt>
              </c:strCache>
            </c:strRef>
          </c:tx>
          <c:spPr>
            <a:solidFill>
              <a:srgbClr val="a5a5a5"/>
            </a:solidFill>
            <a:ln cap="rnd"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Phase'!$J$139:$J$147</c:f>
              <c:strCache>
                <c:ptCount val="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</c:strCache>
            </c:strRef>
          </c:cat>
          <c:val>
            <c:numRef>
              <c:f>'Use Phase'!$O$161:$O$169</c:f>
              <c:numCache>
                <c:formatCode>General</c:formatCode>
                <c:ptCount val="9"/>
                <c:pt idx="0">
                  <c:v>80.7952684331456</c:v>
                </c:pt>
                <c:pt idx="1">
                  <c:v>56.6307586655753</c:v>
                </c:pt>
                <c:pt idx="2">
                  <c:v>44.5485037817902</c:v>
                </c:pt>
                <c:pt idx="3">
                  <c:v>37.2991508515191</c:v>
                </c:pt>
                <c:pt idx="4">
                  <c:v>32.466248898005</c:v>
                </c:pt>
                <c:pt idx="5">
                  <c:v>29.0141760740664</c:v>
                </c:pt>
                <c:pt idx="6">
                  <c:v>26.4251214561125</c:v>
                </c:pt>
                <c:pt idx="7">
                  <c:v>24.411412308815</c:v>
                </c:pt>
                <c:pt idx="8">
                  <c:v>22.8004449909769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'Use Phase'!$Q$137</c:f>
              <c:strCache>
                <c:ptCount val="1"/>
                <c:pt idx="0">
                  <c:v>NaNMMT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Phase'!$J$139:$J$147</c:f>
              <c:strCache>
                <c:ptCount val="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</c:strCache>
            </c:strRef>
          </c:cat>
          <c:val>
            <c:numRef>
              <c:f>'Use Phase'!$Q$161:$Q$169</c:f>
              <c:numCache>
                <c:formatCode>General</c:formatCode>
                <c:ptCount val="9"/>
                <c:pt idx="0">
                  <c:v>67.0265504179956</c:v>
                </c:pt>
                <c:pt idx="1">
                  <c:v>47.451613322142</c:v>
                </c:pt>
                <c:pt idx="2">
                  <c:v>37.6641447742152</c:v>
                </c:pt>
                <c:pt idx="3">
                  <c:v>31.7916636454591</c:v>
                </c:pt>
                <c:pt idx="4">
                  <c:v>27.8766762262884</c:v>
                </c:pt>
                <c:pt idx="5">
                  <c:v>25.0802566411664</c:v>
                </c:pt>
                <c:pt idx="6">
                  <c:v>22.982941952325</c:v>
                </c:pt>
                <c:pt idx="7">
                  <c:v>21.3516971943372</c:v>
                </c:pt>
                <c:pt idx="8">
                  <c:v>20.0467013879469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'Use Phase'!$S$137</c:f>
              <c:strCache>
                <c:ptCount val="1"/>
                <c:pt idx="0">
                  <c:v>NaPBA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Phase'!$J$139:$J$147</c:f>
              <c:strCache>
                <c:ptCount val="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</c:strCache>
            </c:strRef>
          </c:cat>
          <c:val>
            <c:numRef>
              <c:f>'Use Phase'!$S$161:$S$169</c:f>
              <c:numCache>
                <c:formatCode>General</c:formatCode>
                <c:ptCount val="9"/>
                <c:pt idx="0">
                  <c:v>122.464952407738</c:v>
                </c:pt>
                <c:pt idx="1">
                  <c:v>84.0386062646565</c:v>
                </c:pt>
                <c:pt idx="2">
                  <c:v>64.8254331931161</c:v>
                </c:pt>
                <c:pt idx="3">
                  <c:v>53.2975293501918</c:v>
                </c:pt>
                <c:pt idx="4">
                  <c:v>45.6122601215756</c:v>
                </c:pt>
                <c:pt idx="5">
                  <c:v>40.1227821011354</c:v>
                </c:pt>
                <c:pt idx="6">
                  <c:v>36.0056735858054</c:v>
                </c:pt>
                <c:pt idx="7">
                  <c:v>32.8034780738819</c:v>
                </c:pt>
                <c:pt idx="8">
                  <c:v>30.2417216643432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'Use Phase'!$U$137</c:f>
              <c:strCache>
                <c:ptCount val="1"/>
                <c:pt idx="0">
                  <c:v>LiNMC</c:v>
                </c:pt>
              </c:strCache>
            </c:strRef>
          </c:tx>
          <c:spPr>
            <a:solidFill>
              <a:srgbClr val="70ad47"/>
            </a:solidFill>
            <a:ln cap="rnd" w="284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Phase'!$J$139:$J$147</c:f>
              <c:strCache>
                <c:ptCount val="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</c:strCache>
            </c:strRef>
          </c:cat>
          <c:val>
            <c:numRef>
              <c:f>'Use Phase'!$U$161:$U$169</c:f>
              <c:numCache>
                <c:formatCode>General</c:formatCode>
                <c:ptCount val="9"/>
                <c:pt idx="0">
                  <c:v>51.5173640262873</c:v>
                </c:pt>
                <c:pt idx="1">
                  <c:v>37.1121557276698</c:v>
                </c:pt>
                <c:pt idx="2">
                  <c:v>29.909551578361</c:v>
                </c:pt>
                <c:pt idx="3">
                  <c:v>25.5879890887758</c:v>
                </c:pt>
                <c:pt idx="4">
                  <c:v>22.7069474290523</c:v>
                </c:pt>
                <c:pt idx="5">
                  <c:v>20.6490605292498</c:v>
                </c:pt>
                <c:pt idx="6">
                  <c:v>19.1056453543979</c:v>
                </c:pt>
                <c:pt idx="7">
                  <c:v>17.9052113295131</c:v>
                </c:pt>
                <c:pt idx="8">
                  <c:v>16.9448641096053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'Use Phase'!$W$137</c:f>
              <c:strCache>
                <c:ptCount val="1"/>
                <c:pt idx="0">
                  <c:v>LiFP</c:v>
                </c:pt>
              </c:strCache>
            </c:strRef>
          </c:tx>
          <c:spPr>
            <a:solidFill>
              <a:srgbClr val="255e91"/>
            </a:solidFill>
            <a:ln cap="rnd" w="28440">
              <a:solidFill>
                <a:srgbClr val="255e9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Phase'!$J$139:$J$147</c:f>
              <c:strCache>
                <c:ptCount val="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</c:strCache>
            </c:strRef>
          </c:cat>
          <c:val>
            <c:numRef>
              <c:f>'Use Phase'!$W$161:$W$169</c:f>
              <c:numCache>
                <c:formatCode>General</c:formatCode>
                <c:ptCount val="9"/>
                <c:pt idx="0">
                  <c:v>74.3000662863471</c:v>
                </c:pt>
                <c:pt idx="1">
                  <c:v>51.9286821837296</c:v>
                </c:pt>
                <c:pt idx="2">
                  <c:v>40.7429901324209</c:v>
                </c:pt>
                <c:pt idx="3">
                  <c:v>34.0315749016356</c:v>
                </c:pt>
                <c:pt idx="4">
                  <c:v>29.5572980811121</c:v>
                </c:pt>
                <c:pt idx="5">
                  <c:v>26.3613860664525</c:v>
                </c:pt>
                <c:pt idx="6">
                  <c:v>23.9644520554577</c:v>
                </c:pt>
                <c:pt idx="7">
                  <c:v>22.1001700469063</c:v>
                </c:pt>
                <c:pt idx="8">
                  <c:v>20.6087444400651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1492144"/>
        <c:axId val="87359536"/>
      </c:lineChart>
      <c:catAx>
        <c:axId val="3149214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7359536"/>
        <c:crosses val="autoZero"/>
        <c:auto val="1"/>
        <c:lblAlgn val="ctr"/>
        <c:lblOffset val="100"/>
        <c:noMultiLvlLbl val="0"/>
      </c:catAx>
      <c:valAx>
        <c:axId val="8735953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de-DE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de-DE" sz="1000" spc="-1" strike="noStrike">
                    <a:solidFill>
                      <a:srgbClr val="595959"/>
                    </a:solidFill>
                    <a:latin typeface="Calibri"/>
                  </a:rPr>
                  <a:t>GWP/kWh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E+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1492144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171610673665792"/>
          <c:y val="0.827545202682998"/>
          <c:w val="0.779000874890639"/>
          <c:h val="0.14930664916885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204954954954955"/>
          <c:y val="0.0508986798154923"/>
          <c:w val="0.764367816091954"/>
          <c:h val="0.592015269603945"/>
        </c:manualLayout>
      </c:layout>
      <c:lineChart>
        <c:grouping val="standard"/>
        <c:varyColors val="0"/>
        <c:ser>
          <c:idx val="0"/>
          <c:order val="0"/>
          <c:tx>
            <c:strRef>
              <c:f>'Use Phase'!$K$137</c:f>
              <c:strCache>
                <c:ptCount val="1"/>
                <c:pt idx="0">
                  <c:v>NaNMC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Phase'!$K$228:$K$235</c:f>
              <c:numCache>
                <c:formatCode>General</c:formatCode>
                <c:ptCount val="8"/>
                <c:pt idx="0">
                  <c:v>0.2133342646575</c:v>
                </c:pt>
                <c:pt idx="1">
                  <c:v>0.20472619581511</c:v>
                </c:pt>
                <c:pt idx="2">
                  <c:v>0.196305258904076</c:v>
                </c:pt>
                <c:pt idx="3">
                  <c:v>0.188065417410484</c:v>
                </c:pt>
                <c:pt idx="4">
                  <c:v>0.180000891693351</c:v>
                </c:pt>
                <c:pt idx="5">
                  <c:v>0.172106145465</c:v>
                </c:pt>
                <c:pt idx="6">
                  <c:v>0.164375873116406</c:v>
                </c:pt>
                <c:pt idx="7">
                  <c:v>0.156804987826547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'Use Phase'!$M$137</c:f>
              <c:strCache>
                <c:ptCount val="1"/>
                <c:pt idx="0">
                  <c:v>NaMVP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Phase'!$M$228:$M$235</c:f>
              <c:numCache>
                <c:formatCode>General</c:formatCode>
                <c:ptCount val="8"/>
                <c:pt idx="0">
                  <c:v>0.21070230602253</c:v>
                </c:pt>
                <c:pt idx="1">
                  <c:v>0.202123159802502</c:v>
                </c:pt>
                <c:pt idx="2">
                  <c:v>0.19373051676117</c:v>
                </c:pt>
                <c:pt idx="3">
                  <c:v>0.185518360666964</c:v>
                </c:pt>
                <c:pt idx="4">
                  <c:v>0.177480931298167</c:v>
                </c:pt>
                <c:pt idx="5">
                  <c:v>0.169612710968712</c:v>
                </c:pt>
                <c:pt idx="6">
                  <c:v>0.161908411896122</c:v>
                </c:pt>
                <c:pt idx="7">
                  <c:v>0.154362964350801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'Use Phase'!$O$137</c:f>
              <c:strCache>
                <c:ptCount val="1"/>
                <c:pt idx="0">
                  <c:v>NaMMO</c:v>
                </c:pt>
              </c:strCache>
            </c:strRef>
          </c:tx>
          <c:spPr>
            <a:solidFill>
              <a:srgbClr val="a5a5a5"/>
            </a:solidFill>
            <a:ln cap="rnd"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Phase'!$O$228:$O$235</c:f>
              <c:numCache>
                <c:formatCode>General</c:formatCode>
                <c:ptCount val="8"/>
                <c:pt idx="0">
                  <c:v>0.146641527945309</c:v>
                </c:pt>
                <c:pt idx="1">
                  <c:v>0.138766346319536</c:v>
                </c:pt>
                <c:pt idx="2">
                  <c:v>0.131062364294324</c:v>
                </c:pt>
                <c:pt idx="3">
                  <c:v>0.123524059301911</c:v>
                </c:pt>
                <c:pt idx="4">
                  <c:v>0.116146143777423</c:v>
                </c:pt>
                <c:pt idx="5">
                  <c:v>0.108923552790292</c:v>
                </c:pt>
                <c:pt idx="6">
                  <c:v>0.101851432448727</c:v>
                </c:pt>
                <c:pt idx="7">
                  <c:v>0.0949251290214203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'Use Phase'!$Q$137</c:f>
              <c:strCache>
                <c:ptCount val="1"/>
                <c:pt idx="0">
                  <c:v>NaNMMT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Phase'!$Q$228:$Q$235</c:f>
              <c:numCache>
                <c:formatCode>General</c:formatCode>
                <c:ptCount val="8"/>
                <c:pt idx="0">
                  <c:v>0.141477416916151</c:v>
                </c:pt>
                <c:pt idx="1">
                  <c:v>0.133658983763226</c:v>
                </c:pt>
                <c:pt idx="2">
                  <c:v>0.126010516548408</c:v>
                </c:pt>
                <c:pt idx="3">
                  <c:v>0.118526532499501</c:v>
                </c:pt>
                <c:pt idx="4">
                  <c:v>0.111201782153762</c:v>
                </c:pt>
                <c:pt idx="5">
                  <c:v>0.104031237078459</c:v>
                </c:pt>
                <c:pt idx="6">
                  <c:v>0.0970100783588915</c:v>
                </c:pt>
                <c:pt idx="7">
                  <c:v>0.0901336857984905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'Use Phase'!$S$137</c:f>
              <c:strCache>
                <c:ptCount val="1"/>
                <c:pt idx="0">
                  <c:v>NaPBA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Phase'!$S$228:$S$235</c:f>
              <c:numCache>
                <c:formatCode>General</c:formatCode>
                <c:ptCount val="8"/>
                <c:pt idx="0">
                  <c:v>0.130447925098242</c:v>
                </c:pt>
                <c:pt idx="1">
                  <c:v>0.122750695152107</c:v>
                </c:pt>
                <c:pt idx="2">
                  <c:v>0.115220796291758</c:v>
                </c:pt>
                <c:pt idx="3">
                  <c:v>0.107852830740234</c:v>
                </c:pt>
                <c:pt idx="4">
                  <c:v>0.10064163041321</c:v>
                </c:pt>
                <c:pt idx="5">
                  <c:v>0.0935822448299133</c:v>
                </c:pt>
                <c:pt idx="6">
                  <c:v>0.0866699297796018</c:v>
                </c:pt>
                <c:pt idx="7">
                  <c:v>0.0799001366890904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'Use Phase'!$U$137</c:f>
              <c:strCache>
                <c:ptCount val="1"/>
                <c:pt idx="0">
                  <c:v>LiNMC</c:v>
                </c:pt>
              </c:strCache>
            </c:strRef>
          </c:tx>
          <c:spPr>
            <a:solidFill>
              <a:srgbClr val="70ad47"/>
            </a:solidFill>
            <a:ln cap="rnd" w="284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Phase'!$U$228:$U$235</c:f>
              <c:numCache>
                <c:formatCode>General</c:formatCode>
                <c:ptCount val="8"/>
                <c:pt idx="0">
                  <c:v>0.123952747192118</c:v>
                </c:pt>
                <c:pt idx="1">
                  <c:v>0.116326892827369</c:v>
                </c:pt>
                <c:pt idx="2">
                  <c:v>0.108866817905333</c:v>
                </c:pt>
                <c:pt idx="3">
                  <c:v>0.10156717470205</c:v>
                </c:pt>
                <c:pt idx="4">
                  <c:v>0.0944228430562833</c:v>
                </c:pt>
                <c:pt idx="5">
                  <c:v>0.0874289183925329</c:v>
                </c:pt>
                <c:pt idx="6">
                  <c:v>0.0805807004926107</c:v>
                </c:pt>
                <c:pt idx="7">
                  <c:v>0.073873682961759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'Use Phase'!$W$137</c:f>
              <c:strCache>
                <c:ptCount val="1"/>
                <c:pt idx="0">
                  <c:v>LiFP</c:v>
                </c:pt>
              </c:strCache>
            </c:strRef>
          </c:tx>
          <c:spPr>
            <a:solidFill>
              <a:srgbClr val="255e91"/>
            </a:solidFill>
            <a:ln cap="rnd" w="28440">
              <a:solidFill>
                <a:srgbClr val="255e9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Phase'!$W$228:$W$235</c:f>
              <c:numCache>
                <c:formatCode>General</c:formatCode>
                <c:ptCount val="8"/>
                <c:pt idx="0">
                  <c:v>0.113779842198066</c:v>
                </c:pt>
                <c:pt idx="1">
                  <c:v>0.106265777998087</c:v>
                </c:pt>
                <c:pt idx="2">
                  <c:v>0.0989150630198472</c:v>
                </c:pt>
                <c:pt idx="3">
                  <c:v>0.0917224279336123</c:v>
                </c:pt>
                <c:pt idx="4">
                  <c:v>0.0846828276364463</c:v>
                </c:pt>
                <c:pt idx="5">
                  <c:v>0.0777914294507995</c:v>
                </c:pt>
                <c:pt idx="6">
                  <c:v>0.071043602060687</c:v>
                </c:pt>
                <c:pt idx="7">
                  <c:v>0.0644349051322263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8097009"/>
        <c:axId val="64189157"/>
      </c:lineChart>
      <c:catAx>
        <c:axId val="6809700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4189157"/>
        <c:crosses val="autoZero"/>
        <c:auto val="1"/>
        <c:lblAlgn val="ctr"/>
        <c:lblOffset val="100"/>
        <c:noMultiLvlLbl val="0"/>
      </c:catAx>
      <c:valAx>
        <c:axId val="6418915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de-DE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de-DE" sz="1000" spc="-1" strike="noStrike">
                    <a:solidFill>
                      <a:srgbClr val="595959"/>
                    </a:solidFill>
                    <a:latin typeface="Calibri"/>
                  </a:rPr>
                  <a:t>AP/kWh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8097009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171610673665792"/>
          <c:y val="0.745673896026155"/>
          <c:w val="0.779000874890639"/>
          <c:h val="0.23117787908090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204954954954955"/>
          <c:y val="0.0508982035928144"/>
          <c:w val="0.764367816091954"/>
          <c:h val="0.583166999334664"/>
        </c:manualLayout>
      </c:layout>
      <c:lineChart>
        <c:grouping val="standard"/>
        <c:varyColors val="0"/>
        <c:ser>
          <c:idx val="0"/>
          <c:order val="0"/>
          <c:tx>
            <c:strRef>
              <c:f>'Use Phase'!$K$137</c:f>
              <c:strCache>
                <c:ptCount val="1"/>
                <c:pt idx="0">
                  <c:v>NaNMC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Phase'!$K$238:$K$245</c:f>
              <c:numCache>
                <c:formatCode>General</c:formatCode>
                <c:ptCount val="8"/>
                <c:pt idx="0">
                  <c:v>32.6612474711012</c:v>
                </c:pt>
                <c:pt idx="1">
                  <c:v>31.2532117846056</c:v>
                </c:pt>
                <c:pt idx="2">
                  <c:v>29.8757855695555</c:v>
                </c:pt>
                <c:pt idx="3">
                  <c:v>28.5279814236463</c:v>
                </c:pt>
                <c:pt idx="4">
                  <c:v>27.2088539616926</c:v>
                </c:pt>
                <c:pt idx="5">
                  <c:v>25.9174976042011</c:v>
                </c:pt>
                <c:pt idx="6">
                  <c:v>24.6530445041574</c:v>
                </c:pt>
                <c:pt idx="7">
                  <c:v>23.4146626020526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'Use Phase'!$M$137</c:f>
              <c:strCache>
                <c:ptCount val="1"/>
                <c:pt idx="0">
                  <c:v>NaMVP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Phase'!$M$238:$M$245</c:f>
              <c:numCache>
                <c:formatCode>General</c:formatCode>
                <c:ptCount val="8"/>
                <c:pt idx="0">
                  <c:v>29.3265129431475</c:v>
                </c:pt>
                <c:pt idx="1">
                  <c:v>27.955122691025</c:v>
                </c:pt>
                <c:pt idx="2">
                  <c:v>26.6135452704703</c:v>
                </c:pt>
                <c:pt idx="3">
                  <c:v>25.3008189772395</c:v>
                </c:pt>
                <c:pt idx="4">
                  <c:v>24.0160230306731</c:v>
                </c:pt>
                <c:pt idx="5">
                  <c:v>22.7582754198239</c:v>
                </c:pt>
                <c:pt idx="6">
                  <c:v>21.5267308842008</c:v>
                </c:pt>
                <c:pt idx="7">
                  <c:v>20.3205790194152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'Use Phase'!$O$137</c:f>
              <c:strCache>
                <c:ptCount val="1"/>
                <c:pt idx="0">
                  <c:v>NaMMO</c:v>
                </c:pt>
              </c:strCache>
            </c:strRef>
          </c:tx>
          <c:spPr>
            <a:solidFill>
              <a:srgbClr val="a5a5a5"/>
            </a:solidFill>
            <a:ln cap="rnd"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Phase'!$O$238:$O$245</c:f>
              <c:numCache>
                <c:formatCode>General</c:formatCode>
                <c:ptCount val="8"/>
                <c:pt idx="0">
                  <c:v>29.133901932915</c:v>
                </c:pt>
                <c:pt idx="1">
                  <c:v>27.7646282853005</c:v>
                </c:pt>
                <c:pt idx="2">
                  <c:v>26.4251214561125</c:v>
                </c:pt>
                <c:pt idx="3">
                  <c:v>25.1144212254016</c:v>
                </c:pt>
                <c:pt idx="4">
                  <c:v>23.831608233642</c:v>
                </c:pt>
                <c:pt idx="5">
                  <c:v>22.5758018311826</c:v>
                </c:pt>
                <c:pt idx="6">
                  <c:v>21.3461580621078</c:v>
                </c:pt>
                <c:pt idx="7">
                  <c:v>20.1418677728077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'Use Phase'!$Q$137</c:f>
              <c:strCache>
                <c:ptCount val="1"/>
                <c:pt idx="0">
                  <c:v>NaNMMT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Phase'!$Q$238:$Q$245</c:f>
              <c:numCache>
                <c:formatCode>General</c:formatCode>
                <c:ptCount val="8"/>
                <c:pt idx="0">
                  <c:v>25.6152295512655</c:v>
                </c:pt>
                <c:pt idx="1">
                  <c:v>24.2846226331198</c:v>
                </c:pt>
                <c:pt idx="2">
                  <c:v>22.982941952325</c:v>
                </c:pt>
                <c:pt idx="3">
                  <c:v>21.7092544044505</c:v>
                </c:pt>
                <c:pt idx="4">
                  <c:v>20.4626665916372</c:v>
                </c:pt>
                <c:pt idx="5">
                  <c:v>19.2423227327779</c:v>
                </c:pt>
                <c:pt idx="6">
                  <c:v>18.0474027043115</c:v>
                </c:pt>
                <c:pt idx="7">
                  <c:v>16.8771202022052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'Use Phase'!$S$137</c:f>
              <c:strCache>
                <c:ptCount val="1"/>
                <c:pt idx="0">
                  <c:v>NaPBA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Phase'!$S$238:$S$245</c:f>
              <c:numCache>
                <c:formatCode>General</c:formatCode>
                <c:ptCount val="8"/>
                <c:pt idx="0">
                  <c:v>27.6251596411422</c:v>
                </c:pt>
                <c:pt idx="1">
                  <c:v>26.2724655791516</c:v>
                </c:pt>
                <c:pt idx="2">
                  <c:v>24.949177909813</c:v>
                </c:pt>
                <c:pt idx="3">
                  <c:v>23.654348039815</c:v>
                </c:pt>
                <c:pt idx="4">
                  <c:v>22.3870677415191</c:v>
                </c:pt>
                <c:pt idx="5">
                  <c:v>21.1464670284505</c:v>
                </c:pt>
                <c:pt idx="6">
                  <c:v>19.9317121635708</c:v>
                </c:pt>
                <c:pt idx="7">
                  <c:v>18.7420037907505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'Use Phase'!$U$137</c:f>
              <c:strCache>
                <c:ptCount val="1"/>
                <c:pt idx="0">
                  <c:v>LiNMC</c:v>
                </c:pt>
              </c:strCache>
            </c:strRef>
          </c:tx>
          <c:spPr>
            <a:solidFill>
              <a:srgbClr val="70ad47"/>
            </a:solidFill>
            <a:ln cap="rnd" w="284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Phase'!$U$238:$U$245</c:f>
              <c:numCache>
                <c:formatCode>General</c:formatCode>
                <c:ptCount val="8"/>
                <c:pt idx="0">
                  <c:v>21.6517708067179</c:v>
                </c:pt>
                <c:pt idx="1">
                  <c:v>20.3647183802704</c:v>
                </c:pt>
                <c:pt idx="2">
                  <c:v>19.1056453543979</c:v>
                </c:pt>
                <c:pt idx="3">
                  <c:v>17.8736491677915</c:v>
                </c:pt>
                <c:pt idx="4">
                  <c:v>16.6678656660065</c:v>
                </c:pt>
                <c:pt idx="5">
                  <c:v>15.4874670800485</c:v>
                </c:pt>
                <c:pt idx="6">
                  <c:v>14.331660131298</c:v>
                </c:pt>
                <c:pt idx="7">
                  <c:v>13.1996842536558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'Use Phase'!$W$137</c:f>
              <c:strCache>
                <c:ptCount val="1"/>
                <c:pt idx="0">
                  <c:v>LiFP</c:v>
                </c:pt>
              </c:strCache>
            </c:strRef>
          </c:tx>
          <c:spPr>
            <a:solidFill>
              <a:srgbClr val="255e91"/>
            </a:solidFill>
            <a:ln cap="rnd" w="28440">
              <a:solidFill>
                <a:srgbClr val="255e9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Phase'!$W$238:$W$245</c:f>
              <c:numCache>
                <c:formatCode>General</c:formatCode>
                <c:ptCount val="8"/>
                <c:pt idx="0">
                  <c:v>20.5151050232227</c:v>
                </c:pt>
                <c:pt idx="1">
                  <c:v>19.2405434295609</c:v>
                </c:pt>
                <c:pt idx="2">
                  <c:v>17.9936896966309</c:v>
                </c:pt>
                <c:pt idx="3">
                  <c:v>16.7736500224735</c:v>
                </c:pt>
                <c:pt idx="4">
                  <c:v>15.5795686392558</c:v>
                </c:pt>
                <c:pt idx="5">
                  <c:v>14.4106258114741</c:v>
                </c:pt>
                <c:pt idx="6">
                  <c:v>13.2660359592713</c:v>
                </c:pt>
                <c:pt idx="7">
                  <c:v>12.1450458978355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0881269"/>
        <c:axId val="31384795"/>
      </c:lineChart>
      <c:catAx>
        <c:axId val="3088126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1384795"/>
        <c:crosses val="autoZero"/>
        <c:auto val="1"/>
        <c:lblAlgn val="ctr"/>
        <c:lblOffset val="100"/>
        <c:noMultiLvlLbl val="0"/>
      </c:catAx>
      <c:valAx>
        <c:axId val="3138479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de-DE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de-DE" sz="1000" spc="-1" strike="noStrike">
                    <a:solidFill>
                      <a:srgbClr val="595959"/>
                    </a:solidFill>
                    <a:latin typeface="Calibri"/>
                  </a:rPr>
                  <a:t>GWP/kWh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0881269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171610673665792"/>
          <c:y val="0.742075029082903"/>
          <c:w val="0.779000874890639"/>
          <c:h val="0.23477690288713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204954954954955"/>
          <c:y val="0.0509123492994461"/>
          <c:w val="0.764367816091954"/>
          <c:h val="0.656402737047898"/>
        </c:manualLayout>
      </c:layout>
      <c:lineChart>
        <c:grouping val="standard"/>
        <c:varyColors val="0"/>
        <c:ser>
          <c:idx val="0"/>
          <c:order val="0"/>
          <c:tx>
            <c:strRef>
              <c:f>'Use Phase'!$K$137</c:f>
              <c:strCache>
                <c:ptCount val="1"/>
                <c:pt idx="0">
                  <c:v>NaNMC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Phase'!$J$139:$J$147</c:f>
              <c:strCache>
                <c:ptCount val="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</c:strCache>
            </c:strRef>
          </c:cat>
          <c:val>
            <c:numRef>
              <c:f>'Use Phase'!$K$183:$K$191</c:f>
              <c:numCache>
                <c:formatCode>0.00E+00</c:formatCode>
                <c:ptCount val="9"/>
                <c:pt idx="0">
                  <c:v>0.0657059276143187</c:v>
                </c:pt>
                <c:pt idx="1">
                  <c:v>0.0465342184095458</c:v>
                </c:pt>
                <c:pt idx="2">
                  <c:v>0.0369483638071594</c:v>
                </c:pt>
                <c:pt idx="3">
                  <c:v>0.0311968510457275</c:v>
                </c:pt>
                <c:pt idx="4">
                  <c:v>0.0273625092047729</c:v>
                </c:pt>
                <c:pt idx="5">
                  <c:v>0.0246236936040911</c:v>
                </c:pt>
                <c:pt idx="6">
                  <c:v>0.0225695819035797</c:v>
                </c:pt>
                <c:pt idx="7">
                  <c:v>0.0209719394698486</c:v>
                </c:pt>
                <c:pt idx="8">
                  <c:v>0.0196938255228637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'Use Phase'!$M$137</c:f>
              <c:strCache>
                <c:ptCount val="1"/>
                <c:pt idx="0">
                  <c:v>NaMVP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Phase'!$J$139:$J$147</c:f>
              <c:strCache>
                <c:ptCount val="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</c:strCache>
            </c:strRef>
          </c:cat>
          <c:val>
            <c:numRef>
              <c:f>'Use Phase'!$M$183:$M$191</c:f>
              <c:numCache>
                <c:formatCode>General</c:formatCode>
                <c:ptCount val="9"/>
                <c:pt idx="0">
                  <c:v>0.272204605097612</c:v>
                </c:pt>
                <c:pt idx="1">
                  <c:v>0.183833032072243</c:v>
                </c:pt>
                <c:pt idx="2">
                  <c:v>0.139647245559559</c:v>
                </c:pt>
                <c:pt idx="3">
                  <c:v>0.113135773651948</c:v>
                </c:pt>
                <c:pt idx="4">
                  <c:v>0.0954614590468744</c:v>
                </c:pt>
                <c:pt idx="5">
                  <c:v>0.0828369486146788</c:v>
                </c:pt>
                <c:pt idx="6">
                  <c:v>0.0733685657905321</c:v>
                </c:pt>
                <c:pt idx="7">
                  <c:v>0.066004268038418</c:v>
                </c:pt>
                <c:pt idx="8">
                  <c:v>0.0601128298367268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'Use Phase'!$O$137</c:f>
              <c:strCache>
                <c:ptCount val="1"/>
                <c:pt idx="0">
                  <c:v>NaMMO</c:v>
                </c:pt>
              </c:strCache>
            </c:strRef>
          </c:tx>
          <c:spPr>
            <a:solidFill>
              <a:srgbClr val="a5a5a5"/>
            </a:solidFill>
            <a:ln cap="rnd"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Phase'!$J$139:$J$147</c:f>
              <c:strCache>
                <c:ptCount val="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</c:strCache>
            </c:strRef>
          </c:cat>
          <c:val>
            <c:numRef>
              <c:f>'Use Phase'!$O$183:$O$191</c:f>
              <c:numCache>
                <c:formatCode>General</c:formatCode>
                <c:ptCount val="9"/>
                <c:pt idx="0">
                  <c:v>0.0308723371678996</c:v>
                </c:pt>
                <c:pt idx="1">
                  <c:v>0.0233118247785997</c:v>
                </c:pt>
                <c:pt idx="2">
                  <c:v>0.0195315685839498</c:v>
                </c:pt>
                <c:pt idx="3">
                  <c:v>0.0172634148671598</c:v>
                </c:pt>
                <c:pt idx="4">
                  <c:v>0.0157513123892999</c:v>
                </c:pt>
                <c:pt idx="5">
                  <c:v>0.0146712391908284</c:v>
                </c:pt>
                <c:pt idx="6">
                  <c:v>0.0138611842919749</c:v>
                </c:pt>
                <c:pt idx="7">
                  <c:v>0.0132311415928666</c:v>
                </c:pt>
                <c:pt idx="8">
                  <c:v>0.0127271074335799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'Use Phase'!$Q$137</c:f>
              <c:strCache>
                <c:ptCount val="1"/>
                <c:pt idx="0">
                  <c:v>NaNMMT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Phase'!$J$139:$J$147</c:f>
              <c:strCache>
                <c:ptCount val="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</c:strCache>
            </c:strRef>
          </c:cat>
          <c:val>
            <c:numRef>
              <c:f>'Use Phase'!$Q$183:$Q$191</c:f>
              <c:numCache>
                <c:formatCode>General</c:formatCode>
                <c:ptCount val="9"/>
                <c:pt idx="0">
                  <c:v>0.0306493645270989</c:v>
                </c:pt>
                <c:pt idx="1">
                  <c:v>0.0231631763513993</c:v>
                </c:pt>
                <c:pt idx="2">
                  <c:v>0.0194200822635494</c:v>
                </c:pt>
                <c:pt idx="3">
                  <c:v>0.0171742258108396</c:v>
                </c:pt>
                <c:pt idx="4">
                  <c:v>0.0156769881756996</c:v>
                </c:pt>
                <c:pt idx="5">
                  <c:v>0.0146075327220282</c:v>
                </c:pt>
                <c:pt idx="6">
                  <c:v>0.0138054411317747</c:v>
                </c:pt>
                <c:pt idx="7">
                  <c:v>0.0131815921171331</c:v>
                </c:pt>
                <c:pt idx="8">
                  <c:v>0.0126825129054198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'Use Phase'!$S$137</c:f>
              <c:strCache>
                <c:ptCount val="1"/>
                <c:pt idx="0">
                  <c:v>NaPBA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Phase'!$J$139:$J$147</c:f>
              <c:strCache>
                <c:ptCount val="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</c:strCache>
            </c:strRef>
          </c:cat>
          <c:val>
            <c:numRef>
              <c:f>'Use Phase'!$S$183:$S$191</c:f>
              <c:numCache>
                <c:formatCode>General</c:formatCode>
                <c:ptCount val="9"/>
                <c:pt idx="0">
                  <c:v>0.0372860903758618</c:v>
                </c:pt>
                <c:pt idx="1">
                  <c:v>0.0272206889244097</c:v>
                </c:pt>
                <c:pt idx="2">
                  <c:v>0.0221879881986836</c:v>
                </c:pt>
                <c:pt idx="3">
                  <c:v>0.019168367763248</c:v>
                </c:pt>
                <c:pt idx="4">
                  <c:v>0.0171552874729575</c:v>
                </c:pt>
                <c:pt idx="5">
                  <c:v>0.0157173729798929</c:v>
                </c:pt>
                <c:pt idx="6">
                  <c:v>0.0146389371100945</c:v>
                </c:pt>
                <c:pt idx="7">
                  <c:v>0.0138001536558068</c:v>
                </c:pt>
                <c:pt idx="8">
                  <c:v>0.0131291268923767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'Use Phase'!$U$137</c:f>
              <c:strCache>
                <c:ptCount val="1"/>
                <c:pt idx="0">
                  <c:v>LiNMC</c:v>
                </c:pt>
              </c:strCache>
            </c:strRef>
          </c:tx>
          <c:spPr>
            <a:solidFill>
              <a:srgbClr val="70ad47"/>
            </a:solidFill>
            <a:ln cap="rnd" w="284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Phase'!$J$139:$J$147</c:f>
              <c:strCache>
                <c:ptCount val="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</c:strCache>
            </c:strRef>
          </c:cat>
          <c:val>
            <c:numRef>
              <c:f>'Use Phase'!$U$183:$U$191</c:f>
              <c:numCache>
                <c:formatCode>General</c:formatCode>
                <c:ptCount val="9"/>
                <c:pt idx="0">
                  <c:v>0.038262305951227</c:v>
                </c:pt>
                <c:pt idx="1">
                  <c:v>0.0282384706341513</c:v>
                </c:pt>
                <c:pt idx="2">
                  <c:v>0.0232265529756135</c:v>
                </c:pt>
                <c:pt idx="3">
                  <c:v>0.0202194023804908</c:v>
                </c:pt>
                <c:pt idx="4">
                  <c:v>0.0182146353170756</c:v>
                </c:pt>
                <c:pt idx="5">
                  <c:v>0.0167826588432077</c:v>
                </c:pt>
                <c:pt idx="6">
                  <c:v>0.0157086764878067</c:v>
                </c:pt>
                <c:pt idx="7">
                  <c:v>0.0148733568780504</c:v>
                </c:pt>
                <c:pt idx="8">
                  <c:v>0.0142051011902454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'Use Phase'!$W$137</c:f>
              <c:strCache>
                <c:ptCount val="1"/>
                <c:pt idx="0">
                  <c:v>LiFP</c:v>
                </c:pt>
              </c:strCache>
            </c:strRef>
          </c:tx>
          <c:spPr>
            <a:solidFill>
              <a:srgbClr val="255e91"/>
            </a:solidFill>
            <a:ln cap="rnd" w="28440">
              <a:solidFill>
                <a:srgbClr val="255e9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Phase'!$J$139:$J$147</c:f>
              <c:strCache>
                <c:ptCount val="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</c:strCache>
            </c:strRef>
          </c:cat>
          <c:val>
            <c:numRef>
              <c:f>'Use Phase'!$W$183:$W$191</c:f>
              <c:numCache>
                <c:formatCode>General</c:formatCode>
                <c:ptCount val="9"/>
                <c:pt idx="0">
                  <c:v>0.047934974052536</c:v>
                </c:pt>
                <c:pt idx="1">
                  <c:v>0.0343199447088591</c:v>
                </c:pt>
                <c:pt idx="2">
                  <c:v>0.0275124300370207</c:v>
                </c:pt>
                <c:pt idx="3">
                  <c:v>0.0234279212339176</c:v>
                </c:pt>
                <c:pt idx="4">
                  <c:v>0.0207049153651823</c:v>
                </c:pt>
                <c:pt idx="5">
                  <c:v>0.0187599111732284</c:v>
                </c:pt>
                <c:pt idx="6">
                  <c:v>0.017301158029263</c:v>
                </c:pt>
                <c:pt idx="7">
                  <c:v>0.0161665722506233</c:v>
                </c:pt>
                <c:pt idx="8">
                  <c:v>0.0152589036277115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4437646"/>
        <c:axId val="41114444"/>
      </c:lineChart>
      <c:catAx>
        <c:axId val="1443764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1114444"/>
        <c:crosses val="autoZero"/>
        <c:auto val="1"/>
        <c:lblAlgn val="ctr"/>
        <c:lblOffset val="100"/>
        <c:noMultiLvlLbl val="0"/>
      </c:catAx>
      <c:valAx>
        <c:axId val="4111444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de-DE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de-DE" sz="1000" spc="-1" strike="noStrike">
                    <a:solidFill>
                      <a:srgbClr val="595959"/>
                    </a:solidFill>
                    <a:latin typeface="Calibri"/>
                  </a:rPr>
                  <a:t>Htox/kWh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E+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4437646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171610673665792"/>
          <c:y val="0.827545202682998"/>
          <c:w val="0.779000874890639"/>
          <c:h val="0.14930664916885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204954954954955"/>
          <c:y val="0.0508961197146337"/>
          <c:w val="0.764367816091954"/>
          <c:h val="0.579954759004698"/>
        </c:manualLayout>
      </c:layout>
      <c:lineChart>
        <c:grouping val="standard"/>
        <c:varyColors val="0"/>
        <c:ser>
          <c:idx val="0"/>
          <c:order val="0"/>
          <c:tx>
            <c:strRef>
              <c:f>'Use Phase'!$K$137</c:f>
              <c:strCache>
                <c:ptCount val="1"/>
                <c:pt idx="0">
                  <c:v>NaNMC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Phase'!$J$139:$J$147</c:f>
              <c:strCache>
                <c:ptCount val="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</c:strCache>
            </c:strRef>
          </c:cat>
          <c:val>
            <c:numRef>
              <c:f>'Use Phase'!$K$205:$K$213</c:f>
              <c:numCache>
                <c:formatCode>0.00E+00</c:formatCode>
                <c:ptCount val="9"/>
                <c:pt idx="0">
                  <c:v>0.0138023073772642</c:v>
                </c:pt>
                <c:pt idx="1">
                  <c:v>0.00962111216455298</c:v>
                </c:pt>
                <c:pt idx="2">
                  <c:v>0.00753051455819734</c:v>
                </c:pt>
                <c:pt idx="3">
                  <c:v>0.00627615599438396</c:v>
                </c:pt>
                <c:pt idx="4">
                  <c:v>0.0054399169518417</c:v>
                </c:pt>
                <c:pt idx="5">
                  <c:v>0.00484260335002581</c:v>
                </c:pt>
                <c:pt idx="6">
                  <c:v>0.00439461814866389</c:v>
                </c:pt>
                <c:pt idx="7">
                  <c:v>0.00404618521427128</c:v>
                </c:pt>
                <c:pt idx="8">
                  <c:v>0.0037674388667572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'Use Phase'!$M$137</c:f>
              <c:strCache>
                <c:ptCount val="1"/>
                <c:pt idx="0">
                  <c:v>NaMVP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Phase'!$J$139:$J$147</c:f>
              <c:strCache>
                <c:ptCount val="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</c:strCache>
            </c:strRef>
          </c:cat>
          <c:val>
            <c:numRef>
              <c:f>'Use Phase'!$M$205:$M$213</c:f>
              <c:numCache>
                <c:formatCode>General</c:formatCode>
                <c:ptCount val="9"/>
                <c:pt idx="0">
                  <c:v>0.00718936807101204</c:v>
                </c:pt>
                <c:pt idx="1">
                  <c:v>0.00515609161723384</c:v>
                </c:pt>
                <c:pt idx="2">
                  <c:v>0.00413945339034473</c:v>
                </c:pt>
                <c:pt idx="3">
                  <c:v>0.00352947045421127</c:v>
                </c:pt>
                <c:pt idx="4">
                  <c:v>0.00312281516345563</c:v>
                </c:pt>
                <c:pt idx="5">
                  <c:v>0.00283234709863017</c:v>
                </c:pt>
                <c:pt idx="6">
                  <c:v>0.00261449605001108</c:v>
                </c:pt>
                <c:pt idx="7">
                  <c:v>0.00244505634552956</c:v>
                </c:pt>
                <c:pt idx="8">
                  <c:v>0.00230950458194434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'Use Phase'!$O$137</c:f>
              <c:strCache>
                <c:ptCount val="1"/>
                <c:pt idx="0">
                  <c:v>NaMMO</c:v>
                </c:pt>
              </c:strCache>
            </c:strRef>
          </c:tx>
          <c:spPr>
            <a:solidFill>
              <a:srgbClr val="a5a5a5"/>
            </a:solidFill>
            <a:ln cap="rnd"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Phase'!$J$139:$J$147</c:f>
              <c:strCache>
                <c:ptCount val="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</c:strCache>
            </c:strRef>
          </c:cat>
          <c:val>
            <c:numRef>
              <c:f>'Use Phase'!$O$205:$O$213</c:f>
              <c:numCache>
                <c:formatCode>General</c:formatCode>
                <c:ptCount val="9"/>
                <c:pt idx="0">
                  <c:v>0.00354880650244069</c:v>
                </c:pt>
                <c:pt idx="1">
                  <c:v>0.0027854449146706</c:v>
                </c:pt>
                <c:pt idx="2">
                  <c:v>0.00240376412078556</c:v>
                </c:pt>
                <c:pt idx="3">
                  <c:v>0.00217475564445454</c:v>
                </c:pt>
                <c:pt idx="4">
                  <c:v>0.00202208332690052</c:v>
                </c:pt>
                <c:pt idx="5">
                  <c:v>0.00191303167150479</c:v>
                </c:pt>
                <c:pt idx="6">
                  <c:v>0.001831242929958</c:v>
                </c:pt>
                <c:pt idx="7">
                  <c:v>0.00176762946431049</c:v>
                </c:pt>
                <c:pt idx="8">
                  <c:v>0.00171673869179248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'Use Phase'!$Q$137</c:f>
              <c:strCache>
                <c:ptCount val="1"/>
                <c:pt idx="0">
                  <c:v>NaNMMT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Phase'!$J$139:$J$147</c:f>
              <c:strCache>
                <c:ptCount val="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</c:strCache>
            </c:strRef>
          </c:cat>
          <c:val>
            <c:numRef>
              <c:f>'Use Phase'!$Q$205:$Q$213</c:f>
              <c:numCache>
                <c:formatCode>General</c:formatCode>
                <c:ptCount val="9"/>
                <c:pt idx="0">
                  <c:v>0.00593397100443153</c:v>
                </c:pt>
                <c:pt idx="1">
                  <c:v>0.0043755545826645</c:v>
                </c:pt>
                <c:pt idx="2">
                  <c:v>0.00359634637178098</c:v>
                </c:pt>
                <c:pt idx="3">
                  <c:v>0.00312882144525087</c:v>
                </c:pt>
                <c:pt idx="4">
                  <c:v>0.00281713816089747</c:v>
                </c:pt>
                <c:pt idx="5">
                  <c:v>0.00259450724350218</c:v>
                </c:pt>
                <c:pt idx="6">
                  <c:v>0.00242753405545571</c:v>
                </c:pt>
                <c:pt idx="7">
                  <c:v>0.00229766602030846</c:v>
                </c:pt>
                <c:pt idx="8">
                  <c:v>0.00219377159219065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'Use Phase'!$S$137</c:f>
              <c:strCache>
                <c:ptCount val="1"/>
                <c:pt idx="0">
                  <c:v>NaPBA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Phase'!$J$139:$J$147</c:f>
              <c:strCache>
                <c:ptCount val="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</c:strCache>
            </c:strRef>
          </c:cat>
          <c:val>
            <c:numRef>
              <c:f>'Use Phase'!$S$205:$S$213</c:f>
              <c:numCache>
                <c:formatCode>General</c:formatCode>
                <c:ptCount val="9"/>
                <c:pt idx="0">
                  <c:v>0.00441455612723824</c:v>
                </c:pt>
                <c:pt idx="1">
                  <c:v>0.0033062169880513</c:v>
                </c:pt>
                <c:pt idx="2">
                  <c:v>0.00275204741845783</c:v>
                </c:pt>
                <c:pt idx="3">
                  <c:v>0.00241954567670175</c:v>
                </c:pt>
                <c:pt idx="4">
                  <c:v>0.00219787784886436</c:v>
                </c:pt>
                <c:pt idx="5">
                  <c:v>0.00203954368612337</c:v>
                </c:pt>
                <c:pt idx="6">
                  <c:v>0.00192079306406762</c:v>
                </c:pt>
                <c:pt idx="7">
                  <c:v>0.00182843146913538</c:v>
                </c:pt>
                <c:pt idx="8">
                  <c:v>0.00175454219318958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'Use Phase'!$U$137</c:f>
              <c:strCache>
                <c:ptCount val="1"/>
                <c:pt idx="0">
                  <c:v>LiNMC</c:v>
                </c:pt>
              </c:strCache>
            </c:strRef>
          </c:tx>
          <c:spPr>
            <a:solidFill>
              <a:srgbClr val="70ad47"/>
            </a:solidFill>
            <a:ln cap="rnd" w="284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Phase'!$J$139:$J$147</c:f>
              <c:strCache>
                <c:ptCount val="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</c:strCache>
            </c:strRef>
          </c:cat>
          <c:val>
            <c:numRef>
              <c:f>'Use Phase'!$U$205:$U$213</c:f>
              <c:numCache>
                <c:formatCode>General</c:formatCode>
                <c:ptCount val="9"/>
                <c:pt idx="0">
                  <c:v>0.00394407723410531</c:v>
                </c:pt>
                <c:pt idx="1">
                  <c:v>0.00304895873578035</c:v>
                </c:pt>
                <c:pt idx="2">
                  <c:v>0.00260139948661787</c:v>
                </c:pt>
                <c:pt idx="3">
                  <c:v>0.00233286393712038</c:v>
                </c:pt>
                <c:pt idx="4">
                  <c:v>0.00215384023745539</c:v>
                </c:pt>
                <c:pt idx="5">
                  <c:v>0.00202596616626611</c:v>
                </c:pt>
                <c:pt idx="6">
                  <c:v>0.00193006061287415</c:v>
                </c:pt>
                <c:pt idx="7">
                  <c:v>0.00185546740468041</c:v>
                </c:pt>
                <c:pt idx="8">
                  <c:v>0.00179579283812541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'Use Phase'!$W$137</c:f>
              <c:strCache>
                <c:ptCount val="1"/>
                <c:pt idx="0">
                  <c:v>LiFP</c:v>
                </c:pt>
              </c:strCache>
            </c:strRef>
          </c:tx>
          <c:spPr>
            <a:solidFill>
              <a:srgbClr val="255e91"/>
            </a:solidFill>
            <a:ln cap="rnd" w="28440">
              <a:solidFill>
                <a:srgbClr val="255e9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Phase'!$J$139:$J$147</c:f>
              <c:strCache>
                <c:ptCount val="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</c:strCache>
            </c:strRef>
          </c:cat>
          <c:val>
            <c:numRef>
              <c:f>'Use Phase'!$W$205:$W$213</c:f>
              <c:numCache>
                <c:formatCode>General</c:formatCode>
                <c:ptCount val="9"/>
                <c:pt idx="0">
                  <c:v>0.0101682468153348</c:v>
                </c:pt>
                <c:pt idx="1">
                  <c:v>0.00714201078011567</c:v>
                </c:pt>
                <c:pt idx="2">
                  <c:v>0.00562889276250611</c:v>
                </c:pt>
                <c:pt idx="3">
                  <c:v>0.00472102195194037</c:v>
                </c:pt>
                <c:pt idx="4">
                  <c:v>0.00411577474489654</c:v>
                </c:pt>
                <c:pt idx="5">
                  <c:v>0.00368345531129381</c:v>
                </c:pt>
                <c:pt idx="6">
                  <c:v>0.00335921573609176</c:v>
                </c:pt>
                <c:pt idx="7">
                  <c:v>0.0031070293998235</c:v>
                </c:pt>
                <c:pt idx="8">
                  <c:v>0.00290528033080889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1259080"/>
        <c:axId val="27313116"/>
      </c:lineChart>
      <c:catAx>
        <c:axId val="812590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7313116"/>
        <c:crosses val="autoZero"/>
        <c:auto val="1"/>
        <c:lblAlgn val="ctr"/>
        <c:lblOffset val="100"/>
        <c:noMultiLvlLbl val="0"/>
      </c:catAx>
      <c:valAx>
        <c:axId val="2731311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de-DE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de-DE" sz="1000" spc="-1" strike="noStrike">
                    <a:solidFill>
                      <a:srgbClr val="595959"/>
                    </a:solidFill>
                    <a:latin typeface="Calibri"/>
                  </a:rPr>
                  <a:t>RDP/kWh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E+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1259080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171610673665792"/>
          <c:y val="0.734649111484015"/>
          <c:w val="0.779000874890639"/>
          <c:h val="0.24220300331311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204954954954955"/>
          <c:y val="0.0508867893253771"/>
          <c:w val="0.764367816091954"/>
          <c:h val="0.583126139565722"/>
        </c:manualLayout>
      </c:layout>
      <c:lineChart>
        <c:grouping val="standard"/>
        <c:varyColors val="0"/>
        <c:ser>
          <c:idx val="0"/>
          <c:order val="0"/>
          <c:tx>
            <c:strRef>
              <c:f>'Use Phase'!$K$137</c:f>
              <c:strCache>
                <c:ptCount val="1"/>
                <c:pt idx="0">
                  <c:v>NaNMC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Phase'!$K$248:$K$255</c:f>
              <c:numCache>
                <c:formatCode>General</c:formatCode>
                <c:ptCount val="8"/>
                <c:pt idx="0">
                  <c:v>0.0251643326125481</c:v>
                </c:pt>
                <c:pt idx="1">
                  <c:v>0.0238527003860366</c:v>
                </c:pt>
                <c:pt idx="2">
                  <c:v>0.0225695819035797</c:v>
                </c:pt>
                <c:pt idx="3">
                  <c:v>0.0213140573669821</c:v>
                </c:pt>
                <c:pt idx="4">
                  <c:v>0.0200852461183972</c:v>
                </c:pt>
                <c:pt idx="5">
                  <c:v>0.0188823045803088</c:v>
                </c:pt>
                <c:pt idx="6">
                  <c:v>0.0177044243242639</c:v>
                </c:pt>
                <c:pt idx="7">
                  <c:v>0.0165508302590653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'Use Phase'!$M$137</c:f>
              <c:strCache>
                <c:ptCount val="1"/>
                <c:pt idx="0">
                  <c:v>NaMVP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Phase'!$M$248:$M$255</c:f>
              <c:numCache>
                <c:formatCode>General</c:formatCode>
                <c:ptCount val="8"/>
                <c:pt idx="0">
                  <c:v>0.0496020045620285</c:v>
                </c:pt>
                <c:pt idx="1">
                  <c:v>0.0480218264899183</c:v>
                </c:pt>
                <c:pt idx="2">
                  <c:v>0.0464760001150279</c:v>
                </c:pt>
                <c:pt idx="3">
                  <c:v>0.0449634173180921</c:v>
                </c:pt>
                <c:pt idx="4">
                  <c:v>0.0434830171338571</c:v>
                </c:pt>
                <c:pt idx="5">
                  <c:v>0.0420337832692902</c:v>
                </c:pt>
                <c:pt idx="6">
                  <c:v>0.0406147417769017</c:v>
                </c:pt>
                <c:pt idx="7">
                  <c:v>0.0392249588719852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'Use Phase'!$O$137</c:f>
              <c:strCache>
                <c:ptCount val="1"/>
                <c:pt idx="0">
                  <c:v>NaMMO</c:v>
                </c:pt>
              </c:strCache>
            </c:strRef>
          </c:tx>
          <c:spPr>
            <a:solidFill>
              <a:srgbClr val="a5a5a5"/>
            </a:solidFill>
            <a:ln cap="rnd"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Phase'!$O$248:$O$255</c:f>
              <c:numCache>
                <c:formatCode>General</c:formatCode>
                <c:ptCount val="8"/>
                <c:pt idx="0">
                  <c:v>0.0162624150540188</c:v>
                </c:pt>
                <c:pt idx="1">
                  <c:v>0.0150486060973812</c:v>
                </c:pt>
                <c:pt idx="2">
                  <c:v>0.0138611842919749</c:v>
                </c:pt>
                <c:pt idx="3">
                  <c:v>0.012699298439373</c:v>
                </c:pt>
                <c:pt idx="4">
                  <c:v>0.0115621335623584</c:v>
                </c:pt>
                <c:pt idx="5">
                  <c:v>0.0104489089985441</c:v>
                </c:pt>
                <c:pt idx="6">
                  <c:v>0.00935887661314262</c:v>
                </c:pt>
                <c:pt idx="7">
                  <c:v>0.00829131912228548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'Use Phase'!$Q$137</c:f>
              <c:strCache>
                <c:ptCount val="1"/>
                <c:pt idx="0">
                  <c:v>NaNMMT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Phase'!$Q$248:$Q$255</c:f>
              <c:numCache>
                <c:formatCode>General</c:formatCode>
                <c:ptCount val="8"/>
                <c:pt idx="0">
                  <c:v>0.0162054331569253</c:v>
                </c:pt>
                <c:pt idx="1">
                  <c:v>0.014992250374981</c:v>
                </c:pt>
                <c:pt idx="2">
                  <c:v>0.0138054411317747</c:v>
                </c:pt>
                <c:pt idx="3">
                  <c:v>0.0126441546679922</c:v>
                </c:pt>
                <c:pt idx="4">
                  <c:v>0.0115075764268434</c:v>
                </c:pt>
                <c:pt idx="5">
                  <c:v>0.0103949261486661</c:v>
                </c:pt>
                <c:pt idx="6">
                  <c:v>0.00930545608461745</c:v>
                </c:pt>
                <c:pt idx="7">
                  <c:v>0.00823844932085851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'Use Phase'!$S$137</c:f>
              <c:strCache>
                <c:ptCount val="1"/>
                <c:pt idx="0">
                  <c:v>NaPBA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Phase'!$S$248:$S$255</c:f>
              <c:numCache>
                <c:formatCode>General</c:formatCode>
                <c:ptCount val="8"/>
                <c:pt idx="0">
                  <c:v>0.0149235571507225</c:v>
                </c:pt>
                <c:pt idx="1">
                  <c:v>0.0137244609182969</c:v>
                </c:pt>
                <c:pt idx="2">
                  <c:v>0.012551431995272</c:v>
                </c:pt>
                <c:pt idx="3">
                  <c:v>0.0114036295006992</c:v>
                </c:pt>
                <c:pt idx="4">
                  <c:v>0.0102802483357981</c:v>
                </c:pt>
                <c:pt idx="5">
                  <c:v>0.00918051730068444</c:v>
                </c:pt>
                <c:pt idx="6">
                  <c:v>0.00810369732880232</c:v>
                </c:pt>
                <c:pt idx="7">
                  <c:v>0.00704907983056724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'Use Phase'!$U$137</c:f>
              <c:strCache>
                <c:ptCount val="1"/>
                <c:pt idx="0">
                  <c:v>LiNMC</c:v>
                </c:pt>
              </c:strCache>
            </c:strRef>
          </c:tx>
          <c:spPr>
            <a:solidFill>
              <a:srgbClr val="70ad47"/>
            </a:solidFill>
            <a:ln cap="rnd" w="284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Phase'!$U$248:$U$255</c:f>
              <c:numCache>
                <c:formatCode>General</c:formatCode>
                <c:ptCount val="8"/>
                <c:pt idx="0">
                  <c:v>0.0181509626319802</c:v>
                </c:pt>
                <c:pt idx="1">
                  <c:v>0.0169164004052552</c:v>
                </c:pt>
                <c:pt idx="2">
                  <c:v>0.0157086764878067</c:v>
                </c:pt>
                <c:pt idx="3">
                  <c:v>0.0145269251277228</c:v>
                </c:pt>
                <c:pt idx="4">
                  <c:v>0.0133703174135981</c:v>
                </c:pt>
                <c:pt idx="5">
                  <c:v>0.0122380593355602</c:v>
                </c:pt>
                <c:pt idx="6">
                  <c:v>0.0111293899674815</c:v>
                </c:pt>
                <c:pt idx="7">
                  <c:v>0.0100435797616311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'Use Phase'!$W$137</c:f>
              <c:strCache>
                <c:ptCount val="1"/>
                <c:pt idx="0">
                  <c:v>LiFP</c:v>
                </c:pt>
              </c:strCache>
            </c:strRef>
          </c:tx>
          <c:spPr>
            <a:solidFill>
              <a:srgbClr val="255e91"/>
            </a:solidFill>
            <a:ln cap="rnd" w="28440">
              <a:solidFill>
                <a:srgbClr val="255e9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Phase'!$W$248:$W$255</c:f>
              <c:numCache>
                <c:formatCode>General</c:formatCode>
                <c:ptCount val="8"/>
                <c:pt idx="0">
                  <c:v>0.0164955352172791</c:v>
                </c:pt>
                <c:pt idx="1">
                  <c:v>0.0152791645006057</c:v>
                </c:pt>
                <c:pt idx="2">
                  <c:v>0.0140892366255991</c:v>
                </c:pt>
                <c:pt idx="3">
                  <c:v>0.0129248985973669</c:v>
                </c:pt>
                <c:pt idx="4">
                  <c:v>0.0117853337186715</c:v>
                </c:pt>
                <c:pt idx="5">
                  <c:v>0.0106697596795276</c:v>
                </c:pt>
                <c:pt idx="6">
                  <c:v>0.00957742676619918</c:v>
                </c:pt>
                <c:pt idx="7">
                  <c:v>0.00850761618098064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7275956"/>
        <c:axId val="33755147"/>
      </c:lineChart>
      <c:catAx>
        <c:axId val="9727595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3755147"/>
        <c:crosses val="autoZero"/>
        <c:auto val="1"/>
        <c:lblAlgn val="ctr"/>
        <c:lblOffset val="100"/>
        <c:noMultiLvlLbl val="0"/>
      </c:catAx>
      <c:valAx>
        <c:axId val="3375514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de-DE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de-DE" sz="1000" spc="-1" strike="noStrike">
                    <a:solidFill>
                      <a:srgbClr val="595959"/>
                    </a:solidFill>
                    <a:latin typeface="Calibri"/>
                  </a:rPr>
                  <a:t>Htox/kWh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7275956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171610673665792"/>
          <c:y val="0.742075029082903"/>
          <c:w val="0.779000874890639"/>
          <c:h val="0.23477690288713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204954954954955"/>
          <c:y val="0.0509803921568627"/>
          <c:w val="0.764367816091954"/>
          <c:h val="0.58321568627451"/>
        </c:manualLayout>
      </c:layout>
      <c:lineChart>
        <c:grouping val="standard"/>
        <c:varyColors val="0"/>
        <c:ser>
          <c:idx val="0"/>
          <c:order val="0"/>
          <c:tx>
            <c:strRef>
              <c:f>'Use Phase'!$K$137</c:f>
              <c:strCache>
                <c:ptCount val="1"/>
                <c:pt idx="0">
                  <c:v>NaNMC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Phase'!$K$258:$K$265</c:f>
              <c:numCache>
                <c:formatCode>General</c:formatCode>
                <c:ptCount val="8"/>
                <c:pt idx="0">
                  <c:v>0.00481394966307864</c:v>
                </c:pt>
                <c:pt idx="1">
                  <c:v>0.00460197988656129</c:v>
                </c:pt>
                <c:pt idx="2">
                  <c:v>0.00439461814866389</c:v>
                </c:pt>
                <c:pt idx="3">
                  <c:v>0.00419171580297933</c:v>
                </c:pt>
                <c:pt idx="4">
                  <c:v>0.00399313052847955</c:v>
                </c:pt>
                <c:pt idx="5">
                  <c:v>0.00379872599660082</c:v>
                </c:pt>
                <c:pt idx="6">
                  <c:v>0.00360837155913623</c:v>
                </c:pt>
                <c:pt idx="7">
                  <c:v>0.00342194195543379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'Use Phase'!$M$137</c:f>
              <c:strCache>
                <c:ptCount val="1"/>
                <c:pt idx="0">
                  <c:v>NaMVP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Phase'!$M$258:$M$265</c:f>
              <c:numCache>
                <c:formatCode>General</c:formatCode>
                <c:ptCount val="8"/>
                <c:pt idx="0">
                  <c:v>0.00250881766762559</c:v>
                </c:pt>
                <c:pt idx="1">
                  <c:v>0.00232217901193739</c:v>
                </c:pt>
                <c:pt idx="2">
                  <c:v>0.00213959771832938</c:v>
                </c:pt>
                <c:pt idx="3">
                  <c:v>0.00196094290415379</c:v>
                </c:pt>
                <c:pt idx="4">
                  <c:v>0.00178608925623727</c:v>
                </c:pt>
                <c:pt idx="5">
                  <c:v>0.00161491673775056</c:v>
                </c:pt>
                <c:pt idx="6">
                  <c:v>0.00144731031339899</c:v>
                </c:pt>
                <c:pt idx="7">
                  <c:v>0.00128315969161137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'Use Phase'!$O$137</c:f>
              <c:strCache>
                <c:ptCount val="1"/>
                <c:pt idx="0">
                  <c:v>NaMMO</c:v>
                </c:pt>
              </c:strCache>
            </c:strRef>
          </c:tx>
          <c:spPr>
            <a:solidFill>
              <a:srgbClr val="a5a5a5"/>
            </a:solidFill>
            <a:ln cap="rnd"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Phase'!$O$258:$O$265</c:f>
              <c:numCache>
                <c:formatCode>General</c:formatCode>
                <c:ptCount val="8"/>
                <c:pt idx="0">
                  <c:v>0.00219361055062373</c:v>
                </c:pt>
                <c:pt idx="1">
                  <c:v>0.00201043570940809</c:v>
                </c:pt>
                <c:pt idx="2">
                  <c:v>0.001831242929958</c:v>
                </c:pt>
                <c:pt idx="3">
                  <c:v>0.00165590375866813</c:v>
                </c:pt>
                <c:pt idx="4">
                  <c:v>0.001484295208044</c:v>
                </c:pt>
                <c:pt idx="5">
                  <c:v>0.00131629946901196</c:v>
                </c:pt>
                <c:pt idx="6">
                  <c:v>0.00115180364120975</c:v>
                </c:pt>
                <c:pt idx="7">
                  <c:v>0.000990699479960164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'Use Phase'!$Q$137</c:f>
              <c:strCache>
                <c:ptCount val="1"/>
                <c:pt idx="0">
                  <c:v>NaNMMT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Phase'!$Q$258:$Q$265</c:f>
              <c:numCache>
                <c:formatCode>General</c:formatCode>
                <c:ptCount val="8"/>
                <c:pt idx="0">
                  <c:v>0.00280315259002139</c:v>
                </c:pt>
                <c:pt idx="1">
                  <c:v>0.00261327948463654</c:v>
                </c:pt>
                <c:pt idx="2">
                  <c:v>0.00242753405545571</c:v>
                </c:pt>
                <c:pt idx="3">
                  <c:v>0.0022457831516336</c:v>
                </c:pt>
                <c:pt idx="4">
                  <c:v>0.00206789928831836</c:v>
                </c:pt>
                <c:pt idx="5">
                  <c:v>0.00189376034844132</c:v>
                </c:pt>
                <c:pt idx="6">
                  <c:v>0.00172324930314506</c:v>
                </c:pt>
                <c:pt idx="7">
                  <c:v>0.00155625394950438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'Use Phase'!$S$137</c:f>
              <c:strCache>
                <c:ptCount val="1"/>
                <c:pt idx="0">
                  <c:v>NaPBA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Phase'!$S$258:$S$265</c:f>
              <c:numCache>
                <c:formatCode>General</c:formatCode>
                <c:ptCount val="8"/>
                <c:pt idx="0">
                  <c:v>0.00209920257116374</c:v>
                </c:pt>
                <c:pt idx="1">
                  <c:v>0.00191706518027183</c:v>
                </c:pt>
                <c:pt idx="2">
                  <c:v>0.00173888729787757</c:v>
                </c:pt>
                <c:pt idx="3">
                  <c:v>0.00156454119790039</c:v>
                </c:pt>
                <c:pt idx="4">
                  <c:v>0.00139390458941209</c:v>
                </c:pt>
                <c:pt idx="5">
                  <c:v>0.00122686033057617</c:v>
                </c:pt>
                <c:pt idx="6">
                  <c:v>0.00106329616046601</c:v>
                </c:pt>
                <c:pt idx="7">
                  <c:v>0.000903104447471512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'Use Phase'!$U$137</c:f>
              <c:strCache>
                <c:ptCount val="1"/>
                <c:pt idx="0">
                  <c:v>LiNMC</c:v>
                </c:pt>
              </c:strCache>
            </c:strRef>
          </c:tx>
          <c:spPr>
            <a:solidFill>
              <a:srgbClr val="70ad47"/>
            </a:solidFill>
            <a:ln cap="rnd" w="284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Phase'!$U$258:$U$265</c:f>
              <c:numCache>
                <c:formatCode>General</c:formatCode>
                <c:ptCount val="8"/>
                <c:pt idx="0">
                  <c:v>0.00229462418204913</c:v>
                </c:pt>
                <c:pt idx="1">
                  <c:v>0.00211033930092771</c:v>
                </c:pt>
                <c:pt idx="2">
                  <c:v>0.00193006061287415</c:v>
                </c:pt>
                <c:pt idx="3">
                  <c:v>0.001753658885854</c:v>
                </c:pt>
                <c:pt idx="4">
                  <c:v>0.00158101038706832</c:v>
                </c:pt>
                <c:pt idx="5">
                  <c:v>0.00141199659352023</c:v>
                </c:pt>
                <c:pt idx="6">
                  <c:v>0.00124650392067106</c:v>
                </c:pt>
                <c:pt idx="7">
                  <c:v>0.00108442346788064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'Use Phase'!$W$137</c:f>
              <c:strCache>
                <c:ptCount val="1"/>
                <c:pt idx="0">
                  <c:v>LiFP</c:v>
                </c:pt>
              </c:strCache>
            </c:strRef>
          </c:tx>
          <c:spPr>
            <a:solidFill>
              <a:srgbClr val="255e91"/>
            </a:solidFill>
            <a:ln cap="rnd" w="28440">
              <a:solidFill>
                <a:srgbClr val="255e9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Phase'!$W$258:$W$265</c:f>
              <c:numCache>
                <c:formatCode>General</c:formatCode>
                <c:ptCount val="8"/>
                <c:pt idx="0">
                  <c:v>0.00294855691083514</c:v>
                </c:pt>
                <c:pt idx="1">
                  <c:v>0.00275708595577101</c:v>
                </c:pt>
                <c:pt idx="2">
                  <c:v>0.0025697774127735</c:v>
                </c:pt>
                <c:pt idx="3">
                  <c:v>0.00238649701048562</c:v>
                </c:pt>
                <c:pt idx="4">
                  <c:v>0.00220711619122513</c:v>
                </c:pt>
                <c:pt idx="5">
                  <c:v>0.00203151181026487</c:v>
                </c:pt>
                <c:pt idx="6">
                  <c:v>0.00185956585390794</c:v>
                </c:pt>
                <c:pt idx="7">
                  <c:v>0.00169116517500167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5942898"/>
        <c:axId val="11057308"/>
      </c:lineChart>
      <c:catAx>
        <c:axId val="5594289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1057308"/>
        <c:crosses val="autoZero"/>
        <c:auto val="1"/>
        <c:lblAlgn val="ctr"/>
        <c:lblOffset val="100"/>
        <c:noMultiLvlLbl val="0"/>
      </c:catAx>
      <c:valAx>
        <c:axId val="1105730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de-DE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de-DE" sz="1000" spc="-1" strike="noStrike">
                    <a:solidFill>
                      <a:srgbClr val="595959"/>
                    </a:solidFill>
                    <a:latin typeface="Calibri"/>
                  </a:rPr>
                  <a:t>RDP/kWh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5942898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171610673665792"/>
          <c:y val="0.742075029082903"/>
          <c:w val="0.779000874890639"/>
          <c:h val="0.23477690288713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204954954954955"/>
          <c:y val="0.0509803921568627"/>
          <c:w val="0.764367816091954"/>
          <c:h val="0.58321568627451"/>
        </c:manualLayout>
      </c:layout>
      <c:lineChart>
        <c:grouping val="standard"/>
        <c:varyColors val="0"/>
        <c:ser>
          <c:idx val="0"/>
          <c:order val="0"/>
          <c:tx>
            <c:strRef>
              <c:f>'Use Phase'!$K$137</c:f>
              <c:strCache>
                <c:ptCount val="1"/>
                <c:pt idx="0">
                  <c:v>NaNMC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Phase'!$K$270:$K$288</c:f>
              <c:numCache>
                <c:formatCode>General</c:formatCode>
                <c:ptCount val="19"/>
                <c:pt idx="0">
                  <c:v>0.249586567977364</c:v>
                </c:pt>
                <c:pt idx="1">
                  <c:v>0.231402808833176</c:v>
                </c:pt>
                <c:pt idx="2">
                  <c:v>0.21624967621302</c:v>
                </c:pt>
                <c:pt idx="3">
                  <c:v>0.203427794765196</c:v>
                </c:pt>
                <c:pt idx="4">
                  <c:v>0.192437610667061</c:v>
                </c:pt>
                <c:pt idx="5">
                  <c:v>0.182912784448677</c:v>
                </c:pt>
                <c:pt idx="6">
                  <c:v>0.174578561507591</c:v>
                </c:pt>
                <c:pt idx="7">
                  <c:v>0.167224835383104</c:v>
                </c:pt>
                <c:pt idx="8">
                  <c:v>0.160688189939115</c:v>
                </c:pt>
                <c:pt idx="9">
                  <c:v>0.154839612436599</c:v>
                </c:pt>
                <c:pt idx="10">
                  <c:v>0.149575892684334</c:v>
                </c:pt>
                <c:pt idx="11">
                  <c:v>0.144813479575142</c:v>
                </c:pt>
                <c:pt idx="12">
                  <c:v>0.14048401311224</c:v>
                </c:pt>
                <c:pt idx="13">
                  <c:v>0.136531021993939</c:v>
                </c:pt>
                <c:pt idx="14">
                  <c:v>0.132907446802162</c:v>
                </c:pt>
                <c:pt idx="15">
                  <c:v>0.129573757625728</c:v>
                </c:pt>
                <c:pt idx="16">
                  <c:v>0.12649650607825</c:v>
                </c:pt>
                <c:pt idx="17">
                  <c:v>0.123647199089845</c:v>
                </c:pt>
                <c:pt idx="18">
                  <c:v>0.121001414029183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'Use Phase'!$M$137</c:f>
              <c:strCache>
                <c:ptCount val="1"/>
                <c:pt idx="0">
                  <c:v>NaMVP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Phase'!$M$270:$M$288</c:f>
              <c:numCache>
                <c:formatCode>General</c:formatCode>
                <c:ptCount val="19"/>
                <c:pt idx="0">
                  <c:v>0.260344489238596</c:v>
                </c:pt>
                <c:pt idx="1">
                  <c:v>0.240577101653855</c:v>
                </c:pt>
                <c:pt idx="2">
                  <c:v>0.224104278666572</c:v>
                </c:pt>
                <c:pt idx="3">
                  <c:v>0.21016573613887</c:v>
                </c:pt>
                <c:pt idx="4">
                  <c:v>0.198218413972269</c:v>
                </c:pt>
                <c:pt idx="5">
                  <c:v>0.187864068094548</c:v>
                </c:pt>
                <c:pt idx="6">
                  <c:v>0.178804015451542</c:v>
                </c:pt>
                <c:pt idx="7">
                  <c:v>0.170809851354772</c:v>
                </c:pt>
                <c:pt idx="8">
                  <c:v>0.163703927713198</c:v>
                </c:pt>
                <c:pt idx="9">
                  <c:v>0.157345996033896</c:v>
                </c:pt>
                <c:pt idx="10">
                  <c:v>0.151623857522524</c:v>
                </c:pt>
                <c:pt idx="11">
                  <c:v>0.146446684583663</c:v>
                </c:pt>
                <c:pt idx="12">
                  <c:v>0.141740163730154</c:v>
                </c:pt>
                <c:pt idx="13">
                  <c:v>0.137442905559558</c:v>
                </c:pt>
                <c:pt idx="14">
                  <c:v>0.133503752236512</c:v>
                </c:pt>
                <c:pt idx="15">
                  <c:v>0.129879731179309</c:v>
                </c:pt>
                <c:pt idx="16">
                  <c:v>0.126534480972661</c:v>
                </c:pt>
                <c:pt idx="17">
                  <c:v>0.123437027077616</c:v>
                </c:pt>
                <c:pt idx="18">
                  <c:v>0.12056081988936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'Use Phase'!$O$137</c:f>
              <c:strCache>
                <c:ptCount val="1"/>
                <c:pt idx="0">
                  <c:v>NaMMO</c:v>
                </c:pt>
              </c:strCache>
            </c:strRef>
          </c:tx>
          <c:spPr>
            <a:solidFill>
              <a:srgbClr val="a5a5a5"/>
            </a:solidFill>
            <a:ln cap="rnd"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Phase'!$O$270:$O$288</c:f>
              <c:numCache>
                <c:formatCode>General</c:formatCode>
                <c:ptCount val="19"/>
                <c:pt idx="0">
                  <c:v>0.177580935746567</c:v>
                </c:pt>
                <c:pt idx="1">
                  <c:v>0.165943143168816</c:v>
                </c:pt>
                <c:pt idx="2">
                  <c:v>0.156244982687356</c:v>
                </c:pt>
                <c:pt idx="3">
                  <c:v>0.148038846895352</c:v>
                </c:pt>
                <c:pt idx="4">
                  <c:v>0.141005016216492</c:v>
                </c:pt>
                <c:pt idx="5">
                  <c:v>0.134909029628146</c:v>
                </c:pt>
                <c:pt idx="6">
                  <c:v>0.129575041363343</c:v>
                </c:pt>
                <c:pt idx="7">
                  <c:v>0.124868581129694</c:v>
                </c:pt>
                <c:pt idx="8">
                  <c:v>0.120685060922006</c:v>
                </c:pt>
                <c:pt idx="9">
                  <c:v>0.116941911262495</c:v>
                </c:pt>
                <c:pt idx="10">
                  <c:v>0.113573076568936</c:v>
                </c:pt>
                <c:pt idx="11">
                  <c:v>0.110525083274763</c:v>
                </c:pt>
                <c:pt idx="12">
                  <c:v>0.10775418028006</c:v>
                </c:pt>
                <c:pt idx="13">
                  <c:v>0.105224225371853</c:v>
                </c:pt>
                <c:pt idx="14">
                  <c:v>0.10290510003933</c:v>
                </c:pt>
                <c:pt idx="15">
                  <c:v>0.100771504733409</c:v>
                </c:pt>
                <c:pt idx="16">
                  <c:v>0.0988020321433284</c:v>
                </c:pt>
                <c:pt idx="17">
                  <c:v>0.0969784464117719</c:v>
                </c:pt>
                <c:pt idx="18">
                  <c:v>0.0952851168038981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'Use Phase'!$Q$137</c:f>
              <c:strCache>
                <c:ptCount val="1"/>
                <c:pt idx="0">
                  <c:v>NaNMMT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Phase'!$Q$270:$Q$288</c:f>
              <c:numCache>
                <c:formatCode>General</c:formatCode>
                <c:ptCount val="19"/>
                <c:pt idx="0">
                  <c:v>0.180982427615133</c:v>
                </c:pt>
                <c:pt idx="1">
                  <c:v>0.169035408503876</c:v>
                </c:pt>
                <c:pt idx="2">
                  <c:v>0.159079559244495</c:v>
                </c:pt>
                <c:pt idx="3">
                  <c:v>0.150655379101942</c:v>
                </c:pt>
                <c:pt idx="4">
                  <c:v>0.143434653265467</c:v>
                </c:pt>
                <c:pt idx="5">
                  <c:v>0.137176690873857</c:v>
                </c:pt>
                <c:pt idx="6">
                  <c:v>0.131700973781197</c:v>
                </c:pt>
                <c:pt idx="7">
                  <c:v>0.126869458699439</c:v>
                </c:pt>
                <c:pt idx="8">
                  <c:v>0.122574778626765</c:v>
                </c:pt>
                <c:pt idx="9">
                  <c:v>0.118732170140688</c:v>
                </c:pt>
                <c:pt idx="10">
                  <c:v>0.115273822503219</c:v>
                </c:pt>
                <c:pt idx="11">
                  <c:v>0.112144841307413</c:v>
                </c:pt>
                <c:pt idx="12">
                  <c:v>0.10930031294759</c:v>
                </c:pt>
                <c:pt idx="13">
                  <c:v>0.106703134879925</c:v>
                </c:pt>
                <c:pt idx="14">
                  <c:v>0.104322388317899</c:v>
                </c:pt>
                <c:pt idx="15">
                  <c:v>0.102132101480836</c:v>
                </c:pt>
                <c:pt idx="16">
                  <c:v>0.100110298246623</c:v>
                </c:pt>
                <c:pt idx="17">
                  <c:v>0.0982382582149445</c:v>
                </c:pt>
                <c:pt idx="18">
                  <c:v>0.0964999353283859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'Use Phase'!$S$137</c:f>
              <c:strCache>
                <c:ptCount val="1"/>
                <c:pt idx="0">
                  <c:v>NaPBA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Phase'!$S$270:$S$288</c:f>
              <c:numCache>
                <c:formatCode>General</c:formatCode>
                <c:ptCount val="19"/>
                <c:pt idx="0">
                  <c:v>0.123505685529276</c:v>
                </c:pt>
                <c:pt idx="1">
                  <c:v>0.116178189190837</c:v>
                </c:pt>
                <c:pt idx="2">
                  <c:v>0.110071942242138</c:v>
                </c:pt>
                <c:pt idx="3">
                  <c:v>0.104905117900932</c:v>
                </c:pt>
                <c:pt idx="4">
                  <c:v>0.100476411322754</c:v>
                </c:pt>
                <c:pt idx="5">
                  <c:v>0.0966381989550009</c:v>
                </c:pt>
                <c:pt idx="6">
                  <c:v>0.0932797631332166</c:v>
                </c:pt>
                <c:pt idx="7">
                  <c:v>0.0903164374081128</c:v>
                </c:pt>
                <c:pt idx="8">
                  <c:v>0.0876823700969093</c:v>
                </c:pt>
                <c:pt idx="9">
                  <c:v>0.0853255730289905</c:v>
                </c:pt>
                <c:pt idx="10">
                  <c:v>0.0832044556678636</c:v>
                </c:pt>
                <c:pt idx="11">
                  <c:v>0.0812853494839868</c:v>
                </c:pt>
                <c:pt idx="12">
                  <c:v>0.0795407074986443</c:v>
                </c:pt>
                <c:pt idx="13">
                  <c:v>0.0779477735120272</c:v>
                </c:pt>
                <c:pt idx="14">
                  <c:v>0.0764875840242949</c:v>
                </c:pt>
                <c:pt idx="15">
                  <c:v>0.0751442096955812</c:v>
                </c:pt>
                <c:pt idx="16">
                  <c:v>0.0739041718536916</c:v>
                </c:pt>
                <c:pt idx="17">
                  <c:v>0.0727559886667568</c:v>
                </c:pt>
                <c:pt idx="18">
                  <c:v>0.071689818564603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'Use Phase'!$U$137</c:f>
              <c:strCache>
                <c:ptCount val="1"/>
                <c:pt idx="0">
                  <c:v>LiNMC</c:v>
                </c:pt>
              </c:strCache>
            </c:strRef>
          </c:tx>
          <c:spPr>
            <a:solidFill>
              <a:srgbClr val="70ad47"/>
            </a:solidFill>
            <a:ln cap="rnd" w="284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Phase'!$U$270:$U$288</c:f>
              <c:numCache>
                <c:formatCode>General</c:formatCode>
                <c:ptCount val="19"/>
                <c:pt idx="0">
                  <c:v>0.210933638769386</c:v>
                </c:pt>
                <c:pt idx="1">
                  <c:v>0.196263782280469</c:v>
                </c:pt>
                <c:pt idx="2">
                  <c:v>0.184038901873039</c:v>
                </c:pt>
                <c:pt idx="3">
                  <c:v>0.173694772297521</c:v>
                </c:pt>
                <c:pt idx="4">
                  <c:v>0.164828375518505</c:v>
                </c:pt>
                <c:pt idx="5">
                  <c:v>0.157144164976692</c:v>
                </c:pt>
                <c:pt idx="6">
                  <c:v>0.150420480752605</c:v>
                </c:pt>
                <c:pt idx="7">
                  <c:v>0.14448781820194</c:v>
                </c:pt>
                <c:pt idx="8">
                  <c:v>0.139214340379127</c:v>
                </c:pt>
                <c:pt idx="9">
                  <c:v>0.134495965485031</c:v>
                </c:pt>
                <c:pt idx="10">
                  <c:v>0.130249428080345</c:v>
                </c:pt>
                <c:pt idx="11">
                  <c:v>0.126407322809438</c:v>
                </c:pt>
                <c:pt idx="12">
                  <c:v>0.122914499835887</c:v>
                </c:pt>
                <c:pt idx="13">
                  <c:v>0.119725400599166</c:v>
                </c:pt>
                <c:pt idx="14">
                  <c:v>0.116802059632171</c:v>
                </c:pt>
                <c:pt idx="15">
                  <c:v>0.114112585942537</c:v>
                </c:pt>
                <c:pt idx="16">
                  <c:v>0.111629994844412</c:v>
                </c:pt>
                <c:pt idx="17">
                  <c:v>0.109331299383186</c:v>
                </c:pt>
                <c:pt idx="18">
                  <c:v>0.107196796454905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'Use Phase'!$W$137</c:f>
              <c:strCache>
                <c:ptCount val="1"/>
                <c:pt idx="0">
                  <c:v>LiFP</c:v>
                </c:pt>
              </c:strCache>
            </c:strRef>
          </c:tx>
          <c:spPr>
            <a:solidFill>
              <a:srgbClr val="255e91"/>
            </a:solidFill>
            <a:ln cap="rnd" w="28440">
              <a:solidFill>
                <a:srgbClr val="255e9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Phase'!$W$270:$W$288</c:f>
              <c:numCache>
                <c:formatCode>General</c:formatCode>
                <c:ptCount val="19"/>
                <c:pt idx="0">
                  <c:v>0.139281471724717</c:v>
                </c:pt>
                <c:pt idx="1">
                  <c:v>0.130519813004874</c:v>
                </c:pt>
                <c:pt idx="2">
                  <c:v>0.123218430738339</c:v>
                </c:pt>
                <c:pt idx="3">
                  <c:v>0.117040338051271</c:v>
                </c:pt>
                <c:pt idx="4">
                  <c:v>0.111744830033784</c:v>
                </c:pt>
                <c:pt idx="5">
                  <c:v>0.107155389751962</c:v>
                </c:pt>
                <c:pt idx="6">
                  <c:v>0.103139629505367</c:v>
                </c:pt>
                <c:pt idx="7">
                  <c:v>0.0995963116407251</c:v>
                </c:pt>
                <c:pt idx="8">
                  <c:v>0.0964466957610432</c:v>
                </c:pt>
                <c:pt idx="9">
                  <c:v>0.0936286183950121</c:v>
                </c:pt>
                <c:pt idx="10">
                  <c:v>0.0910923487655841</c:v>
                </c:pt>
                <c:pt idx="11">
                  <c:v>0.088797628624673</c:v>
                </c:pt>
                <c:pt idx="12">
                  <c:v>0.0867115194056629</c:v>
                </c:pt>
                <c:pt idx="13">
                  <c:v>0.0848068109883059</c:v>
                </c:pt>
                <c:pt idx="14">
                  <c:v>0.0830608282723953</c:v>
                </c:pt>
                <c:pt idx="15">
                  <c:v>0.0814545241737576</c:v>
                </c:pt>
                <c:pt idx="16">
                  <c:v>0.0799717819288612</c:v>
                </c:pt>
                <c:pt idx="17">
                  <c:v>0.078598872442846</c:v>
                </c:pt>
                <c:pt idx="18">
                  <c:v>0.0773240279201176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644299"/>
        <c:axId val="84742828"/>
      </c:lineChart>
      <c:catAx>
        <c:axId val="864429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4742828"/>
        <c:crosses val="autoZero"/>
        <c:auto val="1"/>
        <c:lblAlgn val="ctr"/>
        <c:lblOffset val="100"/>
        <c:noMultiLvlLbl val="0"/>
      </c:catAx>
      <c:valAx>
        <c:axId val="8474282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de-DE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de-DE" sz="1000" spc="-1" strike="noStrike">
                    <a:solidFill>
                      <a:srgbClr val="595959"/>
                    </a:solidFill>
                    <a:latin typeface="Calibri"/>
                  </a:rPr>
                  <a:t>AP/kWh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8644299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171610673665792"/>
          <c:y val="0.742075029082903"/>
          <c:w val="0.779000874890639"/>
          <c:h val="0.23477690288713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204954954954955"/>
          <c:y val="0.0509803921568627"/>
          <c:w val="0.764367816091954"/>
          <c:h val="0.58321568627451"/>
        </c:manualLayout>
      </c:layout>
      <c:lineChart>
        <c:grouping val="standard"/>
        <c:varyColors val="0"/>
        <c:ser>
          <c:idx val="0"/>
          <c:order val="0"/>
          <c:tx>
            <c:strRef>
              <c:f>'Use Phase'!$K$137</c:f>
              <c:strCache>
                <c:ptCount val="1"/>
                <c:pt idx="0">
                  <c:v>NaNMC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Phase'!$K$292:$K$310</c:f>
              <c:numCache>
                <c:formatCode>General</c:formatCode>
                <c:ptCount val="19"/>
                <c:pt idx="0">
                  <c:v>37.7093218316002</c:v>
                </c:pt>
                <c:pt idx="1">
                  <c:v>35.0359052224034</c:v>
                </c:pt>
                <c:pt idx="2">
                  <c:v>32.8080580480726</c:v>
                </c:pt>
                <c:pt idx="3">
                  <c:v>30.9229565928697</c:v>
                </c:pt>
                <c:pt idx="4">
                  <c:v>29.307155345553</c:v>
                </c:pt>
                <c:pt idx="5">
                  <c:v>27.9067942645451</c:v>
                </c:pt>
                <c:pt idx="6">
                  <c:v>26.6814783186632</c:v>
                </c:pt>
                <c:pt idx="7">
                  <c:v>25.6003171899439</c:v>
                </c:pt>
                <c:pt idx="8">
                  <c:v>24.6392850755267</c:v>
                </c:pt>
                <c:pt idx="9">
                  <c:v>23.7794142363113</c:v>
                </c:pt>
                <c:pt idx="10">
                  <c:v>23.0055304810175</c:v>
                </c:pt>
                <c:pt idx="11">
                  <c:v>22.3053499405136</c:v>
                </c:pt>
                <c:pt idx="12">
                  <c:v>21.6688221764191</c:v>
                </c:pt>
                <c:pt idx="13">
                  <c:v>21.0876446526806</c:v>
                </c:pt>
                <c:pt idx="14">
                  <c:v>20.5548985892537</c:v>
                </c:pt>
                <c:pt idx="15">
                  <c:v>20.064772210901</c:v>
                </c:pt>
                <c:pt idx="16">
                  <c:v>19.6123478616523</c:v>
                </c:pt>
                <c:pt idx="17">
                  <c:v>19.1934364271627</c:v>
                </c:pt>
                <c:pt idx="18">
                  <c:v>18.8044472379939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'Use Phase'!$M$137</c:f>
              <c:strCache>
                <c:ptCount val="1"/>
                <c:pt idx="0">
                  <c:v>NaMVP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Phase'!$M$292:$M$310</c:f>
              <c:numCache>
                <c:formatCode>General</c:formatCode>
                <c:ptCount val="19"/>
                <c:pt idx="0">
                  <c:v>34.8051973998012</c:v>
                </c:pt>
                <c:pt idx="1">
                  <c:v>32.2943534524097</c:v>
                </c:pt>
                <c:pt idx="2">
                  <c:v>30.2019834962501</c:v>
                </c:pt>
                <c:pt idx="3">
                  <c:v>28.4315166102689</c:v>
                </c:pt>
                <c:pt idx="4">
                  <c:v>26.9139735651422</c:v>
                </c:pt>
                <c:pt idx="5">
                  <c:v>25.598769592699</c:v>
                </c:pt>
                <c:pt idx="6">
                  <c:v>24.4479661168112</c:v>
                </c:pt>
                <c:pt idx="7">
                  <c:v>23.4325512851455</c:v>
                </c:pt>
                <c:pt idx="8">
                  <c:v>22.5299603236649</c:v>
                </c:pt>
                <c:pt idx="9">
                  <c:v>21.722378937077</c:v>
                </c:pt>
                <c:pt idx="10">
                  <c:v>20.9955556891479</c:v>
                </c:pt>
                <c:pt idx="11">
                  <c:v>20.3379537029263</c:v>
                </c:pt>
                <c:pt idx="12">
                  <c:v>19.7401337154521</c:v>
                </c:pt>
                <c:pt idx="13">
                  <c:v>19.1942980747149</c:v>
                </c:pt>
                <c:pt idx="14">
                  <c:v>18.6939487373724</c:v>
                </c:pt>
                <c:pt idx="15">
                  <c:v>18.2336273470172</c:v>
                </c:pt>
                <c:pt idx="16">
                  <c:v>17.8087152943818</c:v>
                </c:pt>
                <c:pt idx="17">
                  <c:v>17.4152782086082</c:v>
                </c:pt>
                <c:pt idx="18">
                  <c:v>17.0499437718184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'Use Phase'!$O$137</c:f>
              <c:strCache>
                <c:ptCount val="1"/>
                <c:pt idx="0">
                  <c:v>NaMMO</c:v>
                </c:pt>
              </c:strCache>
            </c:strRef>
          </c:tx>
          <c:spPr>
            <a:solidFill>
              <a:srgbClr val="a5a5a5"/>
            </a:solidFill>
            <a:ln cap="rnd"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Phase'!$O$292:$O$310</c:f>
              <c:numCache>
                <c:formatCode>General</c:formatCode>
                <c:ptCount val="19"/>
                <c:pt idx="0">
                  <c:v>36.7699480876093</c:v>
                </c:pt>
                <c:pt idx="1">
                  <c:v>34.1819290915025</c:v>
                </c:pt>
                <c:pt idx="2">
                  <c:v>32.0252465947469</c:v>
                </c:pt>
                <c:pt idx="3">
                  <c:v>30.2003614051844</c:v>
                </c:pt>
                <c:pt idx="4">
                  <c:v>28.6361740998452</c:v>
                </c:pt>
                <c:pt idx="5">
                  <c:v>27.2805451018845</c:v>
                </c:pt>
                <c:pt idx="6">
                  <c:v>26.0943697286689</c:v>
                </c:pt>
                <c:pt idx="7">
                  <c:v>25.047744399361</c:v>
                </c:pt>
                <c:pt idx="8">
                  <c:v>24.1174107733095</c:v>
                </c:pt>
                <c:pt idx="9">
                  <c:v>23.2850070026319</c:v>
                </c:pt>
                <c:pt idx="10">
                  <c:v>22.535843609022</c:v>
                </c:pt>
                <c:pt idx="11">
                  <c:v>21.8580291100417</c:v>
                </c:pt>
                <c:pt idx="12">
                  <c:v>21.2418341109687</c:v>
                </c:pt>
                <c:pt idx="13">
                  <c:v>20.6792212857281</c:v>
                </c:pt>
                <c:pt idx="14">
                  <c:v>20.1634928625908</c:v>
                </c:pt>
                <c:pt idx="15">
                  <c:v>19.6890227133046</c:v>
                </c:pt>
                <c:pt idx="16">
                  <c:v>19.2510502678096</c:v>
                </c:pt>
                <c:pt idx="17">
                  <c:v>18.8455202256846</c:v>
                </c:pt>
                <c:pt idx="18">
                  <c:v>18.46895661514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'Use Phase'!$Q$137</c:f>
              <c:strCache>
                <c:ptCount val="1"/>
                <c:pt idx="0">
                  <c:v>NaNMMT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Phase'!$Q$292:$Q$310</c:f>
              <c:numCache>
                <c:formatCode>General</c:formatCode>
                <c:ptCount val="19"/>
                <c:pt idx="0">
                  <c:v>33.5402134232483</c:v>
                </c:pt>
                <c:pt idx="1">
                  <c:v>31.2458066693561</c:v>
                </c:pt>
                <c:pt idx="2">
                  <c:v>29.3338010411127</c:v>
                </c:pt>
                <c:pt idx="3">
                  <c:v>27.7159501249067</c:v>
                </c:pt>
                <c:pt idx="4">
                  <c:v>26.3292207681587</c:v>
                </c:pt>
                <c:pt idx="5">
                  <c:v>25.1273886589771</c:v>
                </c:pt>
                <c:pt idx="6">
                  <c:v>24.0757855634432</c:v>
                </c:pt>
                <c:pt idx="7">
                  <c:v>23.1479004791486</c:v>
                </c:pt>
                <c:pt idx="8">
                  <c:v>22.3231137375534</c:v>
                </c:pt>
                <c:pt idx="9">
                  <c:v>21.5851466529682</c:v>
                </c:pt>
                <c:pt idx="10">
                  <c:v>20.9209762768415</c:v>
                </c:pt>
                <c:pt idx="11">
                  <c:v>20.3200602222507</c:v>
                </c:pt>
                <c:pt idx="12">
                  <c:v>19.7737728998955</c:v>
                </c:pt>
                <c:pt idx="13">
                  <c:v>19.2749888229624</c:v>
                </c:pt>
                <c:pt idx="14">
                  <c:v>18.8177700857737</c:v>
                </c:pt>
                <c:pt idx="15">
                  <c:v>18.3971288475602</c:v>
                </c:pt>
                <c:pt idx="16">
                  <c:v>18.0088446276707</c:v>
                </c:pt>
                <c:pt idx="17">
                  <c:v>17.6493222018472</c:v>
                </c:pt>
                <c:pt idx="18">
                  <c:v>17.3154799492967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'Use Phase'!$S$137</c:f>
              <c:strCache>
                <c:ptCount val="1"/>
                <c:pt idx="0">
                  <c:v>NaPBA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Phase'!$S$292:$S$310</c:f>
              <c:numCache>
                <c:formatCode>General</c:formatCode>
                <c:ptCount val="19"/>
                <c:pt idx="0">
                  <c:v>27.6232406485932</c:v>
                </c:pt>
                <c:pt idx="1">
                  <c:v>25.7653018604025</c:v>
                </c:pt>
                <c:pt idx="2">
                  <c:v>24.2170195369101</c:v>
                </c:pt>
                <c:pt idx="3">
                  <c:v>22.9069344939551</c:v>
                </c:pt>
                <c:pt idx="4">
                  <c:v>21.7840044571365</c:v>
                </c:pt>
                <c:pt idx="5">
                  <c:v>20.810798425227</c:v>
                </c:pt>
                <c:pt idx="6">
                  <c:v>19.9592431473063</c:v>
                </c:pt>
                <c:pt idx="7">
                  <c:v>19.2078708432585</c:v>
                </c:pt>
                <c:pt idx="8">
                  <c:v>18.5399843507716</c:v>
                </c:pt>
                <c:pt idx="9">
                  <c:v>17.9424016995992</c:v>
                </c:pt>
                <c:pt idx="10">
                  <c:v>17.4045773135439</c:v>
                </c:pt>
                <c:pt idx="11">
                  <c:v>16.9179742975892</c:v>
                </c:pt>
                <c:pt idx="12">
                  <c:v>16.4756079194485</c:v>
                </c:pt>
                <c:pt idx="13">
                  <c:v>16.0717081828853</c:v>
                </c:pt>
                <c:pt idx="14">
                  <c:v>15.7014667577024</c:v>
                </c:pt>
                <c:pt idx="15">
                  <c:v>15.3608446465341</c:v>
                </c:pt>
                <c:pt idx="16">
                  <c:v>15.0464242362249</c:v>
                </c:pt>
                <c:pt idx="17">
                  <c:v>14.7552942266793</c:v>
                </c:pt>
                <c:pt idx="18">
                  <c:v>14.4849592178156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'Use Phase'!$U$137</c:f>
              <c:strCache>
                <c:ptCount val="1"/>
                <c:pt idx="0">
                  <c:v>LiNMC</c:v>
                </c:pt>
              </c:strCache>
            </c:strRef>
          </c:tx>
          <c:spPr>
            <a:solidFill>
              <a:srgbClr val="70ad47"/>
            </a:solidFill>
            <a:ln cap="rnd" w="284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Phase'!$U$292:$U$310</c:f>
              <c:numCache>
                <c:formatCode>General</c:formatCode>
                <c:ptCount val="19"/>
                <c:pt idx="0">
                  <c:v>37.7007650751955</c:v>
                </c:pt>
                <c:pt idx="1">
                  <c:v>35.0281263529445</c:v>
                </c:pt>
                <c:pt idx="2">
                  <c:v>32.8009274177353</c:v>
                </c:pt>
                <c:pt idx="3">
                  <c:v>30.9163744725584</c:v>
                </c:pt>
                <c:pt idx="4">
                  <c:v>29.3010433766924</c:v>
                </c:pt>
                <c:pt idx="5">
                  <c:v>27.9010897602752</c:v>
                </c:pt>
                <c:pt idx="6">
                  <c:v>26.6761303459102</c:v>
                </c:pt>
                <c:pt idx="7">
                  <c:v>25.5952838038234</c:v>
                </c:pt>
                <c:pt idx="8">
                  <c:v>24.6345313219685</c:v>
                </c:pt>
                <c:pt idx="9">
                  <c:v>23.7749106803088</c:v>
                </c:pt>
                <c:pt idx="10">
                  <c:v>23.0012521028151</c:v>
                </c:pt>
                <c:pt idx="11">
                  <c:v>22.3012752946065</c:v>
                </c:pt>
                <c:pt idx="12">
                  <c:v>21.6649327416896</c:v>
                </c:pt>
                <c:pt idx="13">
                  <c:v>21.083924323809</c:v>
                </c:pt>
                <c:pt idx="14">
                  <c:v>20.5513332740851</c:v>
                </c:pt>
                <c:pt idx="15">
                  <c:v>20.061349508339</c:v>
                </c:pt>
                <c:pt idx="16">
                  <c:v>19.6090568014966</c:v>
                </c:pt>
                <c:pt idx="17">
                  <c:v>19.1902672581239</c:v>
                </c:pt>
                <c:pt idx="18">
                  <c:v>18.8013912535636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'Use Phase'!$W$137</c:f>
              <c:strCache>
                <c:ptCount val="1"/>
                <c:pt idx="0">
                  <c:v>LiFP</c:v>
                </c:pt>
              </c:strCache>
            </c:strRef>
          </c:tx>
          <c:spPr>
            <a:solidFill>
              <a:srgbClr val="255e91"/>
            </a:solidFill>
            <a:ln cap="rnd" w="28440">
              <a:solidFill>
                <a:srgbClr val="255e9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Phase'!$W$292:$W$310</c:f>
              <c:numCache>
                <c:formatCode>General</c:formatCode>
                <c:ptCount val="19"/>
                <c:pt idx="0">
                  <c:v>26.1139001393319</c:v>
                </c:pt>
                <c:pt idx="1">
                  <c:v>24.3931741247103</c:v>
                </c:pt>
                <c:pt idx="2">
                  <c:v>22.9592357791923</c:v>
                </c:pt>
                <c:pt idx="3">
                  <c:v>21.7459033329848</c:v>
                </c:pt>
                <c:pt idx="4">
                  <c:v>20.7059040933784</c:v>
                </c:pt>
                <c:pt idx="5">
                  <c:v>19.8045714190528</c:v>
                </c:pt>
                <c:pt idx="6">
                  <c:v>19.0159053290179</c:v>
                </c:pt>
                <c:pt idx="7">
                  <c:v>18.3200234848695</c:v>
                </c:pt>
                <c:pt idx="8">
                  <c:v>17.7014618456264</c:v>
                </c:pt>
                <c:pt idx="9">
                  <c:v>17.1480119578826</c:v>
                </c:pt>
                <c:pt idx="10">
                  <c:v>16.6499070589132</c:v>
                </c:pt>
                <c:pt idx="11">
                  <c:v>16.1992407217504</c:v>
                </c:pt>
                <c:pt idx="12">
                  <c:v>15.7895440516024</c:v>
                </c:pt>
                <c:pt idx="13">
                  <c:v>15.4154731788586</c:v>
                </c:pt>
                <c:pt idx="14">
                  <c:v>15.0725748788435</c:v>
                </c:pt>
                <c:pt idx="15">
                  <c:v>14.7571084428295</c:v>
                </c:pt>
                <c:pt idx="16">
                  <c:v>14.4659086557397</c:v>
                </c:pt>
                <c:pt idx="17">
                  <c:v>14.1962792232491</c:v>
                </c:pt>
                <c:pt idx="18">
                  <c:v>13.9459090359365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1971458"/>
        <c:axId val="57722151"/>
      </c:lineChart>
      <c:catAx>
        <c:axId val="3197145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7722151"/>
        <c:crosses val="autoZero"/>
        <c:auto val="1"/>
        <c:lblAlgn val="ctr"/>
        <c:lblOffset val="100"/>
        <c:noMultiLvlLbl val="0"/>
      </c:catAx>
      <c:valAx>
        <c:axId val="5772215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de-DE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de-DE" sz="1000" spc="-1" strike="noStrike">
                    <a:solidFill>
                      <a:srgbClr val="595959"/>
                    </a:solidFill>
                    <a:latin typeface="Calibri"/>
                  </a:rPr>
                  <a:t>GWP/kWh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1971458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171610673665792"/>
          <c:y val="0.742075029082903"/>
          <c:w val="0.779000874890639"/>
          <c:h val="0.23477690288713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204954954954955"/>
          <c:y val="0.0509803921568627"/>
          <c:w val="0.764367816091954"/>
          <c:h val="0.58321568627451"/>
        </c:manualLayout>
      </c:layout>
      <c:lineChart>
        <c:grouping val="standard"/>
        <c:varyColors val="0"/>
        <c:ser>
          <c:idx val="0"/>
          <c:order val="0"/>
          <c:tx>
            <c:strRef>
              <c:f>'Use Phase'!$K$137</c:f>
              <c:strCache>
                <c:ptCount val="1"/>
                <c:pt idx="0">
                  <c:v>NaNMC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Phase'!$K$314:$K$332</c:f>
              <c:numCache>
                <c:formatCode>General</c:formatCode>
                <c:ptCount val="19"/>
                <c:pt idx="0">
                  <c:v>0.0277905176127695</c:v>
                </c:pt>
                <c:pt idx="1">
                  <c:v>0.0260087251025177</c:v>
                </c:pt>
                <c:pt idx="2">
                  <c:v>0.0245238980106412</c:v>
                </c:pt>
                <c:pt idx="3">
                  <c:v>0.0232675058559765</c:v>
                </c:pt>
                <c:pt idx="4">
                  <c:v>0.0221905982948353</c:v>
                </c:pt>
                <c:pt idx="5">
                  <c:v>0.021257278408513</c:v>
                </c:pt>
                <c:pt idx="6">
                  <c:v>0.0204406235079809</c:v>
                </c:pt>
                <c:pt idx="7">
                  <c:v>0.0197200456545703</c:v>
                </c:pt>
                <c:pt idx="8">
                  <c:v>0.0190795320070941</c:v>
                </c:pt>
                <c:pt idx="9">
                  <c:v>0.018506440848826</c:v>
                </c:pt>
                <c:pt idx="10">
                  <c:v>0.0179906588063847</c:v>
                </c:pt>
                <c:pt idx="11">
                  <c:v>0.0175239988632235</c:v>
                </c:pt>
                <c:pt idx="12">
                  <c:v>0.0170997625512588</c:v>
                </c:pt>
                <c:pt idx="13">
                  <c:v>0.016712416353378</c:v>
                </c:pt>
                <c:pt idx="14">
                  <c:v>0.0163573490053206</c:v>
                </c:pt>
                <c:pt idx="15">
                  <c:v>0.0160306870451078</c:v>
                </c:pt>
                <c:pt idx="16">
                  <c:v>0.0157291529279883</c:v>
                </c:pt>
                <c:pt idx="17">
                  <c:v>0.0154499546713961</c:v>
                </c:pt>
                <c:pt idx="18">
                  <c:v>0.0151906991474177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'Use Phase'!$M$137</c:f>
              <c:strCache>
                <c:ptCount val="1"/>
                <c:pt idx="0">
                  <c:v>NaMVP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Phase'!$M$314:$M$332</c:f>
              <c:numCache>
                <c:formatCode>General</c:formatCode>
                <c:ptCount val="19"/>
                <c:pt idx="0">
                  <c:v>0.0648345882497881</c:v>
                </c:pt>
                <c:pt idx="1">
                  <c:v>0.0595850698653987</c:v>
                </c:pt>
                <c:pt idx="2">
                  <c:v>0.055210471211741</c:v>
                </c:pt>
                <c:pt idx="3">
                  <c:v>0.051508887735569</c:v>
                </c:pt>
                <c:pt idx="4">
                  <c:v>0.0483361018988501</c:v>
                </c:pt>
                <c:pt idx="5">
                  <c:v>0.0455863541736939</c:v>
                </c:pt>
                <c:pt idx="6">
                  <c:v>0.0431803249141821</c:v>
                </c:pt>
                <c:pt idx="7">
                  <c:v>0.0410573579204952</c:v>
                </c:pt>
                <c:pt idx="8">
                  <c:v>0.0391702761483291</c:v>
                </c:pt>
                <c:pt idx="9">
                  <c:v>0.0374818345627068</c:v>
                </c:pt>
                <c:pt idx="10">
                  <c:v>0.0359622371356467</c:v>
                </c:pt>
                <c:pt idx="11">
                  <c:v>0.0345873632730686</c:v>
                </c:pt>
                <c:pt idx="12">
                  <c:v>0.0333374779434521</c:v>
                </c:pt>
                <c:pt idx="13">
                  <c:v>0.0321962782946718</c:v>
                </c:pt>
                <c:pt idx="14">
                  <c:v>0.0311501786166232</c:v>
                </c:pt>
                <c:pt idx="15">
                  <c:v>0.0301877669128185</c:v>
                </c:pt>
                <c:pt idx="16">
                  <c:v>0.0292993868785372</c:v>
                </c:pt>
                <c:pt idx="17">
                  <c:v>0.0284768127727212</c:v>
                </c:pt>
                <c:pt idx="18">
                  <c:v>0.0277129939601778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'Use Phase'!$O$137</c:f>
              <c:strCache>
                <c:ptCount val="1"/>
                <c:pt idx="0">
                  <c:v>NaMMO</c:v>
                </c:pt>
              </c:strCache>
            </c:strRef>
          </c:tx>
          <c:spPr>
            <a:solidFill>
              <a:srgbClr val="a5a5a5"/>
            </a:solidFill>
            <a:ln cap="rnd"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Phase'!$O$314:$O$332</c:f>
              <c:numCache>
                <c:formatCode>General</c:formatCode>
                <c:ptCount val="19"/>
                <c:pt idx="0">
                  <c:v>0.0170978396458342</c:v>
                </c:pt>
                <c:pt idx="1">
                  <c:v>0.0162881087689401</c:v>
                </c:pt>
                <c:pt idx="2">
                  <c:v>0.0156133330381951</c:v>
                </c:pt>
                <c:pt idx="3">
                  <c:v>0.015042368958334</c:v>
                </c:pt>
                <c:pt idx="4">
                  <c:v>0.0145529711755958</c:v>
                </c:pt>
                <c:pt idx="5">
                  <c:v>0.0141288264305561</c:v>
                </c:pt>
                <c:pt idx="6">
                  <c:v>0.0137576997786463</c:v>
                </c:pt>
                <c:pt idx="7">
                  <c:v>0.0134302350857848</c:v>
                </c:pt>
                <c:pt idx="8">
                  <c:v>0.0131391553587968</c:v>
                </c:pt>
                <c:pt idx="9">
                  <c:v>0.0128787156030706</c:v>
                </c:pt>
                <c:pt idx="10">
                  <c:v>0.0126443198229171</c:v>
                </c:pt>
                <c:pt idx="11">
                  <c:v>0.0124322474503972</c:v>
                </c:pt>
                <c:pt idx="12">
                  <c:v>0.0122394543844701</c:v>
                </c:pt>
                <c:pt idx="13">
                  <c:v>0.0120634259329714</c:v>
                </c:pt>
                <c:pt idx="14">
                  <c:v>0.0119020665190976</c:v>
                </c:pt>
                <c:pt idx="15">
                  <c:v>0.0117536158583337</c:v>
                </c:pt>
                <c:pt idx="16">
                  <c:v>0.011616584479167</c:v>
                </c:pt>
                <c:pt idx="17">
                  <c:v>0.0114897035725312</c:v>
                </c:pt>
                <c:pt idx="18">
                  <c:v>0.0113718855877979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'Use Phase'!$Q$137</c:f>
              <c:strCache>
                <c:ptCount val="1"/>
                <c:pt idx="0">
                  <c:v>NaNMMT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Phase'!$Q$314:$Q$332</c:f>
              <c:numCache>
                <c:formatCode>General</c:formatCode>
                <c:ptCount val="19"/>
                <c:pt idx="0">
                  <c:v>0.0178429366530256</c:v>
                </c:pt>
                <c:pt idx="1">
                  <c:v>0.0169654696845687</c:v>
                </c:pt>
                <c:pt idx="2">
                  <c:v>0.0162342472108547</c:v>
                </c:pt>
                <c:pt idx="3">
                  <c:v>0.0156155205023274</c:v>
                </c:pt>
                <c:pt idx="4">
                  <c:v>0.0150851833235897</c:v>
                </c:pt>
                <c:pt idx="5">
                  <c:v>0.0146255577686837</c:v>
                </c:pt>
                <c:pt idx="6">
                  <c:v>0.014223385408141</c:v>
                </c:pt>
                <c:pt idx="7">
                  <c:v>0.0138685274429562</c:v>
                </c:pt>
                <c:pt idx="8">
                  <c:v>0.0135530981405698</c:v>
                </c:pt>
                <c:pt idx="9">
                  <c:v>0.0132708719226451</c:v>
                </c:pt>
                <c:pt idx="10">
                  <c:v>0.0130168683265128</c:v>
                </c:pt>
                <c:pt idx="11">
                  <c:v>0.0127870555490598</c:v>
                </c:pt>
                <c:pt idx="12">
                  <c:v>0.0125781348422844</c:v>
                </c:pt>
                <c:pt idx="13">
                  <c:v>0.0123873811534894</c:v>
                </c:pt>
                <c:pt idx="14">
                  <c:v>0.0122125236054273</c:v>
                </c:pt>
                <c:pt idx="15">
                  <c:v>0.0120516546612102</c:v>
                </c:pt>
                <c:pt idx="16">
                  <c:v>0.0119031602511637</c:v>
                </c:pt>
                <c:pt idx="17">
                  <c:v>0.0117656654270465</c:v>
                </c:pt>
                <c:pt idx="18">
                  <c:v>0.0116379916617949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'Use Phase'!$S$137</c:f>
              <c:strCache>
                <c:ptCount val="1"/>
                <c:pt idx="0">
                  <c:v>NaPBA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Phase'!$S$314:$S$332</c:f>
              <c:numCache>
                <c:formatCode>General</c:formatCode>
                <c:ptCount val="19"/>
                <c:pt idx="0">
                  <c:v>0.0124432416791849</c:v>
                </c:pt>
                <c:pt idx="1">
                  <c:v>0.0119565729830322</c:v>
                </c:pt>
                <c:pt idx="2">
                  <c:v>0.0115510157362383</c:v>
                </c:pt>
                <c:pt idx="3">
                  <c:v>0.0112078519120281</c:v>
                </c:pt>
                <c:pt idx="4">
                  <c:v>0.0109137114912764</c:v>
                </c:pt>
                <c:pt idx="5">
                  <c:v>0.0106587897932917</c:v>
                </c:pt>
                <c:pt idx="6">
                  <c:v>0.0104357333075551</c:v>
                </c:pt>
                <c:pt idx="7">
                  <c:v>0.0102389187613168</c:v>
                </c:pt>
                <c:pt idx="8">
                  <c:v>0.010063972497994</c:v>
                </c:pt>
                <c:pt idx="9">
                  <c:v>0.00990744163081036</c:v>
                </c:pt>
                <c:pt idx="10">
                  <c:v>0.00976656385034511</c:v>
                </c:pt>
                <c:pt idx="11">
                  <c:v>0.00963910300135274</c:v>
                </c:pt>
                <c:pt idx="12">
                  <c:v>0.00952322950226878</c:v>
                </c:pt>
                <c:pt idx="13">
                  <c:v>0.00941743195962689</c:v>
                </c:pt>
                <c:pt idx="14">
                  <c:v>0.00932045087887182</c:v>
                </c:pt>
                <c:pt idx="15">
                  <c:v>0.00923122828457717</c:v>
                </c:pt>
                <c:pt idx="16">
                  <c:v>0.00914886896676671</c:v>
                </c:pt>
                <c:pt idx="17">
                  <c:v>0.00907261033916444</c:v>
                </c:pt>
                <c:pt idx="18">
                  <c:v>0.0090017987563909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'Use Phase'!$U$137</c:f>
              <c:strCache>
                <c:ptCount val="1"/>
                <c:pt idx="0">
                  <c:v>LiNMC</c:v>
                </c:pt>
              </c:strCache>
            </c:strRef>
          </c:tx>
          <c:spPr>
            <a:solidFill>
              <a:srgbClr val="70ad47"/>
            </a:solidFill>
            <a:ln cap="rnd" w="284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Phase'!$U$314:$U$332</c:f>
              <c:numCache>
                <c:formatCode>General</c:formatCode>
                <c:ptCount val="19"/>
                <c:pt idx="0">
                  <c:v>0.0286480532686666</c:v>
                </c:pt>
                <c:pt idx="1">
                  <c:v>0.026788302971515</c:v>
                </c:pt>
                <c:pt idx="2">
                  <c:v>0.0252385110572221</c:v>
                </c:pt>
                <c:pt idx="3">
                  <c:v>0.023927148668205</c:v>
                </c:pt>
                <c:pt idx="4">
                  <c:v>0.0228031237633333</c:v>
                </c:pt>
                <c:pt idx="5">
                  <c:v>0.0218289688457777</c:v>
                </c:pt>
                <c:pt idx="6">
                  <c:v>0.0209765832929166</c:v>
                </c:pt>
                <c:pt idx="7">
                  <c:v>0.0202244783933333</c:v>
                </c:pt>
                <c:pt idx="8">
                  <c:v>0.0195559407048147</c:v>
                </c:pt>
                <c:pt idx="9">
                  <c:v>0.0189577754045613</c:v>
                </c:pt>
                <c:pt idx="10">
                  <c:v>0.0184194266343333</c:v>
                </c:pt>
                <c:pt idx="11">
                  <c:v>0.0179323491755555</c:v>
                </c:pt>
                <c:pt idx="12">
                  <c:v>0.0174895514857575</c:v>
                </c:pt>
                <c:pt idx="13">
                  <c:v>0.0170852579428985</c:v>
                </c:pt>
                <c:pt idx="14">
                  <c:v>0.0167146555286111</c:v>
                </c:pt>
                <c:pt idx="15">
                  <c:v>0.0163737013074666</c:v>
                </c:pt>
                <c:pt idx="16">
                  <c:v>0.0160589743341025</c:v>
                </c:pt>
                <c:pt idx="17">
                  <c:v>0.0157675604698765</c:v>
                </c:pt>
                <c:pt idx="18">
                  <c:v>0.0154969618816666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'Use Phase'!$W$137</c:f>
              <c:strCache>
                <c:ptCount val="1"/>
                <c:pt idx="0">
                  <c:v>LiFP</c:v>
                </c:pt>
              </c:strCache>
            </c:strRef>
          </c:tx>
          <c:spPr>
            <a:solidFill>
              <a:srgbClr val="255e91"/>
            </a:solidFill>
            <a:ln cap="rnd" w="28440">
              <a:solidFill>
                <a:srgbClr val="255e9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Phase'!$W$314:$W$332</c:f>
              <c:numCache>
                <c:formatCode>General</c:formatCode>
                <c:ptCount val="19"/>
                <c:pt idx="0">
                  <c:v>0.0186092933954263</c:v>
                </c:pt>
                <c:pt idx="1">
                  <c:v>0.0175620745432516</c:v>
                </c:pt>
                <c:pt idx="2">
                  <c:v>0.0166893921664395</c:v>
                </c:pt>
                <c:pt idx="3">
                  <c:v>0.0159509686168291</c:v>
                </c:pt>
                <c:pt idx="4">
                  <c:v>0.0153180341457346</c:v>
                </c:pt>
                <c:pt idx="5">
                  <c:v>0.0147694909374526</c:v>
                </c:pt>
                <c:pt idx="6">
                  <c:v>0.0142895156302059</c:v>
                </c:pt>
                <c:pt idx="7">
                  <c:v>0.0138660080061647</c:v>
                </c:pt>
                <c:pt idx="8">
                  <c:v>0.0134895567847948</c:v>
                </c:pt>
                <c:pt idx="9">
                  <c:v>0.0131527320077795</c:v>
                </c:pt>
                <c:pt idx="10">
                  <c:v>0.0128495897084658</c:v>
                </c:pt>
                <c:pt idx="11">
                  <c:v>0.0125753181043248</c:v>
                </c:pt>
                <c:pt idx="12">
                  <c:v>0.0123259802823785</c:v>
                </c:pt>
                <c:pt idx="13">
                  <c:v>0.0120983240101666</c:v>
                </c:pt>
                <c:pt idx="14">
                  <c:v>0.0118896390939724</c:v>
                </c:pt>
                <c:pt idx="15">
                  <c:v>0.0116976489710737</c:v>
                </c:pt>
                <c:pt idx="16">
                  <c:v>0.0115204273191673</c:v>
                </c:pt>
                <c:pt idx="17">
                  <c:v>0.0113563331970316</c:v>
                </c:pt>
                <c:pt idx="18">
                  <c:v>0.01120396008362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5691033"/>
        <c:axId val="77605397"/>
      </c:lineChart>
      <c:catAx>
        <c:axId val="5569103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7605397"/>
        <c:crosses val="autoZero"/>
        <c:auto val="1"/>
        <c:lblAlgn val="ctr"/>
        <c:lblOffset val="100"/>
        <c:noMultiLvlLbl val="0"/>
      </c:catAx>
      <c:valAx>
        <c:axId val="7760539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de-DE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de-DE" sz="1000" spc="-1" strike="noStrike">
                    <a:solidFill>
                      <a:srgbClr val="595959"/>
                    </a:solidFill>
                    <a:latin typeface="Calibri"/>
                  </a:rPr>
                  <a:t>Htox/kWh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5691033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171610673665792"/>
          <c:y val="0.742075029082903"/>
          <c:w val="0.779000874890639"/>
          <c:h val="0.23477690288713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204954954954955"/>
          <c:y val="0.0509803921568627"/>
          <c:w val="0.764367816091954"/>
          <c:h val="0.58321568627451"/>
        </c:manualLayout>
      </c:layout>
      <c:lineChart>
        <c:grouping val="standard"/>
        <c:varyColors val="0"/>
        <c:ser>
          <c:idx val="0"/>
          <c:order val="0"/>
          <c:tx>
            <c:strRef>
              <c:f>'Use Phase'!$K$137</c:f>
              <c:strCache>
                <c:ptCount val="1"/>
                <c:pt idx="0">
                  <c:v>NaNMC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Phase'!$K$336:$K$354</c:f>
              <c:numCache>
                <c:formatCode>General</c:formatCode>
                <c:ptCount val="19"/>
                <c:pt idx="0">
                  <c:v>0.00553326213496548</c:v>
                </c:pt>
                <c:pt idx="1">
                  <c:v>0.00514466755352593</c:v>
                </c:pt>
                <c:pt idx="2">
                  <c:v>0.00482083873565964</c:v>
                </c:pt>
                <c:pt idx="3">
                  <c:v>0.00454682973592663</c:v>
                </c:pt>
                <c:pt idx="4">
                  <c:v>0.00431196487901261</c:v>
                </c:pt>
                <c:pt idx="5">
                  <c:v>0.0041084153363538</c:v>
                </c:pt>
                <c:pt idx="6">
                  <c:v>0.00393030948652734</c:v>
                </c:pt>
                <c:pt idx="7">
                  <c:v>0.00377315726609223</c:v>
                </c:pt>
                <c:pt idx="8">
                  <c:v>0.00363346640348324</c:v>
                </c:pt>
                <c:pt idx="9">
                  <c:v>0.00350847984220151</c:v>
                </c:pt>
                <c:pt idx="10">
                  <c:v>0.00339599193704796</c:v>
                </c:pt>
                <c:pt idx="11">
                  <c:v>0.00329421716571855</c:v>
                </c:pt>
                <c:pt idx="12">
                  <c:v>0.00320169464632818</c:v>
                </c:pt>
                <c:pt idx="13">
                  <c:v>0.00311721756340654</c:v>
                </c:pt>
                <c:pt idx="14">
                  <c:v>0.00303978023739504</c:v>
                </c:pt>
                <c:pt idx="15">
                  <c:v>0.00296853789746445</c:v>
                </c:pt>
                <c:pt idx="16">
                  <c:v>0.00290277573752853</c:v>
                </c:pt>
                <c:pt idx="17">
                  <c:v>0.00284188484869897</c:v>
                </c:pt>
                <c:pt idx="18">
                  <c:v>0.00278534330907152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'Use Phase'!$M$137</c:f>
              <c:strCache>
                <c:ptCount val="1"/>
                <c:pt idx="0">
                  <c:v>NaMVP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Phase'!$M$336:$M$354</c:f>
              <c:numCache>
                <c:formatCode>General</c:formatCode>
                <c:ptCount val="19"/>
                <c:pt idx="0">
                  <c:v>0.00241814404453432</c:v>
                </c:pt>
                <c:pt idx="1">
                  <c:v>0.00229736174136551</c:v>
                </c:pt>
                <c:pt idx="2">
                  <c:v>0.00219670982205817</c:v>
                </c:pt>
                <c:pt idx="3">
                  <c:v>0.0021115428134135</c:v>
                </c:pt>
                <c:pt idx="4">
                  <c:v>0.00203854252028949</c:v>
                </c:pt>
                <c:pt idx="5">
                  <c:v>0.00197527559958202</c:v>
                </c:pt>
                <c:pt idx="6">
                  <c:v>0.00191991704396298</c:v>
                </c:pt>
                <c:pt idx="7">
                  <c:v>0.00187107125959324</c:v>
                </c:pt>
                <c:pt idx="8">
                  <c:v>0.00182765278459792</c:v>
                </c:pt>
                <c:pt idx="9">
                  <c:v>0.00178880467539158</c:v>
                </c:pt>
                <c:pt idx="10">
                  <c:v>0.00175384137710587</c:v>
                </c:pt>
                <c:pt idx="11">
                  <c:v>0.00172220791675213</c:v>
                </c:pt>
                <c:pt idx="12">
                  <c:v>0.00169345022552146</c:v>
                </c:pt>
                <c:pt idx="13">
                  <c:v>0.00166719320309346</c:v>
                </c:pt>
                <c:pt idx="14">
                  <c:v>0.00164312426586779</c:v>
                </c:pt>
                <c:pt idx="15">
                  <c:v>0.00162098084362018</c:v>
                </c:pt>
                <c:pt idx="16">
                  <c:v>0.00160054076154546</c:v>
                </c:pt>
                <c:pt idx="17">
                  <c:v>0.00158161475962442</c:v>
                </c:pt>
                <c:pt idx="18">
                  <c:v>0.00156404061498345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'Use Phase'!$O$137</c:f>
              <c:strCache>
                <c:ptCount val="1"/>
                <c:pt idx="0">
                  <c:v>NaMMO</c:v>
                </c:pt>
              </c:strCache>
            </c:strRef>
          </c:tx>
          <c:spPr>
            <a:solidFill>
              <a:srgbClr val="a5a5a5"/>
            </a:solidFill>
            <a:ln cap="rnd"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Phase'!$O$336:$O$354</c:f>
              <c:numCache>
                <c:formatCode>General</c:formatCode>
                <c:ptCount val="19"/>
                <c:pt idx="0">
                  <c:v>0.00215803802568237</c:v>
                </c:pt>
                <c:pt idx="1">
                  <c:v>0.00207628199963219</c:v>
                </c:pt>
                <c:pt idx="2">
                  <c:v>0.00200815197792371</c:v>
                </c:pt>
                <c:pt idx="3">
                  <c:v>0.00195050349801654</c:v>
                </c:pt>
                <c:pt idx="4">
                  <c:v>0.00190109051523896</c:v>
                </c:pt>
                <c:pt idx="5">
                  <c:v>0.00185826593016506</c:v>
                </c:pt>
                <c:pt idx="6">
                  <c:v>0.00182079441822539</c:v>
                </c:pt>
                <c:pt idx="7">
                  <c:v>0.0017877313194551</c:v>
                </c:pt>
                <c:pt idx="8">
                  <c:v>0.00175834189832595</c:v>
                </c:pt>
                <c:pt idx="9">
                  <c:v>0.00173204610047356</c:v>
                </c:pt>
                <c:pt idx="10">
                  <c:v>0.0017083798824064</c:v>
                </c:pt>
                <c:pt idx="11">
                  <c:v>0.00168696758986945</c:v>
                </c:pt>
                <c:pt idx="12">
                  <c:v>0.00166750186938131</c:v>
                </c:pt>
                <c:pt idx="13">
                  <c:v>0.00164972882023997</c:v>
                </c:pt>
                <c:pt idx="14">
                  <c:v>0.00163343685852707</c:v>
                </c:pt>
                <c:pt idx="15">
                  <c:v>0.00161844825375121</c:v>
                </c:pt>
                <c:pt idx="16">
                  <c:v>0.00160461261857349</c:v>
                </c:pt>
                <c:pt idx="17">
                  <c:v>0.00159180184526078</c:v>
                </c:pt>
                <c:pt idx="18">
                  <c:v>0.0015799061271847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'Use Phase'!$Q$137</c:f>
              <c:strCache>
                <c:ptCount val="1"/>
                <c:pt idx="0">
                  <c:v>NaNMMT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Phase'!$Q$336:$Q$354</c:f>
              <c:numCache>
                <c:formatCode>General</c:formatCode>
                <c:ptCount val="19"/>
                <c:pt idx="0">
                  <c:v>0.0032680284666906</c:v>
                </c:pt>
                <c:pt idx="1">
                  <c:v>0.00308536421873058</c:v>
                </c:pt>
                <c:pt idx="2">
                  <c:v>0.00293314401209724</c:v>
                </c:pt>
                <c:pt idx="3">
                  <c:v>0.0028043422987921</c:v>
                </c:pt>
                <c:pt idx="4">
                  <c:v>0.00269394083024484</c:v>
                </c:pt>
                <c:pt idx="5">
                  <c:v>0.00259825955750388</c:v>
                </c:pt>
                <c:pt idx="6">
                  <c:v>0.00251453844385554</c:v>
                </c:pt>
                <c:pt idx="7">
                  <c:v>0.00244066687298935</c:v>
                </c:pt>
                <c:pt idx="8">
                  <c:v>0.00237500325444164</c:v>
                </c:pt>
                <c:pt idx="9">
                  <c:v>0.00231625159574105</c:v>
                </c:pt>
                <c:pt idx="10">
                  <c:v>0.00226337510291051</c:v>
                </c:pt>
                <c:pt idx="11">
                  <c:v>0.00221553446654004</c:v>
                </c:pt>
                <c:pt idx="12">
                  <c:v>0.00217204297893051</c:v>
                </c:pt>
                <c:pt idx="13">
                  <c:v>0.00213233335980877</c:v>
                </c:pt>
                <c:pt idx="14">
                  <c:v>0.00209593287561383</c:v>
                </c:pt>
                <c:pt idx="15">
                  <c:v>0.0020624444301545</c:v>
                </c:pt>
                <c:pt idx="16">
                  <c:v>0.00203153201896127</c:v>
                </c:pt>
                <c:pt idx="17">
                  <c:v>0.00200290941600457</c:v>
                </c:pt>
                <c:pt idx="18">
                  <c:v>0.00197633128468763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'Use Phase'!$S$137</c:f>
              <c:strCache>
                <c:ptCount val="1"/>
                <c:pt idx="0">
                  <c:v>NaPBA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Phase'!$S$336:$S$354</c:f>
              <c:numCache>
                <c:formatCode>General</c:formatCode>
                <c:ptCount val="19"/>
                <c:pt idx="0">
                  <c:v>0.00167901679756213</c:v>
                </c:pt>
                <c:pt idx="1">
                  <c:v>0.0016254278804817</c:v>
                </c:pt>
                <c:pt idx="2">
                  <c:v>0.00158077044958134</c:v>
                </c:pt>
                <c:pt idx="3">
                  <c:v>0.00154298339266566</c:v>
                </c:pt>
                <c:pt idx="4">
                  <c:v>0.00151059448673793</c:v>
                </c:pt>
                <c:pt idx="5">
                  <c:v>0.00148252410160056</c:v>
                </c:pt>
                <c:pt idx="6">
                  <c:v>0.00145796251460536</c:v>
                </c:pt>
                <c:pt idx="7">
                  <c:v>0.00143629052608019</c:v>
                </c:pt>
                <c:pt idx="8">
                  <c:v>0.00141702653628004</c:v>
                </c:pt>
                <c:pt idx="9">
                  <c:v>0.0013997903348799</c:v>
                </c:pt>
                <c:pt idx="10">
                  <c:v>0.00138427775361977</c:v>
                </c:pt>
                <c:pt idx="11">
                  <c:v>0.00137024256105109</c:v>
                </c:pt>
                <c:pt idx="12">
                  <c:v>0.00135748329507956</c:v>
                </c:pt>
                <c:pt idx="13">
                  <c:v>0.00134583353049686</c:v>
                </c:pt>
                <c:pt idx="14">
                  <c:v>0.00133515457962938</c:v>
                </c:pt>
                <c:pt idx="15">
                  <c:v>0.0013253299448313</c:v>
                </c:pt>
                <c:pt idx="16">
                  <c:v>0.00131626105117154</c:v>
                </c:pt>
                <c:pt idx="17">
                  <c:v>0.0013078639274125</c:v>
                </c:pt>
                <c:pt idx="18">
                  <c:v>0.00130006659820767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'Use Phase'!$U$137</c:f>
              <c:strCache>
                <c:ptCount val="1"/>
                <c:pt idx="0">
                  <c:v>LiNMC</c:v>
                </c:pt>
              </c:strCache>
            </c:strRef>
          </c:tx>
          <c:spPr>
            <a:solidFill>
              <a:srgbClr val="70ad47"/>
            </a:solidFill>
            <a:ln cap="rnd" w="2844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Phase'!$U$336:$U$354</c:f>
              <c:numCache>
                <c:formatCode>General</c:formatCode>
                <c:ptCount val="19"/>
                <c:pt idx="0">
                  <c:v>0.00308553405661815</c:v>
                </c:pt>
                <c:pt idx="1">
                  <c:v>0.00291946020957381</c:v>
                </c:pt>
                <c:pt idx="2">
                  <c:v>0.00278106533703686</c:v>
                </c:pt>
                <c:pt idx="3">
                  <c:v>0.00266396198335175</c:v>
                </c:pt>
                <c:pt idx="4">
                  <c:v>0.00256358768019309</c:v>
                </c:pt>
                <c:pt idx="5">
                  <c:v>0.00247659661745558</c:v>
                </c:pt>
                <c:pt idx="6">
                  <c:v>0.00240047943756025</c:v>
                </c:pt>
                <c:pt idx="7">
                  <c:v>0.00233331722000556</c:v>
                </c:pt>
                <c:pt idx="8">
                  <c:v>0.00227361747106805</c:v>
                </c:pt>
                <c:pt idx="9">
                  <c:v>0.00222020190622923</c:v>
                </c:pt>
                <c:pt idx="10">
                  <c:v>0.00217212789787429</c:v>
                </c:pt>
                <c:pt idx="11">
                  <c:v>0.00212863236650553</c:v>
                </c:pt>
                <c:pt idx="12">
                  <c:v>0.00208909097435212</c:v>
                </c:pt>
                <c:pt idx="13">
                  <c:v>0.00205298796412509</c:v>
                </c:pt>
                <c:pt idx="14">
                  <c:v>0.00201989353808365</c:v>
                </c:pt>
                <c:pt idx="15">
                  <c:v>0.00198944666612552</c:v>
                </c:pt>
                <c:pt idx="16">
                  <c:v>0.00196134186124109</c:v>
                </c:pt>
                <c:pt idx="17">
                  <c:v>0.00193531889375551</c:v>
                </c:pt>
                <c:pt idx="18">
                  <c:v>0.00191115470966176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'Use Phase'!$W$137</c:f>
              <c:strCache>
                <c:ptCount val="1"/>
                <c:pt idx="0">
                  <c:v>LiFP</c:v>
                </c:pt>
              </c:strCache>
            </c:strRef>
          </c:tx>
          <c:spPr>
            <a:solidFill>
              <a:srgbClr val="255e91"/>
            </a:solidFill>
            <a:ln cap="rnd" w="28440">
              <a:solidFill>
                <a:srgbClr val="255e9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'Use Phase'!$J$228:$J$235</c:f>
              <c:strCache>
                <c:ptCount val="8"/>
                <c:pt idx="0">
                  <c:v>0.9</c:v>
                </c:pt>
                <c:pt idx="1">
                  <c:v>0.91</c:v>
                </c:pt>
                <c:pt idx="2">
                  <c:v>0.92</c:v>
                </c:pt>
                <c:pt idx="3">
                  <c:v>0.93</c:v>
                </c:pt>
                <c:pt idx="4">
                  <c:v>0.94</c:v>
                </c:pt>
                <c:pt idx="5">
                  <c:v>0.95</c:v>
                </c:pt>
                <c:pt idx="6">
                  <c:v>0.96</c:v>
                </c:pt>
                <c:pt idx="7">
                  <c:v>0.97</c:v>
                </c:pt>
              </c:strCache>
            </c:strRef>
          </c:cat>
          <c:val>
            <c:numRef>
              <c:f>'Use Phase'!$W$336:$W$354</c:f>
              <c:numCache>
                <c:formatCode>General</c:formatCode>
                <c:ptCount val="19"/>
                <c:pt idx="0">
                  <c:v>0.00364997723825968</c:v>
                </c:pt>
                <c:pt idx="1">
                  <c:v>0.00341721009929766</c:v>
                </c:pt>
                <c:pt idx="2">
                  <c:v>0.00322323748349597</c:v>
                </c:pt>
                <c:pt idx="3">
                  <c:v>0.00305910680858685</c:v>
                </c:pt>
                <c:pt idx="4">
                  <c:v>0.00291842337295046</c:v>
                </c:pt>
                <c:pt idx="5">
                  <c:v>0.00279649772873226</c:v>
                </c:pt>
                <c:pt idx="6">
                  <c:v>0.00268981279004133</c:v>
                </c:pt>
                <c:pt idx="7">
                  <c:v>0.00259567902060816</c:v>
                </c:pt>
                <c:pt idx="8">
                  <c:v>0.00251200455888979</c:v>
                </c:pt>
                <c:pt idx="9">
                  <c:v>0.00243713793524703</c:v>
                </c:pt>
                <c:pt idx="10">
                  <c:v>0.00236975797396855</c:v>
                </c:pt>
                <c:pt idx="11">
                  <c:v>0.00230879515185945</c:v>
                </c:pt>
                <c:pt idx="12">
                  <c:v>0.00225337440448754</c:v>
                </c:pt>
                <c:pt idx="13">
                  <c:v>0.00220277285253927</c:v>
                </c:pt>
                <c:pt idx="14">
                  <c:v>0.00215638809658669</c:v>
                </c:pt>
                <c:pt idx="15">
                  <c:v>0.00211371412111032</c:v>
                </c:pt>
                <c:pt idx="16">
                  <c:v>0.00207432275913213</c:v>
                </c:pt>
                <c:pt idx="17">
                  <c:v>0.002037849275819</c:v>
                </c:pt>
                <c:pt idx="18">
                  <c:v>0.00200398104131394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1398870"/>
        <c:axId val="3005625"/>
      </c:lineChart>
      <c:catAx>
        <c:axId val="413988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005625"/>
        <c:crosses val="autoZero"/>
        <c:auto val="1"/>
        <c:lblAlgn val="ctr"/>
        <c:lblOffset val="100"/>
        <c:noMultiLvlLbl val="0"/>
      </c:catAx>
      <c:valAx>
        <c:axId val="300562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de-DE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de-DE" sz="1000" spc="-1" strike="noStrike">
                    <a:solidFill>
                      <a:srgbClr val="595959"/>
                    </a:solidFill>
                    <a:latin typeface="Calibri"/>
                  </a:rPr>
                  <a:t>RDP/kWh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1398870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171610673665792"/>
          <c:y val="0.742075029082903"/>
          <c:w val="0.779000874890639"/>
          <c:h val="0.234776902887139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de-DE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de-DE" sz="1400" spc="-1" strike="noStrike">
                <a:solidFill>
                  <a:srgbClr val="595959"/>
                </a:solidFill>
                <a:latin typeface="Calibri"/>
              </a:rPr>
              <a:t>GWP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'Heat map article'!$AM$7</c:f>
              <c:strCache>
                <c:ptCount val="1"/>
                <c:pt idx="0">
                  <c:v>NaNMC</c:v>
                </c:pt>
              </c:strCache>
            </c:strRef>
          </c:tx>
          <c:spPr>
            <a:solidFill>
              <a:srgbClr val="5b9bd5"/>
            </a:solidFill>
            <a:ln cap="rnd" w="1908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article'!$AM$8:$AM$26</c:f>
              <c:numCache>
                <c:formatCode>0.00</c:formatCode>
                <c:ptCount val="19"/>
                <c:pt idx="0">
                  <c:v>94.5979248869176</c:v>
                </c:pt>
                <c:pt idx="1">
                  <c:v>65.8325296347567</c:v>
                </c:pt>
                <c:pt idx="2">
                  <c:v>51.4498320086762</c:v>
                </c:pt>
                <c:pt idx="3">
                  <c:v>42.8202134330279</c:v>
                </c:pt>
                <c:pt idx="4">
                  <c:v>37.0671343825957</c:v>
                </c:pt>
                <c:pt idx="5">
                  <c:v>32.9577922037156</c:v>
                </c:pt>
                <c:pt idx="6">
                  <c:v>29.8757855695555</c:v>
                </c:pt>
                <c:pt idx="7">
                  <c:v>27.4786692985421</c:v>
                </c:pt>
                <c:pt idx="8">
                  <c:v>25.5609762817313</c:v>
                </c:pt>
                <c:pt idx="9">
                  <c:v>23.9919547225226</c:v>
                </c:pt>
                <c:pt idx="10">
                  <c:v>22.6844367565153</c:v>
                </c:pt>
                <c:pt idx="11">
                  <c:v>21.5780754006629</c:v>
                </c:pt>
                <c:pt idx="12">
                  <c:v>20.6297656670752</c:v>
                </c:pt>
                <c:pt idx="13">
                  <c:v>20.123134439542</c:v>
                </c:pt>
                <c:pt idx="14">
                  <c:v>20.123134439542</c:v>
                </c:pt>
                <c:pt idx="15">
                  <c:v>20.123134439542</c:v>
                </c:pt>
                <c:pt idx="16">
                  <c:v>20.123134439542</c:v>
                </c:pt>
                <c:pt idx="17">
                  <c:v>20.123134439542</c:v>
                </c:pt>
                <c:pt idx="18">
                  <c:v>20.123134439542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'Heat map article'!$AN$7</c:f>
              <c:strCache>
                <c:ptCount val="1"/>
                <c:pt idx="0">
                  <c:v>NaMVP</c:v>
                </c:pt>
              </c:strCache>
            </c:strRef>
          </c:tx>
          <c:spPr>
            <a:solidFill>
              <a:srgbClr val="ed7d31"/>
            </a:solidFill>
            <a:ln cap="rnd" w="1908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article'!$AN$8:$AN$26</c:f>
              <c:numCache>
                <c:formatCode>0.00</c:formatCode>
                <c:ptCount val="19"/>
                <c:pt idx="0">
                  <c:v>133.990248969709</c:v>
                </c:pt>
                <c:pt idx="1">
                  <c:v>91.7221373059707</c:v>
                </c:pt>
                <c:pt idx="2">
                  <c:v>70.5880814741017</c:v>
                </c:pt>
                <c:pt idx="3">
                  <c:v>57.9076479749803</c:v>
                </c:pt>
                <c:pt idx="4">
                  <c:v>49.4540256422327</c:v>
                </c:pt>
                <c:pt idx="5">
                  <c:v>43.4157239759844</c:v>
                </c:pt>
                <c:pt idx="6">
                  <c:v>38.8869977262982</c:v>
                </c:pt>
                <c:pt idx="7">
                  <c:v>35.3646550876533</c:v>
                </c:pt>
                <c:pt idx="8">
                  <c:v>32.5467809767374</c:v>
                </c:pt>
                <c:pt idx="9">
                  <c:v>30.2412476132608</c:v>
                </c:pt>
                <c:pt idx="10">
                  <c:v>28.3199698103636</c:v>
                </c:pt>
                <c:pt idx="11">
                  <c:v>26.6942732079122</c:v>
                </c:pt>
                <c:pt idx="12">
                  <c:v>25.3008189772395</c:v>
                </c:pt>
                <c:pt idx="13">
                  <c:v>24.5563708266061</c:v>
                </c:pt>
                <c:pt idx="14">
                  <c:v>24.5563708266061</c:v>
                </c:pt>
                <c:pt idx="15">
                  <c:v>24.5563708266061</c:v>
                </c:pt>
                <c:pt idx="16">
                  <c:v>24.5563708266061</c:v>
                </c:pt>
                <c:pt idx="17">
                  <c:v>24.5563708266061</c:v>
                </c:pt>
                <c:pt idx="18">
                  <c:v>24.5563708266061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'Heat map article'!$AO$7</c:f>
              <c:strCache>
                <c:ptCount val="1"/>
                <c:pt idx="0">
                  <c:v>NaMMO</c:v>
                </c:pt>
              </c:strCache>
            </c:strRef>
          </c:tx>
          <c:spPr>
            <a:solidFill>
              <a:srgbClr val="a5a5a5"/>
            </a:solidFill>
            <a:ln cap="rnd" w="19080">
              <a:solidFill>
                <a:srgbClr val="a5a5a5"/>
              </a:solidFill>
              <a:round/>
            </a:ln>
          </c:spPr>
          <c:marker>
            <c:symbol val="circle"/>
            <c:size val="5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article'!$AO$8:$AO$26</c:f>
              <c:numCache>
                <c:formatCode>0.00</c:formatCode>
                <c:ptCount val="19"/>
                <c:pt idx="0">
                  <c:v>80.7952684331456</c:v>
                </c:pt>
                <c:pt idx="1">
                  <c:v>56.6307586655753</c:v>
                </c:pt>
                <c:pt idx="2">
                  <c:v>44.5485037817902</c:v>
                </c:pt>
                <c:pt idx="3">
                  <c:v>37.2991508515191</c:v>
                </c:pt>
                <c:pt idx="4">
                  <c:v>32.466248898005</c:v>
                </c:pt>
                <c:pt idx="5">
                  <c:v>29.0141760740664</c:v>
                </c:pt>
                <c:pt idx="6">
                  <c:v>26.4251214561125</c:v>
                </c:pt>
                <c:pt idx="7">
                  <c:v>24.411412308815</c:v>
                </c:pt>
                <c:pt idx="8">
                  <c:v>22.8004449909769</c:v>
                </c:pt>
                <c:pt idx="9">
                  <c:v>21.4823808218367</c:v>
                </c:pt>
                <c:pt idx="10">
                  <c:v>20.3839940142199</c:v>
                </c:pt>
                <c:pt idx="11">
                  <c:v>19.4545897923903</c:v>
                </c:pt>
                <c:pt idx="12">
                  <c:v>18.6579576022506</c:v>
                </c:pt>
                <c:pt idx="13">
                  <c:v>18.2323595828609</c:v>
                </c:pt>
                <c:pt idx="14">
                  <c:v>18.2323595828609</c:v>
                </c:pt>
                <c:pt idx="15">
                  <c:v>18.2323595828609</c:v>
                </c:pt>
                <c:pt idx="16">
                  <c:v>18.2323595828609</c:v>
                </c:pt>
                <c:pt idx="17">
                  <c:v>18.2323595828609</c:v>
                </c:pt>
                <c:pt idx="18">
                  <c:v>18.2323595828609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'Heat map article'!$AP$7</c:f>
              <c:strCache>
                <c:ptCount val="1"/>
                <c:pt idx="0">
                  <c:v>NaNMMT</c:v>
                </c:pt>
              </c:strCache>
            </c:strRef>
          </c:tx>
          <c:spPr>
            <a:solidFill>
              <a:srgbClr val="ffc000"/>
            </a:solidFill>
            <a:ln cap="rnd" w="19080">
              <a:solidFill>
                <a:srgbClr val="ffc000"/>
              </a:solidFill>
              <a:round/>
            </a:ln>
          </c:spPr>
          <c:marker>
            <c:symbol val="circle"/>
            <c:size val="5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article'!$AP$8:$AP$26</c:f>
              <c:numCache>
                <c:formatCode>0.00</c:formatCode>
                <c:ptCount val="19"/>
                <c:pt idx="0">
                  <c:v>67.0265504179956</c:v>
                </c:pt>
                <c:pt idx="1">
                  <c:v>47.451613322142</c:v>
                </c:pt>
                <c:pt idx="2">
                  <c:v>37.6641447742152</c:v>
                </c:pt>
                <c:pt idx="3">
                  <c:v>31.7916636454591</c:v>
                </c:pt>
                <c:pt idx="4">
                  <c:v>27.8766762262884</c:v>
                </c:pt>
                <c:pt idx="5">
                  <c:v>25.0802566411664</c:v>
                </c:pt>
                <c:pt idx="6">
                  <c:v>22.982941952325</c:v>
                </c:pt>
                <c:pt idx="7">
                  <c:v>21.3516971943372</c:v>
                </c:pt>
                <c:pt idx="8">
                  <c:v>20.0467013879469</c:v>
                </c:pt>
                <c:pt idx="9">
                  <c:v>18.9789775463549</c:v>
                </c:pt>
                <c:pt idx="10">
                  <c:v>18.0892076783616</c:v>
                </c:pt>
                <c:pt idx="11">
                  <c:v>17.3363254823672</c:v>
                </c:pt>
                <c:pt idx="12">
                  <c:v>16.6909978858006</c:v>
                </c:pt>
                <c:pt idx="13">
                  <c:v>16.3462338273609</c:v>
                </c:pt>
                <c:pt idx="14">
                  <c:v>16.3462338273609</c:v>
                </c:pt>
                <c:pt idx="15">
                  <c:v>16.3462338273609</c:v>
                </c:pt>
                <c:pt idx="16">
                  <c:v>16.3462338273609</c:v>
                </c:pt>
                <c:pt idx="17">
                  <c:v>16.3462338273609</c:v>
                </c:pt>
                <c:pt idx="18">
                  <c:v>16.3462338273609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'Heat map article'!$AQ$7</c:f>
              <c:strCache>
                <c:ptCount val="1"/>
                <c:pt idx="0">
                  <c:v>NaPBA</c:v>
                </c:pt>
              </c:strCache>
            </c:strRef>
          </c:tx>
          <c:spPr>
            <a:solidFill>
              <a:srgbClr val="4472c4"/>
            </a:solidFill>
            <a:ln cap="rnd" w="19080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article'!$AQ$8:$AQ$26</c:f>
              <c:numCache>
                <c:formatCode>0.00</c:formatCode>
                <c:ptCount val="19"/>
                <c:pt idx="0">
                  <c:v>122.464952407738</c:v>
                </c:pt>
                <c:pt idx="1">
                  <c:v>84.0386062646565</c:v>
                </c:pt>
                <c:pt idx="2">
                  <c:v>64.8254331931161</c:v>
                </c:pt>
                <c:pt idx="3">
                  <c:v>53.2975293501918</c:v>
                </c:pt>
                <c:pt idx="4">
                  <c:v>45.6122601215756</c:v>
                </c:pt>
                <c:pt idx="5">
                  <c:v>40.1227821011354</c:v>
                </c:pt>
                <c:pt idx="6">
                  <c:v>36.0056735858054</c:v>
                </c:pt>
                <c:pt idx="7">
                  <c:v>32.8034780738819</c:v>
                </c:pt>
                <c:pt idx="8">
                  <c:v>30.2417216643432</c:v>
                </c:pt>
                <c:pt idx="9">
                  <c:v>28.1457391474479</c:v>
                </c:pt>
                <c:pt idx="10">
                  <c:v>26.3990870500351</c:v>
                </c:pt>
                <c:pt idx="11">
                  <c:v>24.9211506599166</c:v>
                </c:pt>
                <c:pt idx="12">
                  <c:v>23.654348039815</c:v>
                </c:pt>
                <c:pt idx="13">
                  <c:v>22.9775630783909</c:v>
                </c:pt>
                <c:pt idx="14">
                  <c:v>22.9775630783909</c:v>
                </c:pt>
                <c:pt idx="15">
                  <c:v>22.9775630783909</c:v>
                </c:pt>
                <c:pt idx="16">
                  <c:v>22.9775630783909</c:v>
                </c:pt>
                <c:pt idx="17">
                  <c:v>22.9775630783909</c:v>
                </c:pt>
                <c:pt idx="18">
                  <c:v>22.9775630783909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'Heat map article'!$AR$7</c:f>
              <c:strCache>
                <c:ptCount val="1"/>
                <c:pt idx="0">
                  <c:v>LiNMC622</c:v>
                </c:pt>
              </c:strCache>
            </c:strRef>
          </c:tx>
          <c:spPr>
            <a:solidFill>
              <a:srgbClr val="70ad47"/>
            </a:solidFill>
            <a:ln cap="rnd" w="19080">
              <a:solidFill>
                <a:srgbClr val="70ad47"/>
              </a:solidFill>
              <a:round/>
            </a:ln>
          </c:spPr>
          <c:marker>
            <c:symbol val="circle"/>
            <c:size val="5"/>
            <c:spPr>
              <a:solidFill>
                <a:srgbClr val="70ad47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article'!$AR$8:$AR$26</c:f>
              <c:numCache>
                <c:formatCode>0.00</c:formatCode>
                <c:ptCount val="19"/>
                <c:pt idx="0">
                  <c:v>51.5173640262873</c:v>
                </c:pt>
                <c:pt idx="1">
                  <c:v>37.1121557276698</c:v>
                </c:pt>
                <c:pt idx="2">
                  <c:v>29.909551578361</c:v>
                </c:pt>
                <c:pt idx="3">
                  <c:v>25.5879890887758</c:v>
                </c:pt>
                <c:pt idx="4">
                  <c:v>22.7069474290523</c:v>
                </c:pt>
                <c:pt idx="5">
                  <c:v>20.6490605292498</c:v>
                </c:pt>
                <c:pt idx="6">
                  <c:v>19.1056453543979</c:v>
                </c:pt>
                <c:pt idx="7">
                  <c:v>17.9052113295131</c:v>
                </c:pt>
                <c:pt idx="8">
                  <c:v>16.9448641096053</c:v>
                </c:pt>
                <c:pt idx="9">
                  <c:v>16.1591254751352</c:v>
                </c:pt>
                <c:pt idx="10">
                  <c:v>15.5043432797435</c:v>
                </c:pt>
                <c:pt idx="11">
                  <c:v>14.9502968067198</c:v>
                </c:pt>
                <c:pt idx="12">
                  <c:v>14.4753998298423</c:v>
                </c:pt>
                <c:pt idx="13">
                  <c:v>14.221687746305</c:v>
                </c:pt>
                <c:pt idx="14">
                  <c:v>14.221687746305</c:v>
                </c:pt>
                <c:pt idx="15">
                  <c:v>14.221687746305</c:v>
                </c:pt>
                <c:pt idx="16">
                  <c:v>14.221687746305</c:v>
                </c:pt>
                <c:pt idx="17">
                  <c:v>14.221687746305</c:v>
                </c:pt>
                <c:pt idx="18">
                  <c:v>14.221687746305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'Heat map article'!$AS$7</c:f>
              <c:strCache>
                <c:ptCount val="1"/>
                <c:pt idx="0">
                  <c:v>LiFP</c:v>
                </c:pt>
              </c:strCache>
            </c:strRef>
          </c:tx>
          <c:spPr>
            <a:solidFill>
              <a:srgbClr val="255e91"/>
            </a:solidFill>
            <a:ln cap="rnd" w="19080">
              <a:solidFill>
                <a:srgbClr val="255e91"/>
              </a:solidFill>
              <a:round/>
            </a:ln>
          </c:spPr>
          <c:marker>
            <c:symbol val="circle"/>
            <c:size val="5"/>
            <c:spPr>
              <a:solidFill>
                <a:srgbClr val="255e9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article'!$AS$8:$AS$26</c:f>
              <c:numCache>
                <c:formatCode>0.00</c:formatCode>
                <c:ptCount val="19"/>
                <c:pt idx="0">
                  <c:v>74.3000662863471</c:v>
                </c:pt>
                <c:pt idx="1">
                  <c:v>51.9286821837296</c:v>
                </c:pt>
                <c:pt idx="2">
                  <c:v>40.7429901324209</c:v>
                </c:pt>
                <c:pt idx="3">
                  <c:v>34.0315749016356</c:v>
                </c:pt>
                <c:pt idx="4">
                  <c:v>29.5572980811121</c:v>
                </c:pt>
                <c:pt idx="5">
                  <c:v>26.3613860664525</c:v>
                </c:pt>
                <c:pt idx="6">
                  <c:v>23.9644520554577</c:v>
                </c:pt>
                <c:pt idx="7">
                  <c:v>22.1001700469063</c:v>
                </c:pt>
                <c:pt idx="8">
                  <c:v>20.6087444400651</c:v>
                </c:pt>
                <c:pt idx="9">
                  <c:v>19.3884871253769</c:v>
                </c:pt>
                <c:pt idx="10">
                  <c:v>18.3716060298034</c:v>
                </c:pt>
                <c:pt idx="11">
                  <c:v>17.5111681797027</c:v>
                </c:pt>
                <c:pt idx="12">
                  <c:v>16.7736500224735</c:v>
                </c:pt>
                <c:pt idx="13">
                  <c:v>16.379633472721</c:v>
                </c:pt>
                <c:pt idx="14">
                  <c:v>16.379633472721</c:v>
                </c:pt>
                <c:pt idx="15">
                  <c:v>16.379633472721</c:v>
                </c:pt>
                <c:pt idx="16">
                  <c:v>16.379633472721</c:v>
                </c:pt>
                <c:pt idx="17">
                  <c:v>16.379633472721</c:v>
                </c:pt>
                <c:pt idx="18">
                  <c:v>16.379633472721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'Heat map article'!$AT$7</c:f>
              <c:strCache>
                <c:ptCount val="1"/>
                <c:pt idx="0">
                  <c:v>NMC reference @ 4000 cycles</c:v>
                </c:pt>
              </c:strCache>
            </c:strRef>
          </c:tx>
          <c:spPr>
            <a:solidFill>
              <a:srgbClr val="9e480e"/>
            </a:solidFill>
            <a:ln cap="rnd" w="19080">
              <a:solidFill>
                <a:srgbClr val="9e480e"/>
              </a:solidFill>
              <a:round/>
            </a:ln>
          </c:spPr>
          <c:marker>
            <c:symbol val="circle"/>
            <c:size val="5"/>
            <c:spPr>
              <a:solidFill>
                <a:srgbClr val="9e48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article'!$AT$8:$AT$26</c:f>
              <c:numCache>
                <c:formatCode>0.00</c:formatCode>
                <c:ptCount val="19"/>
                <c:pt idx="0">
                  <c:v>19.1056453543979</c:v>
                </c:pt>
                <c:pt idx="1">
                  <c:v>19.1056453543979</c:v>
                </c:pt>
                <c:pt idx="2">
                  <c:v>19.1056453543979</c:v>
                </c:pt>
                <c:pt idx="3">
                  <c:v>19.1056453543979</c:v>
                </c:pt>
                <c:pt idx="4">
                  <c:v>19.1056453543979</c:v>
                </c:pt>
                <c:pt idx="5">
                  <c:v>19.1056453543979</c:v>
                </c:pt>
                <c:pt idx="6">
                  <c:v>19.1056453543979</c:v>
                </c:pt>
                <c:pt idx="7">
                  <c:v>19.1056453543979</c:v>
                </c:pt>
                <c:pt idx="8">
                  <c:v>19.1056453543979</c:v>
                </c:pt>
                <c:pt idx="9">
                  <c:v>19.1056453543979</c:v>
                </c:pt>
                <c:pt idx="10">
                  <c:v>19.1056453543979</c:v>
                </c:pt>
                <c:pt idx="11">
                  <c:v>19.1056453543979</c:v>
                </c:pt>
                <c:pt idx="12">
                  <c:v>19.1056453543979</c:v>
                </c:pt>
                <c:pt idx="13">
                  <c:v>19.1056453543979</c:v>
                </c:pt>
                <c:pt idx="14">
                  <c:v>19.1056453543979</c:v>
                </c:pt>
                <c:pt idx="15">
                  <c:v>19.1056453543979</c:v>
                </c:pt>
                <c:pt idx="16">
                  <c:v>19.1056453543979</c:v>
                </c:pt>
                <c:pt idx="17">
                  <c:v>19.1056453543979</c:v>
                </c:pt>
                <c:pt idx="18">
                  <c:v>19.1056453543979</c:v>
                </c:pt>
              </c:numCache>
            </c:numRef>
          </c:yVal>
          <c:smooth val="1"/>
        </c:ser>
        <c:axId val="29179293"/>
        <c:axId val="65868626"/>
      </c:scatterChart>
      <c:valAx>
        <c:axId val="29179293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5868626"/>
        <c:crosses val="autoZero"/>
        <c:crossBetween val="midCat"/>
      </c:valAx>
      <c:valAx>
        <c:axId val="6586862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917929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de-DE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de-DE" sz="1400" spc="-1" strike="noStrike">
                <a:solidFill>
                  <a:srgbClr val="595959"/>
                </a:solidFill>
                <a:latin typeface="Calibri"/>
              </a:rPr>
              <a:t>ADP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'Heat map article'!$AU$7</c:f>
              <c:strCache>
                <c:ptCount val="1"/>
                <c:pt idx="0">
                  <c:v>NaNMC</c:v>
                </c:pt>
              </c:strCache>
            </c:strRef>
          </c:tx>
          <c:spPr>
            <a:solidFill>
              <a:srgbClr val="5b9bd5"/>
            </a:solidFill>
            <a:ln cap="rnd" w="1908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article'!$AU$8:$AU$26</c:f>
              <c:numCache>
                <c:formatCode>0.0000</c:formatCode>
                <c:ptCount val="19"/>
                <c:pt idx="0">
                  <c:v>0.0138023073772642</c:v>
                </c:pt>
                <c:pt idx="1">
                  <c:v>0.00962111216455298</c:v>
                </c:pt>
                <c:pt idx="2">
                  <c:v>0.00753051455819734</c:v>
                </c:pt>
                <c:pt idx="3">
                  <c:v>0.00627615599438396</c:v>
                </c:pt>
                <c:pt idx="4">
                  <c:v>0.0054399169518417</c:v>
                </c:pt>
                <c:pt idx="5">
                  <c:v>0.00484260335002581</c:v>
                </c:pt>
                <c:pt idx="6">
                  <c:v>0.00439461814866389</c:v>
                </c:pt>
                <c:pt idx="7">
                  <c:v>0.00404618521427128</c:v>
                </c:pt>
                <c:pt idx="8">
                  <c:v>0.0037674388667572</c:v>
                </c:pt>
                <c:pt idx="9">
                  <c:v>0.00353937367333658</c:v>
                </c:pt>
                <c:pt idx="10">
                  <c:v>0.00334931934548607</c:v>
                </c:pt>
                <c:pt idx="11">
                  <c:v>0.00318850414499717</c:v>
                </c:pt>
                <c:pt idx="12">
                  <c:v>0.00305066254457812</c:v>
                </c:pt>
                <c:pt idx="13">
                  <c:v>0.00297702114161452</c:v>
                </c:pt>
                <c:pt idx="14">
                  <c:v>0.00297702114161452</c:v>
                </c:pt>
                <c:pt idx="15">
                  <c:v>0.00297702114161452</c:v>
                </c:pt>
                <c:pt idx="16">
                  <c:v>0.00297702114161452</c:v>
                </c:pt>
                <c:pt idx="17">
                  <c:v>0.00297702114161452</c:v>
                </c:pt>
                <c:pt idx="18">
                  <c:v>0.00297702114161452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'Heat map article'!$AV$7</c:f>
              <c:strCache>
                <c:ptCount val="1"/>
                <c:pt idx="0">
                  <c:v>NaMVP</c:v>
                </c:pt>
              </c:strCache>
            </c:strRef>
          </c:tx>
          <c:spPr>
            <a:solidFill>
              <a:srgbClr val="ed7d31"/>
            </a:solidFill>
            <a:ln cap="rnd" w="1908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article'!$AV$8:$AV$26</c:f>
              <c:numCache>
                <c:formatCode>0.0000</c:formatCode>
                <c:ptCount val="19"/>
                <c:pt idx="0">
                  <c:v>0.00718936807101204</c:v>
                </c:pt>
                <c:pt idx="1">
                  <c:v>0.00515609161723384</c:v>
                </c:pt>
                <c:pt idx="2">
                  <c:v>0.00413945339034473</c:v>
                </c:pt>
                <c:pt idx="3">
                  <c:v>0.00352947045421127</c:v>
                </c:pt>
                <c:pt idx="4">
                  <c:v>0.00312281516345563</c:v>
                </c:pt>
                <c:pt idx="5">
                  <c:v>0.00283234709863017</c:v>
                </c:pt>
                <c:pt idx="6">
                  <c:v>0.00261449605001108</c:v>
                </c:pt>
                <c:pt idx="7">
                  <c:v>0.00244505634552956</c:v>
                </c:pt>
                <c:pt idx="8">
                  <c:v>0.00230950458194434</c:v>
                </c:pt>
                <c:pt idx="9">
                  <c:v>0.00219859859355644</c:v>
                </c:pt>
                <c:pt idx="10">
                  <c:v>0.00210617693656652</c:v>
                </c:pt>
                <c:pt idx="11">
                  <c:v>0.00202797399603659</c:v>
                </c:pt>
                <c:pt idx="12">
                  <c:v>0.00196094290415379</c:v>
                </c:pt>
                <c:pt idx="13">
                  <c:v>0.00192513177287394</c:v>
                </c:pt>
                <c:pt idx="14">
                  <c:v>0.00192513177287394</c:v>
                </c:pt>
                <c:pt idx="15">
                  <c:v>0.00192513177287394</c:v>
                </c:pt>
                <c:pt idx="16">
                  <c:v>0.00192513177287394</c:v>
                </c:pt>
                <c:pt idx="17">
                  <c:v>0.00192513177287394</c:v>
                </c:pt>
                <c:pt idx="18">
                  <c:v>0.00192513177287394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'Heat map article'!$AW$7</c:f>
              <c:strCache>
                <c:ptCount val="1"/>
                <c:pt idx="0">
                  <c:v>NaMMO</c:v>
                </c:pt>
              </c:strCache>
            </c:strRef>
          </c:tx>
          <c:spPr>
            <a:solidFill>
              <a:srgbClr val="a5a5a5"/>
            </a:solidFill>
            <a:ln cap="rnd" w="19080">
              <a:solidFill>
                <a:srgbClr val="a5a5a5"/>
              </a:solidFill>
              <a:round/>
            </a:ln>
          </c:spPr>
          <c:marker>
            <c:symbol val="circle"/>
            <c:size val="5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article'!$AW$8:$AW$26</c:f>
              <c:numCache>
                <c:formatCode>0.0000</c:formatCode>
                <c:ptCount val="19"/>
                <c:pt idx="0">
                  <c:v>0.00354880650244069</c:v>
                </c:pt>
                <c:pt idx="1">
                  <c:v>0.0027854449146706</c:v>
                </c:pt>
                <c:pt idx="2">
                  <c:v>0.00240376412078556</c:v>
                </c:pt>
                <c:pt idx="3">
                  <c:v>0.00217475564445454</c:v>
                </c:pt>
                <c:pt idx="4">
                  <c:v>0.00202208332690052</c:v>
                </c:pt>
                <c:pt idx="5">
                  <c:v>0.00191303167150479</c:v>
                </c:pt>
                <c:pt idx="6">
                  <c:v>0.001831242929958</c:v>
                </c:pt>
                <c:pt idx="7">
                  <c:v>0.00176762946431049</c:v>
                </c:pt>
                <c:pt idx="8">
                  <c:v>0.00171673869179248</c:v>
                </c:pt>
                <c:pt idx="9">
                  <c:v>0.00167510078700503</c:v>
                </c:pt>
                <c:pt idx="10">
                  <c:v>0.00164040253301548</c:v>
                </c:pt>
                <c:pt idx="11">
                  <c:v>0.0016110424719474</c:v>
                </c:pt>
                <c:pt idx="12">
                  <c:v>0.00158587670531761</c:v>
                </c:pt>
                <c:pt idx="13">
                  <c:v>0.00157243198067978</c:v>
                </c:pt>
                <c:pt idx="14">
                  <c:v>0.00157243198067978</c:v>
                </c:pt>
                <c:pt idx="15">
                  <c:v>0.00157243198067978</c:v>
                </c:pt>
                <c:pt idx="16">
                  <c:v>0.00157243198067978</c:v>
                </c:pt>
                <c:pt idx="17">
                  <c:v>0.00157243198067978</c:v>
                </c:pt>
                <c:pt idx="18">
                  <c:v>0.00157243198067978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'Heat map article'!$AX$7</c:f>
              <c:strCache>
                <c:ptCount val="1"/>
                <c:pt idx="0">
                  <c:v>NaNMMT</c:v>
                </c:pt>
              </c:strCache>
            </c:strRef>
          </c:tx>
          <c:spPr>
            <a:solidFill>
              <a:srgbClr val="ffc000"/>
            </a:solidFill>
            <a:ln cap="rnd" w="19080">
              <a:solidFill>
                <a:srgbClr val="ffc000"/>
              </a:solidFill>
              <a:round/>
            </a:ln>
          </c:spPr>
          <c:marker>
            <c:symbol val="circle"/>
            <c:size val="5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article'!$AX$8:$AX$26</c:f>
              <c:numCache>
                <c:formatCode>0.0000</c:formatCode>
                <c:ptCount val="19"/>
                <c:pt idx="0">
                  <c:v>0.00593397100443153</c:v>
                </c:pt>
                <c:pt idx="1">
                  <c:v>0.0043755545826645</c:v>
                </c:pt>
                <c:pt idx="2">
                  <c:v>0.00359634637178098</c:v>
                </c:pt>
                <c:pt idx="3">
                  <c:v>0.00312882144525087</c:v>
                </c:pt>
                <c:pt idx="4">
                  <c:v>0.00281713816089747</c:v>
                </c:pt>
                <c:pt idx="5">
                  <c:v>0.00259450724350218</c:v>
                </c:pt>
                <c:pt idx="6">
                  <c:v>0.00242753405545571</c:v>
                </c:pt>
                <c:pt idx="7">
                  <c:v>0.00229766602030846</c:v>
                </c:pt>
                <c:pt idx="8">
                  <c:v>0.00219377159219065</c:v>
                </c:pt>
                <c:pt idx="9">
                  <c:v>0.00210876706009427</c:v>
                </c:pt>
                <c:pt idx="10">
                  <c:v>0.00203792995001395</c:v>
                </c:pt>
                <c:pt idx="11">
                  <c:v>0.00197799085686906</c:v>
                </c:pt>
                <c:pt idx="12">
                  <c:v>0.0019266144913163</c:v>
                </c:pt>
                <c:pt idx="13">
                  <c:v>0.0018991668439662</c:v>
                </c:pt>
                <c:pt idx="14">
                  <c:v>0.0018991668439662</c:v>
                </c:pt>
                <c:pt idx="15">
                  <c:v>0.0018991668439662</c:v>
                </c:pt>
                <c:pt idx="16">
                  <c:v>0.0018991668439662</c:v>
                </c:pt>
                <c:pt idx="17">
                  <c:v>0.0018991668439662</c:v>
                </c:pt>
                <c:pt idx="18">
                  <c:v>0.0018991668439662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'Heat map article'!$AY$7</c:f>
              <c:strCache>
                <c:ptCount val="1"/>
                <c:pt idx="0">
                  <c:v>NaPBA</c:v>
                </c:pt>
              </c:strCache>
            </c:strRef>
          </c:tx>
          <c:spPr>
            <a:solidFill>
              <a:srgbClr val="4472c4"/>
            </a:solidFill>
            <a:ln cap="rnd" w="19080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article'!$AY$8:$AY$26</c:f>
              <c:numCache>
                <c:formatCode>0.0000</c:formatCode>
                <c:ptCount val="19"/>
                <c:pt idx="0">
                  <c:v>0.00441455612723824</c:v>
                </c:pt>
                <c:pt idx="1">
                  <c:v>0.0033062169880513</c:v>
                </c:pt>
                <c:pt idx="2">
                  <c:v>0.00275204741845783</c:v>
                </c:pt>
                <c:pt idx="3">
                  <c:v>0.00241954567670175</c:v>
                </c:pt>
                <c:pt idx="4">
                  <c:v>0.00219787784886436</c:v>
                </c:pt>
                <c:pt idx="5">
                  <c:v>0.00203954368612337</c:v>
                </c:pt>
                <c:pt idx="6">
                  <c:v>0.00192079306406762</c:v>
                </c:pt>
                <c:pt idx="7">
                  <c:v>0.00182843146913538</c:v>
                </c:pt>
                <c:pt idx="8">
                  <c:v>0.00175454219318958</c:v>
                </c:pt>
                <c:pt idx="9">
                  <c:v>0.00169408733105211</c:v>
                </c:pt>
                <c:pt idx="10">
                  <c:v>0.00164370827927089</c:v>
                </c:pt>
                <c:pt idx="11">
                  <c:v>0.00160107985084062</c:v>
                </c:pt>
                <c:pt idx="12">
                  <c:v>0.00156454119790039</c:v>
                </c:pt>
                <c:pt idx="13">
                  <c:v>0.00154502054769945</c:v>
                </c:pt>
                <c:pt idx="14">
                  <c:v>0.00154502054769945</c:v>
                </c:pt>
                <c:pt idx="15">
                  <c:v>0.00154502054769945</c:v>
                </c:pt>
                <c:pt idx="16">
                  <c:v>0.00154502054769945</c:v>
                </c:pt>
                <c:pt idx="17">
                  <c:v>0.00154502054769945</c:v>
                </c:pt>
                <c:pt idx="18">
                  <c:v>0.00154502054769945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'Heat map article'!$AZ$7</c:f>
              <c:strCache>
                <c:ptCount val="1"/>
                <c:pt idx="0">
                  <c:v>LiNMC622</c:v>
                </c:pt>
              </c:strCache>
            </c:strRef>
          </c:tx>
          <c:spPr>
            <a:solidFill>
              <a:srgbClr val="70ad47"/>
            </a:solidFill>
            <a:ln cap="rnd" w="19080">
              <a:solidFill>
                <a:srgbClr val="70ad47"/>
              </a:solidFill>
              <a:round/>
            </a:ln>
          </c:spPr>
          <c:marker>
            <c:symbol val="circle"/>
            <c:size val="5"/>
            <c:spPr>
              <a:solidFill>
                <a:srgbClr val="70ad47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article'!$AZ$8:$AZ$26</c:f>
              <c:numCache>
                <c:formatCode>0.0000</c:formatCode>
                <c:ptCount val="19"/>
                <c:pt idx="0">
                  <c:v>0.00394407723410531</c:v>
                </c:pt>
                <c:pt idx="1">
                  <c:v>0.00304895873578035</c:v>
                </c:pt>
                <c:pt idx="2">
                  <c:v>0.00260139948661787</c:v>
                </c:pt>
                <c:pt idx="3">
                  <c:v>0.00233286393712038</c:v>
                </c:pt>
                <c:pt idx="4">
                  <c:v>0.00215384023745539</c:v>
                </c:pt>
                <c:pt idx="5">
                  <c:v>0.00202596616626611</c:v>
                </c:pt>
                <c:pt idx="6">
                  <c:v>0.00193006061287415</c:v>
                </c:pt>
                <c:pt idx="7">
                  <c:v>0.00185546740468041</c:v>
                </c:pt>
                <c:pt idx="8">
                  <c:v>0.00179579283812541</c:v>
                </c:pt>
                <c:pt idx="9">
                  <c:v>0.00174696819276223</c:v>
                </c:pt>
                <c:pt idx="10">
                  <c:v>0.00170628098829291</c:v>
                </c:pt>
                <c:pt idx="11">
                  <c:v>0.00167185335374195</c:v>
                </c:pt>
                <c:pt idx="12">
                  <c:v>0.00164234395269827</c:v>
                </c:pt>
                <c:pt idx="13">
                  <c:v>0.00162657865625028</c:v>
                </c:pt>
                <c:pt idx="14">
                  <c:v>0.00162657865625028</c:v>
                </c:pt>
                <c:pt idx="15">
                  <c:v>0.00162657865625028</c:v>
                </c:pt>
                <c:pt idx="16">
                  <c:v>0.00162657865625028</c:v>
                </c:pt>
                <c:pt idx="17">
                  <c:v>0.00162657865625028</c:v>
                </c:pt>
                <c:pt idx="18">
                  <c:v>0.00162657865625028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'Heat map article'!$BA$7</c:f>
              <c:strCache>
                <c:ptCount val="1"/>
                <c:pt idx="0">
                  <c:v>LiFP</c:v>
                </c:pt>
              </c:strCache>
            </c:strRef>
          </c:tx>
          <c:spPr>
            <a:solidFill>
              <a:srgbClr val="255e91"/>
            </a:solidFill>
            <a:ln cap="rnd" w="19080">
              <a:solidFill>
                <a:srgbClr val="255e91"/>
              </a:solidFill>
              <a:round/>
            </a:ln>
          </c:spPr>
          <c:marker>
            <c:symbol val="circle"/>
            <c:size val="5"/>
            <c:spPr>
              <a:solidFill>
                <a:srgbClr val="255e9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article'!$BA$8:$BA$26</c:f>
              <c:numCache>
                <c:formatCode>0.0000</c:formatCode>
                <c:ptCount val="19"/>
                <c:pt idx="0">
                  <c:v>0.0101682468153348</c:v>
                </c:pt>
                <c:pt idx="1">
                  <c:v>0.00714201078011567</c:v>
                </c:pt>
                <c:pt idx="2">
                  <c:v>0.00562889276250611</c:v>
                </c:pt>
                <c:pt idx="3">
                  <c:v>0.00472102195194037</c:v>
                </c:pt>
                <c:pt idx="4">
                  <c:v>0.00411577474489654</c:v>
                </c:pt>
                <c:pt idx="5">
                  <c:v>0.00368345531129381</c:v>
                </c:pt>
                <c:pt idx="6">
                  <c:v>0.00335921573609176</c:v>
                </c:pt>
                <c:pt idx="7">
                  <c:v>0.0031070293998235</c:v>
                </c:pt>
                <c:pt idx="8">
                  <c:v>0.00290528033080889</c:v>
                </c:pt>
                <c:pt idx="9">
                  <c:v>0.00274021291070603</c:v>
                </c:pt>
                <c:pt idx="10">
                  <c:v>0.00260265672728698</c:v>
                </c:pt>
                <c:pt idx="11">
                  <c:v>0.00248626303362471</c:v>
                </c:pt>
                <c:pt idx="12">
                  <c:v>0.00238649701048562</c:v>
                </c:pt>
                <c:pt idx="13">
                  <c:v>0.00233319735428802</c:v>
                </c:pt>
                <c:pt idx="14">
                  <c:v>0.00233319735428802</c:v>
                </c:pt>
                <c:pt idx="15">
                  <c:v>0.00233319735428802</c:v>
                </c:pt>
                <c:pt idx="16">
                  <c:v>0.00233319735428802</c:v>
                </c:pt>
                <c:pt idx="17">
                  <c:v>0.00233319735428802</c:v>
                </c:pt>
                <c:pt idx="18">
                  <c:v>0.00233319735428802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'Heat map article'!$BB$7</c:f>
              <c:strCache>
                <c:ptCount val="1"/>
                <c:pt idx="0">
                  <c:v>NMC reference @ 4000 cycles</c:v>
                </c:pt>
              </c:strCache>
            </c:strRef>
          </c:tx>
          <c:spPr>
            <a:solidFill>
              <a:srgbClr val="9e480e"/>
            </a:solidFill>
            <a:ln cap="rnd" w="19080">
              <a:solidFill>
                <a:srgbClr val="9e480e"/>
              </a:solidFill>
              <a:round/>
            </a:ln>
          </c:spPr>
          <c:marker>
            <c:symbol val="circle"/>
            <c:size val="5"/>
            <c:spPr>
              <a:solidFill>
                <a:srgbClr val="9e48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'Heat map article'!$AL$8:$AL$26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article'!$BB$8:$BB$26</c:f>
              <c:numCache>
                <c:formatCode>0.0000</c:formatCode>
                <c:ptCount val="19"/>
                <c:pt idx="0">
                  <c:v>0.00193006061287415</c:v>
                </c:pt>
                <c:pt idx="1">
                  <c:v>0.00193006061287415</c:v>
                </c:pt>
                <c:pt idx="2">
                  <c:v>0.00193006061287415</c:v>
                </c:pt>
                <c:pt idx="3">
                  <c:v>0.00193006061287415</c:v>
                </c:pt>
                <c:pt idx="4">
                  <c:v>0.00193006061287415</c:v>
                </c:pt>
                <c:pt idx="5">
                  <c:v>0.00193006061287415</c:v>
                </c:pt>
                <c:pt idx="6">
                  <c:v>0.00193006061287415</c:v>
                </c:pt>
                <c:pt idx="7">
                  <c:v>0.00193006061287415</c:v>
                </c:pt>
                <c:pt idx="8">
                  <c:v>0.00193006061287415</c:v>
                </c:pt>
                <c:pt idx="9">
                  <c:v>0.00193006061287415</c:v>
                </c:pt>
                <c:pt idx="10">
                  <c:v>0.00193006061287415</c:v>
                </c:pt>
                <c:pt idx="11">
                  <c:v>0.00193006061287415</c:v>
                </c:pt>
                <c:pt idx="12">
                  <c:v>0.00193006061287415</c:v>
                </c:pt>
                <c:pt idx="13">
                  <c:v>0.00193006061287415</c:v>
                </c:pt>
                <c:pt idx="14">
                  <c:v>0.00193006061287415</c:v>
                </c:pt>
                <c:pt idx="15">
                  <c:v>0.00193006061287415</c:v>
                </c:pt>
                <c:pt idx="16">
                  <c:v>0.00193006061287415</c:v>
                </c:pt>
                <c:pt idx="17">
                  <c:v>0.00193006061287415</c:v>
                </c:pt>
                <c:pt idx="18">
                  <c:v>0.00193006061287415</c:v>
                </c:pt>
              </c:numCache>
            </c:numRef>
          </c:yVal>
          <c:smooth val="1"/>
        </c:ser>
        <c:axId val="24353248"/>
        <c:axId val="96308189"/>
      </c:scatterChart>
      <c:valAx>
        <c:axId val="24353248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6308189"/>
        <c:crosses val="autoZero"/>
        <c:crossBetween val="midCat"/>
      </c:valAx>
      <c:valAx>
        <c:axId val="9630818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435324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de-DE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de-DE" sz="1400" spc="-1" strike="noStrike">
                <a:solidFill>
                  <a:srgbClr val="595959"/>
                </a:solidFill>
                <a:latin typeface="Calibri"/>
              </a:rPr>
              <a:t>GWP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'Heat map article'!$AM$7</c:f>
              <c:strCache>
                <c:ptCount val="1"/>
                <c:pt idx="0">
                  <c:v>NaNMC</c:v>
                </c:pt>
              </c:strCache>
            </c:strRef>
          </c:tx>
          <c:spPr>
            <a:solidFill>
              <a:srgbClr val="5b9bd5"/>
            </a:solidFill>
            <a:ln cap="rnd" w="1908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article'!$AM$28:$AM$46</c:f>
              <c:numCache>
                <c:formatCode>0.000</c:formatCode>
                <c:ptCount val="19"/>
                <c:pt idx="0">
                  <c:v>0.636525383442392</c:v>
                </c:pt>
                <c:pt idx="1">
                  <c:v>0.440871994758696</c:v>
                </c:pt>
                <c:pt idx="2">
                  <c:v>0.343045300416848</c:v>
                </c:pt>
                <c:pt idx="3">
                  <c:v>0.284349283811739</c:v>
                </c:pt>
                <c:pt idx="4">
                  <c:v>0.245218606075</c:v>
                </c:pt>
                <c:pt idx="5">
                  <c:v>0.217268121977329</c:v>
                </c:pt>
                <c:pt idx="6">
                  <c:v>0.196305258904076</c:v>
                </c:pt>
                <c:pt idx="7">
                  <c:v>0.180000809847102</c:v>
                </c:pt>
                <c:pt idx="8">
                  <c:v>0.166957250601522</c:v>
                </c:pt>
                <c:pt idx="9">
                  <c:v>0.156285247582411</c:v>
                </c:pt>
                <c:pt idx="10">
                  <c:v>0.147391911733152</c:v>
                </c:pt>
                <c:pt idx="11">
                  <c:v>0.139866781399164</c:v>
                </c:pt>
                <c:pt idx="12">
                  <c:v>0.133416669684317</c:v>
                </c:pt>
                <c:pt idx="13">
                  <c:v>0.129970719590083</c:v>
                </c:pt>
                <c:pt idx="14">
                  <c:v>0.129970719590083</c:v>
                </c:pt>
                <c:pt idx="15">
                  <c:v>0.129970719590083</c:v>
                </c:pt>
                <c:pt idx="16">
                  <c:v>0.129970719590083</c:v>
                </c:pt>
                <c:pt idx="17">
                  <c:v>0.129970719590083</c:v>
                </c:pt>
                <c:pt idx="18">
                  <c:v>0.129970719590083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'Heat map article'!$AN$7</c:f>
              <c:strCache>
                <c:ptCount val="1"/>
                <c:pt idx="0">
                  <c:v>NaMVP</c:v>
                </c:pt>
              </c:strCache>
            </c:strRef>
          </c:tx>
          <c:spPr>
            <a:solidFill>
              <a:srgbClr val="ed7d31"/>
            </a:solidFill>
            <a:ln cap="rnd" w="1908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article'!$AN$28:$AN$46</c:f>
              <c:numCache>
                <c:formatCode>0.000</c:formatCode>
                <c:ptCount val="19"/>
                <c:pt idx="0">
                  <c:v>1.04120916983004</c:v>
                </c:pt>
                <c:pt idx="1">
                  <c:v>0.708440521822176</c:v>
                </c:pt>
                <c:pt idx="2">
                  <c:v>0.542056197818245</c:v>
                </c:pt>
                <c:pt idx="3">
                  <c:v>0.442225603415887</c:v>
                </c:pt>
                <c:pt idx="4">
                  <c:v>0.375671873814314</c:v>
                </c:pt>
                <c:pt idx="5">
                  <c:v>0.328133495527477</c:v>
                </c:pt>
                <c:pt idx="6">
                  <c:v>0.292479711812348</c:v>
                </c:pt>
                <c:pt idx="7">
                  <c:v>0.264748991145027</c:v>
                </c:pt>
                <c:pt idx="8">
                  <c:v>0.242564414611169</c:v>
                </c:pt>
                <c:pt idx="9">
                  <c:v>0.224413397447104</c:v>
                </c:pt>
                <c:pt idx="10">
                  <c:v>0.209287549810383</c:v>
                </c:pt>
                <c:pt idx="11">
                  <c:v>0.196488755656234</c:v>
                </c:pt>
                <c:pt idx="12">
                  <c:v>0.185518360666964</c:v>
                </c:pt>
                <c:pt idx="13">
                  <c:v>0.179657464713792</c:v>
                </c:pt>
                <c:pt idx="14">
                  <c:v>0.179657464713792</c:v>
                </c:pt>
                <c:pt idx="15">
                  <c:v>0.179657464713792</c:v>
                </c:pt>
                <c:pt idx="16">
                  <c:v>0.179657464713792</c:v>
                </c:pt>
                <c:pt idx="17">
                  <c:v>0.179657464713792</c:v>
                </c:pt>
                <c:pt idx="18">
                  <c:v>0.179657464713792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'Heat map article'!$AO$7</c:f>
              <c:strCache>
                <c:ptCount val="1"/>
                <c:pt idx="0">
                  <c:v>NaMMO</c:v>
                </c:pt>
              </c:strCache>
            </c:strRef>
          </c:tx>
          <c:spPr>
            <a:solidFill>
              <a:srgbClr val="a5a5a5"/>
            </a:solidFill>
            <a:ln cap="rnd" w="19080">
              <a:solidFill>
                <a:srgbClr val="a5a5a5"/>
              </a:solidFill>
              <a:round/>
            </a:ln>
          </c:spPr>
          <c:marker>
            <c:symbol val="circle"/>
            <c:size val="5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article'!$AO$28:$AO$46</c:f>
              <c:numCache>
                <c:formatCode>0.000</c:formatCode>
                <c:ptCount val="19"/>
                <c:pt idx="0">
                  <c:v>0.375553805003381</c:v>
                </c:pt>
                <c:pt idx="1">
                  <c:v>0.266890942466022</c:v>
                </c:pt>
                <c:pt idx="2">
                  <c:v>0.212559511197343</c:v>
                </c:pt>
                <c:pt idx="3">
                  <c:v>0.179960652436135</c:v>
                </c:pt>
                <c:pt idx="4">
                  <c:v>0.158228079928663</c:v>
                </c:pt>
                <c:pt idx="5">
                  <c:v>0.142704813851898</c:v>
                </c:pt>
                <c:pt idx="6">
                  <c:v>0.131062364294324</c:v>
                </c:pt>
                <c:pt idx="7">
                  <c:v>0.122007125749544</c:v>
                </c:pt>
                <c:pt idx="8">
                  <c:v>0.11476293491372</c:v>
                </c:pt>
                <c:pt idx="9">
                  <c:v>0.108835869684409</c:v>
                </c:pt>
                <c:pt idx="10">
                  <c:v>0.103896648659984</c:v>
                </c:pt>
                <c:pt idx="11">
                  <c:v>0.0997173077931623</c:v>
                </c:pt>
                <c:pt idx="12">
                  <c:v>0.096135015621601</c:v>
                </c:pt>
                <c:pt idx="13">
                  <c:v>0.0942211882970682</c:v>
                </c:pt>
                <c:pt idx="14">
                  <c:v>0.0942211882970682</c:v>
                </c:pt>
                <c:pt idx="15">
                  <c:v>0.0942211882970682</c:v>
                </c:pt>
                <c:pt idx="16">
                  <c:v>0.0942211882970682</c:v>
                </c:pt>
                <c:pt idx="17">
                  <c:v>0.0942211882970682</c:v>
                </c:pt>
                <c:pt idx="18">
                  <c:v>0.0942211882970682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'Heat map article'!$AP$7</c:f>
              <c:strCache>
                <c:ptCount val="1"/>
                <c:pt idx="0">
                  <c:v>NaNMMT</c:v>
                </c:pt>
              </c:strCache>
            </c:strRef>
          </c:tx>
          <c:spPr>
            <a:solidFill>
              <a:srgbClr val="ffc000"/>
            </a:solidFill>
            <a:ln cap="rnd" w="19080">
              <a:solidFill>
                <a:srgbClr val="ffc000"/>
              </a:solidFill>
              <a:round/>
            </a:ln>
          </c:spPr>
          <c:marker>
            <c:symbol val="circle"/>
            <c:size val="5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article'!$AP$28:$AP$46</c:f>
              <c:numCache>
                <c:formatCode>0.000</c:formatCode>
                <c:ptCount val="19"/>
                <c:pt idx="0">
                  <c:v>0.355346414019721</c:v>
                </c:pt>
                <c:pt idx="1">
                  <c:v>0.253419348476915</c:v>
                </c:pt>
                <c:pt idx="2">
                  <c:v>0.202455815705512</c:v>
                </c:pt>
                <c:pt idx="3">
                  <c:v>0.171877696042671</c:v>
                </c:pt>
                <c:pt idx="4">
                  <c:v>0.15149228293411</c:v>
                </c:pt>
                <c:pt idx="5">
                  <c:v>0.136931273570852</c:v>
                </c:pt>
                <c:pt idx="6">
                  <c:v>0.126010516548408</c:v>
                </c:pt>
                <c:pt idx="7">
                  <c:v>0.117516594419841</c:v>
                </c:pt>
                <c:pt idx="8">
                  <c:v>0.110721456716988</c:v>
                </c:pt>
                <c:pt idx="9">
                  <c:v>0.105161798596471</c:v>
                </c:pt>
                <c:pt idx="10">
                  <c:v>0.100528750162707</c:v>
                </c:pt>
                <c:pt idx="11">
                  <c:v>0.0966084784110606</c:v>
                </c:pt>
                <c:pt idx="12">
                  <c:v>0.093248245481078</c:v>
                </c:pt>
                <c:pt idx="13">
                  <c:v>0.0914530525458819</c:v>
                </c:pt>
                <c:pt idx="14">
                  <c:v>0.0914530525458819</c:v>
                </c:pt>
                <c:pt idx="15">
                  <c:v>0.0914530525458819</c:v>
                </c:pt>
                <c:pt idx="16">
                  <c:v>0.0914530525458819</c:v>
                </c:pt>
                <c:pt idx="17">
                  <c:v>0.0914530525458819</c:v>
                </c:pt>
                <c:pt idx="18">
                  <c:v>0.0914530525458819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'Heat map article'!$AQ$7</c:f>
              <c:strCache>
                <c:ptCount val="1"/>
                <c:pt idx="0">
                  <c:v>NaPBA</c:v>
                </c:pt>
              </c:strCache>
            </c:strRef>
          </c:tx>
          <c:spPr>
            <a:solidFill>
              <a:srgbClr val="4472c4"/>
            </a:solidFill>
            <a:ln cap="rnd" w="19080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article'!$AQ$28:$AQ$46</c:f>
              <c:numCache>
                <c:formatCode>0.000</c:formatCode>
                <c:ptCount val="19"/>
                <c:pt idx="0">
                  <c:v>0.497550460342929</c:v>
                </c:pt>
                <c:pt idx="1">
                  <c:v>0.346001382164103</c:v>
                </c:pt>
                <c:pt idx="2">
                  <c:v>0.27022684307469</c:v>
                </c:pt>
                <c:pt idx="3">
                  <c:v>0.224762119621042</c:v>
                </c:pt>
                <c:pt idx="4">
                  <c:v>0.194452303985277</c:v>
                </c:pt>
                <c:pt idx="5">
                  <c:v>0.172802435674016</c:v>
                </c:pt>
                <c:pt idx="6">
                  <c:v>0.156565034440571</c:v>
                </c:pt>
                <c:pt idx="7">
                  <c:v>0.143935944592335</c:v>
                </c:pt>
                <c:pt idx="8">
                  <c:v>0.133832672713747</c:v>
                </c:pt>
                <c:pt idx="9">
                  <c:v>0.125566359358538</c:v>
                </c:pt>
                <c:pt idx="10">
                  <c:v>0.118677764895864</c:v>
                </c:pt>
                <c:pt idx="11">
                  <c:v>0.112848954196679</c:v>
                </c:pt>
                <c:pt idx="12">
                  <c:v>0.107852830740234</c:v>
                </c:pt>
                <c:pt idx="13">
                  <c:v>0.10518366889364</c:v>
                </c:pt>
                <c:pt idx="14">
                  <c:v>0.10518366889364</c:v>
                </c:pt>
                <c:pt idx="15">
                  <c:v>0.10518366889364</c:v>
                </c:pt>
                <c:pt idx="16">
                  <c:v>0.10518366889364</c:v>
                </c:pt>
                <c:pt idx="17">
                  <c:v>0.10518366889364</c:v>
                </c:pt>
                <c:pt idx="18">
                  <c:v>0.10518366889364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'Heat map article'!$AR$7</c:f>
              <c:strCache>
                <c:ptCount val="1"/>
                <c:pt idx="0">
                  <c:v>LiNMC622</c:v>
                </c:pt>
              </c:strCache>
            </c:strRef>
          </c:tx>
          <c:spPr>
            <a:solidFill>
              <a:srgbClr val="70ad47"/>
            </a:solidFill>
            <a:ln cap="rnd" w="19080">
              <a:solidFill>
                <a:srgbClr val="70ad47"/>
              </a:solidFill>
              <a:round/>
            </a:ln>
          </c:spPr>
          <c:marker>
            <c:symbol val="circle"/>
            <c:size val="5"/>
            <c:spPr>
              <a:solidFill>
                <a:srgbClr val="70ad47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article'!$AR$28:$AR$46</c:f>
              <c:numCache>
                <c:formatCode>0.000</c:formatCode>
                <c:ptCount val="19"/>
                <c:pt idx="0">
                  <c:v>0.286771619447418</c:v>
                </c:pt>
                <c:pt idx="1">
                  <c:v>0.207702818762047</c:v>
                </c:pt>
                <c:pt idx="2">
                  <c:v>0.168168418419361</c:v>
                </c:pt>
                <c:pt idx="3">
                  <c:v>0.14444777821375</c:v>
                </c:pt>
                <c:pt idx="4">
                  <c:v>0.128634018076676</c:v>
                </c:pt>
                <c:pt idx="5">
                  <c:v>0.117338475121623</c:v>
                </c:pt>
                <c:pt idx="6">
                  <c:v>0.108866817905333</c:v>
                </c:pt>
                <c:pt idx="7">
                  <c:v>0.102277751181552</c:v>
                </c:pt>
                <c:pt idx="8">
                  <c:v>0.0970064978025271</c:v>
                </c:pt>
                <c:pt idx="9">
                  <c:v>0.0926936541287796</c:v>
                </c:pt>
                <c:pt idx="10">
                  <c:v>0.08909961773399</c:v>
                </c:pt>
                <c:pt idx="11">
                  <c:v>0.0860585100153218</c:v>
                </c:pt>
                <c:pt idx="12">
                  <c:v>0.0834518462564634</c:v>
                </c:pt>
                <c:pt idx="13">
                  <c:v>0.082059245070224</c:v>
                </c:pt>
                <c:pt idx="14">
                  <c:v>0.082059245070224</c:v>
                </c:pt>
                <c:pt idx="15">
                  <c:v>0.082059245070224</c:v>
                </c:pt>
                <c:pt idx="16">
                  <c:v>0.082059245070224</c:v>
                </c:pt>
                <c:pt idx="17">
                  <c:v>0.082059245070224</c:v>
                </c:pt>
                <c:pt idx="18">
                  <c:v>0.082059245070224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'Heat map article'!$AS$7</c:f>
              <c:strCache>
                <c:ptCount val="1"/>
                <c:pt idx="0">
                  <c:v>LiFP</c:v>
                </c:pt>
              </c:strCache>
            </c:strRef>
          </c:tx>
          <c:spPr>
            <a:solidFill>
              <a:srgbClr val="255e91"/>
            </a:solidFill>
            <a:ln cap="rnd" w="19080">
              <a:solidFill>
                <a:srgbClr val="255e91"/>
              </a:solidFill>
              <a:round/>
            </a:ln>
          </c:spPr>
          <c:marker>
            <c:symbol val="circle"/>
            <c:size val="5"/>
            <c:spPr>
              <a:solidFill>
                <a:srgbClr val="255e9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article'!$AS$28:$AS$46</c:f>
              <c:numCache>
                <c:formatCode>0.000</c:formatCode>
                <c:ptCount val="19"/>
                <c:pt idx="0">
                  <c:v>0.384637640696577</c:v>
                </c:pt>
                <c:pt idx="1">
                  <c:v>0.270726169066535</c:v>
                </c:pt>
                <c:pt idx="2">
                  <c:v>0.213770433251514</c:v>
                </c:pt>
                <c:pt idx="3">
                  <c:v>0.179596991762502</c:v>
                </c:pt>
                <c:pt idx="4">
                  <c:v>0.156814697436493</c:v>
                </c:pt>
                <c:pt idx="5">
                  <c:v>0.140541630060773</c:v>
                </c:pt>
                <c:pt idx="6">
                  <c:v>0.128336829528983</c:v>
                </c:pt>
                <c:pt idx="7">
                  <c:v>0.118844206893146</c:v>
                </c:pt>
                <c:pt idx="8">
                  <c:v>0.111250108784477</c:v>
                </c:pt>
                <c:pt idx="9">
                  <c:v>0.105036755786474</c:v>
                </c:pt>
                <c:pt idx="10">
                  <c:v>0.0998589616214724</c:v>
                </c:pt>
                <c:pt idx="11">
                  <c:v>0.0954777511741631</c:v>
                </c:pt>
                <c:pt idx="12">
                  <c:v>0.0917224279336123</c:v>
                </c:pt>
                <c:pt idx="13">
                  <c:v>0.0897161593530441</c:v>
                </c:pt>
                <c:pt idx="14">
                  <c:v>0.0897161593530441</c:v>
                </c:pt>
                <c:pt idx="15">
                  <c:v>0.0897161593530441</c:v>
                </c:pt>
                <c:pt idx="16">
                  <c:v>0.0897161593530441</c:v>
                </c:pt>
                <c:pt idx="17">
                  <c:v>0.0897161593530441</c:v>
                </c:pt>
                <c:pt idx="18">
                  <c:v>0.0897161593530441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'Heat map article'!$AT$7</c:f>
              <c:strCache>
                <c:ptCount val="1"/>
                <c:pt idx="0">
                  <c:v>NMC reference @ 4000 cycles</c:v>
                </c:pt>
              </c:strCache>
            </c:strRef>
          </c:tx>
          <c:spPr>
            <a:solidFill>
              <a:srgbClr val="9e480e"/>
            </a:solidFill>
            <a:ln cap="rnd" w="19080">
              <a:solidFill>
                <a:srgbClr val="9e480e"/>
              </a:solidFill>
              <a:round/>
            </a:ln>
          </c:spPr>
          <c:marker>
            <c:symbol val="circle"/>
            <c:size val="5"/>
            <c:spPr>
              <a:solidFill>
                <a:srgbClr val="9e48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article'!$AT$28:$AT$46</c:f>
              <c:numCache>
                <c:formatCode>0.000</c:formatCode>
                <c:ptCount val="19"/>
                <c:pt idx="0">
                  <c:v>0.108866817905333</c:v>
                </c:pt>
                <c:pt idx="1">
                  <c:v>0.108866817905333</c:v>
                </c:pt>
                <c:pt idx="2">
                  <c:v>0.108866817905333</c:v>
                </c:pt>
                <c:pt idx="3">
                  <c:v>0.108866817905333</c:v>
                </c:pt>
                <c:pt idx="4">
                  <c:v>0.108866817905333</c:v>
                </c:pt>
                <c:pt idx="5">
                  <c:v>0.108866817905333</c:v>
                </c:pt>
                <c:pt idx="6">
                  <c:v>0.108866817905333</c:v>
                </c:pt>
                <c:pt idx="7">
                  <c:v>0.108866817905333</c:v>
                </c:pt>
                <c:pt idx="8">
                  <c:v>0.108866817905333</c:v>
                </c:pt>
                <c:pt idx="9">
                  <c:v>0.108866817905333</c:v>
                </c:pt>
                <c:pt idx="10">
                  <c:v>0.108866817905333</c:v>
                </c:pt>
                <c:pt idx="11">
                  <c:v>0.108866817905333</c:v>
                </c:pt>
                <c:pt idx="12">
                  <c:v>0.108866817905333</c:v>
                </c:pt>
                <c:pt idx="13">
                  <c:v>0.108866817905333</c:v>
                </c:pt>
                <c:pt idx="14">
                  <c:v>0.108866817905333</c:v>
                </c:pt>
                <c:pt idx="15">
                  <c:v>0.108866817905333</c:v>
                </c:pt>
                <c:pt idx="16">
                  <c:v>0.108866817905333</c:v>
                </c:pt>
                <c:pt idx="17">
                  <c:v>0.108866817905333</c:v>
                </c:pt>
                <c:pt idx="18">
                  <c:v>0.108866817905333</c:v>
                </c:pt>
              </c:numCache>
            </c:numRef>
          </c:yVal>
          <c:smooth val="1"/>
        </c:ser>
        <c:axId val="39649603"/>
        <c:axId val="4988555"/>
      </c:scatterChart>
      <c:valAx>
        <c:axId val="39649603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988555"/>
        <c:crosses val="autoZero"/>
        <c:crossBetween val="midCat"/>
      </c:valAx>
      <c:valAx>
        <c:axId val="4988555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39649603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de-DE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de-DE" sz="1400" spc="-1" strike="noStrike">
                <a:solidFill>
                  <a:srgbClr val="595959"/>
                </a:solidFill>
                <a:latin typeface="Calibri"/>
              </a:rPr>
              <a:t>GWP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'Heat map article'!$AU$7</c:f>
              <c:strCache>
                <c:ptCount val="1"/>
                <c:pt idx="0">
                  <c:v>NaNMC</c:v>
                </c:pt>
              </c:strCache>
            </c:strRef>
          </c:tx>
          <c:spPr>
            <a:solidFill>
              <a:srgbClr val="5b9bd5"/>
            </a:solidFill>
            <a:ln cap="rnd" w="19080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article'!$AU$28:$AU$46</c:f>
              <c:numCache>
                <c:formatCode>0.000</c:formatCode>
                <c:ptCount val="19"/>
                <c:pt idx="0">
                  <c:v>0.0657059276143187</c:v>
                </c:pt>
                <c:pt idx="1">
                  <c:v>0.0465342184095458</c:v>
                </c:pt>
                <c:pt idx="2">
                  <c:v>0.0369483638071594</c:v>
                </c:pt>
                <c:pt idx="3">
                  <c:v>0.0311968510457275</c:v>
                </c:pt>
                <c:pt idx="4">
                  <c:v>0.0273625092047729</c:v>
                </c:pt>
                <c:pt idx="5">
                  <c:v>0.0246236936040911</c:v>
                </c:pt>
                <c:pt idx="6">
                  <c:v>0.0225695819035797</c:v>
                </c:pt>
                <c:pt idx="7">
                  <c:v>0.0209719394698486</c:v>
                </c:pt>
                <c:pt idx="8">
                  <c:v>0.0196938255228637</c:v>
                </c:pt>
                <c:pt idx="9">
                  <c:v>0.0186480959298761</c:v>
                </c:pt>
                <c:pt idx="10">
                  <c:v>0.0177766546023864</c:v>
                </c:pt>
                <c:pt idx="11">
                  <c:v>0.0170392811714336</c:v>
                </c:pt>
                <c:pt idx="12">
                  <c:v>0.0164072468020455</c:v>
                </c:pt>
                <c:pt idx="13">
                  <c:v>0.0160695846047012</c:v>
                </c:pt>
                <c:pt idx="14">
                  <c:v>0.0160695846047012</c:v>
                </c:pt>
                <c:pt idx="15">
                  <c:v>0.0160695846047012</c:v>
                </c:pt>
                <c:pt idx="16">
                  <c:v>0.0160695846047012</c:v>
                </c:pt>
                <c:pt idx="17">
                  <c:v>0.0160695846047012</c:v>
                </c:pt>
                <c:pt idx="18">
                  <c:v>0.0160695846047012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'Heat map article'!$AV$7</c:f>
              <c:strCache>
                <c:ptCount val="1"/>
                <c:pt idx="0">
                  <c:v>NaMVP</c:v>
                </c:pt>
              </c:strCache>
            </c:strRef>
          </c:tx>
          <c:spPr>
            <a:solidFill>
              <a:srgbClr val="ed7d31"/>
            </a:solidFill>
            <a:ln cap="rnd" w="1908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article'!$AV$28:$AV$46</c:f>
              <c:numCache>
                <c:formatCode>0.000</c:formatCode>
                <c:ptCount val="19"/>
                <c:pt idx="0">
                  <c:v>0.272204605097612</c:v>
                </c:pt>
                <c:pt idx="1">
                  <c:v>0.183833032072243</c:v>
                </c:pt>
                <c:pt idx="2">
                  <c:v>0.139647245559559</c:v>
                </c:pt>
                <c:pt idx="3">
                  <c:v>0.113135773651948</c:v>
                </c:pt>
                <c:pt idx="4">
                  <c:v>0.0954614590468744</c:v>
                </c:pt>
                <c:pt idx="5">
                  <c:v>0.0828369486146788</c:v>
                </c:pt>
                <c:pt idx="6">
                  <c:v>0.0733685657905321</c:v>
                </c:pt>
                <c:pt idx="7">
                  <c:v>0.066004268038418</c:v>
                </c:pt>
                <c:pt idx="8">
                  <c:v>0.0601128298367268</c:v>
                </c:pt>
                <c:pt idx="9">
                  <c:v>0.0552925622171612</c:v>
                </c:pt>
                <c:pt idx="10">
                  <c:v>0.0512756725341899</c:v>
                </c:pt>
                <c:pt idx="11">
                  <c:v>0.047876765879368</c:v>
                </c:pt>
                <c:pt idx="12">
                  <c:v>0.0449634173180921</c:v>
                </c:pt>
                <c:pt idx="13">
                  <c:v>0.0434069708264515</c:v>
                </c:pt>
                <c:pt idx="14">
                  <c:v>0.0434069708264515</c:v>
                </c:pt>
                <c:pt idx="15">
                  <c:v>0.0434069708264515</c:v>
                </c:pt>
                <c:pt idx="16">
                  <c:v>0.0434069708264515</c:v>
                </c:pt>
                <c:pt idx="17">
                  <c:v>0.0434069708264515</c:v>
                </c:pt>
                <c:pt idx="18">
                  <c:v>0.0434069708264515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'Heat map article'!$AW$7</c:f>
              <c:strCache>
                <c:ptCount val="1"/>
                <c:pt idx="0">
                  <c:v>NaMMO</c:v>
                </c:pt>
              </c:strCache>
            </c:strRef>
          </c:tx>
          <c:spPr>
            <a:solidFill>
              <a:srgbClr val="a5a5a5"/>
            </a:solidFill>
            <a:ln cap="rnd" w="19080">
              <a:solidFill>
                <a:srgbClr val="a5a5a5"/>
              </a:solidFill>
              <a:round/>
            </a:ln>
          </c:spPr>
          <c:marker>
            <c:symbol val="circle"/>
            <c:size val="5"/>
            <c:spPr>
              <a:solidFill>
                <a:srgbClr val="a5a5a5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article'!$AW$28:$AW$46</c:f>
              <c:numCache>
                <c:formatCode>0.000</c:formatCode>
                <c:ptCount val="19"/>
                <c:pt idx="0">
                  <c:v>0.0308723371678996</c:v>
                </c:pt>
                <c:pt idx="1">
                  <c:v>0.0233118247785997</c:v>
                </c:pt>
                <c:pt idx="2">
                  <c:v>0.0195315685839498</c:v>
                </c:pt>
                <c:pt idx="3">
                  <c:v>0.0172634148671598</c:v>
                </c:pt>
                <c:pt idx="4">
                  <c:v>0.0157513123892999</c:v>
                </c:pt>
                <c:pt idx="5">
                  <c:v>0.0146712391908284</c:v>
                </c:pt>
                <c:pt idx="6">
                  <c:v>0.0138611842919749</c:v>
                </c:pt>
                <c:pt idx="7">
                  <c:v>0.0132311415928666</c:v>
                </c:pt>
                <c:pt idx="8">
                  <c:v>0.0127271074335799</c:v>
                </c:pt>
                <c:pt idx="9">
                  <c:v>0.012314715848709</c:v>
                </c:pt>
                <c:pt idx="10">
                  <c:v>0.0119710561946499</c:v>
                </c:pt>
                <c:pt idx="11">
                  <c:v>0.0116802672565999</c:v>
                </c:pt>
                <c:pt idx="12">
                  <c:v>0.0114310195954142</c:v>
                </c:pt>
                <c:pt idx="13">
                  <c:v>0.0112978598860136</c:v>
                </c:pt>
                <c:pt idx="14">
                  <c:v>0.0112978598860136</c:v>
                </c:pt>
                <c:pt idx="15">
                  <c:v>0.0112978598860136</c:v>
                </c:pt>
                <c:pt idx="16">
                  <c:v>0.0112978598860136</c:v>
                </c:pt>
                <c:pt idx="17">
                  <c:v>0.0112978598860136</c:v>
                </c:pt>
                <c:pt idx="18">
                  <c:v>0.0112978598860136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'Heat map article'!$AX$7</c:f>
              <c:strCache>
                <c:ptCount val="1"/>
                <c:pt idx="0">
                  <c:v>NaNMMT</c:v>
                </c:pt>
              </c:strCache>
            </c:strRef>
          </c:tx>
          <c:spPr>
            <a:solidFill>
              <a:srgbClr val="ffc000"/>
            </a:solidFill>
            <a:ln cap="rnd" w="19080">
              <a:solidFill>
                <a:srgbClr val="ffc000"/>
              </a:solidFill>
              <a:round/>
            </a:ln>
          </c:spPr>
          <c:marker>
            <c:symbol val="circle"/>
            <c:size val="5"/>
            <c:spPr>
              <a:solidFill>
                <a:srgbClr val="ffc000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article'!$AX$28:$AX$46</c:f>
              <c:numCache>
                <c:formatCode>0.000</c:formatCode>
                <c:ptCount val="19"/>
                <c:pt idx="0">
                  <c:v>0.0306493645270989</c:v>
                </c:pt>
                <c:pt idx="1">
                  <c:v>0.0231631763513993</c:v>
                </c:pt>
                <c:pt idx="2">
                  <c:v>0.0194200822635494</c:v>
                </c:pt>
                <c:pt idx="3">
                  <c:v>0.0171742258108396</c:v>
                </c:pt>
                <c:pt idx="4">
                  <c:v>0.0156769881756996</c:v>
                </c:pt>
                <c:pt idx="5">
                  <c:v>0.0146075327220282</c:v>
                </c:pt>
                <c:pt idx="6">
                  <c:v>0.0138054411317747</c:v>
                </c:pt>
                <c:pt idx="7">
                  <c:v>0.0131815921171331</c:v>
                </c:pt>
                <c:pt idx="8">
                  <c:v>0.0126825129054198</c:v>
                </c:pt>
                <c:pt idx="9">
                  <c:v>0.0122741753685634</c:v>
                </c:pt>
                <c:pt idx="10">
                  <c:v>0.0119338940878498</c:v>
                </c:pt>
                <c:pt idx="11">
                  <c:v>0.0116459637733998</c:v>
                </c:pt>
                <c:pt idx="12">
                  <c:v>0.0113991663610141</c:v>
                </c:pt>
                <c:pt idx="13">
                  <c:v>0.0112673156886437</c:v>
                </c:pt>
                <c:pt idx="14">
                  <c:v>0.0112673156886437</c:v>
                </c:pt>
                <c:pt idx="15">
                  <c:v>0.0112673156886437</c:v>
                </c:pt>
                <c:pt idx="16">
                  <c:v>0.0112673156886437</c:v>
                </c:pt>
                <c:pt idx="17">
                  <c:v>0.0112673156886437</c:v>
                </c:pt>
                <c:pt idx="18">
                  <c:v>0.0112673156886437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'Heat map article'!$AY$7</c:f>
              <c:strCache>
                <c:ptCount val="1"/>
                <c:pt idx="0">
                  <c:v>NaPBA</c:v>
                </c:pt>
              </c:strCache>
            </c:strRef>
          </c:tx>
          <c:spPr>
            <a:solidFill>
              <a:srgbClr val="4472c4"/>
            </a:solidFill>
            <a:ln cap="rnd" w="19080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article'!$AY$28:$AY$46</c:f>
              <c:numCache>
                <c:formatCode>0.000</c:formatCode>
                <c:ptCount val="19"/>
                <c:pt idx="0">
                  <c:v>0.0372860903758618</c:v>
                </c:pt>
                <c:pt idx="1">
                  <c:v>0.0272206889244097</c:v>
                </c:pt>
                <c:pt idx="2">
                  <c:v>0.0221879881986836</c:v>
                </c:pt>
                <c:pt idx="3">
                  <c:v>0.019168367763248</c:v>
                </c:pt>
                <c:pt idx="4">
                  <c:v>0.0171552874729575</c:v>
                </c:pt>
                <c:pt idx="5">
                  <c:v>0.0157173729798929</c:v>
                </c:pt>
                <c:pt idx="6">
                  <c:v>0.0146389371100945</c:v>
                </c:pt>
                <c:pt idx="7">
                  <c:v>0.0138001536558068</c:v>
                </c:pt>
                <c:pt idx="8">
                  <c:v>0.0131291268923767</c:v>
                </c:pt>
                <c:pt idx="9">
                  <c:v>0.0125801049950247</c:v>
                </c:pt>
                <c:pt idx="10">
                  <c:v>0.0121225867472315</c:v>
                </c:pt>
                <c:pt idx="11">
                  <c:v>0.0117354559221756</c:v>
                </c:pt>
                <c:pt idx="12">
                  <c:v>0.0114036295006992</c:v>
                </c:pt>
                <c:pt idx="13">
                  <c:v>0.0112263523714172</c:v>
                </c:pt>
                <c:pt idx="14">
                  <c:v>0.0112263523714172</c:v>
                </c:pt>
                <c:pt idx="15">
                  <c:v>0.0112263523714172</c:v>
                </c:pt>
                <c:pt idx="16">
                  <c:v>0.0112263523714172</c:v>
                </c:pt>
                <c:pt idx="17">
                  <c:v>0.0112263523714172</c:v>
                </c:pt>
                <c:pt idx="18">
                  <c:v>0.0112263523714172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'Heat map article'!$AZ$7</c:f>
              <c:strCache>
                <c:ptCount val="1"/>
                <c:pt idx="0">
                  <c:v>LiNMC622</c:v>
                </c:pt>
              </c:strCache>
            </c:strRef>
          </c:tx>
          <c:spPr>
            <a:solidFill>
              <a:srgbClr val="70ad47"/>
            </a:solidFill>
            <a:ln cap="rnd" w="19080">
              <a:solidFill>
                <a:srgbClr val="70ad47"/>
              </a:solidFill>
              <a:round/>
            </a:ln>
          </c:spPr>
          <c:marker>
            <c:symbol val="circle"/>
            <c:size val="5"/>
            <c:spPr>
              <a:solidFill>
                <a:srgbClr val="70ad47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article'!$AZ$28:$AZ$46</c:f>
              <c:numCache>
                <c:formatCode>0.000</c:formatCode>
                <c:ptCount val="19"/>
                <c:pt idx="0">
                  <c:v>0.038262305951227</c:v>
                </c:pt>
                <c:pt idx="1">
                  <c:v>0.0282384706341513</c:v>
                </c:pt>
                <c:pt idx="2">
                  <c:v>0.0232265529756135</c:v>
                </c:pt>
                <c:pt idx="3">
                  <c:v>0.0202194023804908</c:v>
                </c:pt>
                <c:pt idx="4">
                  <c:v>0.0182146353170756</c:v>
                </c:pt>
                <c:pt idx="5">
                  <c:v>0.0167826588432077</c:v>
                </c:pt>
                <c:pt idx="6">
                  <c:v>0.0157086764878067</c:v>
                </c:pt>
                <c:pt idx="7">
                  <c:v>0.0148733568780504</c:v>
                </c:pt>
                <c:pt idx="8">
                  <c:v>0.0142051011902454</c:v>
                </c:pt>
                <c:pt idx="9">
                  <c:v>0.0136583465365867</c:v>
                </c:pt>
                <c:pt idx="10">
                  <c:v>0.0132027176585378</c:v>
                </c:pt>
                <c:pt idx="11">
                  <c:v>0.012817185530958</c:v>
                </c:pt>
                <c:pt idx="12">
                  <c:v>0.0124867294216038</c:v>
                </c:pt>
                <c:pt idx="13">
                  <c:v>0.0123101843768804</c:v>
                </c:pt>
                <c:pt idx="14">
                  <c:v>0.0123101843768804</c:v>
                </c:pt>
                <c:pt idx="15">
                  <c:v>0.0123101843768804</c:v>
                </c:pt>
                <c:pt idx="16">
                  <c:v>0.0123101843768804</c:v>
                </c:pt>
                <c:pt idx="17">
                  <c:v>0.0123101843768804</c:v>
                </c:pt>
                <c:pt idx="18">
                  <c:v>0.0123101843768804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'Heat map article'!$BA$7</c:f>
              <c:strCache>
                <c:ptCount val="1"/>
                <c:pt idx="0">
                  <c:v>LiFP</c:v>
                </c:pt>
              </c:strCache>
            </c:strRef>
          </c:tx>
          <c:spPr>
            <a:solidFill>
              <a:srgbClr val="255e91"/>
            </a:solidFill>
            <a:ln cap="rnd" w="19080">
              <a:solidFill>
                <a:srgbClr val="255e91"/>
              </a:solidFill>
              <a:round/>
            </a:ln>
          </c:spPr>
          <c:marker>
            <c:symbol val="circle"/>
            <c:size val="5"/>
            <c:spPr>
              <a:solidFill>
                <a:srgbClr val="255e91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article'!$BA$28:$BA$46</c:f>
              <c:numCache>
                <c:formatCode>0.000</c:formatCode>
                <c:ptCount val="19"/>
                <c:pt idx="0">
                  <c:v>0.047934974052536</c:v>
                </c:pt>
                <c:pt idx="1">
                  <c:v>0.0343199447088591</c:v>
                </c:pt>
                <c:pt idx="2">
                  <c:v>0.0275124300370207</c:v>
                </c:pt>
                <c:pt idx="3">
                  <c:v>0.0234279212339176</c:v>
                </c:pt>
                <c:pt idx="4">
                  <c:v>0.0207049153651823</c:v>
                </c:pt>
                <c:pt idx="5">
                  <c:v>0.0187599111732284</c:v>
                </c:pt>
                <c:pt idx="6">
                  <c:v>0.017301158029263</c:v>
                </c:pt>
                <c:pt idx="7">
                  <c:v>0.0161665722506233</c:v>
                </c:pt>
                <c:pt idx="8">
                  <c:v>0.0152589036277115</c:v>
                </c:pt>
                <c:pt idx="9">
                  <c:v>0.0145162656635109</c:v>
                </c:pt>
                <c:pt idx="10">
                  <c:v>0.0138974006933438</c:v>
                </c:pt>
                <c:pt idx="11">
                  <c:v>0.013373745718587</c:v>
                </c:pt>
                <c:pt idx="12">
                  <c:v>0.0129248985973669</c:v>
                </c:pt>
                <c:pt idx="13">
                  <c:v>0.0126851035600027</c:v>
                </c:pt>
                <c:pt idx="14">
                  <c:v>0.0126851035600027</c:v>
                </c:pt>
                <c:pt idx="15">
                  <c:v>0.0126851035600027</c:v>
                </c:pt>
                <c:pt idx="16">
                  <c:v>0.0126851035600027</c:v>
                </c:pt>
                <c:pt idx="17">
                  <c:v>0.0126851035600027</c:v>
                </c:pt>
                <c:pt idx="18">
                  <c:v>0.0126851035600027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'Heat map article'!$BB$7</c:f>
              <c:strCache>
                <c:ptCount val="1"/>
                <c:pt idx="0">
                  <c:v>NMC reference @ 4000 cycles</c:v>
                </c:pt>
              </c:strCache>
            </c:strRef>
          </c:tx>
          <c:spPr>
            <a:solidFill>
              <a:srgbClr val="9e480e"/>
            </a:solidFill>
            <a:ln cap="rnd" w="19080">
              <a:solidFill>
                <a:srgbClr val="9e480e"/>
              </a:solidFill>
              <a:round/>
            </a:ln>
          </c:spPr>
          <c:marker>
            <c:symbol val="circle"/>
            <c:size val="5"/>
            <c:spPr>
              <a:solidFill>
                <a:srgbClr val="9e480e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'Heat map article'!$AL$28:$AL$46</c:f>
              <c:numCache>
                <c:formatCode>General</c:formatCode>
                <c:ptCount val="19"/>
                <c:pt idx="0">
                  <c:v>1000</c:v>
                </c:pt>
                <c:pt idx="1">
                  <c:v>1500</c:v>
                </c:pt>
                <c:pt idx="2">
                  <c:v>2000</c:v>
                </c:pt>
                <c:pt idx="3">
                  <c:v>2500</c:v>
                </c:pt>
                <c:pt idx="4">
                  <c:v>3000</c:v>
                </c:pt>
                <c:pt idx="5">
                  <c:v>3500</c:v>
                </c:pt>
                <c:pt idx="6">
                  <c:v>4000</c:v>
                </c:pt>
                <c:pt idx="7">
                  <c:v>4500</c:v>
                </c:pt>
                <c:pt idx="8">
                  <c:v>5000</c:v>
                </c:pt>
                <c:pt idx="9">
                  <c:v>5500</c:v>
                </c:pt>
                <c:pt idx="10">
                  <c:v>6000</c:v>
                </c:pt>
                <c:pt idx="11">
                  <c:v>6500</c:v>
                </c:pt>
                <c:pt idx="12">
                  <c:v>7000</c:v>
                </c:pt>
                <c:pt idx="13">
                  <c:v>7500</c:v>
                </c:pt>
                <c:pt idx="14">
                  <c:v>8000</c:v>
                </c:pt>
                <c:pt idx="15">
                  <c:v>8500</c:v>
                </c:pt>
                <c:pt idx="16">
                  <c:v>9000</c:v>
                </c:pt>
                <c:pt idx="17">
                  <c:v>9500</c:v>
                </c:pt>
                <c:pt idx="18">
                  <c:v>10000</c:v>
                </c:pt>
              </c:numCache>
            </c:numRef>
          </c:xVal>
          <c:yVal>
            <c:numRef>
              <c:f>'Heat map article'!$BB$28:$BB$46</c:f>
              <c:numCache>
                <c:formatCode>0.000</c:formatCode>
                <c:ptCount val="19"/>
                <c:pt idx="0">
                  <c:v>0.0157086764878067</c:v>
                </c:pt>
                <c:pt idx="1">
                  <c:v>0.0157086764878067</c:v>
                </c:pt>
                <c:pt idx="2">
                  <c:v>0.0157086764878067</c:v>
                </c:pt>
                <c:pt idx="3">
                  <c:v>0.0157086764878067</c:v>
                </c:pt>
                <c:pt idx="4">
                  <c:v>0.0157086764878067</c:v>
                </c:pt>
                <c:pt idx="5">
                  <c:v>0.0157086764878067</c:v>
                </c:pt>
                <c:pt idx="6">
                  <c:v>0.0157086764878067</c:v>
                </c:pt>
                <c:pt idx="7">
                  <c:v>0.0157086764878067</c:v>
                </c:pt>
                <c:pt idx="8">
                  <c:v>0.0157086764878067</c:v>
                </c:pt>
                <c:pt idx="9">
                  <c:v>0.0157086764878067</c:v>
                </c:pt>
                <c:pt idx="10">
                  <c:v>0.0157086764878067</c:v>
                </c:pt>
                <c:pt idx="11">
                  <c:v>0.0157086764878067</c:v>
                </c:pt>
                <c:pt idx="12">
                  <c:v>0.0157086764878067</c:v>
                </c:pt>
                <c:pt idx="13">
                  <c:v>0.0157086764878067</c:v>
                </c:pt>
                <c:pt idx="14">
                  <c:v>0.0157086764878067</c:v>
                </c:pt>
                <c:pt idx="15">
                  <c:v>0.0157086764878067</c:v>
                </c:pt>
                <c:pt idx="16">
                  <c:v>0.0157086764878067</c:v>
                </c:pt>
                <c:pt idx="17">
                  <c:v>0.0157086764878067</c:v>
                </c:pt>
                <c:pt idx="18">
                  <c:v>0.0157086764878067</c:v>
                </c:pt>
              </c:numCache>
            </c:numRef>
          </c:yVal>
          <c:smooth val="1"/>
        </c:ser>
        <c:axId val="64600757"/>
        <c:axId val="23208708"/>
      </c:scatterChart>
      <c:valAx>
        <c:axId val="64600757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3208708"/>
        <c:crosses val="autoZero"/>
        <c:crossBetween val="midCat"/>
      </c:valAx>
      <c:valAx>
        <c:axId val="2320870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460075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ADP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Graphs!$B$30</c:f>
              <c:strCache>
                <c:ptCount val="1"/>
                <c:pt idx="0">
                  <c:v>Use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Graphs!$C$30:$Q$30</c:f>
              <c:numCache>
                <c:formatCode>0.000</c:formatCode>
                <c:ptCount val="15"/>
                <c:pt idx="0">
                  <c:v>0.00125872173913043</c:v>
                </c:pt>
                <c:pt idx="1">
                  <c:v>0.00108953870967742</c:v>
                </c:pt>
                <c:pt idx="2">
                  <c:v>0.00125872173913043</c:v>
                </c:pt>
                <c:pt idx="3">
                  <c:v>0.00125872173913043</c:v>
                </c:pt>
                <c:pt idx="4">
                  <c:v>0.00108953870967742</c:v>
                </c:pt>
                <c:pt idx="5">
                  <c:v>0.00125872173913043</c:v>
                </c:pt>
                <c:pt idx="6">
                  <c:v>0.00108953870967742</c:v>
                </c:pt>
                <c:pt idx="8">
                  <c:v>0.000282709565217391</c:v>
                </c:pt>
                <c:pt idx="9">
                  <c:v>0.000244710967741935</c:v>
                </c:pt>
                <c:pt idx="10">
                  <c:v>0.000282709565217391</c:v>
                </c:pt>
                <c:pt idx="11">
                  <c:v>0.000282709565217391</c:v>
                </c:pt>
                <c:pt idx="12">
                  <c:v>0.000244710967741935</c:v>
                </c:pt>
                <c:pt idx="13">
                  <c:v>0.000282709565217391</c:v>
                </c:pt>
                <c:pt idx="14">
                  <c:v>0.000244710967741935</c:v>
                </c:pt>
              </c:numCache>
            </c:numRef>
          </c:val>
        </c:ser>
        <c:gapWidth val="150"/>
        <c:overlap val="0"/>
        <c:axId val="74817790"/>
        <c:axId val="45150267"/>
      </c:barChart>
      <c:lineChart>
        <c:grouping val="standard"/>
        <c:varyColors val="0"/>
        <c:ser>
          <c:idx val="1"/>
          <c:order val="1"/>
          <c:tx>
            <c:strRef>
              <c:f>Graphs!$B$29</c:f>
              <c:strCache>
                <c:ptCount val="1"/>
                <c:pt idx="0">
                  <c:v>Production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Graphs!$C$29:$Q$29</c:f>
              <c:numCache>
                <c:formatCode>0.000</c:formatCode>
                <c:ptCount val="15"/>
                <c:pt idx="0">
                  <c:v>0.000859149701242042</c:v>
                </c:pt>
                <c:pt idx="1">
                  <c:v>0.000417796531598262</c:v>
                </c:pt>
                <c:pt idx="2">
                  <c:v>0.000156855120774675</c:v>
                </c:pt>
                <c:pt idx="3">
                  <c:v>0.000320222552417883</c:v>
                </c:pt>
                <c:pt idx="4">
                  <c:v>0.000227740919011015</c:v>
                </c:pt>
                <c:pt idx="5">
                  <c:v>0.000183928458559923</c:v>
                </c:pt>
                <c:pt idx="6">
                  <c:v>0.0006218293223053</c:v>
                </c:pt>
                <c:pt idx="8">
                  <c:v>0.000859149701242042</c:v>
                </c:pt>
                <c:pt idx="9">
                  <c:v>0.000417796531598262</c:v>
                </c:pt>
                <c:pt idx="10">
                  <c:v>0.000156855120774675</c:v>
                </c:pt>
                <c:pt idx="11">
                  <c:v>0.000320222552417883</c:v>
                </c:pt>
                <c:pt idx="12">
                  <c:v>0.000227740919011015</c:v>
                </c:pt>
                <c:pt idx="13">
                  <c:v>0.000183928458559923</c:v>
                </c:pt>
                <c:pt idx="14">
                  <c:v>0.0006218293223053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Graphs!$B$31</c:f>
              <c:strCache>
                <c:ptCount val="1"/>
                <c:pt idx="0">
                  <c:v>Replacement</c:v>
                </c:pt>
              </c:strCache>
            </c:strRef>
          </c:tx>
          <c:spPr>
            <a:solidFill>
              <a:srgbClr val="a5a5a5"/>
            </a:solidFill>
            <a:ln cap="rnd"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Graphs!$C$31:$Q$31</c:f>
              <c:numCache>
                <c:formatCode>0.000</c:formatCode>
                <c:ptCount val="15"/>
                <c:pt idx="0">
                  <c:v>0.00227674670829141</c:v>
                </c:pt>
                <c:pt idx="1">
                  <c:v>0.000453607662878113</c:v>
                </c:pt>
                <c:pt idx="2">
                  <c:v>0.000415666070052888</c:v>
                </c:pt>
                <c:pt idx="3">
                  <c:v>0.000848589763907391</c:v>
                </c:pt>
                <c:pt idx="4">
                  <c:v>0.000247261569211959</c:v>
                </c:pt>
                <c:pt idx="5">
                  <c:v>0.000487410415183796</c:v>
                </c:pt>
                <c:pt idx="6">
                  <c:v>0.000675128978502897</c:v>
                </c:pt>
                <c:pt idx="8">
                  <c:v>0.00227674670829141</c:v>
                </c:pt>
                <c:pt idx="9">
                  <c:v>0.000453607662878113</c:v>
                </c:pt>
                <c:pt idx="10">
                  <c:v>0.000415666070052888</c:v>
                </c:pt>
                <c:pt idx="11">
                  <c:v>0.000848589763907391</c:v>
                </c:pt>
                <c:pt idx="12">
                  <c:v>0.000247261569211959</c:v>
                </c:pt>
                <c:pt idx="13">
                  <c:v>0.000487410415183796</c:v>
                </c:pt>
                <c:pt idx="14">
                  <c:v>0.000675128978502897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4817790"/>
        <c:axId val="45150267"/>
      </c:lineChart>
      <c:lineChart>
        <c:grouping val="standard"/>
        <c:varyColors val="0"/>
        <c:ser>
          <c:idx val="3"/>
          <c:order val="3"/>
          <c:tx>
            <c:strRef>
              <c:f>Graphs!$B$36</c:f>
              <c:strCache>
                <c:ptCount val="1"/>
                <c:pt idx="0">
                  <c:v>w/o recycling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Graphs!$C$66:$Q$66</c:f>
              <c:numCache>
                <c:formatCode>0.000</c:formatCode>
                <c:ptCount val="15"/>
                <c:pt idx="0">
                  <c:v>0.015519583982485</c:v>
                </c:pt>
                <c:pt idx="1">
                  <c:v>0.00283234709863017</c:v>
                </c:pt>
                <c:pt idx="2">
                  <c:v>0.00334966869693545</c:v>
                </c:pt>
                <c:pt idx="3">
                  <c:v>0.00483976372957383</c:v>
                </c:pt>
                <c:pt idx="4">
                  <c:v>0.00287778337122273</c:v>
                </c:pt>
                <c:pt idx="5">
                  <c:v>0.0137655163129486</c:v>
                </c:pt>
                <c:pt idx="6">
                  <c:v>0.00794086190742507</c:v>
                </c:pt>
                <c:pt idx="8">
                  <c:v>0.0145435718085719</c:v>
                </c:pt>
                <c:pt idx="9">
                  <c:v>0.00198751935669469</c:v>
                </c:pt>
                <c:pt idx="10">
                  <c:v>0.0023736565230224</c:v>
                </c:pt>
                <c:pt idx="11">
                  <c:v>0.00386375155566078</c:v>
                </c:pt>
                <c:pt idx="12">
                  <c:v>0.00203295562928725</c:v>
                </c:pt>
                <c:pt idx="13">
                  <c:v>0.0127895041390356</c:v>
                </c:pt>
                <c:pt idx="14">
                  <c:v>0.00709603416548958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6781477"/>
        <c:axId val="45855719"/>
      </c:lineChart>
      <c:catAx>
        <c:axId val="7481779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150267"/>
        <c:crosses val="autoZero"/>
        <c:auto val="1"/>
        <c:lblAlgn val="ctr"/>
        <c:lblOffset val="100"/>
        <c:noMultiLvlLbl val="0"/>
      </c:catAx>
      <c:valAx>
        <c:axId val="45150267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 Sb eq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817790"/>
        <c:crosses val="autoZero"/>
        <c:crossBetween val="between"/>
      </c:valAx>
      <c:catAx>
        <c:axId val="26781477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855719"/>
        <c:auto val="1"/>
        <c:lblAlgn val="ctr"/>
        <c:lblOffset val="100"/>
        <c:noMultiLvlLbl val="0"/>
      </c:catAx>
      <c:valAx>
        <c:axId val="45855719"/>
        <c:scaling>
          <c:orientation val="minMax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781477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GWP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Graphs!$B$14</c:f>
              <c:strCache>
                <c:ptCount val="1"/>
                <c:pt idx="0">
                  <c:v>Use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Graphs!$C$14:$Q$14</c:f>
              <c:numCache>
                <c:formatCode>0.000</c:formatCode>
                <c:ptCount val="15"/>
                <c:pt idx="0">
                  <c:v>0.00830173913043477</c:v>
                </c:pt>
                <c:pt idx="1">
                  <c:v>0.00718591397849462</c:v>
                </c:pt>
                <c:pt idx="2">
                  <c:v>0.00830173913043477</c:v>
                </c:pt>
                <c:pt idx="3">
                  <c:v>0.00830173913043477</c:v>
                </c:pt>
                <c:pt idx="4">
                  <c:v>0.00718591397849462</c:v>
                </c:pt>
                <c:pt idx="5">
                  <c:v>0.00830173913043477</c:v>
                </c:pt>
                <c:pt idx="6">
                  <c:v>0.00718591397849462</c:v>
                </c:pt>
                <c:pt idx="8">
                  <c:v>0.0374791304347826</c:v>
                </c:pt>
                <c:pt idx="9">
                  <c:v>0.0324416129032258</c:v>
                </c:pt>
                <c:pt idx="10">
                  <c:v>0.0374791304347826</c:v>
                </c:pt>
                <c:pt idx="11">
                  <c:v>0.0374791304347826</c:v>
                </c:pt>
                <c:pt idx="12">
                  <c:v>0.0324416129032258</c:v>
                </c:pt>
                <c:pt idx="13">
                  <c:v>0.0374791304347826</c:v>
                </c:pt>
                <c:pt idx="14">
                  <c:v>0.0324416129032258</c:v>
                </c:pt>
              </c:numCache>
            </c:numRef>
          </c:val>
        </c:ser>
        <c:gapWidth val="150"/>
        <c:overlap val="0"/>
        <c:axId val="92923330"/>
        <c:axId val="68724355"/>
      </c:barChart>
      <c:lineChart>
        <c:grouping val="standard"/>
        <c:varyColors val="0"/>
        <c:ser>
          <c:idx val="1"/>
          <c:order val="1"/>
          <c:tx>
            <c:strRef>
              <c:f>Graphs!$B$13</c:f>
              <c:strCache>
                <c:ptCount val="1"/>
                <c:pt idx="0">
                  <c:v>Production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Graphs!$C$13:$Q$13</c:f>
              <c:numCache>
                <c:formatCode>0.000</c:formatCode>
                <c:ptCount val="15"/>
                <c:pt idx="0">
                  <c:v>0.00591069765455362</c:v>
                </c:pt>
                <c:pt idx="1">
                  <c:v>0.00868522842405576</c:v>
                </c:pt>
                <c:pt idx="2">
                  <c:v>0.00496531022621307</c:v>
                </c:pt>
                <c:pt idx="3">
                  <c:v>0.00402224734846307</c:v>
                </c:pt>
                <c:pt idx="4">
                  <c:v>0.00789582454994814</c:v>
                </c:pt>
                <c:pt idx="5">
                  <c:v>0.00295997430793511</c:v>
                </c:pt>
                <c:pt idx="6">
                  <c:v>0.00459685974711318</c:v>
                </c:pt>
                <c:pt idx="8">
                  <c:v>0.00591069765455362</c:v>
                </c:pt>
                <c:pt idx="9">
                  <c:v>0.00868522842405576</c:v>
                </c:pt>
                <c:pt idx="10">
                  <c:v>0.00496531022621307</c:v>
                </c:pt>
                <c:pt idx="11">
                  <c:v>0.00402224734846307</c:v>
                </c:pt>
                <c:pt idx="12">
                  <c:v>0.00789582454994814</c:v>
                </c:pt>
                <c:pt idx="13">
                  <c:v>0.00295997430793511</c:v>
                </c:pt>
                <c:pt idx="14">
                  <c:v>0.00459685974711318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Graphs!$B$15</c:f>
              <c:strCache>
                <c:ptCount val="1"/>
                <c:pt idx="0">
                  <c:v>Replacement</c:v>
                </c:pt>
              </c:strCache>
            </c:strRef>
          </c:tx>
          <c:spPr>
            <a:solidFill>
              <a:srgbClr val="a5a5a5"/>
            </a:solidFill>
            <a:ln cap="rnd"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Graphs!$C$15:$Q$15</c:f>
              <c:numCache>
                <c:formatCode>0.000</c:formatCode>
                <c:ptCount val="15"/>
                <c:pt idx="0">
                  <c:v>0.0156633487845671</c:v>
                </c:pt>
                <c:pt idx="1">
                  <c:v>0.00942967657468911</c:v>
                </c:pt>
                <c:pt idx="2">
                  <c:v>0.0131580720994646</c:v>
                </c:pt>
                <c:pt idx="3">
                  <c:v>0.0106589554734271</c:v>
                </c:pt>
                <c:pt idx="4">
                  <c:v>0.00857260951137227</c:v>
                </c:pt>
                <c:pt idx="5">
                  <c:v>0.00784393191602803</c:v>
                </c:pt>
                <c:pt idx="6">
                  <c:v>0.00499087629686574</c:v>
                </c:pt>
                <c:pt idx="8">
                  <c:v>0.0156633487845671</c:v>
                </c:pt>
                <c:pt idx="9">
                  <c:v>0.00942967657468911</c:v>
                </c:pt>
                <c:pt idx="10">
                  <c:v>0.0131580720994646</c:v>
                </c:pt>
                <c:pt idx="11">
                  <c:v>0.0106589554734271</c:v>
                </c:pt>
                <c:pt idx="12">
                  <c:v>0.00857260951137227</c:v>
                </c:pt>
                <c:pt idx="13">
                  <c:v>0.00784393191602803</c:v>
                </c:pt>
                <c:pt idx="14">
                  <c:v>0.00499087629686574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2923330"/>
        <c:axId val="68724355"/>
      </c:lineChart>
      <c:lineChart>
        <c:grouping val="standard"/>
        <c:varyColors val="0"/>
        <c:ser>
          <c:idx val="3"/>
          <c:order val="3"/>
          <c:tx>
            <c:strRef>
              <c:f>Graphs!$B$36</c:f>
              <c:strCache>
                <c:ptCount val="1"/>
                <c:pt idx="0">
                  <c:v>w/o recycling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Graphs!$C$50:$Q$50</c:f>
              <c:numCache>
                <c:formatCode>0.000</c:formatCode>
                <c:ptCount val="15"/>
                <c:pt idx="0">
                  <c:v>0.0424448316999667</c:v>
                </c:pt>
                <c:pt idx="1">
                  <c:v>0.0271543519185162</c:v>
                </c:pt>
                <c:pt idx="2">
                  <c:v>0.0289230065194674</c:v>
                </c:pt>
                <c:pt idx="3">
                  <c:v>0.0282389168604096</c:v>
                </c:pt>
                <c:pt idx="4">
                  <c:v>0.0265743280415358</c:v>
                </c:pt>
                <c:pt idx="5">
                  <c:v>0.0259556639848433</c:v>
                </c:pt>
                <c:pt idx="6">
                  <c:v>0.0182311633024981</c:v>
                </c:pt>
                <c:pt idx="8">
                  <c:v>0.0716222230043145</c:v>
                </c:pt>
                <c:pt idx="9">
                  <c:v>0.0524100508432474</c:v>
                </c:pt>
                <c:pt idx="10">
                  <c:v>0.0581003978238152</c:v>
                </c:pt>
                <c:pt idx="11">
                  <c:v>0.0574163081647574</c:v>
                </c:pt>
                <c:pt idx="12">
                  <c:v>0.051830026966267</c:v>
                </c:pt>
                <c:pt idx="13">
                  <c:v>0.0551330552891911</c:v>
                </c:pt>
                <c:pt idx="14">
                  <c:v>0.0434868622272293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4607952"/>
        <c:axId val="28801454"/>
      </c:lineChart>
      <c:catAx>
        <c:axId val="9292333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724355"/>
        <c:crosses val="autoZero"/>
        <c:auto val="1"/>
        <c:lblAlgn val="ctr"/>
        <c:lblOffset val="100"/>
        <c:noMultiLvlLbl val="0"/>
      </c:catAx>
      <c:valAx>
        <c:axId val="68724355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kg CO2 eq/kWh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923330"/>
        <c:crosses val="autoZero"/>
        <c:crossBetween val="between"/>
      </c:valAx>
      <c:catAx>
        <c:axId val="84607952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801454"/>
        <c:auto val="1"/>
        <c:lblAlgn val="ctr"/>
        <c:lblOffset val="100"/>
        <c:noMultiLvlLbl val="0"/>
      </c:catAx>
      <c:valAx>
        <c:axId val="28801454"/>
        <c:scaling>
          <c:orientation val="minMax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607952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lang="de-DE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lang="de-DE" sz="1400" spc="-1" strike="noStrike">
                <a:solidFill>
                  <a:srgbClr val="595959"/>
                </a:solidFill>
                <a:latin typeface="Calibri"/>
              </a:rPr>
              <a:t>AP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945201769432157"/>
          <c:y val="0.162207545057651"/>
          <c:w val="0.874785591766724"/>
          <c:h val="0.31669092130303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Graphs!$B$5</c:f>
              <c:strCache>
                <c:ptCount val="1"/>
                <c:pt idx="0">
                  <c:v>Production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Graphs!$C$5:$Q$5</c:f>
              <c:numCache>
                <c:formatCode>0.000</c:formatCode>
                <c:ptCount val="15"/>
                <c:pt idx="0">
                  <c:v>0.0402027510993896</c:v>
                </c:pt>
                <c:pt idx="1">
                  <c:v>0.0683771194536704</c:v>
                </c:pt>
                <c:pt idx="2">
                  <c:v>0.022327985452882</c:v>
                </c:pt>
                <c:pt idx="3">
                  <c:v>0.0209439175772888</c:v>
                </c:pt>
                <c:pt idx="4">
                  <c:v>0.0311402215435943</c:v>
                </c:pt>
                <c:pt idx="5">
                  <c:v>0.0162470138394599</c:v>
                </c:pt>
                <c:pt idx="6">
                  <c:v>0.0234064667732962</c:v>
                </c:pt>
                <c:pt idx="8">
                  <c:v>0.0402027510993896</c:v>
                </c:pt>
                <c:pt idx="9">
                  <c:v>0.0683771194536704</c:v>
                </c:pt>
                <c:pt idx="10">
                  <c:v>0.022327985452882</c:v>
                </c:pt>
                <c:pt idx="11">
                  <c:v>0.0209439175772888</c:v>
                </c:pt>
                <c:pt idx="12">
                  <c:v>0.0311402215435943</c:v>
                </c:pt>
                <c:pt idx="13">
                  <c:v>0.0162470138394599</c:v>
                </c:pt>
                <c:pt idx="14">
                  <c:v>0.0234064667732962</c:v>
                </c:pt>
              </c:numCache>
            </c:numRef>
          </c:val>
        </c:ser>
        <c:ser>
          <c:idx val="1"/>
          <c:order val="1"/>
          <c:tx>
            <c:strRef>
              <c:f>Graphs!$B$6</c:f>
              <c:strCache>
                <c:ptCount val="1"/>
                <c:pt idx="0">
                  <c:v>Use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Graphs!$C$6:$Q$6</c:f>
              <c:numCache>
                <c:formatCode>0.000</c:formatCode>
                <c:ptCount val="15"/>
                <c:pt idx="0">
                  <c:v>0.0495652173913043</c:v>
                </c:pt>
                <c:pt idx="1">
                  <c:v>0.0429032258064516</c:v>
                </c:pt>
                <c:pt idx="2">
                  <c:v>0.0495652173913043</c:v>
                </c:pt>
                <c:pt idx="3">
                  <c:v>0.0495652173913043</c:v>
                </c:pt>
                <c:pt idx="4">
                  <c:v>0.0429032258064516</c:v>
                </c:pt>
                <c:pt idx="5">
                  <c:v>0.0495652173913043</c:v>
                </c:pt>
                <c:pt idx="6">
                  <c:v>0.0429032258064516</c:v>
                </c:pt>
                <c:pt idx="8">
                  <c:v>0.193043478260869</c:v>
                </c:pt>
                <c:pt idx="9">
                  <c:v>0.167096774193548</c:v>
                </c:pt>
                <c:pt idx="10">
                  <c:v>0.193043478260869</c:v>
                </c:pt>
                <c:pt idx="11">
                  <c:v>0.193043478260869</c:v>
                </c:pt>
                <c:pt idx="12">
                  <c:v>0.167096774193548</c:v>
                </c:pt>
                <c:pt idx="13">
                  <c:v>0.193043478260869</c:v>
                </c:pt>
                <c:pt idx="14">
                  <c:v>0.167096774193548</c:v>
                </c:pt>
              </c:numCache>
            </c:numRef>
          </c:val>
        </c:ser>
        <c:ser>
          <c:idx val="2"/>
          <c:order val="2"/>
          <c:tx>
            <c:strRef>
              <c:f>Graphs!$B$7</c:f>
              <c:strCache>
                <c:ptCount val="1"/>
                <c:pt idx="0">
                  <c:v>Replacement</c:v>
                </c:pt>
              </c:strCache>
            </c:strRef>
          </c:tx>
          <c:spPr>
            <a:solidFill>
              <a:srgbClr val="a5a5a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errBars>
            <c:errDir val="y"/>
            <c:errBarType val="both"/>
            <c:errValType val="cust"/>
            <c:noEndCap val="0"/>
            <c:plus>
              <c:numRef>
                <c:f>Graphs!$C$9:$Q$9</c:f>
                <c:numCache>
                  <c:formatCode>0.000</c:formatCode>
                  <c:ptCount val="15"/>
                  <c:pt idx="0">
                    <c:v>0.440220124538316</c:v>
                  </c:pt>
                  <c:pt idx="1">
                    <c:v>0.855690809163075</c:v>
                  </c:pt>
                  <c:pt idx="2">
                    <c:v>0.244491440709058</c:v>
                  </c:pt>
                  <c:pt idx="3">
                    <c:v>0.229335897471312</c:v>
                  </c:pt>
                  <c:pt idx="4">
                    <c:v>0.389697629602695</c:v>
                  </c:pt>
                  <c:pt idx="5">
                    <c:v>0.177904801542086</c:v>
                  </c:pt>
                  <c:pt idx="6">
                    <c:v>0.292915212762964</c:v>
                  </c:pt>
                  <c:pt idx="8">
                    <c:v>0.440220124538316</c:v>
                  </c:pt>
                  <c:pt idx="9">
                    <c:v>0.855690809163075</c:v>
                  </c:pt>
                  <c:pt idx="10">
                    <c:v>0.244491440709058</c:v>
                  </c:pt>
                  <c:pt idx="11">
                    <c:v>0.229335897471312</c:v>
                  </c:pt>
                  <c:pt idx="12">
                    <c:v>0.389697629602695</c:v>
                  </c:pt>
                  <c:pt idx="13">
                    <c:v>0.177904801542086</c:v>
                  </c:pt>
                  <c:pt idx="14">
                    <c:v>0.0878745638288893</c:v>
                  </c:pt>
                </c:numCache>
              </c:numRef>
            </c:plus>
            <c:minus>
              <c:numRef>
                <c:f>Graphs!$C$10:$Q$10</c:f>
                <c:numCache>
                  <c:formatCode>0.000</c:formatCode>
                  <c:ptCount val="15"/>
                  <c:pt idx="0">
                    <c:v>0.0395002710775296</c:v>
                  </c:pt>
                  <c:pt idx="1">
                    <c:v>0.0311553963161634</c:v>
                  </c:pt>
                  <c:pt idx="2">
                    <c:v>0.0361372352729032</c:v>
                  </c:pt>
                  <c:pt idx="3">
                    <c:v>0.0358768307499178</c:v>
                  </c:pt>
                  <c:pt idx="4">
                    <c:v>0.0279526940511436</c:v>
                  </c:pt>
                  <c:pt idx="5">
                    <c:v>0.0349931349435738</c:v>
                  </c:pt>
                  <c:pt idx="6">
                    <c:v>0.027287522801386</c:v>
                  </c:pt>
                  <c:pt idx="8">
                    <c:v>0.124383684446436</c:v>
                  </c:pt>
                  <c:pt idx="9">
                    <c:v>0.0984369803791152</c:v>
                  </c:pt>
                  <c:pt idx="10">
                    <c:v>0.124383684446436</c:v>
                  </c:pt>
                  <c:pt idx="11">
                    <c:v>0.124383684446436</c:v>
                  </c:pt>
                  <c:pt idx="12">
                    <c:v>0.0984369803791151</c:v>
                  </c:pt>
                  <c:pt idx="13">
                    <c:v>0.124383684446436</c:v>
                  </c:pt>
                  <c:pt idx="14">
                    <c:v>0.0984369803791151</c:v>
                  </c:pt>
                </c:numCache>
              </c:numRef>
            </c:minus>
            <c:spPr>
              <a:ln w="9360">
                <a:solidFill>
                  <a:srgbClr val="595959"/>
                </a:solidFill>
                <a:round/>
              </a:ln>
            </c:spPr>
          </c:errBars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Graphs!$C$7:$Q$7</c:f>
              <c:numCache>
                <c:formatCode>0.000</c:formatCode>
                <c:ptCount val="15"/>
                <c:pt idx="0">
                  <c:v>0.106537290413382</c:v>
                </c:pt>
                <c:pt idx="1">
                  <c:v>0.0742380154068421</c:v>
                </c:pt>
                <c:pt idx="2">
                  <c:v>0.0591691614501372</c:v>
                </c:pt>
                <c:pt idx="3">
                  <c:v>0.0555013815798153</c:v>
                </c:pt>
                <c:pt idx="4">
                  <c:v>0.0338093833901881</c:v>
                </c:pt>
                <c:pt idx="5">
                  <c:v>0.0430545866745686</c:v>
                </c:pt>
                <c:pt idx="6">
                  <c:v>0.0254127353538645</c:v>
                </c:pt>
                <c:pt idx="8">
                  <c:v>0.106537290413382</c:v>
                </c:pt>
                <c:pt idx="9">
                  <c:v>0.0742380154068421</c:v>
                </c:pt>
                <c:pt idx="10">
                  <c:v>0.0591691614501372</c:v>
                </c:pt>
                <c:pt idx="11">
                  <c:v>0.0555013815798153</c:v>
                </c:pt>
                <c:pt idx="12">
                  <c:v>0.0338093833901881</c:v>
                </c:pt>
                <c:pt idx="13">
                  <c:v>0.0430545866745686</c:v>
                </c:pt>
                <c:pt idx="14">
                  <c:v>0.0254127353538645</c:v>
                </c:pt>
              </c:numCache>
            </c:numRef>
          </c:val>
        </c:ser>
        <c:gapWidth val="42"/>
        <c:overlap val="100"/>
        <c:axId val="6881953"/>
        <c:axId val="4370941"/>
      </c:barChart>
      <c:catAx>
        <c:axId val="688195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4370941"/>
        <c:crosses val="autoZero"/>
        <c:auto val="1"/>
        <c:lblAlgn val="ctr"/>
        <c:lblOffset val="100"/>
        <c:noMultiLvlLbl val="0"/>
      </c:catAx>
      <c:valAx>
        <c:axId val="4370941"/>
        <c:scaling>
          <c:orientation val="minMax"/>
          <c:max val="0.002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lang="de-DE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de-DE" sz="1000" spc="-1" strike="noStrike">
                    <a:solidFill>
                      <a:srgbClr val="595959"/>
                    </a:solidFill>
                    <a:latin typeface="Calibri"/>
                  </a:rPr>
                  <a:t>molc H+ eq</a:t>
                </a:r>
              </a:p>
            </c:rich>
          </c:tx>
          <c:layout>
            <c:manualLayout>
              <c:xMode val="edge"/>
              <c:yMode val="edge"/>
              <c:x val="0.0111040895549336"/>
              <c:y val="0.0600022388895108"/>
            </c:manualLayout>
          </c:layout>
          <c:overlay val="0"/>
          <c:spPr>
            <a:noFill/>
            <a:ln w="0">
              <a:noFill/>
            </a:ln>
          </c:spPr>
        </c:title>
        <c:numFmt formatCode="0.00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881953"/>
        <c:crosses val="autoZero"/>
        <c:crossBetween val="between"/>
      </c:valAx>
      <c:spPr>
        <a:noFill/>
        <a:ln w="0">
          <a:noFill/>
        </a:ln>
      </c:spPr>
    </c:plotArea>
    <c:legend>
      <c:legendPos val="b"/>
      <c:layout>
        <c:manualLayout>
          <c:xMode val="edge"/>
          <c:yMode val="edge"/>
          <c:x val="0.194625538312565"/>
          <c:y val="0.79494698989398"/>
          <c:w val="0.529631271819178"/>
          <c:h val="0.0738194143054953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595959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Graphs!$B$6</c:f>
              <c:strCache>
                <c:ptCount val="1"/>
                <c:pt idx="0">
                  <c:v>Use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Graphs!$C$6:$Q$6</c:f>
              <c:numCache>
                <c:formatCode>0.000</c:formatCode>
                <c:ptCount val="15"/>
                <c:pt idx="0">
                  <c:v>0.0495652173913043</c:v>
                </c:pt>
                <c:pt idx="1">
                  <c:v>0.0429032258064516</c:v>
                </c:pt>
                <c:pt idx="2">
                  <c:v>0.0495652173913043</c:v>
                </c:pt>
                <c:pt idx="3">
                  <c:v>0.0495652173913043</c:v>
                </c:pt>
                <c:pt idx="4">
                  <c:v>0.0429032258064516</c:v>
                </c:pt>
                <c:pt idx="5">
                  <c:v>0.0495652173913043</c:v>
                </c:pt>
                <c:pt idx="6">
                  <c:v>0.0429032258064516</c:v>
                </c:pt>
                <c:pt idx="8">
                  <c:v>0.193043478260869</c:v>
                </c:pt>
                <c:pt idx="9">
                  <c:v>0.167096774193548</c:v>
                </c:pt>
                <c:pt idx="10">
                  <c:v>0.193043478260869</c:v>
                </c:pt>
                <c:pt idx="11">
                  <c:v>0.193043478260869</c:v>
                </c:pt>
                <c:pt idx="12">
                  <c:v>0.167096774193548</c:v>
                </c:pt>
                <c:pt idx="13">
                  <c:v>0.193043478260869</c:v>
                </c:pt>
                <c:pt idx="14">
                  <c:v>0.167096774193548</c:v>
                </c:pt>
              </c:numCache>
            </c:numRef>
          </c:val>
        </c:ser>
        <c:gapWidth val="150"/>
        <c:overlap val="0"/>
        <c:axId val="1923425"/>
        <c:axId val="78731401"/>
      </c:barChart>
      <c:lineChart>
        <c:grouping val="standard"/>
        <c:varyColors val="0"/>
        <c:ser>
          <c:idx val="1"/>
          <c:order val="1"/>
          <c:tx>
            <c:strRef>
              <c:f>Graphs!$B$5</c:f>
              <c:strCache>
                <c:ptCount val="1"/>
                <c:pt idx="0">
                  <c:v>Production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Graphs!$C$5:$Q$5</c:f>
              <c:numCache>
                <c:formatCode>0.000</c:formatCode>
                <c:ptCount val="15"/>
                <c:pt idx="0">
                  <c:v>0.0402027510993896</c:v>
                </c:pt>
                <c:pt idx="1">
                  <c:v>0.0683771194536704</c:v>
                </c:pt>
                <c:pt idx="2">
                  <c:v>0.022327985452882</c:v>
                </c:pt>
                <c:pt idx="3">
                  <c:v>0.0209439175772888</c:v>
                </c:pt>
                <c:pt idx="4">
                  <c:v>0.0311402215435943</c:v>
                </c:pt>
                <c:pt idx="5">
                  <c:v>0.0162470138394599</c:v>
                </c:pt>
                <c:pt idx="6">
                  <c:v>0.0234064667732962</c:v>
                </c:pt>
                <c:pt idx="8">
                  <c:v>0.0402027510993896</c:v>
                </c:pt>
                <c:pt idx="9">
                  <c:v>0.0683771194536704</c:v>
                </c:pt>
                <c:pt idx="10">
                  <c:v>0.022327985452882</c:v>
                </c:pt>
                <c:pt idx="11">
                  <c:v>0.0209439175772888</c:v>
                </c:pt>
                <c:pt idx="12">
                  <c:v>0.0311402215435943</c:v>
                </c:pt>
                <c:pt idx="13">
                  <c:v>0.0162470138394599</c:v>
                </c:pt>
                <c:pt idx="14">
                  <c:v>0.0234064667732962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Graphs!$B$7</c:f>
              <c:strCache>
                <c:ptCount val="1"/>
                <c:pt idx="0">
                  <c:v>Replacement</c:v>
                </c:pt>
              </c:strCache>
            </c:strRef>
          </c:tx>
          <c:spPr>
            <a:solidFill>
              <a:srgbClr val="a5a5a5"/>
            </a:solidFill>
            <a:ln w="1908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Graphs!$C$7:$Q$7</c:f>
              <c:numCache>
                <c:formatCode>0.000</c:formatCode>
                <c:ptCount val="15"/>
                <c:pt idx="0">
                  <c:v>0.106537290413382</c:v>
                </c:pt>
                <c:pt idx="1">
                  <c:v>0.0742380154068421</c:v>
                </c:pt>
                <c:pt idx="2">
                  <c:v>0.0591691614501372</c:v>
                </c:pt>
                <c:pt idx="3">
                  <c:v>0.0555013815798153</c:v>
                </c:pt>
                <c:pt idx="4">
                  <c:v>0.0338093833901881</c:v>
                </c:pt>
                <c:pt idx="5">
                  <c:v>0.0430545866745686</c:v>
                </c:pt>
                <c:pt idx="6">
                  <c:v>0.0254127353538645</c:v>
                </c:pt>
                <c:pt idx="8">
                  <c:v>0.106537290413382</c:v>
                </c:pt>
                <c:pt idx="9">
                  <c:v>0.0742380154068421</c:v>
                </c:pt>
                <c:pt idx="10">
                  <c:v>0.0591691614501372</c:v>
                </c:pt>
                <c:pt idx="11">
                  <c:v>0.0555013815798153</c:v>
                </c:pt>
                <c:pt idx="12">
                  <c:v>0.0338093833901881</c:v>
                </c:pt>
                <c:pt idx="13">
                  <c:v>0.0430545866745686</c:v>
                </c:pt>
                <c:pt idx="14">
                  <c:v>0.0254127353538645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923425"/>
        <c:axId val="78731401"/>
      </c:lineChart>
      <c:lineChart>
        <c:grouping val="standard"/>
        <c:varyColors val="0"/>
        <c:ser>
          <c:idx val="3"/>
          <c:order val="3"/>
          <c:tx>
            <c:strRef>
              <c:f>"w/o Recycling"</c:f>
              <c:strCache>
                <c:ptCount val="1"/>
                <c:pt idx="0">
                  <c:v>w/o Recycling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Graphs!$C$42:$Q$42</c:f>
              <c:numCache>
                <c:formatCode>0.000</c:formatCode>
                <c:ptCount val="15"/>
                <c:pt idx="0">
                  <c:v>0.439760327777539</c:v>
                </c:pt>
                <c:pt idx="1">
                  <c:v>0.233403426644077</c:v>
                </c:pt>
                <c:pt idx="2">
                  <c:v>0.246014662522223</c:v>
                </c:pt>
                <c:pt idx="3">
                  <c:v>0.258310123417567</c:v>
                </c:pt>
                <c:pt idx="4">
                  <c:v>0.170581100508503</c:v>
                </c:pt>
                <c:pt idx="5">
                  <c:v>0.227196510503346</c:v>
                </c:pt>
                <c:pt idx="6">
                  <c:v>0.117633399204107</c:v>
                </c:pt>
                <c:pt idx="8">
                  <c:v>0.583238588647104</c:v>
                </c:pt>
                <c:pt idx="9">
                  <c:v>0.357596975031174</c:v>
                </c:pt>
                <c:pt idx="10">
                  <c:v>0.389492923391788</c:v>
                </c:pt>
                <c:pt idx="11">
                  <c:v>0.401788384287132</c:v>
                </c:pt>
                <c:pt idx="12">
                  <c:v>0.2947746488956</c:v>
                </c:pt>
                <c:pt idx="13">
                  <c:v>0.370674771372911</c:v>
                </c:pt>
                <c:pt idx="14">
                  <c:v>0.241826947591203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94564"/>
        <c:axId val="76059687"/>
      </c:lineChart>
      <c:catAx>
        <c:axId val="192342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731401"/>
        <c:crosses val="autoZero"/>
        <c:auto val="1"/>
        <c:lblAlgn val="ctr"/>
        <c:lblOffset val="100"/>
        <c:noMultiLvlLbl val="0"/>
      </c:catAx>
      <c:valAx>
        <c:axId val="78731401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23425"/>
        <c:crosses val="autoZero"/>
        <c:crossBetween val="between"/>
      </c:valAx>
      <c:catAx>
        <c:axId val="894564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059687"/>
        <c:auto val="1"/>
        <c:lblAlgn val="ctr"/>
        <c:lblOffset val="100"/>
        <c:noMultiLvlLbl val="0"/>
      </c:catAx>
      <c:valAx>
        <c:axId val="76059687"/>
        <c:scaling>
          <c:orientation val="minMax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4564"/>
        <c:crosses val="max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HTP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Graphs!$B$22</c:f>
              <c:strCache>
                <c:ptCount val="1"/>
                <c:pt idx="0">
                  <c:v>Use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Graphs!$C$22:$Q$22</c:f>
              <c:numCache>
                <c:formatCode>0.000</c:formatCode>
                <c:ptCount val="15"/>
                <c:pt idx="0">
                  <c:v>0.00819079999999999</c:v>
                </c:pt>
                <c:pt idx="1">
                  <c:v>0.00708988602150537</c:v>
                </c:pt>
                <c:pt idx="2">
                  <c:v>0.00819079999999999</c:v>
                </c:pt>
                <c:pt idx="3">
                  <c:v>0.00819079999999999</c:v>
                </c:pt>
                <c:pt idx="4">
                  <c:v>0.00708988602150537</c:v>
                </c:pt>
                <c:pt idx="5">
                  <c:v>0.00819079999999999</c:v>
                </c:pt>
                <c:pt idx="6">
                  <c:v>0.00708988602150537</c:v>
                </c:pt>
                <c:pt idx="8">
                  <c:v>0.0151557478260869</c:v>
                </c:pt>
                <c:pt idx="9">
                  <c:v>0.0131186849462366</c:v>
                </c:pt>
                <c:pt idx="10">
                  <c:v>0.0151557478260869</c:v>
                </c:pt>
                <c:pt idx="11">
                  <c:v>0.0151557478260869</c:v>
                </c:pt>
                <c:pt idx="12">
                  <c:v>0.0131186849462366</c:v>
                </c:pt>
                <c:pt idx="13">
                  <c:v>0.0151557478260869</c:v>
                </c:pt>
                <c:pt idx="14">
                  <c:v>0.0131186849462366</c:v>
                </c:pt>
              </c:numCache>
            </c:numRef>
          </c:val>
        </c:ser>
        <c:gapWidth val="150"/>
        <c:overlap val="0"/>
        <c:axId val="27620572"/>
        <c:axId val="7322500"/>
      </c:barChart>
      <c:lineChart>
        <c:grouping val="standard"/>
        <c:varyColors val="0"/>
        <c:ser>
          <c:idx val="1"/>
          <c:order val="1"/>
          <c:tx>
            <c:strRef>
              <c:f>Graphs!$B$21</c:f>
              <c:strCache>
                <c:ptCount val="1"/>
                <c:pt idx="0">
                  <c:v>Production</c:v>
                </c:pt>
              </c:strCache>
            </c:strRef>
          </c:tx>
          <c:spPr>
            <a:solidFill>
              <a:srgbClr val="5b9bd5"/>
            </a:solidFill>
            <a:ln cap="rnd" w="2844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Graphs!$C$21:$Q$21</c:f>
              <c:numCache>
                <c:formatCode>0.000</c:formatCode>
                <c:ptCount val="15"/>
                <c:pt idx="0">
                  <c:v>0.0039393923023506</c:v>
                </c:pt>
                <c:pt idx="1">
                  <c:v>0.0181585424024731</c:v>
                </c:pt>
                <c:pt idx="2">
                  <c:v>0.00155352994300682</c:v>
                </c:pt>
                <c:pt idx="3">
                  <c:v>0.00153825784432184</c:v>
                </c:pt>
                <c:pt idx="4">
                  <c:v>0.00206823317495592</c:v>
                </c:pt>
                <c:pt idx="5">
                  <c:v>0.0020596921884402</c:v>
                </c:pt>
                <c:pt idx="6">
                  <c:v>0.00279760876924867</c:v>
                </c:pt>
                <c:pt idx="8">
                  <c:v>0.0039393923023506</c:v>
                </c:pt>
                <c:pt idx="9">
                  <c:v>0.0181585424024731</c:v>
                </c:pt>
                <c:pt idx="10">
                  <c:v>0.00155352994300682</c:v>
                </c:pt>
                <c:pt idx="11">
                  <c:v>0.00153825784432184</c:v>
                </c:pt>
                <c:pt idx="12">
                  <c:v>0.00206823317495592</c:v>
                </c:pt>
                <c:pt idx="13">
                  <c:v>0.0020596921884402</c:v>
                </c:pt>
                <c:pt idx="14">
                  <c:v>0.00279760876924867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Graphs!$B$23</c:f>
              <c:strCache>
                <c:ptCount val="1"/>
                <c:pt idx="0">
                  <c:v>Replacement</c:v>
                </c:pt>
              </c:strCache>
            </c:strRef>
          </c:tx>
          <c:spPr>
            <a:solidFill>
              <a:srgbClr val="a5a5a5"/>
            </a:solidFill>
            <a:ln cap="rnd" w="28440">
              <a:solidFill>
                <a:srgbClr val="a5a5a5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Graphs!$C$23:$Q$23</c:f>
              <c:numCache>
                <c:formatCode>0.000</c:formatCode>
                <c:ptCount val="15"/>
                <c:pt idx="0">
                  <c:v>0.0104393896012291</c:v>
                </c:pt>
                <c:pt idx="1">
                  <c:v>0.0197149888941136</c:v>
                </c:pt>
                <c:pt idx="2">
                  <c:v>0.00411685434896808</c:v>
                </c:pt>
                <c:pt idx="3">
                  <c:v>0.00407638328745288</c:v>
                </c:pt>
                <c:pt idx="4">
                  <c:v>0.00224551030423786</c:v>
                </c:pt>
                <c:pt idx="5">
                  <c:v>0.00545818429936654</c:v>
                </c:pt>
                <c:pt idx="6">
                  <c:v>0.00303740380661285</c:v>
                </c:pt>
                <c:pt idx="8">
                  <c:v>0.0104393896012291</c:v>
                </c:pt>
                <c:pt idx="9">
                  <c:v>0.0197149888941136</c:v>
                </c:pt>
                <c:pt idx="10">
                  <c:v>0.00411685434896808</c:v>
                </c:pt>
                <c:pt idx="11">
                  <c:v>0.00407638328745288</c:v>
                </c:pt>
                <c:pt idx="12">
                  <c:v>0.00224551030423786</c:v>
                </c:pt>
                <c:pt idx="13">
                  <c:v>0.00545818429936654</c:v>
                </c:pt>
                <c:pt idx="14">
                  <c:v>0.00303740380661285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7620572"/>
        <c:axId val="7322500"/>
      </c:lineChart>
      <c:lineChart>
        <c:grouping val="standard"/>
        <c:varyColors val="0"/>
        <c:ser>
          <c:idx val="3"/>
          <c:order val="3"/>
          <c:tx>
            <c:strRef>
              <c:f>Graphs!$B$36</c:f>
              <c:strCache>
                <c:ptCount val="1"/>
                <c:pt idx="0">
                  <c:v>w/o recycling</c:v>
                </c:pt>
              </c:strCache>
            </c:strRef>
          </c:tx>
          <c:spPr>
            <a:solidFill>
              <a:srgbClr val="ffc000"/>
            </a:solidFill>
            <a:ln cap="rnd" w="284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Graphs!$C$3:$Q$4</c:f>
              <c:multiLvlStrCache>
                <c:ptCount val="15"/>
                <c:lvl>
                  <c:pt idx="0">
                    <c:v>NaNMC</c:v>
                  </c:pt>
                  <c:pt idx="1">
                    <c:v>NaMVP</c:v>
                  </c:pt>
                  <c:pt idx="2">
                    <c:v>NaMMO</c:v>
                  </c:pt>
                  <c:pt idx="3">
                    <c:v>NaNMMT</c:v>
                  </c:pt>
                  <c:pt idx="4">
                    <c:v>NaPBA</c:v>
                  </c:pt>
                  <c:pt idx="5">
                    <c:v>LiNMC</c:v>
                  </c:pt>
                  <c:pt idx="6">
                    <c:v>LiFP</c:v>
                  </c:pt>
                  <c:pt idx="8">
                    <c:v>NaNMC</c:v>
                  </c:pt>
                  <c:pt idx="9">
                    <c:v>NaMVP</c:v>
                  </c:pt>
                  <c:pt idx="10">
                    <c:v>NaMMO</c:v>
                  </c:pt>
                  <c:pt idx="11">
                    <c:v>NaNMMT</c:v>
                  </c:pt>
                  <c:pt idx="12">
                    <c:v>NaPBA</c:v>
                  </c:pt>
                  <c:pt idx="13">
                    <c:v>LiNMC</c:v>
                  </c:pt>
                  <c:pt idx="14">
                    <c:v>LiFP</c:v>
                  </c:pt>
                </c:lvl>
                <c:lvl>
                  <c:pt idx="0">
                    <c:v>Electricity from PV</c:v>
                  </c:pt>
                  <c:pt idx="8">
                    <c:v>Electricity from Grid</c:v>
                  </c:pt>
                </c:lvl>
              </c:multiLvlStrCache>
            </c:multiLvlStrRef>
          </c:cat>
          <c:val>
            <c:numRef>
              <c:f>Graphs!$C$58:$Q$58</c:f>
              <c:numCache>
                <c:formatCode>0.000</c:formatCode>
                <c:ptCount val="15"/>
                <c:pt idx="0">
                  <c:v>0.0538593073972371</c:v>
                </c:pt>
                <c:pt idx="1">
                  <c:v>0.0459103806891734</c:v>
                </c:pt>
                <c:pt idx="2">
                  <c:v>0.0150351539291022</c:v>
                </c:pt>
                <c:pt idx="3">
                  <c:v>0.01979728037954</c:v>
                </c:pt>
                <c:pt idx="4">
                  <c:v>0.0131326162047725</c:v>
                </c:pt>
                <c:pt idx="5">
                  <c:v>0.0491886942230442</c:v>
                </c:pt>
                <c:pt idx="6">
                  <c:v>0.0293311137798628</c:v>
                </c:pt>
                <c:pt idx="8">
                  <c:v>0.060824255223324</c:v>
                </c:pt>
                <c:pt idx="9">
                  <c:v>0.0519391796139046</c:v>
                </c:pt>
                <c:pt idx="10">
                  <c:v>0.0220001017551892</c:v>
                </c:pt>
                <c:pt idx="11">
                  <c:v>0.026762228205627</c:v>
                </c:pt>
                <c:pt idx="12">
                  <c:v>0.0191614151295037</c:v>
                </c:pt>
                <c:pt idx="13">
                  <c:v>0.0561536420491312</c:v>
                </c:pt>
                <c:pt idx="14">
                  <c:v>0.035359912704594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9404828"/>
        <c:axId val="89618402"/>
      </c:lineChart>
      <c:catAx>
        <c:axId val="276205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22500"/>
        <c:crosses val="autoZero"/>
        <c:auto val="1"/>
        <c:lblAlgn val="ctr"/>
        <c:lblOffset val="100"/>
        <c:noMultiLvlLbl val="0"/>
      </c:catAx>
      <c:valAx>
        <c:axId val="7322500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mCTUh/kWh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620572"/>
        <c:crosses val="autoZero"/>
        <c:crossBetween val="between"/>
      </c:valAx>
      <c:catAx>
        <c:axId val="8940482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618402"/>
        <c:auto val="1"/>
        <c:lblAlgn val="ctr"/>
        <c:lblOffset val="100"/>
        <c:noMultiLvlLbl val="0"/>
      </c:catAx>
      <c:valAx>
        <c:axId val="89618402"/>
        <c:scaling>
          <c:orientation val="minMax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404828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<Relationship Id="rId5" Type="http://schemas.openxmlformats.org/officeDocument/2006/relationships/chart" Target="../charts/chart12.xml"/><Relationship Id="rId6" Type="http://schemas.openxmlformats.org/officeDocument/2006/relationships/chart" Target="../charts/chart13.xml"/><Relationship Id="rId7" Type="http://schemas.openxmlformats.org/officeDocument/2006/relationships/chart" Target="../charts/chart14.xml"/><Relationship Id="rId8" Type="http://schemas.openxmlformats.org/officeDocument/2006/relationships/chart" Target="../charts/chart15.xml"/><Relationship Id="rId9" Type="http://schemas.openxmlformats.org/officeDocument/2006/relationships/chart" Target="../charts/chart16.xml"/><Relationship Id="rId10" Type="http://schemas.openxmlformats.org/officeDocument/2006/relationships/chart" Target="../charts/chart1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<Relationship Id="rId3" Type="http://schemas.openxmlformats.org/officeDocument/2006/relationships/chart" Target="../charts/chart20.xml"/><Relationship Id="rId4" Type="http://schemas.openxmlformats.org/officeDocument/2006/relationships/chart" Target="../charts/chart21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Relationship Id="rId3" Type="http://schemas.openxmlformats.org/officeDocument/2006/relationships/chart" Target="../charts/chart24.xml"/><Relationship Id="rId4" Type="http://schemas.openxmlformats.org/officeDocument/2006/relationships/chart" Target="../charts/chart25.xml"/><Relationship Id="rId5" Type="http://schemas.openxmlformats.org/officeDocument/2006/relationships/chart" Target="../charts/chart26.xml"/><Relationship Id="rId6" Type="http://schemas.openxmlformats.org/officeDocument/2006/relationships/chart" Target="../charts/chart27.xml"/><Relationship Id="rId7" Type="http://schemas.openxmlformats.org/officeDocument/2006/relationships/chart" Target="../charts/chart28.xml"/><Relationship Id="rId8" Type="http://schemas.openxmlformats.org/officeDocument/2006/relationships/chart" Target="../charts/chart29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30.xml"/><Relationship Id="rId2" Type="http://schemas.openxmlformats.org/officeDocument/2006/relationships/chart" Target="../charts/chart31.xml"/><Relationship Id="rId3" Type="http://schemas.openxmlformats.org/officeDocument/2006/relationships/chart" Target="../charts/chart32.xml"/><Relationship Id="rId4" Type="http://schemas.openxmlformats.org/officeDocument/2006/relationships/chart" Target="../charts/chart33.xml"/><Relationship Id="rId5" Type="http://schemas.openxmlformats.org/officeDocument/2006/relationships/chart" Target="../charts/chart34.xml"/><Relationship Id="rId6" Type="http://schemas.openxmlformats.org/officeDocument/2006/relationships/chart" Target="../charts/chart35.xml"/><Relationship Id="rId7" Type="http://schemas.openxmlformats.org/officeDocument/2006/relationships/chart" Target="../charts/chart36.xml"/><Relationship Id="rId8" Type="http://schemas.openxmlformats.org/officeDocument/2006/relationships/chart" Target="../charts/chart37.xml"/><Relationship Id="rId9" Type="http://schemas.openxmlformats.org/officeDocument/2006/relationships/chart" Target="../charts/chart38.xml"/><Relationship Id="rId10" Type="http://schemas.openxmlformats.org/officeDocument/2006/relationships/chart" Target="../charts/chart39.xml"/><Relationship Id="rId11" Type="http://schemas.openxmlformats.org/officeDocument/2006/relationships/chart" Target="../charts/chart40.xml"/><Relationship Id="rId12" Type="http://schemas.openxmlformats.org/officeDocument/2006/relationships/chart" Target="../charts/chart41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42.xml"/><Relationship Id="rId2" Type="http://schemas.openxmlformats.org/officeDocument/2006/relationships/chart" Target="../charts/chart43.xml"/><Relationship Id="rId3" Type="http://schemas.openxmlformats.org/officeDocument/2006/relationships/chart" Target="../charts/chart44.xml"/><Relationship Id="rId4" Type="http://schemas.openxmlformats.org/officeDocument/2006/relationships/chart" Target="../charts/chart45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46.xml"/><Relationship Id="rId3" Type="http://schemas.openxmlformats.org/officeDocument/2006/relationships/chart" Target="../charts/chart47.xml"/><Relationship Id="rId4" Type="http://schemas.openxmlformats.org/officeDocument/2006/relationships/chart" Target="../charts/chart48.xml"/><Relationship Id="rId5" Type="http://schemas.openxmlformats.org/officeDocument/2006/relationships/chart" Target="../charts/chart49.xml"/><Relationship Id="rId6" Type="http://schemas.openxmlformats.org/officeDocument/2006/relationships/chart" Target="../charts/chart5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21</xdr:col>
      <xdr:colOff>88560</xdr:colOff>
      <xdr:row>97</xdr:row>
      <xdr:rowOff>138960</xdr:rowOff>
    </xdr:from>
    <xdr:to>
      <xdr:col>24</xdr:col>
      <xdr:colOff>571320</xdr:colOff>
      <xdr:row>131</xdr:row>
      <xdr:rowOff>113760</xdr:rowOff>
    </xdr:to>
    <xdr:graphicFrame>
      <xdr:nvGraphicFramePr>
        <xdr:cNvPr id="0" name="Chart 1"/>
        <xdr:cNvGraphicFramePr/>
      </xdr:nvGraphicFramePr>
      <xdr:xfrm>
        <a:off x="17295120" y="18603360"/>
        <a:ext cx="2355480" cy="6451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42</xdr:col>
      <xdr:colOff>407520</xdr:colOff>
      <xdr:row>97</xdr:row>
      <xdr:rowOff>105480</xdr:rowOff>
    </xdr:from>
    <xdr:to>
      <xdr:col>47</xdr:col>
      <xdr:colOff>546840</xdr:colOff>
      <xdr:row>131</xdr:row>
      <xdr:rowOff>74520</xdr:rowOff>
    </xdr:to>
    <xdr:graphicFrame>
      <xdr:nvGraphicFramePr>
        <xdr:cNvPr id="1" name="Chart 2"/>
        <xdr:cNvGraphicFramePr/>
      </xdr:nvGraphicFramePr>
      <xdr:xfrm>
        <a:off x="33582600" y="18569880"/>
        <a:ext cx="3934440" cy="6446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37</xdr:col>
      <xdr:colOff>214920</xdr:colOff>
      <xdr:row>100</xdr:row>
      <xdr:rowOff>97920</xdr:rowOff>
    </xdr:from>
    <xdr:to>
      <xdr:col>43</xdr:col>
      <xdr:colOff>110880</xdr:colOff>
      <xdr:row>134</xdr:row>
      <xdr:rowOff>65160</xdr:rowOff>
    </xdr:to>
    <xdr:graphicFrame>
      <xdr:nvGraphicFramePr>
        <xdr:cNvPr id="2" name="Chart 3"/>
        <xdr:cNvGraphicFramePr/>
      </xdr:nvGraphicFramePr>
      <xdr:xfrm>
        <a:off x="29926080" y="19134000"/>
        <a:ext cx="3984120" cy="6444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24</xdr:col>
      <xdr:colOff>569160</xdr:colOff>
      <xdr:row>97</xdr:row>
      <xdr:rowOff>141120</xdr:rowOff>
    </xdr:from>
    <xdr:to>
      <xdr:col>26</xdr:col>
      <xdr:colOff>461160</xdr:colOff>
      <xdr:row>131</xdr:row>
      <xdr:rowOff>115920</xdr:rowOff>
    </xdr:to>
    <xdr:graphicFrame>
      <xdr:nvGraphicFramePr>
        <xdr:cNvPr id="3" name="Chart 4"/>
        <xdr:cNvGraphicFramePr/>
      </xdr:nvGraphicFramePr>
      <xdr:xfrm>
        <a:off x="19648440" y="18605520"/>
        <a:ext cx="2368440" cy="6451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50</xdr:col>
      <xdr:colOff>325080</xdr:colOff>
      <xdr:row>100</xdr:row>
      <xdr:rowOff>14040</xdr:rowOff>
    </xdr:from>
    <xdr:to>
      <xdr:col>55</xdr:col>
      <xdr:colOff>268920</xdr:colOff>
      <xdr:row>133</xdr:row>
      <xdr:rowOff>167040</xdr:rowOff>
    </xdr:to>
    <xdr:graphicFrame>
      <xdr:nvGraphicFramePr>
        <xdr:cNvPr id="4" name="Chart 5"/>
        <xdr:cNvGraphicFramePr/>
      </xdr:nvGraphicFramePr>
      <xdr:xfrm>
        <a:off x="39248640" y="19050120"/>
        <a:ext cx="3065040" cy="6439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26</xdr:col>
      <xdr:colOff>455760</xdr:colOff>
      <xdr:row>97</xdr:row>
      <xdr:rowOff>143640</xdr:rowOff>
    </xdr:from>
    <xdr:to>
      <xdr:col>32</xdr:col>
      <xdr:colOff>247320</xdr:colOff>
      <xdr:row>131</xdr:row>
      <xdr:rowOff>110520</xdr:rowOff>
    </xdr:to>
    <xdr:graphicFrame>
      <xdr:nvGraphicFramePr>
        <xdr:cNvPr id="5" name="Chart 6"/>
        <xdr:cNvGraphicFramePr/>
      </xdr:nvGraphicFramePr>
      <xdr:xfrm>
        <a:off x="22011480" y="18608040"/>
        <a:ext cx="3587760" cy="6444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17</xdr:col>
      <xdr:colOff>221760</xdr:colOff>
      <xdr:row>97</xdr:row>
      <xdr:rowOff>142560</xdr:rowOff>
    </xdr:from>
    <xdr:to>
      <xdr:col>21</xdr:col>
      <xdr:colOff>91080</xdr:colOff>
      <xdr:row>131</xdr:row>
      <xdr:rowOff>111600</xdr:rowOff>
    </xdr:to>
    <xdr:graphicFrame>
      <xdr:nvGraphicFramePr>
        <xdr:cNvPr id="6" name="Chart 7"/>
        <xdr:cNvGraphicFramePr/>
      </xdr:nvGraphicFramePr>
      <xdr:xfrm>
        <a:off x="14931360" y="18606960"/>
        <a:ext cx="2366280" cy="6446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27</xdr:col>
      <xdr:colOff>717120</xdr:colOff>
      <xdr:row>97</xdr:row>
      <xdr:rowOff>71640</xdr:rowOff>
    </xdr:from>
    <xdr:to>
      <xdr:col>30</xdr:col>
      <xdr:colOff>597960</xdr:colOff>
      <xdr:row>97</xdr:row>
      <xdr:rowOff>71640</xdr:rowOff>
    </xdr:to>
    <xdr:graphicFrame>
      <xdr:nvGraphicFramePr>
        <xdr:cNvPr id="7" name="Chart 1"/>
        <xdr:cNvGraphicFramePr/>
      </xdr:nvGraphicFramePr>
      <xdr:xfrm>
        <a:off x="24572160" y="71640"/>
        <a:ext cx="229644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37</xdr:col>
      <xdr:colOff>479520</xdr:colOff>
      <xdr:row>97</xdr:row>
      <xdr:rowOff>143280</xdr:rowOff>
    </xdr:from>
    <xdr:to>
      <xdr:col>43</xdr:col>
      <xdr:colOff>317880</xdr:colOff>
      <xdr:row>97</xdr:row>
      <xdr:rowOff>143280</xdr:rowOff>
    </xdr:to>
    <xdr:graphicFrame>
      <xdr:nvGraphicFramePr>
        <xdr:cNvPr id="8" name="Chart 2"/>
        <xdr:cNvGraphicFramePr/>
      </xdr:nvGraphicFramePr>
      <xdr:xfrm>
        <a:off x="32386320" y="143280"/>
        <a:ext cx="466956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31</xdr:col>
      <xdr:colOff>0</xdr:colOff>
      <xdr:row>97</xdr:row>
      <xdr:rowOff>0</xdr:rowOff>
    </xdr:from>
    <xdr:to>
      <xdr:col>36</xdr:col>
      <xdr:colOff>627120</xdr:colOff>
      <xdr:row>97</xdr:row>
      <xdr:rowOff>53280</xdr:rowOff>
    </xdr:to>
    <xdr:graphicFrame>
      <xdr:nvGraphicFramePr>
        <xdr:cNvPr id="9" name="Chart 3"/>
        <xdr:cNvGraphicFramePr/>
      </xdr:nvGraphicFramePr>
      <xdr:xfrm>
        <a:off x="27075600" y="0"/>
        <a:ext cx="4653360" cy="53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57</xdr:col>
      <xdr:colOff>116640</xdr:colOff>
      <xdr:row>143</xdr:row>
      <xdr:rowOff>36000</xdr:rowOff>
    </xdr:from>
    <xdr:to>
      <xdr:col>62</xdr:col>
      <xdr:colOff>743760</xdr:colOff>
      <xdr:row>158</xdr:row>
      <xdr:rowOff>89280</xdr:rowOff>
    </xdr:to>
    <xdr:graphicFrame>
      <xdr:nvGraphicFramePr>
        <xdr:cNvPr id="10" name="Chart 4"/>
        <xdr:cNvGraphicFramePr/>
      </xdr:nvGraphicFramePr>
      <xdr:xfrm>
        <a:off x="52447680" y="8799120"/>
        <a:ext cx="4653000" cy="2910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63</xdr:col>
      <xdr:colOff>158400</xdr:colOff>
      <xdr:row>142</xdr:row>
      <xdr:rowOff>134640</xdr:rowOff>
    </xdr:from>
    <xdr:to>
      <xdr:col>67</xdr:col>
      <xdr:colOff>164160</xdr:colOff>
      <xdr:row>158</xdr:row>
      <xdr:rowOff>6480</xdr:rowOff>
    </xdr:to>
    <xdr:graphicFrame>
      <xdr:nvGraphicFramePr>
        <xdr:cNvPr id="11" name="Chart 5"/>
        <xdr:cNvGraphicFramePr/>
      </xdr:nvGraphicFramePr>
      <xdr:xfrm>
        <a:off x="57320640" y="8707320"/>
        <a:ext cx="4686840" cy="2919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67</xdr:col>
      <xdr:colOff>210960</xdr:colOff>
      <xdr:row>142</xdr:row>
      <xdr:rowOff>140760</xdr:rowOff>
    </xdr:from>
    <xdr:to>
      <xdr:col>73</xdr:col>
      <xdr:colOff>46800</xdr:colOff>
      <xdr:row>158</xdr:row>
      <xdr:rowOff>12600</xdr:rowOff>
    </xdr:to>
    <xdr:graphicFrame>
      <xdr:nvGraphicFramePr>
        <xdr:cNvPr id="12" name="Chart 6"/>
        <xdr:cNvGraphicFramePr/>
      </xdr:nvGraphicFramePr>
      <xdr:xfrm>
        <a:off x="62054280" y="8713440"/>
        <a:ext cx="4667040" cy="2919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8</xdr:col>
      <xdr:colOff>647640</xdr:colOff>
      <xdr:row>150</xdr:row>
      <xdr:rowOff>159480</xdr:rowOff>
    </xdr:from>
    <xdr:to>
      <xdr:col>14</xdr:col>
      <xdr:colOff>65520</xdr:colOff>
      <xdr:row>165</xdr:row>
      <xdr:rowOff>45000</xdr:rowOff>
    </xdr:to>
    <xdr:graphicFrame>
      <xdr:nvGraphicFramePr>
        <xdr:cNvPr id="13" name="Chart 7"/>
        <xdr:cNvGraphicFramePr/>
      </xdr:nvGraphicFramePr>
      <xdr:xfrm>
        <a:off x="8519040" y="10256040"/>
        <a:ext cx="424908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14</xdr:col>
      <xdr:colOff>66240</xdr:colOff>
      <xdr:row>150</xdr:row>
      <xdr:rowOff>159480</xdr:rowOff>
    </xdr:from>
    <xdr:to>
      <xdr:col>18</xdr:col>
      <xdr:colOff>361440</xdr:colOff>
      <xdr:row>165</xdr:row>
      <xdr:rowOff>45000</xdr:rowOff>
    </xdr:to>
    <xdr:graphicFrame>
      <xdr:nvGraphicFramePr>
        <xdr:cNvPr id="14" name="Chart 8"/>
        <xdr:cNvGraphicFramePr/>
      </xdr:nvGraphicFramePr>
      <xdr:xfrm>
        <a:off x="12768840" y="10256040"/>
        <a:ext cx="420120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14</xdr:col>
      <xdr:colOff>66240</xdr:colOff>
      <xdr:row>164</xdr:row>
      <xdr:rowOff>18720</xdr:rowOff>
    </xdr:from>
    <xdr:to>
      <xdr:col>18</xdr:col>
      <xdr:colOff>361440</xdr:colOff>
      <xdr:row>178</xdr:row>
      <xdr:rowOff>94680</xdr:rowOff>
    </xdr:to>
    <xdr:graphicFrame>
      <xdr:nvGraphicFramePr>
        <xdr:cNvPr id="15" name="Chart 9"/>
        <xdr:cNvGraphicFramePr/>
      </xdr:nvGraphicFramePr>
      <xdr:xfrm>
        <a:off x="12768840" y="12782160"/>
        <a:ext cx="42012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8</xdr:col>
      <xdr:colOff>647640</xdr:colOff>
      <xdr:row>164</xdr:row>
      <xdr:rowOff>13320</xdr:rowOff>
    </xdr:from>
    <xdr:to>
      <xdr:col>14</xdr:col>
      <xdr:colOff>65520</xdr:colOff>
      <xdr:row>178</xdr:row>
      <xdr:rowOff>89280</xdr:rowOff>
    </xdr:to>
    <xdr:graphicFrame>
      <xdr:nvGraphicFramePr>
        <xdr:cNvPr id="16" name="Chart 10"/>
        <xdr:cNvGraphicFramePr/>
      </xdr:nvGraphicFramePr>
      <xdr:xfrm>
        <a:off x="8519040" y="12776760"/>
        <a:ext cx="42490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22</xdr:col>
      <xdr:colOff>123120</xdr:colOff>
      <xdr:row>146</xdr:row>
      <xdr:rowOff>112320</xdr:rowOff>
    </xdr:from>
    <xdr:to>
      <xdr:col>27</xdr:col>
      <xdr:colOff>550800</xdr:colOff>
      <xdr:row>165</xdr:row>
      <xdr:rowOff>31680</xdr:rowOff>
    </xdr:to>
    <xdr:graphicFrame>
      <xdr:nvGraphicFramePr>
        <xdr:cNvPr id="17" name="Chart 1"/>
        <xdr:cNvGraphicFramePr/>
      </xdr:nvGraphicFramePr>
      <xdr:xfrm>
        <a:off x="18965520" y="27454320"/>
        <a:ext cx="4614840" cy="3538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27</xdr:col>
      <xdr:colOff>560160</xdr:colOff>
      <xdr:row>146</xdr:row>
      <xdr:rowOff>101160</xdr:rowOff>
    </xdr:from>
    <xdr:to>
      <xdr:col>33</xdr:col>
      <xdr:colOff>382680</xdr:colOff>
      <xdr:row>165</xdr:row>
      <xdr:rowOff>20520</xdr:rowOff>
    </xdr:to>
    <xdr:graphicFrame>
      <xdr:nvGraphicFramePr>
        <xdr:cNvPr id="18" name="Chart 2"/>
        <xdr:cNvGraphicFramePr/>
      </xdr:nvGraphicFramePr>
      <xdr:xfrm>
        <a:off x="23589720" y="27443160"/>
        <a:ext cx="4653720" cy="3538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22</xdr:col>
      <xdr:colOff>123120</xdr:colOff>
      <xdr:row>164</xdr:row>
      <xdr:rowOff>169560</xdr:rowOff>
    </xdr:from>
    <xdr:to>
      <xdr:col>27</xdr:col>
      <xdr:colOff>550800</xdr:colOff>
      <xdr:row>183</xdr:row>
      <xdr:rowOff>88920</xdr:rowOff>
    </xdr:to>
    <xdr:graphicFrame>
      <xdr:nvGraphicFramePr>
        <xdr:cNvPr id="19" name="Chart 3"/>
        <xdr:cNvGraphicFramePr/>
      </xdr:nvGraphicFramePr>
      <xdr:xfrm>
        <a:off x="18965520" y="30940560"/>
        <a:ext cx="4614840" cy="3538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27</xdr:col>
      <xdr:colOff>551880</xdr:colOff>
      <xdr:row>164</xdr:row>
      <xdr:rowOff>169560</xdr:rowOff>
    </xdr:from>
    <xdr:to>
      <xdr:col>33</xdr:col>
      <xdr:colOff>369720</xdr:colOff>
      <xdr:row>183</xdr:row>
      <xdr:rowOff>88920</xdr:rowOff>
    </xdr:to>
    <xdr:graphicFrame>
      <xdr:nvGraphicFramePr>
        <xdr:cNvPr id="20" name="Chart 4"/>
        <xdr:cNvGraphicFramePr/>
      </xdr:nvGraphicFramePr>
      <xdr:xfrm>
        <a:off x="23581440" y="30940560"/>
        <a:ext cx="4649040" cy="3538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23</xdr:col>
      <xdr:colOff>53280</xdr:colOff>
      <xdr:row>127</xdr:row>
      <xdr:rowOff>152280</xdr:rowOff>
    </xdr:from>
    <xdr:to>
      <xdr:col>28</xdr:col>
      <xdr:colOff>662400</xdr:colOff>
      <xdr:row>142</xdr:row>
      <xdr:rowOff>151920</xdr:rowOff>
    </xdr:to>
    <xdr:graphicFrame>
      <xdr:nvGraphicFramePr>
        <xdr:cNvPr id="21" name="Chart 1"/>
        <xdr:cNvGraphicFramePr/>
      </xdr:nvGraphicFramePr>
      <xdr:xfrm>
        <a:off x="20022840" y="24289920"/>
        <a:ext cx="4689000" cy="285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23</xdr:col>
      <xdr:colOff>45720</xdr:colOff>
      <xdr:row>142</xdr:row>
      <xdr:rowOff>160200</xdr:rowOff>
    </xdr:from>
    <xdr:to>
      <xdr:col>28</xdr:col>
      <xdr:colOff>654840</xdr:colOff>
      <xdr:row>156</xdr:row>
      <xdr:rowOff>53280</xdr:rowOff>
    </xdr:to>
    <xdr:graphicFrame>
      <xdr:nvGraphicFramePr>
        <xdr:cNvPr id="22" name="Chart 2"/>
        <xdr:cNvGraphicFramePr/>
      </xdr:nvGraphicFramePr>
      <xdr:xfrm>
        <a:off x="20015280" y="27155160"/>
        <a:ext cx="4689000" cy="2560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23</xdr:col>
      <xdr:colOff>15120</xdr:colOff>
      <xdr:row>181</xdr:row>
      <xdr:rowOff>99000</xdr:rowOff>
    </xdr:from>
    <xdr:to>
      <xdr:col>28</xdr:col>
      <xdr:colOff>624240</xdr:colOff>
      <xdr:row>193</xdr:row>
      <xdr:rowOff>75960</xdr:rowOff>
    </xdr:to>
    <xdr:graphicFrame>
      <xdr:nvGraphicFramePr>
        <xdr:cNvPr id="23" name="Chart 3"/>
        <xdr:cNvGraphicFramePr/>
      </xdr:nvGraphicFramePr>
      <xdr:xfrm>
        <a:off x="19984680" y="34523640"/>
        <a:ext cx="4689000" cy="2262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23</xdr:col>
      <xdr:colOff>15120</xdr:colOff>
      <xdr:row>193</xdr:row>
      <xdr:rowOff>68760</xdr:rowOff>
    </xdr:from>
    <xdr:to>
      <xdr:col>28</xdr:col>
      <xdr:colOff>624240</xdr:colOff>
      <xdr:row>204</xdr:row>
      <xdr:rowOff>137160</xdr:rowOff>
    </xdr:to>
    <xdr:graphicFrame>
      <xdr:nvGraphicFramePr>
        <xdr:cNvPr id="24" name="Chart 4"/>
        <xdr:cNvGraphicFramePr/>
      </xdr:nvGraphicFramePr>
      <xdr:xfrm>
        <a:off x="19984680" y="36779400"/>
        <a:ext cx="4689000" cy="2163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23</xdr:col>
      <xdr:colOff>60840</xdr:colOff>
      <xdr:row>156</xdr:row>
      <xdr:rowOff>15120</xdr:rowOff>
    </xdr:from>
    <xdr:to>
      <xdr:col>28</xdr:col>
      <xdr:colOff>669960</xdr:colOff>
      <xdr:row>169</xdr:row>
      <xdr:rowOff>52920</xdr:rowOff>
    </xdr:to>
    <xdr:graphicFrame>
      <xdr:nvGraphicFramePr>
        <xdr:cNvPr id="25" name="Chart 5"/>
        <xdr:cNvGraphicFramePr/>
      </xdr:nvGraphicFramePr>
      <xdr:xfrm>
        <a:off x="20030400" y="29677320"/>
        <a:ext cx="4689000" cy="251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23</xdr:col>
      <xdr:colOff>0</xdr:colOff>
      <xdr:row>168</xdr:row>
      <xdr:rowOff>144720</xdr:rowOff>
    </xdr:from>
    <xdr:to>
      <xdr:col>28</xdr:col>
      <xdr:colOff>609120</xdr:colOff>
      <xdr:row>181</xdr:row>
      <xdr:rowOff>91080</xdr:rowOff>
    </xdr:to>
    <xdr:graphicFrame>
      <xdr:nvGraphicFramePr>
        <xdr:cNvPr id="26" name="Chart 6"/>
        <xdr:cNvGraphicFramePr/>
      </xdr:nvGraphicFramePr>
      <xdr:xfrm>
        <a:off x="19969560" y="32092920"/>
        <a:ext cx="4689000" cy="2422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23</xdr:col>
      <xdr:colOff>7560</xdr:colOff>
      <xdr:row>204</xdr:row>
      <xdr:rowOff>122040</xdr:rowOff>
    </xdr:from>
    <xdr:to>
      <xdr:col>28</xdr:col>
      <xdr:colOff>616680</xdr:colOff>
      <xdr:row>216</xdr:row>
      <xdr:rowOff>7560</xdr:rowOff>
    </xdr:to>
    <xdr:graphicFrame>
      <xdr:nvGraphicFramePr>
        <xdr:cNvPr id="27" name="Chart 7"/>
        <xdr:cNvGraphicFramePr/>
      </xdr:nvGraphicFramePr>
      <xdr:xfrm>
        <a:off x="19977120" y="38928240"/>
        <a:ext cx="4689000" cy="2171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23</xdr:col>
      <xdr:colOff>0</xdr:colOff>
      <xdr:row>216</xdr:row>
      <xdr:rowOff>0</xdr:rowOff>
    </xdr:from>
    <xdr:to>
      <xdr:col>28</xdr:col>
      <xdr:colOff>609120</xdr:colOff>
      <xdr:row>227</xdr:row>
      <xdr:rowOff>68400</xdr:rowOff>
    </xdr:to>
    <xdr:graphicFrame>
      <xdr:nvGraphicFramePr>
        <xdr:cNvPr id="28" name="Chart 8"/>
        <xdr:cNvGraphicFramePr/>
      </xdr:nvGraphicFramePr>
      <xdr:xfrm>
        <a:off x="19969560" y="41092200"/>
        <a:ext cx="4689000" cy="2163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23</xdr:col>
      <xdr:colOff>160920</xdr:colOff>
      <xdr:row>137</xdr:row>
      <xdr:rowOff>298080</xdr:rowOff>
    </xdr:from>
    <xdr:to>
      <xdr:col>29</xdr:col>
      <xdr:colOff>8280</xdr:colOff>
      <xdr:row>153</xdr:row>
      <xdr:rowOff>186120</xdr:rowOff>
    </xdr:to>
    <xdr:graphicFrame>
      <xdr:nvGraphicFramePr>
        <xdr:cNvPr id="29" name="Chart 1"/>
        <xdr:cNvGraphicFramePr/>
      </xdr:nvGraphicFramePr>
      <xdr:xfrm>
        <a:off x="21220560" y="26340840"/>
        <a:ext cx="4678560" cy="3238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23</xdr:col>
      <xdr:colOff>162360</xdr:colOff>
      <xdr:row>157</xdr:row>
      <xdr:rowOff>56880</xdr:rowOff>
    </xdr:from>
    <xdr:to>
      <xdr:col>29</xdr:col>
      <xdr:colOff>9720</xdr:colOff>
      <xdr:row>177</xdr:row>
      <xdr:rowOff>87480</xdr:rowOff>
    </xdr:to>
    <xdr:graphicFrame>
      <xdr:nvGraphicFramePr>
        <xdr:cNvPr id="30" name="Chart 2"/>
        <xdr:cNvGraphicFramePr/>
      </xdr:nvGraphicFramePr>
      <xdr:xfrm>
        <a:off x="21222000" y="30211920"/>
        <a:ext cx="4678560" cy="3840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23</xdr:col>
      <xdr:colOff>15120</xdr:colOff>
      <xdr:row>221</xdr:row>
      <xdr:rowOff>177840</xdr:rowOff>
    </xdr:from>
    <xdr:to>
      <xdr:col>28</xdr:col>
      <xdr:colOff>624240</xdr:colOff>
      <xdr:row>233</xdr:row>
      <xdr:rowOff>154800</xdr:rowOff>
    </xdr:to>
    <xdr:graphicFrame>
      <xdr:nvGraphicFramePr>
        <xdr:cNvPr id="31" name="Chart 3"/>
        <xdr:cNvGraphicFramePr/>
      </xdr:nvGraphicFramePr>
      <xdr:xfrm>
        <a:off x="21074760" y="42524640"/>
        <a:ext cx="4635000" cy="2262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23</xdr:col>
      <xdr:colOff>15120</xdr:colOff>
      <xdr:row>233</xdr:row>
      <xdr:rowOff>147600</xdr:rowOff>
    </xdr:from>
    <xdr:to>
      <xdr:col>28</xdr:col>
      <xdr:colOff>624240</xdr:colOff>
      <xdr:row>245</xdr:row>
      <xdr:rowOff>25560</xdr:rowOff>
    </xdr:to>
    <xdr:graphicFrame>
      <xdr:nvGraphicFramePr>
        <xdr:cNvPr id="32" name="Chart 4"/>
        <xdr:cNvGraphicFramePr/>
      </xdr:nvGraphicFramePr>
      <xdr:xfrm>
        <a:off x="21074760" y="44780400"/>
        <a:ext cx="4635000" cy="2163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23</xdr:col>
      <xdr:colOff>60840</xdr:colOff>
      <xdr:row>177</xdr:row>
      <xdr:rowOff>93960</xdr:rowOff>
    </xdr:from>
    <xdr:to>
      <xdr:col>28</xdr:col>
      <xdr:colOff>669960</xdr:colOff>
      <xdr:row>200</xdr:row>
      <xdr:rowOff>131400</xdr:rowOff>
    </xdr:to>
    <xdr:graphicFrame>
      <xdr:nvGraphicFramePr>
        <xdr:cNvPr id="33" name="Chart 5"/>
        <xdr:cNvGraphicFramePr/>
      </xdr:nvGraphicFramePr>
      <xdr:xfrm>
        <a:off x="21120480" y="34058880"/>
        <a:ext cx="4635000" cy="4419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23</xdr:col>
      <xdr:colOff>0</xdr:colOff>
      <xdr:row>200</xdr:row>
      <xdr:rowOff>32760</xdr:rowOff>
    </xdr:from>
    <xdr:to>
      <xdr:col>28</xdr:col>
      <xdr:colOff>609120</xdr:colOff>
      <xdr:row>221</xdr:row>
      <xdr:rowOff>169920</xdr:rowOff>
    </xdr:to>
    <xdr:graphicFrame>
      <xdr:nvGraphicFramePr>
        <xdr:cNvPr id="34" name="Chart 6"/>
        <xdr:cNvGraphicFramePr/>
      </xdr:nvGraphicFramePr>
      <xdr:xfrm>
        <a:off x="21059640" y="38379240"/>
        <a:ext cx="4635000" cy="413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23</xdr:col>
      <xdr:colOff>7560</xdr:colOff>
      <xdr:row>245</xdr:row>
      <xdr:rowOff>10440</xdr:rowOff>
    </xdr:from>
    <xdr:to>
      <xdr:col>28</xdr:col>
      <xdr:colOff>616680</xdr:colOff>
      <xdr:row>256</xdr:row>
      <xdr:rowOff>86400</xdr:rowOff>
    </xdr:to>
    <xdr:graphicFrame>
      <xdr:nvGraphicFramePr>
        <xdr:cNvPr id="35" name="Chart 7"/>
        <xdr:cNvGraphicFramePr/>
      </xdr:nvGraphicFramePr>
      <xdr:xfrm>
        <a:off x="21067200" y="46929240"/>
        <a:ext cx="4635000" cy="2171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23</xdr:col>
      <xdr:colOff>0</xdr:colOff>
      <xdr:row>256</xdr:row>
      <xdr:rowOff>78840</xdr:rowOff>
    </xdr:from>
    <xdr:to>
      <xdr:col>28</xdr:col>
      <xdr:colOff>609120</xdr:colOff>
      <xdr:row>268</xdr:row>
      <xdr:rowOff>87480</xdr:rowOff>
    </xdr:to>
    <xdr:graphicFrame>
      <xdr:nvGraphicFramePr>
        <xdr:cNvPr id="36" name="Chart 8"/>
        <xdr:cNvGraphicFramePr/>
      </xdr:nvGraphicFramePr>
      <xdr:xfrm>
        <a:off x="21059640" y="49093200"/>
        <a:ext cx="4635000" cy="2294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23</xdr:col>
      <xdr:colOff>0</xdr:colOff>
      <xdr:row>269</xdr:row>
      <xdr:rowOff>78840</xdr:rowOff>
    </xdr:from>
    <xdr:to>
      <xdr:col>28</xdr:col>
      <xdr:colOff>609120</xdr:colOff>
      <xdr:row>281</xdr:row>
      <xdr:rowOff>87480</xdr:rowOff>
    </xdr:to>
    <xdr:graphicFrame>
      <xdr:nvGraphicFramePr>
        <xdr:cNvPr id="37" name="Chart 9"/>
        <xdr:cNvGraphicFramePr/>
      </xdr:nvGraphicFramePr>
      <xdr:xfrm>
        <a:off x="21059640" y="51569640"/>
        <a:ext cx="4635000" cy="2294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23</xdr:col>
      <xdr:colOff>0</xdr:colOff>
      <xdr:row>291</xdr:row>
      <xdr:rowOff>78840</xdr:rowOff>
    </xdr:from>
    <xdr:to>
      <xdr:col>28</xdr:col>
      <xdr:colOff>609120</xdr:colOff>
      <xdr:row>303</xdr:row>
      <xdr:rowOff>87480</xdr:rowOff>
    </xdr:to>
    <xdr:graphicFrame>
      <xdr:nvGraphicFramePr>
        <xdr:cNvPr id="38" name="Chart 10"/>
        <xdr:cNvGraphicFramePr/>
      </xdr:nvGraphicFramePr>
      <xdr:xfrm>
        <a:off x="21059640" y="55760760"/>
        <a:ext cx="4635000" cy="2294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23</xdr:col>
      <xdr:colOff>0</xdr:colOff>
      <xdr:row>312</xdr:row>
      <xdr:rowOff>78840</xdr:rowOff>
    </xdr:from>
    <xdr:to>
      <xdr:col>28</xdr:col>
      <xdr:colOff>609120</xdr:colOff>
      <xdr:row>324</xdr:row>
      <xdr:rowOff>87480</xdr:rowOff>
    </xdr:to>
    <xdr:graphicFrame>
      <xdr:nvGraphicFramePr>
        <xdr:cNvPr id="39" name="Chart 11"/>
        <xdr:cNvGraphicFramePr/>
      </xdr:nvGraphicFramePr>
      <xdr:xfrm>
        <a:off x="21059640" y="59761080"/>
        <a:ext cx="4635000" cy="2294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23</xdr:col>
      <xdr:colOff>0</xdr:colOff>
      <xdr:row>335</xdr:row>
      <xdr:rowOff>78840</xdr:rowOff>
    </xdr:from>
    <xdr:to>
      <xdr:col>28</xdr:col>
      <xdr:colOff>609120</xdr:colOff>
      <xdr:row>347</xdr:row>
      <xdr:rowOff>87480</xdr:rowOff>
    </xdr:to>
    <xdr:graphicFrame>
      <xdr:nvGraphicFramePr>
        <xdr:cNvPr id="40" name="Chart 12"/>
        <xdr:cNvGraphicFramePr/>
      </xdr:nvGraphicFramePr>
      <xdr:xfrm>
        <a:off x="21059640" y="64142640"/>
        <a:ext cx="4635000" cy="2294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54</xdr:col>
      <xdr:colOff>84600</xdr:colOff>
      <xdr:row>2</xdr:row>
      <xdr:rowOff>14760</xdr:rowOff>
    </xdr:from>
    <xdr:to>
      <xdr:col>60</xdr:col>
      <xdr:colOff>84240</xdr:colOff>
      <xdr:row>27</xdr:row>
      <xdr:rowOff>74520</xdr:rowOff>
    </xdr:to>
    <xdr:graphicFrame>
      <xdr:nvGraphicFramePr>
        <xdr:cNvPr id="41" name="Chart 1"/>
        <xdr:cNvGraphicFramePr/>
      </xdr:nvGraphicFramePr>
      <xdr:xfrm>
        <a:off x="35249760" y="635040"/>
        <a:ext cx="4830480" cy="5203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60</xdr:col>
      <xdr:colOff>105840</xdr:colOff>
      <xdr:row>2</xdr:row>
      <xdr:rowOff>46800</xdr:rowOff>
    </xdr:from>
    <xdr:to>
      <xdr:col>66</xdr:col>
      <xdr:colOff>105480</xdr:colOff>
      <xdr:row>27</xdr:row>
      <xdr:rowOff>106560</xdr:rowOff>
    </xdr:to>
    <xdr:graphicFrame>
      <xdr:nvGraphicFramePr>
        <xdr:cNvPr id="42" name="Chart 2"/>
        <xdr:cNvGraphicFramePr/>
      </xdr:nvGraphicFramePr>
      <xdr:xfrm>
        <a:off x="40101840" y="667080"/>
        <a:ext cx="4830840" cy="5203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54</xdr:col>
      <xdr:colOff>42480</xdr:colOff>
      <xdr:row>25</xdr:row>
      <xdr:rowOff>173520</xdr:rowOff>
    </xdr:from>
    <xdr:to>
      <xdr:col>60</xdr:col>
      <xdr:colOff>42120</xdr:colOff>
      <xdr:row>49</xdr:row>
      <xdr:rowOff>136800</xdr:rowOff>
    </xdr:to>
    <xdr:graphicFrame>
      <xdr:nvGraphicFramePr>
        <xdr:cNvPr id="43" name="Chart 3"/>
        <xdr:cNvGraphicFramePr/>
      </xdr:nvGraphicFramePr>
      <xdr:xfrm>
        <a:off x="35207640" y="5556240"/>
        <a:ext cx="4830480" cy="5207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60</xdr:col>
      <xdr:colOff>42480</xdr:colOff>
      <xdr:row>25</xdr:row>
      <xdr:rowOff>152280</xdr:rowOff>
    </xdr:from>
    <xdr:to>
      <xdr:col>66</xdr:col>
      <xdr:colOff>42120</xdr:colOff>
      <xdr:row>49</xdr:row>
      <xdr:rowOff>115560</xdr:rowOff>
    </xdr:to>
    <xdr:graphicFrame>
      <xdr:nvGraphicFramePr>
        <xdr:cNvPr id="44" name="Chart 4"/>
        <xdr:cNvGraphicFramePr/>
      </xdr:nvGraphicFramePr>
      <xdr:xfrm>
        <a:off x="40038480" y="5535000"/>
        <a:ext cx="4830840" cy="5207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23</xdr:col>
      <xdr:colOff>529560</xdr:colOff>
      <xdr:row>19</xdr:row>
      <xdr:rowOff>147240</xdr:rowOff>
    </xdr:from>
    <xdr:to>
      <xdr:col>28</xdr:col>
      <xdr:colOff>159840</xdr:colOff>
      <xdr:row>21</xdr:row>
      <xdr:rowOff>1080</xdr:rowOff>
    </xdr:to>
    <xdr:pic>
      <xdr:nvPicPr>
        <xdr:cNvPr id="45" name="Picture 1" descr=""/>
        <xdr:cNvPicPr/>
      </xdr:nvPicPr>
      <xdr:blipFill>
        <a:blip r:embed="rId1"/>
        <a:stretch/>
      </xdr:blipFill>
      <xdr:spPr>
        <a:xfrm>
          <a:off x="17118360" y="3766680"/>
          <a:ext cx="3656160" cy="235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25</xdr:col>
      <xdr:colOff>577440</xdr:colOff>
      <xdr:row>1</xdr:row>
      <xdr:rowOff>27720</xdr:rowOff>
    </xdr:from>
    <xdr:to>
      <xdr:col>30</xdr:col>
      <xdr:colOff>538920</xdr:colOff>
      <xdr:row>37</xdr:row>
      <xdr:rowOff>100440</xdr:rowOff>
    </xdr:to>
    <xdr:graphicFrame>
      <xdr:nvGraphicFramePr>
        <xdr:cNvPr id="46" name="Chart 2"/>
        <xdr:cNvGraphicFramePr/>
      </xdr:nvGraphicFramePr>
      <xdr:xfrm>
        <a:off x="18776520" y="218160"/>
        <a:ext cx="3987360" cy="6930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20</xdr:col>
      <xdr:colOff>610560</xdr:colOff>
      <xdr:row>1</xdr:row>
      <xdr:rowOff>88560</xdr:rowOff>
    </xdr:from>
    <xdr:to>
      <xdr:col>25</xdr:col>
      <xdr:colOff>572040</xdr:colOff>
      <xdr:row>37</xdr:row>
      <xdr:rowOff>161280</xdr:rowOff>
    </xdr:to>
    <xdr:graphicFrame>
      <xdr:nvGraphicFramePr>
        <xdr:cNvPr id="47" name="Chart 3"/>
        <xdr:cNvGraphicFramePr/>
      </xdr:nvGraphicFramePr>
      <xdr:xfrm>
        <a:off x="14783760" y="279000"/>
        <a:ext cx="3987360" cy="6930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20</xdr:col>
      <xdr:colOff>693360</xdr:colOff>
      <xdr:row>30</xdr:row>
      <xdr:rowOff>175320</xdr:rowOff>
    </xdr:from>
    <xdr:to>
      <xdr:col>25</xdr:col>
      <xdr:colOff>654840</xdr:colOff>
      <xdr:row>47</xdr:row>
      <xdr:rowOff>152280</xdr:rowOff>
    </xdr:to>
    <xdr:graphicFrame>
      <xdr:nvGraphicFramePr>
        <xdr:cNvPr id="48" name="Chart 4"/>
        <xdr:cNvGraphicFramePr/>
      </xdr:nvGraphicFramePr>
      <xdr:xfrm>
        <a:off x="14866560" y="5890320"/>
        <a:ext cx="3987360" cy="3215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20</xdr:col>
      <xdr:colOff>649440</xdr:colOff>
      <xdr:row>20</xdr:row>
      <xdr:rowOff>19080</xdr:rowOff>
    </xdr:from>
    <xdr:to>
      <xdr:col>25</xdr:col>
      <xdr:colOff>610920</xdr:colOff>
      <xdr:row>56</xdr:row>
      <xdr:rowOff>94320</xdr:rowOff>
    </xdr:to>
    <xdr:graphicFrame>
      <xdr:nvGraphicFramePr>
        <xdr:cNvPr id="49" name="Chart 5"/>
        <xdr:cNvGraphicFramePr/>
      </xdr:nvGraphicFramePr>
      <xdr:xfrm>
        <a:off x="14822640" y="3828960"/>
        <a:ext cx="3987360" cy="6933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25</xdr:col>
      <xdr:colOff>599400</xdr:colOff>
      <xdr:row>20</xdr:row>
      <xdr:rowOff>93240</xdr:rowOff>
    </xdr:from>
    <xdr:to>
      <xdr:col>30</xdr:col>
      <xdr:colOff>560880</xdr:colOff>
      <xdr:row>56</xdr:row>
      <xdr:rowOff>174600</xdr:rowOff>
    </xdr:to>
    <xdr:graphicFrame>
      <xdr:nvGraphicFramePr>
        <xdr:cNvPr id="50" name="Chart 6"/>
        <xdr:cNvGraphicFramePr/>
      </xdr:nvGraphicFramePr>
      <xdr:xfrm>
        <a:off x="18798480" y="3903120"/>
        <a:ext cx="3987360" cy="6939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</a:ln>
        <a:ln w="12700" cap="flat" cmpd="sng" algn="ctr">
          <a:prstDash val="solid"/>
        </a:ln>
        <a:ln w="1905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2578125" defaultRowHeight="15" zeroHeight="false" outlineLevelRow="0" outlineLevelCol="0"/>
  <sheetData>
    <row r="2" customFormat="false" ht="15" hidden="false" customHeight="false" outlineLevel="0" collapsed="false">
      <c r="B2" s="1" t="s">
        <v>0</v>
      </c>
      <c r="C2" s="2"/>
    </row>
    <row r="3" customFormat="false" ht="15" hidden="false" customHeight="false" outlineLevel="0" collapsed="false">
      <c r="B3" s="2"/>
      <c r="C3" s="2"/>
    </row>
    <row r="4" customFormat="false" ht="15" hidden="false" customHeight="false" outlineLevel="0" collapsed="false">
      <c r="B4" s="3" t="s">
        <v>1</v>
      </c>
      <c r="C4" s="2"/>
    </row>
    <row r="5" customFormat="false" ht="15" hidden="false" customHeight="false" outlineLevel="0" collapsed="false">
      <c r="B5" s="4" t="s">
        <v>2</v>
      </c>
      <c r="C5" s="2"/>
    </row>
    <row r="6" customFormat="false" ht="15" hidden="false" customHeight="false" outlineLevel="0" collapsed="false">
      <c r="B6" s="2"/>
      <c r="C6" s="2"/>
    </row>
    <row r="7" customFormat="false" ht="15" hidden="false" customHeight="false" outlineLevel="0" collapsed="false">
      <c r="B7" s="5" t="s">
        <v>3</v>
      </c>
      <c r="C7" s="2"/>
    </row>
    <row r="8" customFormat="false" ht="15" hidden="false" customHeight="false" outlineLevel="0" collapsed="false">
      <c r="B8" s="5" t="s">
        <v>4</v>
      </c>
      <c r="C8" s="2"/>
    </row>
    <row r="9" customFormat="false" ht="15" hidden="false" customHeight="false" outlineLevel="0" collapsed="false">
      <c r="B9" s="5" t="s">
        <v>5</v>
      </c>
      <c r="C9" s="2"/>
    </row>
    <row r="10" customFormat="false" ht="15" hidden="false" customHeight="false" outlineLevel="0" collapsed="false">
      <c r="B10" s="5" t="s">
        <v>6</v>
      </c>
      <c r="C10" s="2"/>
    </row>
    <row r="11" customFormat="false" ht="15" hidden="false" customHeight="false" outlineLevel="0" collapsed="false">
      <c r="B11" s="5" t="s">
        <v>7</v>
      </c>
      <c r="C11" s="2"/>
    </row>
    <row r="12" customFormat="false" ht="15" hidden="false" customHeight="false" outlineLevel="0" collapsed="false">
      <c r="B12" s="2"/>
      <c r="C12" s="2"/>
    </row>
    <row r="13" customFormat="false" ht="15" hidden="false" customHeight="false" outlineLevel="0" collapsed="false">
      <c r="B13" s="2"/>
      <c r="C13" s="2"/>
    </row>
    <row r="15" customFormat="false" ht="15" hidden="false" customHeight="false" outlineLevel="0" collapsed="false">
      <c r="B15" s="0" t="s">
        <v>8</v>
      </c>
    </row>
    <row r="17" customFormat="false" ht="15" hidden="false" customHeight="false" outlineLevel="0" collapsed="false">
      <c r="B17" s="0" t="s">
        <v>9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Q2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59375" defaultRowHeight="15" zeroHeight="false" outlineLevelRow="0" outlineLevelCol="0"/>
  <cols>
    <col collapsed="false" customWidth="true" hidden="false" outlineLevel="0" max="2" min="2" style="0" width="19"/>
    <col collapsed="false" customWidth="true" hidden="false" outlineLevel="0" max="7" min="7" style="0" width="25.71"/>
    <col collapsed="false" customWidth="true" hidden="false" outlineLevel="0" max="8" min="8" style="0" width="9.86"/>
    <col collapsed="false" customWidth="true" hidden="false" outlineLevel="0" max="11" min="11" style="0" width="15.71"/>
    <col collapsed="false" customWidth="true" hidden="false" outlineLevel="0" max="12" min="12" style="0" width="9.58"/>
    <col collapsed="false" customWidth="true" hidden="false" outlineLevel="0" max="16" min="16" style="0" width="31.42"/>
    <col collapsed="false" customWidth="true" hidden="false" outlineLevel="0" max="26" min="26" style="0" width="26.28"/>
    <col collapsed="false" customWidth="true" hidden="false" outlineLevel="0" max="27" min="27" style="0" width="9.58"/>
    <col collapsed="false" customWidth="true" hidden="false" outlineLevel="0" max="37" min="37" style="0" width="26.42"/>
    <col collapsed="false" customWidth="true" hidden="false" outlineLevel="0" max="38" min="38" style="0" width="9.58"/>
    <col collapsed="false" customWidth="true" hidden="false" outlineLevel="0" max="41" min="41" style="0" width="13"/>
    <col collapsed="false" customWidth="true" hidden="false" outlineLevel="0" max="47" min="47" style="0" width="18.42"/>
    <col collapsed="false" customWidth="true" hidden="false" outlineLevel="0" max="48" min="48" style="0" width="10"/>
    <col collapsed="false" customWidth="true" hidden="false" outlineLevel="0" max="57" min="57" style="0" width="34.58"/>
    <col collapsed="false" customWidth="true" hidden="false" outlineLevel="0" max="58" min="58" style="0" width="10.71"/>
    <col collapsed="false" customWidth="true" hidden="false" outlineLevel="0" max="65" min="65" style="0" width="9.71"/>
    <col collapsed="false" customWidth="true" hidden="false" outlineLevel="0" max="66" min="66" style="0" width="30.28"/>
    <col collapsed="false" customWidth="true" hidden="false" outlineLevel="0" max="67" min="67" style="0" width="10.42"/>
    <col collapsed="false" customWidth="true" hidden="false" outlineLevel="0" max="70" min="70" style="0" width="11.85"/>
  </cols>
  <sheetData>
    <row r="1" customFormat="false" ht="15" hidden="false" customHeight="false" outlineLevel="0" collapsed="false">
      <c r="B1" s="6" t="s">
        <v>10</v>
      </c>
      <c r="G1" s="7" t="s">
        <v>11</v>
      </c>
      <c r="L1" s="6" t="s">
        <v>12</v>
      </c>
      <c r="V1" s="6" t="s">
        <v>13</v>
      </c>
      <c r="AA1" s="7" t="s">
        <v>14</v>
      </c>
      <c r="AF1" s="6" t="s">
        <v>15</v>
      </c>
      <c r="AK1" s="7" t="s">
        <v>16</v>
      </c>
      <c r="AO1" s="8"/>
      <c r="AP1" s="6" t="s">
        <v>17</v>
      </c>
      <c r="AZ1" s="6" t="s">
        <v>18</v>
      </c>
      <c r="BE1" s="7" t="s">
        <v>16</v>
      </c>
      <c r="BJ1" s="6" t="s">
        <v>19</v>
      </c>
      <c r="BN1" s="7" t="s">
        <v>16</v>
      </c>
    </row>
    <row r="2" customFormat="false" ht="15" hidden="false" customHeight="false" outlineLevel="0" collapsed="false">
      <c r="B2" s="6" t="s">
        <v>20</v>
      </c>
      <c r="L2" s="6" t="s">
        <v>21</v>
      </c>
      <c r="V2" s="6" t="s">
        <v>22</v>
      </c>
      <c r="AF2" s="6" t="s">
        <v>23</v>
      </c>
      <c r="AO2" s="8"/>
      <c r="AZ2" s="6" t="s">
        <v>24</v>
      </c>
      <c r="BJ2" s="6" t="s">
        <v>25</v>
      </c>
    </row>
    <row r="3" customFormat="false" ht="15" hidden="false" customHeight="false" outlineLevel="0" collapsed="false">
      <c r="A3" s="9"/>
      <c r="B3" s="10" t="s">
        <v>26</v>
      </c>
      <c r="E3" s="11" t="str">
        <f aca="false">B1</f>
        <v>Na-Ion battery cell, prismatic, Na-NMC(111)-HC (2021)</v>
      </c>
      <c r="L3" s="10" t="str">
        <f aca="false">B3</f>
        <v>Impact analysis</v>
      </c>
      <c r="O3" s="11" t="str">
        <f aca="false">L1</f>
        <v>Na-Ion battery cell, prismatic, NaMVP-HC (2021)</v>
      </c>
      <c r="V3" s="10" t="str">
        <f aca="false">L3</f>
        <v>Impact analysis</v>
      </c>
      <c r="Y3" s="11" t="str">
        <f aca="false">V1</f>
        <v>Na-Ion battery cell, prismatic, NaMMO-HC (2021)</v>
      </c>
      <c r="AF3" s="10" t="str">
        <f aca="false">V3</f>
        <v>Impact analysis</v>
      </c>
      <c r="AI3" s="11" t="str">
        <f aca="false">AF1</f>
        <v>Na-Ion battery cell, prismatic, NaNMMT (2021)</v>
      </c>
      <c r="AO3" s="9"/>
      <c r="AP3" s="10" t="str">
        <f aca="false">AF3</f>
        <v>Impact analysis</v>
      </c>
      <c r="AS3" s="11" t="str">
        <f aca="false">AP1</f>
        <v>Na-Ion battery cell, prismatic, NaPBA-HC (2021) </v>
      </c>
      <c r="AZ3" s="10" t="str">
        <f aca="false">AP3</f>
        <v>Impact analysis</v>
      </c>
      <c r="BC3" s="11" t="str">
        <f aca="false">AZ1</f>
        <v>Li-Ion battery cell, prismatic, NMC622-C (2021)</v>
      </c>
      <c r="BJ3" s="10" t="str">
        <f aca="false">AP3</f>
        <v>Impact analysis</v>
      </c>
      <c r="BM3" s="11" t="str">
        <f aca="false">BJ1</f>
        <v>Li-Ion battery cell, prismatic, LFP-C (2021)</v>
      </c>
    </row>
    <row r="4" customFormat="false" ht="15" hidden="false" customHeight="false" outlineLevel="0" collapsed="false">
      <c r="B4" s="0" t="s">
        <v>27</v>
      </c>
      <c r="C4" s="0" t="s">
        <v>28</v>
      </c>
      <c r="D4" s="0" t="s">
        <v>29</v>
      </c>
      <c r="E4" s="0" t="s">
        <v>30</v>
      </c>
      <c r="F4" s="0" t="s">
        <v>31</v>
      </c>
      <c r="G4" s="0" t="s">
        <v>30</v>
      </c>
      <c r="H4" s="0" t="s">
        <v>32</v>
      </c>
      <c r="I4" s="0" t="s">
        <v>30</v>
      </c>
      <c r="L4" s="0" t="s">
        <v>27</v>
      </c>
      <c r="M4" s="0" t="s">
        <v>28</v>
      </c>
      <c r="N4" s="0" t="s">
        <v>29</v>
      </c>
      <c r="O4" s="0" t="s">
        <v>30</v>
      </c>
      <c r="P4" s="0" t="s">
        <v>31</v>
      </c>
      <c r="Q4" s="0" t="s">
        <v>30</v>
      </c>
      <c r="R4" s="0" t="s">
        <v>32</v>
      </c>
      <c r="S4" s="0" t="s">
        <v>30</v>
      </c>
      <c r="V4" s="0" t="s">
        <v>27</v>
      </c>
      <c r="W4" s="0" t="s">
        <v>28</v>
      </c>
      <c r="X4" s="0" t="s">
        <v>29</v>
      </c>
      <c r="Y4" s="0" t="s">
        <v>30</v>
      </c>
      <c r="Z4" s="0" t="s">
        <v>31</v>
      </c>
      <c r="AA4" s="0" t="s">
        <v>30</v>
      </c>
      <c r="AB4" s="0" t="s">
        <v>32</v>
      </c>
      <c r="AC4" s="0" t="s">
        <v>30</v>
      </c>
      <c r="AF4" s="0" t="s">
        <v>27</v>
      </c>
      <c r="AG4" s="0" t="s">
        <v>28</v>
      </c>
      <c r="AH4" s="0" t="s">
        <v>29</v>
      </c>
      <c r="AI4" s="0" t="s">
        <v>30</v>
      </c>
      <c r="AJ4" s="0" t="s">
        <v>31</v>
      </c>
      <c r="AK4" s="0" t="s">
        <v>30</v>
      </c>
      <c r="AL4" s="0" t="s">
        <v>32</v>
      </c>
      <c r="AM4" s="0" t="s">
        <v>30</v>
      </c>
      <c r="AP4" s="0" t="s">
        <v>27</v>
      </c>
      <c r="AQ4" s="0" t="s">
        <v>28</v>
      </c>
      <c r="AR4" s="0" t="s">
        <v>29</v>
      </c>
      <c r="AS4" s="0" t="s">
        <v>30</v>
      </c>
      <c r="AT4" s="0" t="s">
        <v>31</v>
      </c>
      <c r="AU4" s="0" t="s">
        <v>30</v>
      </c>
      <c r="AV4" s="0" t="s">
        <v>32</v>
      </c>
      <c r="AW4" s="0" t="s">
        <v>30</v>
      </c>
      <c r="AZ4" s="0" t="s">
        <v>27</v>
      </c>
      <c r="BA4" s="0" t="s">
        <v>28</v>
      </c>
      <c r="BB4" s="0" t="s">
        <v>29</v>
      </c>
      <c r="BC4" s="0" t="s">
        <v>30</v>
      </c>
      <c r="BD4" s="0" t="s">
        <v>31</v>
      </c>
      <c r="BE4" s="0" t="s">
        <v>30</v>
      </c>
      <c r="BF4" s="0" t="s">
        <v>32</v>
      </c>
      <c r="BG4" s="0" t="s">
        <v>30</v>
      </c>
      <c r="BJ4" s="0" t="s">
        <v>27</v>
      </c>
      <c r="BK4" s="0" t="s">
        <v>28</v>
      </c>
      <c r="BL4" s="0" t="s">
        <v>29</v>
      </c>
      <c r="BM4" s="0" t="s">
        <v>30</v>
      </c>
      <c r="BN4" s="0" t="s">
        <v>31</v>
      </c>
      <c r="BO4" s="0" t="s">
        <v>30</v>
      </c>
      <c r="BP4" s="0" t="s">
        <v>32</v>
      </c>
      <c r="BQ4" s="0" t="s">
        <v>30</v>
      </c>
    </row>
    <row r="5" customFormat="false" ht="15" hidden="false" customHeight="false" outlineLevel="0" collapsed="false">
      <c r="B5" s="0" t="s">
        <v>33</v>
      </c>
      <c r="H5" s="0" t="n">
        <v>0.15678</v>
      </c>
      <c r="I5" s="0" t="s">
        <v>34</v>
      </c>
      <c r="L5" s="0" t="s">
        <v>33</v>
      </c>
      <c r="R5" s="0" t="n">
        <v>0.13554</v>
      </c>
      <c r="S5" s="0" t="s">
        <v>34</v>
      </c>
      <c r="V5" s="0" t="s">
        <v>33</v>
      </c>
      <c r="AB5" s="0" t="n">
        <v>0.07892</v>
      </c>
      <c r="AC5" s="0" t="s">
        <v>34</v>
      </c>
      <c r="AF5" s="0" t="s">
        <v>33</v>
      </c>
      <c r="AL5" s="0" t="n">
        <v>0.08394</v>
      </c>
      <c r="AM5" s="0" t="s">
        <v>34</v>
      </c>
      <c r="AP5" s="0" t="s">
        <v>33</v>
      </c>
      <c r="AV5" s="0" t="n">
        <v>0.09139</v>
      </c>
      <c r="AW5" s="0" t="s">
        <v>34</v>
      </c>
      <c r="AZ5" s="0" t="s">
        <v>33</v>
      </c>
      <c r="BF5" s="0" t="n">
        <v>0.07144</v>
      </c>
      <c r="BG5" s="0" t="s">
        <v>34</v>
      </c>
      <c r="BJ5" s="0" t="s">
        <v>33</v>
      </c>
      <c r="BP5" s="0" t="n">
        <v>0.05301</v>
      </c>
      <c r="BQ5" s="0" t="s">
        <v>34</v>
      </c>
    </row>
    <row r="6" customFormat="false" ht="15" hidden="false" customHeight="false" outlineLevel="0" collapsed="false">
      <c r="B6" s="0" t="s">
        <v>35</v>
      </c>
      <c r="H6" s="0" t="n">
        <v>13.71866</v>
      </c>
      <c r="I6" s="0" t="s">
        <v>36</v>
      </c>
      <c r="L6" s="0" t="s">
        <v>35</v>
      </c>
      <c r="R6" s="0" t="n">
        <v>14.20745</v>
      </c>
      <c r="S6" s="0" t="s">
        <v>36</v>
      </c>
      <c r="V6" s="0" t="s">
        <v>35</v>
      </c>
      <c r="AB6" s="0" t="n">
        <v>8.28422</v>
      </c>
      <c r="AC6" s="0" t="s">
        <v>36</v>
      </c>
      <c r="AF6" s="0" t="s">
        <v>35</v>
      </c>
      <c r="AL6" s="0" t="n">
        <v>8.01709</v>
      </c>
      <c r="AM6" s="0" t="s">
        <v>36</v>
      </c>
      <c r="AP6" s="0" t="s">
        <v>35</v>
      </c>
      <c r="AV6" s="0" t="n">
        <v>13.87795</v>
      </c>
      <c r="AW6" s="0" t="s">
        <v>36</v>
      </c>
      <c r="AZ6" s="0" t="s">
        <v>35</v>
      </c>
      <c r="BF6" s="0" t="n">
        <v>7.10008</v>
      </c>
      <c r="BG6" s="0" t="s">
        <v>36</v>
      </c>
      <c r="BJ6" s="0" t="s">
        <v>35</v>
      </c>
      <c r="BP6" s="0" t="n">
        <v>7.83497</v>
      </c>
      <c r="BQ6" s="0" t="s">
        <v>36</v>
      </c>
    </row>
    <row r="7" customFormat="false" ht="15" hidden="false" customHeight="false" outlineLevel="0" collapsed="false">
      <c r="B7" s="0" t="s">
        <v>37</v>
      </c>
      <c r="H7" s="0" t="n">
        <v>549.87634</v>
      </c>
      <c r="I7" s="0" t="s">
        <v>38</v>
      </c>
      <c r="L7" s="0" t="s">
        <v>37</v>
      </c>
      <c r="R7" s="0" t="n">
        <v>376.75458</v>
      </c>
      <c r="S7" s="0" t="s">
        <v>38</v>
      </c>
      <c r="V7" s="0" t="s">
        <v>37</v>
      </c>
      <c r="AB7" s="12" t="n">
        <v>123.10079</v>
      </c>
      <c r="AC7" s="13" t="s">
        <v>38</v>
      </c>
      <c r="AF7" s="13" t="s">
        <v>37</v>
      </c>
      <c r="AL7" s="0" t="n">
        <v>203.26992</v>
      </c>
      <c r="AM7" s="13" t="s">
        <v>38</v>
      </c>
      <c r="AP7" s="13" t="s">
        <v>37</v>
      </c>
      <c r="AV7" s="12" t="n">
        <v>208.92841</v>
      </c>
      <c r="AW7" s="13" t="s">
        <v>38</v>
      </c>
      <c r="AZ7" s="13" t="s">
        <v>37</v>
      </c>
      <c r="BF7" s="0" t="n">
        <v>969.27582</v>
      </c>
      <c r="BG7" s="13" t="s">
        <v>38</v>
      </c>
      <c r="BJ7" s="13" t="s">
        <v>37</v>
      </c>
      <c r="BP7" s="0" t="n">
        <v>1256.83518</v>
      </c>
      <c r="BQ7" s="13" t="s">
        <v>38</v>
      </c>
    </row>
    <row r="8" customFormat="false" ht="15" hidden="false" customHeight="false" outlineLevel="0" collapsed="false">
      <c r="B8" s="0" t="s">
        <v>39</v>
      </c>
      <c r="H8" s="0" t="n">
        <v>0.00493</v>
      </c>
      <c r="I8" s="0" t="s">
        <v>40</v>
      </c>
      <c r="L8" s="0" t="s">
        <v>39</v>
      </c>
      <c r="R8" s="0" t="n">
        <v>0.00581</v>
      </c>
      <c r="S8" s="0" t="s">
        <v>40</v>
      </c>
      <c r="V8" s="0" t="s">
        <v>39</v>
      </c>
      <c r="AB8" s="0" t="n">
        <v>0.00278</v>
      </c>
      <c r="AC8" s="0" t="s">
        <v>40</v>
      </c>
      <c r="AF8" s="0" t="s">
        <v>39</v>
      </c>
      <c r="AL8" s="0" t="n">
        <v>0.0026</v>
      </c>
      <c r="AM8" s="0" t="s">
        <v>40</v>
      </c>
      <c r="AP8" s="0" t="s">
        <v>39</v>
      </c>
      <c r="AV8" s="0" t="n">
        <v>0.00398</v>
      </c>
      <c r="AW8" s="0" t="s">
        <v>40</v>
      </c>
      <c r="AZ8" s="0" t="s">
        <v>39</v>
      </c>
      <c r="BF8" s="0" t="n">
        <v>0.00541</v>
      </c>
      <c r="BG8" s="0" t="s">
        <v>40</v>
      </c>
      <c r="BJ8" s="0" t="s">
        <v>39</v>
      </c>
      <c r="BP8" s="0" t="n">
        <v>0.01107</v>
      </c>
      <c r="BQ8" s="0" t="s">
        <v>40</v>
      </c>
    </row>
    <row r="9" customFormat="false" ht="15" hidden="false" customHeight="false" outlineLevel="0" collapsed="false">
      <c r="B9" s="0" t="s">
        <v>41</v>
      </c>
      <c r="H9" s="12" t="n">
        <v>6.16316E-006</v>
      </c>
      <c r="I9" s="13" t="s">
        <v>42</v>
      </c>
      <c r="L9" s="13" t="s">
        <v>41</v>
      </c>
      <c r="R9" s="12" t="n">
        <v>1.50774E-005</v>
      </c>
      <c r="S9" s="13" t="s">
        <v>42</v>
      </c>
      <c r="U9" s="12" t="n">
        <f aca="false">R9+Recycling!R108</f>
        <v>1.4671644E-005</v>
      </c>
      <c r="V9" s="13" t="s">
        <v>41</v>
      </c>
      <c r="AB9" s="12" t="n">
        <v>9.65025E-007</v>
      </c>
      <c r="AC9" s="13" t="s">
        <v>42</v>
      </c>
      <c r="AF9" s="13" t="s">
        <v>41</v>
      </c>
      <c r="AL9" s="12" t="n">
        <v>1.62113E-006</v>
      </c>
      <c r="AM9" s="13" t="s">
        <v>42</v>
      </c>
      <c r="AP9" s="13" t="s">
        <v>41</v>
      </c>
      <c r="AV9" s="12" t="n">
        <v>1.6302E-006</v>
      </c>
      <c r="AW9" s="13" t="s">
        <v>42</v>
      </c>
      <c r="AZ9" s="13" t="s">
        <v>41</v>
      </c>
      <c r="BF9" s="12" t="n">
        <v>3.32929E-006</v>
      </c>
      <c r="BG9" s="13" t="s">
        <v>42</v>
      </c>
      <c r="BJ9" s="13" t="s">
        <v>41</v>
      </c>
      <c r="BP9" s="12" t="n">
        <v>1.92396E-006</v>
      </c>
      <c r="BQ9" s="13" t="s">
        <v>42</v>
      </c>
    </row>
    <row r="10" customFormat="false" ht="15" hidden="false" customHeight="false" outlineLevel="0" collapsed="false">
      <c r="B10" s="0" t="s">
        <v>43</v>
      </c>
      <c r="H10" s="12" t="n">
        <v>1.21864E-005</v>
      </c>
      <c r="I10" s="13" t="s">
        <v>42</v>
      </c>
      <c r="L10" s="13" t="s">
        <v>43</v>
      </c>
      <c r="R10" s="12" t="n">
        <v>1.25432E-005</v>
      </c>
      <c r="S10" s="13" t="s">
        <v>42</v>
      </c>
      <c r="U10" s="12" t="n">
        <f aca="false">R10+Recycling!R109</f>
        <v>1.2275196E-005</v>
      </c>
      <c r="V10" s="13" t="s">
        <v>43</v>
      </c>
      <c r="AB10" s="12" t="n">
        <v>1.78457E-006</v>
      </c>
      <c r="AC10" s="13" t="s">
        <v>42</v>
      </c>
      <c r="AF10" s="13" t="s">
        <v>43</v>
      </c>
      <c r="AL10" s="12" t="n">
        <v>3.04604E-006</v>
      </c>
      <c r="AM10" s="13" t="s">
        <v>42</v>
      </c>
      <c r="AP10" s="13" t="s">
        <v>43</v>
      </c>
      <c r="AV10" s="12" t="n">
        <v>2.6951E-006</v>
      </c>
      <c r="AW10" s="13" t="s">
        <v>42</v>
      </c>
      <c r="AZ10" s="13" t="s">
        <v>43</v>
      </c>
      <c r="BF10" s="12" t="n">
        <v>1.31593E-005</v>
      </c>
      <c r="BG10" s="13" t="s">
        <v>42</v>
      </c>
      <c r="BJ10" s="13" t="s">
        <v>43</v>
      </c>
      <c r="BP10" s="12" t="n">
        <v>1.38529E-005</v>
      </c>
      <c r="BQ10" s="13" t="s">
        <v>42</v>
      </c>
    </row>
    <row r="11" customFormat="false" ht="15" hidden="false" customHeight="false" outlineLevel="0" collapsed="false">
      <c r="B11" s="0" t="s">
        <v>44</v>
      </c>
      <c r="H11" s="12" t="n">
        <v>2.5135E-005</v>
      </c>
      <c r="I11" s="13" t="s">
        <v>38</v>
      </c>
      <c r="L11" s="13" t="s">
        <v>44</v>
      </c>
      <c r="R11" s="12" t="n">
        <v>4.72612E-006</v>
      </c>
      <c r="S11" s="13" t="s">
        <v>38</v>
      </c>
      <c r="T11" s="12" t="n">
        <f aca="false">SUM(R9:R10)</f>
        <v>2.76206E-005</v>
      </c>
      <c r="U11" s="12" t="n">
        <f aca="false">SUM(U9:U10)</f>
        <v>2.694684E-005</v>
      </c>
      <c r="V11" s="13" t="s">
        <v>44</v>
      </c>
      <c r="AB11" s="12" t="n">
        <v>3.55227E-006</v>
      </c>
      <c r="AC11" s="13" t="s">
        <v>38</v>
      </c>
      <c r="AF11" s="13" t="s">
        <v>44</v>
      </c>
      <c r="AL11" s="12" t="n">
        <v>5.73509E-006</v>
      </c>
      <c r="AM11" s="13" t="s">
        <v>38</v>
      </c>
      <c r="AP11" s="13" t="s">
        <v>44</v>
      </c>
      <c r="AV11" s="12" t="n">
        <v>4.45032E-006</v>
      </c>
      <c r="AW11" s="13" t="s">
        <v>38</v>
      </c>
      <c r="AZ11" s="13" t="s">
        <v>44</v>
      </c>
      <c r="BF11" s="12" t="n">
        <v>1.16005E-005</v>
      </c>
      <c r="BG11" s="13" t="s">
        <v>38</v>
      </c>
      <c r="BJ11" s="13" t="s">
        <v>44</v>
      </c>
      <c r="BP11" s="12" t="n">
        <v>2.77624E-006</v>
      </c>
      <c r="BQ11" s="13" t="s">
        <v>38</v>
      </c>
    </row>
    <row r="12" customFormat="false" ht="15" hidden="false" customHeight="false" outlineLevel="0" collapsed="false">
      <c r="B12" s="0" t="s">
        <v>45</v>
      </c>
      <c r="H12" s="0" t="n">
        <v>4.11443</v>
      </c>
      <c r="I12" s="0" t="s">
        <v>46</v>
      </c>
      <c r="L12" s="0" t="s">
        <v>45</v>
      </c>
      <c r="R12" s="0" t="n">
        <v>1.43068</v>
      </c>
      <c r="S12" s="0" t="s">
        <v>46</v>
      </c>
      <c r="V12" s="0" t="s">
        <v>45</v>
      </c>
      <c r="AB12" s="0" t="n">
        <v>1.17758</v>
      </c>
      <c r="AC12" s="0" t="s">
        <v>46</v>
      </c>
      <c r="AF12" s="0" t="s">
        <v>45</v>
      </c>
      <c r="AL12" s="0" t="n">
        <v>1.32416</v>
      </c>
      <c r="AM12" s="0" t="s">
        <v>46</v>
      </c>
      <c r="AP12" s="0" t="s">
        <v>45</v>
      </c>
      <c r="AV12" s="0" t="n">
        <v>1.4781</v>
      </c>
      <c r="AW12" s="0" t="s">
        <v>46</v>
      </c>
      <c r="AZ12" s="0" t="s">
        <v>45</v>
      </c>
      <c r="BF12" s="0" t="n">
        <v>1.92503</v>
      </c>
      <c r="BG12" s="0" t="s">
        <v>46</v>
      </c>
      <c r="BJ12" s="0" t="s">
        <v>45</v>
      </c>
      <c r="BP12" s="0" t="n">
        <v>0.86619</v>
      </c>
      <c r="BQ12" s="0" t="s">
        <v>46</v>
      </c>
    </row>
    <row r="13" customFormat="false" ht="15" hidden="false" customHeight="false" outlineLevel="0" collapsed="false">
      <c r="B13" s="0" t="s">
        <v>47</v>
      </c>
      <c r="H13" s="0" t="n">
        <v>15.01635</v>
      </c>
      <c r="I13" s="0" t="s">
        <v>48</v>
      </c>
      <c r="L13" s="0" t="s">
        <v>47</v>
      </c>
      <c r="R13" s="0" t="n">
        <v>18.49076</v>
      </c>
      <c r="S13" s="0" t="s">
        <v>48</v>
      </c>
      <c r="V13" s="0" t="s">
        <v>47</v>
      </c>
      <c r="AB13" s="12" t="n">
        <v>9.26896</v>
      </c>
      <c r="AC13" s="13" t="s">
        <v>48</v>
      </c>
      <c r="AF13" s="13" t="s">
        <v>47</v>
      </c>
      <c r="AL13" s="0" t="n">
        <v>11.36192</v>
      </c>
      <c r="AM13" s="13" t="s">
        <v>48</v>
      </c>
      <c r="AP13" s="13" t="s">
        <v>47</v>
      </c>
      <c r="AV13" s="12" t="n">
        <v>12.28548</v>
      </c>
      <c r="AW13" s="13" t="s">
        <v>48</v>
      </c>
      <c r="AZ13" s="13" t="s">
        <v>47</v>
      </c>
      <c r="BF13" s="0" t="n">
        <v>1.84147</v>
      </c>
      <c r="BG13" s="13" t="s">
        <v>48</v>
      </c>
      <c r="BJ13" s="13" t="s">
        <v>47</v>
      </c>
      <c r="BP13" s="0" t="n">
        <v>1.90522</v>
      </c>
      <c r="BQ13" s="13" t="s">
        <v>48</v>
      </c>
    </row>
    <row r="14" customFormat="false" ht="15" hidden="false" customHeight="false" outlineLevel="0" collapsed="false">
      <c r="B14" s="0" t="s">
        <v>49</v>
      </c>
      <c r="H14" s="0" t="n">
        <v>0.02472</v>
      </c>
      <c r="I14" s="0" t="s">
        <v>50</v>
      </c>
      <c r="L14" s="0" t="s">
        <v>49</v>
      </c>
      <c r="R14" s="0" t="n">
        <v>0.02029</v>
      </c>
      <c r="S14" s="0" t="s">
        <v>50</v>
      </c>
      <c r="V14" s="0" t="s">
        <v>49</v>
      </c>
      <c r="AB14" s="0" t="n">
        <v>0.01545</v>
      </c>
      <c r="AC14" s="0" t="s">
        <v>50</v>
      </c>
      <c r="AF14" s="0" t="s">
        <v>49</v>
      </c>
      <c r="AL14" s="0" t="n">
        <v>0.01576</v>
      </c>
      <c r="AM14" s="0" t="s">
        <v>50</v>
      </c>
      <c r="AP14" s="0" t="s">
        <v>49</v>
      </c>
      <c r="AV14" s="0" t="n">
        <v>0.01908</v>
      </c>
      <c r="AW14" s="0" t="s">
        <v>50</v>
      </c>
      <c r="AZ14" s="0" t="s">
        <v>49</v>
      </c>
      <c r="BF14" s="0" t="n">
        <v>0.0099</v>
      </c>
      <c r="BG14" s="0" t="s">
        <v>50</v>
      </c>
      <c r="BJ14" s="0" t="s">
        <v>49</v>
      </c>
      <c r="BP14" s="0" t="n">
        <v>0.00984</v>
      </c>
      <c r="BQ14" s="0" t="s">
        <v>50</v>
      </c>
    </row>
    <row r="15" customFormat="false" ht="15" hidden="false" customHeight="false" outlineLevel="0" collapsed="false">
      <c r="B15" s="0" t="s">
        <v>51</v>
      </c>
      <c r="H15" s="0" t="n">
        <v>0.00573</v>
      </c>
      <c r="I15" s="0" t="s">
        <v>52</v>
      </c>
      <c r="L15" s="0" t="s">
        <v>51</v>
      </c>
      <c r="R15" s="0" t="n">
        <v>0.00124</v>
      </c>
      <c r="S15" s="0" t="s">
        <v>52</v>
      </c>
      <c r="V15" s="0" t="s">
        <v>51</v>
      </c>
      <c r="AB15" s="0" t="n">
        <v>0.00084</v>
      </c>
      <c r="AC15" s="0" t="s">
        <v>52</v>
      </c>
      <c r="AF15" s="0" t="s">
        <v>51</v>
      </c>
      <c r="AL15" s="0" t="n">
        <v>0.00144</v>
      </c>
      <c r="AM15" s="0" t="s">
        <v>52</v>
      </c>
      <c r="AP15" s="0" t="s">
        <v>51</v>
      </c>
      <c r="AV15" s="0" t="n">
        <v>0.00128</v>
      </c>
      <c r="AW15" s="0" t="s">
        <v>52</v>
      </c>
      <c r="AZ15" s="0" t="s">
        <v>51</v>
      </c>
      <c r="BF15" s="0" t="n">
        <v>0.00503</v>
      </c>
      <c r="BG15" s="0" t="s">
        <v>52</v>
      </c>
      <c r="BJ15" s="0" t="s">
        <v>51</v>
      </c>
      <c r="BP15" s="0" t="n">
        <v>0.00486</v>
      </c>
      <c r="BQ15" s="0" t="s">
        <v>52</v>
      </c>
    </row>
    <row r="16" customFormat="false" ht="15" hidden="false" customHeight="false" outlineLevel="0" collapsed="false">
      <c r="B16" s="0" t="s">
        <v>53</v>
      </c>
      <c r="H16" s="12" t="n">
        <v>1.8274E-006</v>
      </c>
      <c r="I16" s="13" t="s">
        <v>54</v>
      </c>
      <c r="L16" s="13" t="s">
        <v>53</v>
      </c>
      <c r="R16" s="12" t="n">
        <v>1.23342E-006</v>
      </c>
      <c r="S16" s="13" t="s">
        <v>54</v>
      </c>
      <c r="V16" s="13" t="s">
        <v>53</v>
      </c>
      <c r="AB16" s="12" t="n">
        <v>7.39456E-007</v>
      </c>
      <c r="AC16" s="13" t="s">
        <v>54</v>
      </c>
      <c r="AF16" s="13" t="s">
        <v>53</v>
      </c>
      <c r="AL16" s="12" t="n">
        <v>7.37173E-007</v>
      </c>
      <c r="AM16" s="13" t="s">
        <v>54</v>
      </c>
      <c r="AP16" s="13" t="s">
        <v>53</v>
      </c>
      <c r="AV16" s="12" t="n">
        <v>1.41684E-006</v>
      </c>
      <c r="AW16" s="13" t="s">
        <v>54</v>
      </c>
      <c r="AZ16" s="13" t="s">
        <v>53</v>
      </c>
      <c r="BF16" s="12" t="n">
        <v>7.8499E-007</v>
      </c>
      <c r="BG16" s="13" t="s">
        <v>54</v>
      </c>
      <c r="BJ16" s="13" t="s">
        <v>53</v>
      </c>
      <c r="BP16" s="12" t="n">
        <v>6.17554E-007</v>
      </c>
      <c r="BQ16" s="13" t="s">
        <v>54</v>
      </c>
    </row>
    <row r="17" customFormat="false" ht="15" hidden="false" customHeight="false" outlineLevel="0" collapsed="false">
      <c r="B17" s="0" t="s">
        <v>55</v>
      </c>
      <c r="H17" s="0" t="n">
        <v>0.01158</v>
      </c>
      <c r="I17" s="0" t="s">
        <v>56</v>
      </c>
      <c r="L17" s="0" t="s">
        <v>55</v>
      </c>
      <c r="R17" s="0" t="n">
        <v>0.0106</v>
      </c>
      <c r="S17" s="0" t="s">
        <v>56</v>
      </c>
      <c r="V17" s="0" t="s">
        <v>55</v>
      </c>
      <c r="AB17" s="0" t="n">
        <v>0.00658</v>
      </c>
      <c r="AC17" s="0" t="s">
        <v>56</v>
      </c>
      <c r="AF17" s="0" t="s">
        <v>55</v>
      </c>
      <c r="AL17" s="0" t="n">
        <v>0.00562</v>
      </c>
      <c r="AM17" s="0" t="s">
        <v>56</v>
      </c>
      <c r="AP17" s="0" t="s">
        <v>55</v>
      </c>
      <c r="AV17" s="0" t="n">
        <v>0.00758</v>
      </c>
      <c r="AW17" s="0" t="s">
        <v>56</v>
      </c>
      <c r="AZ17" s="0" t="s">
        <v>55</v>
      </c>
      <c r="BF17" s="0" t="n">
        <v>0.00646</v>
      </c>
      <c r="BG17" s="0" t="s">
        <v>56</v>
      </c>
      <c r="BJ17" s="0" t="s">
        <v>55</v>
      </c>
      <c r="BP17" s="0" t="n">
        <v>0.00557</v>
      </c>
      <c r="BQ17" s="0" t="s">
        <v>56</v>
      </c>
    </row>
    <row r="18" customFormat="false" ht="15" hidden="false" customHeight="false" outlineLevel="0" collapsed="false">
      <c r="B18" s="0" t="s">
        <v>57</v>
      </c>
      <c r="H18" s="0" t="n">
        <v>0.05783</v>
      </c>
      <c r="I18" s="0" t="s">
        <v>58</v>
      </c>
      <c r="L18" s="0" t="s">
        <v>57</v>
      </c>
      <c r="R18" s="0" t="n">
        <v>0.05802</v>
      </c>
      <c r="S18" s="0" t="s">
        <v>58</v>
      </c>
      <c r="V18" s="0" t="s">
        <v>57</v>
      </c>
      <c r="AB18" s="0" t="n">
        <v>0.03632</v>
      </c>
      <c r="AC18" s="0" t="s">
        <v>58</v>
      </c>
      <c r="AF18" s="0" t="s">
        <v>57</v>
      </c>
      <c r="AL18" s="0" t="n">
        <v>0.03502</v>
      </c>
      <c r="AM18" s="0" t="s">
        <v>58</v>
      </c>
      <c r="AP18" s="0" t="s">
        <v>57</v>
      </c>
      <c r="AV18" s="0" t="n">
        <v>0.04534</v>
      </c>
      <c r="AW18" s="0" t="s">
        <v>58</v>
      </c>
      <c r="AZ18" s="0" t="s">
        <v>57</v>
      </c>
      <c r="BF18" s="0" t="n">
        <v>0.02705</v>
      </c>
      <c r="BG18" s="0" t="s">
        <v>58</v>
      </c>
      <c r="BJ18" s="0" t="s">
        <v>57</v>
      </c>
      <c r="BP18" s="0" t="n">
        <v>0.02767</v>
      </c>
      <c r="BQ18" s="0" t="s">
        <v>58</v>
      </c>
    </row>
    <row r="19" customFormat="false" ht="15" hidden="false" customHeight="false" outlineLevel="0" collapsed="false">
      <c r="B19" s="0" t="s">
        <v>59</v>
      </c>
      <c r="H19" s="0" t="n">
        <v>0.22917</v>
      </c>
      <c r="I19" s="0" t="s">
        <v>60</v>
      </c>
      <c r="L19" s="0" t="s">
        <v>59</v>
      </c>
      <c r="R19" s="0" t="n">
        <v>0.20654</v>
      </c>
      <c r="S19" s="0" t="s">
        <v>60</v>
      </c>
      <c r="V19" s="0" t="s">
        <v>59</v>
      </c>
      <c r="AB19" s="0" t="n">
        <v>0.16694</v>
      </c>
      <c r="AC19" s="0" t="s">
        <v>60</v>
      </c>
      <c r="AF19" s="0" t="s">
        <v>59</v>
      </c>
      <c r="AL19" s="0" t="n">
        <v>0.154</v>
      </c>
      <c r="AM19" s="0" t="s">
        <v>60</v>
      </c>
      <c r="AP19" s="0" t="s">
        <v>59</v>
      </c>
      <c r="AV19" s="0" t="n">
        <v>0.19186</v>
      </c>
      <c r="AW19" s="0" t="s">
        <v>60</v>
      </c>
      <c r="AZ19" s="0" t="s">
        <v>59</v>
      </c>
      <c r="BF19" s="0" t="n">
        <v>0.09109</v>
      </c>
      <c r="BG19" s="0" t="s">
        <v>60</v>
      </c>
      <c r="BJ19" s="0" t="s">
        <v>59</v>
      </c>
      <c r="BP19" s="0" t="n">
        <v>0.10404</v>
      </c>
      <c r="BQ19" s="0" t="s">
        <v>60</v>
      </c>
    </row>
    <row r="20" customFormat="false" ht="15" hidden="false" customHeight="false" outlineLevel="0" collapsed="false">
      <c r="B20" s="0" t="s">
        <v>61</v>
      </c>
      <c r="H20" s="0" t="n">
        <v>15.68326</v>
      </c>
      <c r="I20" s="0" t="s">
        <v>62</v>
      </c>
      <c r="L20" s="0" t="s">
        <v>61</v>
      </c>
      <c r="R20" s="0" t="n">
        <v>6.97262</v>
      </c>
      <c r="S20" s="0" t="s">
        <v>62</v>
      </c>
      <c r="V20" s="0" t="s">
        <v>61</v>
      </c>
      <c r="AB20" s="0" t="n">
        <v>5.00015</v>
      </c>
      <c r="AC20" s="0" t="s">
        <v>62</v>
      </c>
      <c r="AF20" s="0" t="s">
        <v>61</v>
      </c>
      <c r="AL20" s="0" t="n">
        <v>5.58113</v>
      </c>
      <c r="AM20" s="0" t="s">
        <v>62</v>
      </c>
      <c r="AP20" s="0" t="s">
        <v>61</v>
      </c>
      <c r="AV20" s="0" t="n">
        <v>7.6298</v>
      </c>
      <c r="AW20" s="0" t="s">
        <v>62</v>
      </c>
      <c r="AZ20" s="0" t="s">
        <v>61</v>
      </c>
      <c r="BF20" s="0" t="n">
        <v>8.01798</v>
      </c>
      <c r="BG20" s="0" t="s">
        <v>62</v>
      </c>
      <c r="BJ20" s="0" t="s">
        <v>61</v>
      </c>
      <c r="BP20" s="0" t="n">
        <v>4.95109</v>
      </c>
      <c r="BQ20" s="0" t="s">
        <v>62</v>
      </c>
    </row>
    <row r="21" customFormat="false" ht="15" hidden="false" customHeight="false" outlineLevel="0" collapsed="false">
      <c r="AO21" s="14"/>
    </row>
    <row r="22" customFormat="false" ht="15" hidden="false" customHeight="false" outlineLevel="0" collapsed="false">
      <c r="B22" s="6" t="s">
        <v>63</v>
      </c>
      <c r="C22" s="15" t="n">
        <v>136.31</v>
      </c>
      <c r="D22" s="15" t="n">
        <v>152.467172326988</v>
      </c>
      <c r="E22" s="15" t="n">
        <v>157.08</v>
      </c>
      <c r="F22" s="15" t="n">
        <v>171.910126159296</v>
      </c>
      <c r="G22" s="15" t="n">
        <v>124.1</v>
      </c>
      <c r="H22" s="15" t="n">
        <v>272.114782702884</v>
      </c>
      <c r="I22" s="15" t="n">
        <v>197.41872402426</v>
      </c>
      <c r="J22" s="16" t="s">
        <v>64</v>
      </c>
    </row>
    <row r="23" customFormat="false" ht="15" hidden="false" customHeight="false" outlineLevel="0" collapsed="false">
      <c r="B23" s="6" t="s">
        <v>65</v>
      </c>
      <c r="C23" s="17" t="n">
        <v>158.317535552206</v>
      </c>
      <c r="D23" s="17" t="n">
        <v>158.47437844641</v>
      </c>
      <c r="E23" s="17" t="n">
        <v>158.291084158831</v>
      </c>
      <c r="F23" s="17" t="n">
        <v>158.443074910041</v>
      </c>
      <c r="G23" s="17" t="n">
        <v>159.43</v>
      </c>
      <c r="H23" s="17" t="n">
        <v>158.468209910082</v>
      </c>
      <c r="I23" s="17" t="n">
        <v>157.996995327638</v>
      </c>
      <c r="K23" s="0" t="str">
        <f aca="false">B23</f>
        <v>capacity (Wh/cell)</v>
      </c>
      <c r="L23" s="13" t="n">
        <f aca="false">C23</f>
        <v>158.317535552206</v>
      </c>
      <c r="M23" s="13" t="n">
        <f aca="false">D23</f>
        <v>158.47437844641</v>
      </c>
      <c r="N23" s="13" t="n">
        <f aca="false">E23</f>
        <v>158.291084158831</v>
      </c>
      <c r="O23" s="13" t="n">
        <f aca="false">F23</f>
        <v>158.443074910041</v>
      </c>
      <c r="P23" s="13" t="n">
        <f aca="false">G23</f>
        <v>159.43</v>
      </c>
      <c r="Q23" s="13" t="n">
        <f aca="false">H23</f>
        <v>158.468209910082</v>
      </c>
      <c r="R23" s="13" t="n">
        <f aca="false">I23</f>
        <v>157.996995327638</v>
      </c>
    </row>
    <row r="24" customFormat="false" ht="15" hidden="false" customHeight="false" outlineLevel="0" collapsed="false">
      <c r="C24" s="6" t="s">
        <v>66</v>
      </c>
      <c r="D24" s="6" t="s">
        <v>67</v>
      </c>
      <c r="E24" s="6" t="s">
        <v>68</v>
      </c>
      <c r="F24" s="6" t="s">
        <v>69</v>
      </c>
      <c r="G24" s="6" t="s">
        <v>70</v>
      </c>
      <c r="H24" s="6" t="s">
        <v>71</v>
      </c>
      <c r="I24" s="6" t="s">
        <v>72</v>
      </c>
      <c r="K24" s="6" t="s">
        <v>73</v>
      </c>
      <c r="L24" s="6" t="str">
        <f aca="false">C24</f>
        <v>NaNMC</v>
      </c>
      <c r="M24" s="6" t="str">
        <f aca="false">D24</f>
        <v>NaMVP</v>
      </c>
      <c r="N24" s="6" t="str">
        <f aca="false">E24</f>
        <v>NaMMO</v>
      </c>
      <c r="O24" s="6" t="str">
        <f aca="false">F24</f>
        <v>NaNMMT</v>
      </c>
      <c r="P24" s="6" t="str">
        <f aca="false">G24</f>
        <v>NaPBA</v>
      </c>
      <c r="Q24" s="6" t="str">
        <f aca="false">H24</f>
        <v>LiNMC</v>
      </c>
      <c r="R24" s="6" t="str">
        <f aca="false">I24</f>
        <v>LiFP</v>
      </c>
    </row>
    <row r="25" customFormat="false" ht="15" hidden="false" customHeight="false" outlineLevel="0" collapsed="false">
      <c r="A25" s="0" t="s">
        <v>74</v>
      </c>
      <c r="B25" s="0" t="str">
        <f aca="false">B5</f>
        <v>Acidification</v>
      </c>
      <c r="C25" s="0" t="n">
        <f aca="false">H5</f>
        <v>0.15678</v>
      </c>
      <c r="D25" s="0" t="n">
        <f aca="false">R5</f>
        <v>0.13554</v>
      </c>
      <c r="E25" s="0" t="n">
        <f aca="false">AB5</f>
        <v>0.07892</v>
      </c>
      <c r="F25" s="0" t="n">
        <f aca="false">AL5</f>
        <v>0.08394</v>
      </c>
      <c r="G25" s="0" t="n">
        <f aca="false">AV5</f>
        <v>0.09139</v>
      </c>
      <c r="H25" s="0" t="n">
        <f aca="false">BF5</f>
        <v>0.07144</v>
      </c>
      <c r="I25" s="0" t="n">
        <f aca="false">BP5</f>
        <v>0.05301</v>
      </c>
      <c r="J25" s="0" t="str">
        <f aca="false">I5</f>
        <v>molc H+ eq</v>
      </c>
      <c r="K25" s="6" t="s">
        <v>74</v>
      </c>
      <c r="L25" s="13" t="n">
        <f aca="false">C25</f>
        <v>0.15678</v>
      </c>
      <c r="M25" s="13" t="n">
        <f aca="false">D25</f>
        <v>0.13554</v>
      </c>
      <c r="N25" s="13" t="n">
        <f aca="false">E25</f>
        <v>0.07892</v>
      </c>
      <c r="O25" s="13" t="n">
        <f aca="false">F25</f>
        <v>0.08394</v>
      </c>
      <c r="P25" s="13" t="n">
        <f aca="false">G25</f>
        <v>0.09139</v>
      </c>
      <c r="Q25" s="13" t="n">
        <f aca="false">H25</f>
        <v>0.07144</v>
      </c>
      <c r="R25" s="13" t="n">
        <f aca="false">I25</f>
        <v>0.05301</v>
      </c>
      <c r="S25" s="0" t="str">
        <f aca="false">J25</f>
        <v>molc H+ eq</v>
      </c>
    </row>
    <row r="26" customFormat="false" ht="15" hidden="false" customHeight="false" outlineLevel="0" collapsed="false">
      <c r="A26" s="0" t="s">
        <v>75</v>
      </c>
      <c r="B26" s="0" t="str">
        <f aca="false">B6</f>
        <v>Climate change</v>
      </c>
      <c r="C26" s="0" t="n">
        <f aca="false">H6</f>
        <v>13.71866</v>
      </c>
      <c r="D26" s="0" t="n">
        <f aca="false">R6</f>
        <v>14.20745</v>
      </c>
      <c r="E26" s="0" t="n">
        <f aca="false">AB6</f>
        <v>8.28422</v>
      </c>
      <c r="F26" s="0" t="n">
        <f aca="false">AL6</f>
        <v>8.01709</v>
      </c>
      <c r="G26" s="0" t="n">
        <f aca="false">AV6</f>
        <v>13.87795</v>
      </c>
      <c r="H26" s="0" t="n">
        <f aca="false">BF6</f>
        <v>7.10008</v>
      </c>
      <c r="I26" s="0" t="n">
        <f aca="false">BP6</f>
        <v>7.83497</v>
      </c>
      <c r="J26" s="0" t="str">
        <f aca="false">I6</f>
        <v>kg CO2 eq</v>
      </c>
      <c r="K26" s="6" t="s">
        <v>75</v>
      </c>
      <c r="L26" s="13" t="n">
        <f aca="false">C26</f>
        <v>13.71866</v>
      </c>
      <c r="M26" s="13" t="n">
        <f aca="false">D26</f>
        <v>14.20745</v>
      </c>
      <c r="N26" s="13" t="n">
        <f aca="false">E26</f>
        <v>8.28422</v>
      </c>
      <c r="O26" s="13" t="n">
        <f aca="false">F26</f>
        <v>8.01709</v>
      </c>
      <c r="P26" s="13" t="n">
        <f aca="false">G26</f>
        <v>13.87795</v>
      </c>
      <c r="Q26" s="13" t="n">
        <f aca="false">H26</f>
        <v>7.10008</v>
      </c>
      <c r="R26" s="13" t="n">
        <f aca="false">I26</f>
        <v>7.83497</v>
      </c>
      <c r="S26" s="0" t="str">
        <f aca="false">J26</f>
        <v>kg CO2 eq</v>
      </c>
    </row>
    <row r="27" customFormat="false" ht="15" hidden="false" customHeight="false" outlineLevel="0" collapsed="false">
      <c r="A27" s="0" t="s">
        <v>76</v>
      </c>
      <c r="B27" s="0" t="str">
        <f aca="false">B7</f>
        <v>Freshwater ecotoxicity</v>
      </c>
      <c r="C27" s="0" t="n">
        <f aca="false">H7</f>
        <v>549.87634</v>
      </c>
      <c r="D27" s="0" t="n">
        <f aca="false">R7</f>
        <v>376.75458</v>
      </c>
      <c r="E27" s="0" t="n">
        <f aca="false">AB7</f>
        <v>123.10079</v>
      </c>
      <c r="F27" s="0" t="n">
        <f aca="false">AL7</f>
        <v>203.26992</v>
      </c>
      <c r="G27" s="0" t="n">
        <f aca="false">AV7</f>
        <v>208.92841</v>
      </c>
      <c r="H27" s="0" t="n">
        <f aca="false">BF7</f>
        <v>969.27582</v>
      </c>
      <c r="I27" s="0" t="n">
        <f aca="false">BP7</f>
        <v>1256.83518</v>
      </c>
      <c r="J27" s="0" t="str">
        <f aca="false">I7</f>
        <v>CTUe</v>
      </c>
      <c r="K27" s="6" t="s">
        <v>77</v>
      </c>
      <c r="L27" s="12" t="n">
        <f aca="false">(C29+C30)*1000</f>
        <v>0.01834956</v>
      </c>
      <c r="M27" s="12" t="n">
        <f aca="false">(D29+D30)*1000</f>
        <v>0.0276206</v>
      </c>
      <c r="N27" s="12" t="n">
        <f aca="false">(E29+E30)*1000</f>
        <v>0.002749595</v>
      </c>
      <c r="O27" s="12" t="n">
        <f aca="false">(F29+F30)*1000</f>
        <v>0.00466717</v>
      </c>
      <c r="P27" s="12" t="n">
        <f aca="false">(G29+G30)*1000</f>
        <v>0.0043253</v>
      </c>
      <c r="Q27" s="12" t="n">
        <f aca="false">(H29+H30)*1000</f>
        <v>0.01648859</v>
      </c>
      <c r="R27" s="12" t="n">
        <f aca="false">(I29+I30)*1000</f>
        <v>0.01577686</v>
      </c>
      <c r="S27" s="13" t="s">
        <v>78</v>
      </c>
    </row>
    <row r="28" customFormat="false" ht="15" hidden="false" customHeight="false" outlineLevel="0" collapsed="false">
      <c r="A28" s="0" t="s">
        <v>79</v>
      </c>
      <c r="B28" s="0" t="str">
        <f aca="false">B8</f>
        <v>Freshwater eutrophication</v>
      </c>
      <c r="C28" s="0" t="n">
        <f aca="false">H8</f>
        <v>0.00493</v>
      </c>
      <c r="D28" s="0" t="n">
        <f aca="false">R8</f>
        <v>0.00581</v>
      </c>
      <c r="E28" s="0" t="n">
        <f aca="false">AB8</f>
        <v>0.00278</v>
      </c>
      <c r="F28" s="0" t="n">
        <f aca="false">AL8</f>
        <v>0.0026</v>
      </c>
      <c r="G28" s="0" t="n">
        <f aca="false">AV8</f>
        <v>0.00398</v>
      </c>
      <c r="H28" s="0" t="n">
        <f aca="false">BF8</f>
        <v>0.00541</v>
      </c>
      <c r="I28" s="0" t="n">
        <f aca="false">BP8</f>
        <v>0.01107</v>
      </c>
      <c r="J28" s="0" t="str">
        <f aca="false">I8</f>
        <v>kg P eq</v>
      </c>
      <c r="K28" s="6" t="s">
        <v>80</v>
      </c>
      <c r="L28" s="13" t="n">
        <f aca="false">C35</f>
        <v>0.00573</v>
      </c>
      <c r="M28" s="13" t="n">
        <f aca="false">D35</f>
        <v>0.00124</v>
      </c>
      <c r="N28" s="13" t="n">
        <f aca="false">E35</f>
        <v>0.00084</v>
      </c>
      <c r="O28" s="13" t="n">
        <f aca="false">F35</f>
        <v>0.00144</v>
      </c>
      <c r="P28" s="13" t="n">
        <f aca="false">G35</f>
        <v>0.00128</v>
      </c>
      <c r="Q28" s="13" t="n">
        <f aca="false">H35</f>
        <v>0.00503</v>
      </c>
      <c r="R28" s="13" t="n">
        <f aca="false">I35</f>
        <v>0.00486</v>
      </c>
      <c r="S28" s="0" t="str">
        <f aca="false">J35</f>
        <v>kg Sb eq</v>
      </c>
    </row>
    <row r="29" customFormat="false" ht="15" hidden="false" customHeight="false" outlineLevel="0" collapsed="false">
      <c r="A29" s="0" t="s">
        <v>81</v>
      </c>
      <c r="B29" s="0" t="str">
        <f aca="false">B9</f>
        <v>Human toxicity, cancer effects</v>
      </c>
      <c r="C29" s="0" t="n">
        <f aca="false">H9</f>
        <v>6.16316E-006</v>
      </c>
      <c r="D29" s="0" t="n">
        <f aca="false">R9</f>
        <v>1.50774E-005</v>
      </c>
      <c r="E29" s="0" t="n">
        <f aca="false">AB9</f>
        <v>9.65025E-007</v>
      </c>
      <c r="F29" s="0" t="n">
        <f aca="false">AL9</f>
        <v>1.62113E-006</v>
      </c>
      <c r="G29" s="0" t="n">
        <f aca="false">AV9</f>
        <v>1.6302E-006</v>
      </c>
      <c r="H29" s="0" t="n">
        <f aca="false">BF9</f>
        <v>3.32929E-006</v>
      </c>
      <c r="I29" s="0" t="n">
        <f aca="false">BP9</f>
        <v>1.92396E-006</v>
      </c>
      <c r="J29" s="0" t="str">
        <f aca="false">I9</f>
        <v>CTUh</v>
      </c>
      <c r="K29" s="6" t="s">
        <v>82</v>
      </c>
      <c r="L29" s="13" t="n">
        <f aca="false">C36</f>
        <v>1.8274E-006</v>
      </c>
      <c r="M29" s="13" t="n">
        <f aca="false">D36</f>
        <v>1.23342E-006</v>
      </c>
      <c r="N29" s="13" t="n">
        <f aca="false">E36</f>
        <v>7.39456E-007</v>
      </c>
      <c r="O29" s="13" t="n">
        <f aca="false">F36</f>
        <v>7.37173E-007</v>
      </c>
      <c r="P29" s="13" t="n">
        <f aca="false">G36</f>
        <v>1.41684E-006</v>
      </c>
      <c r="Q29" s="13" t="n">
        <f aca="false">H36</f>
        <v>7.8499E-007</v>
      </c>
      <c r="R29" s="13" t="n">
        <f aca="false">I36</f>
        <v>6.17554E-007</v>
      </c>
      <c r="S29" s="0" t="str">
        <f aca="false">J36</f>
        <v>kg CFC-11 eq</v>
      </c>
    </row>
    <row r="30" customFormat="false" ht="15" hidden="false" customHeight="false" outlineLevel="0" collapsed="false">
      <c r="A30" s="0" t="s">
        <v>83</v>
      </c>
      <c r="B30" s="0" t="str">
        <f aca="false">B10</f>
        <v>Human toxicity, non-cancer effects</v>
      </c>
      <c r="C30" s="0" t="n">
        <f aca="false">H10</f>
        <v>1.21864E-005</v>
      </c>
      <c r="D30" s="0" t="n">
        <f aca="false">R10</f>
        <v>1.25432E-005</v>
      </c>
      <c r="E30" s="0" t="n">
        <f aca="false">AB10</f>
        <v>1.78457E-006</v>
      </c>
      <c r="F30" s="0" t="n">
        <f aca="false">AL10</f>
        <v>3.04604E-006</v>
      </c>
      <c r="G30" s="0" t="n">
        <f aca="false">AV10</f>
        <v>2.6951E-006</v>
      </c>
      <c r="H30" s="0" t="n">
        <f aca="false">BF10</f>
        <v>1.31593E-005</v>
      </c>
      <c r="I30" s="0" t="n">
        <f aca="false">BP10</f>
        <v>1.38529E-005</v>
      </c>
      <c r="J30" s="0" t="str">
        <f aca="false">I10</f>
        <v>CTUh</v>
      </c>
      <c r="K30" s="0" t="s">
        <v>84</v>
      </c>
      <c r="L30" s="0" t="n">
        <f aca="false">C37</f>
        <v>0.01158</v>
      </c>
      <c r="M30" s="0" t="n">
        <f aca="false">D37</f>
        <v>0.0106</v>
      </c>
      <c r="N30" s="0" t="n">
        <f aca="false">E37</f>
        <v>0.00658</v>
      </c>
      <c r="O30" s="0" t="n">
        <f aca="false">F37</f>
        <v>0.00562</v>
      </c>
      <c r="P30" s="0" t="n">
        <f aca="false">G37</f>
        <v>0.00758</v>
      </c>
      <c r="Q30" s="0" t="n">
        <f aca="false">H37</f>
        <v>0.00646</v>
      </c>
      <c r="R30" s="0" t="n">
        <f aca="false">I37</f>
        <v>0.00557</v>
      </c>
      <c r="S30" s="0" t="str">
        <f aca="false">J37</f>
        <v>kg PM2.5 eq</v>
      </c>
    </row>
    <row r="31" customFormat="false" ht="15" hidden="false" customHeight="false" outlineLevel="0" collapsed="false">
      <c r="A31" s="0" t="s">
        <v>85</v>
      </c>
      <c r="B31" s="0" t="str">
        <f aca="false">B11</f>
        <v>Ionizing radiation E (interim)</v>
      </c>
      <c r="C31" s="0" t="n">
        <f aca="false">H11</f>
        <v>2.5135E-005</v>
      </c>
      <c r="D31" s="0" t="n">
        <f aca="false">R11</f>
        <v>4.72612E-006</v>
      </c>
      <c r="E31" s="0" t="n">
        <f aca="false">AB11</f>
        <v>3.55227E-006</v>
      </c>
      <c r="F31" s="0" t="n">
        <f aca="false">AL11</f>
        <v>5.73509E-006</v>
      </c>
      <c r="G31" s="0" t="n">
        <f aca="false">AV11</f>
        <v>4.45032E-006</v>
      </c>
      <c r="H31" s="0" t="n">
        <f aca="false">BF11</f>
        <v>1.16005E-005</v>
      </c>
      <c r="I31" s="0" t="n">
        <f aca="false">BP11</f>
        <v>2.77624E-006</v>
      </c>
      <c r="J31" s="0" t="str">
        <f aca="false">I11</f>
        <v>CTUe</v>
      </c>
    </row>
    <row r="32" customFormat="false" ht="15" hidden="false" customHeight="false" outlineLevel="0" collapsed="false">
      <c r="A32" s="0" t="s">
        <v>86</v>
      </c>
      <c r="B32" s="0" t="str">
        <f aca="false">B12</f>
        <v>Ionizing radiation HH</v>
      </c>
      <c r="C32" s="0" t="n">
        <f aca="false">H12</f>
        <v>4.11443</v>
      </c>
      <c r="D32" s="0" t="n">
        <f aca="false">R12</f>
        <v>1.43068</v>
      </c>
      <c r="E32" s="0" t="n">
        <f aca="false">AB12</f>
        <v>1.17758</v>
      </c>
      <c r="F32" s="0" t="n">
        <f aca="false">AL12</f>
        <v>1.32416</v>
      </c>
      <c r="G32" s="0" t="n">
        <f aca="false">AV12</f>
        <v>1.4781</v>
      </c>
      <c r="H32" s="0" t="n">
        <f aca="false">BF12</f>
        <v>1.92503</v>
      </c>
      <c r="I32" s="0" t="n">
        <f aca="false">BP12</f>
        <v>0.86619</v>
      </c>
      <c r="J32" s="0" t="str">
        <f aca="false">I12</f>
        <v>kBq U235 eq</v>
      </c>
      <c r="K32" s="6" t="s">
        <v>87</v>
      </c>
      <c r="L32" s="6" t="str">
        <f aca="false">L24</f>
        <v>NaNMC</v>
      </c>
      <c r="M32" s="6" t="str">
        <f aca="false">M24</f>
        <v>NaMVP</v>
      </c>
      <c r="N32" s="6" t="str">
        <f aca="false">N24</f>
        <v>NaMMO</v>
      </c>
      <c r="O32" s="6" t="str">
        <f aca="false">O24</f>
        <v>NaNMMT</v>
      </c>
      <c r="P32" s="6" t="str">
        <f aca="false">P24</f>
        <v>NaPBA</v>
      </c>
      <c r="Q32" s="6" t="str">
        <f aca="false">Q24</f>
        <v>LiNMC</v>
      </c>
      <c r="R32" s="6" t="str">
        <f aca="false">R24</f>
        <v>LiFP</v>
      </c>
    </row>
    <row r="33" customFormat="false" ht="15" hidden="false" customHeight="false" outlineLevel="0" collapsed="false">
      <c r="A33" s="0" t="s">
        <v>82</v>
      </c>
      <c r="B33" s="0" t="str">
        <f aca="false">B13</f>
        <v>Land use</v>
      </c>
      <c r="C33" s="0" t="n">
        <f aca="false">H13</f>
        <v>15.01635</v>
      </c>
      <c r="D33" s="0" t="n">
        <f aca="false">R13</f>
        <v>18.49076</v>
      </c>
      <c r="E33" s="0" t="n">
        <f aca="false">AB13</f>
        <v>9.26896</v>
      </c>
      <c r="F33" s="0" t="n">
        <f aca="false">AL13</f>
        <v>11.36192</v>
      </c>
      <c r="G33" s="0" t="n">
        <f aca="false">AV13</f>
        <v>12.28548</v>
      </c>
      <c r="H33" s="0" t="n">
        <f aca="false">BF13</f>
        <v>1.84147</v>
      </c>
      <c r="I33" s="0" t="n">
        <f aca="false">BP13</f>
        <v>1.90522</v>
      </c>
      <c r="J33" s="0" t="str">
        <f aca="false">I13</f>
        <v>kg C deficit</v>
      </c>
      <c r="K33" s="6" t="str">
        <f aca="false">K25</f>
        <v>AP</v>
      </c>
      <c r="L33" s="13" t="n">
        <f aca="false">L25/C$23*1000</f>
        <v>0.99028828015265</v>
      </c>
      <c r="M33" s="13" t="n">
        <f aca="false">M25/D$23*1000</f>
        <v>0.855280212036512</v>
      </c>
      <c r="N33" s="13" t="n">
        <f aca="false">N25/E$23*1000</f>
        <v>0.498575143504676</v>
      </c>
      <c r="O33" s="13" t="n">
        <f aca="false">O25/F$23*1000</f>
        <v>0.529780175294239</v>
      </c>
      <c r="P33" s="13" t="n">
        <f aca="false">P25/G$23*1000</f>
        <v>0.573229630558866</v>
      </c>
      <c r="Q33" s="13" t="n">
        <f aca="false">Q25/H$23*1000</f>
        <v>0.450815971484354</v>
      </c>
      <c r="R33" s="13" t="n">
        <f aca="false">R25/I$23*1000</f>
        <v>0.335512709530161</v>
      </c>
      <c r="S33" s="0" t="str">
        <f aca="false">S25</f>
        <v>molc H+ eq</v>
      </c>
    </row>
    <row r="34" customFormat="false" ht="15" hidden="false" customHeight="false" outlineLevel="0" collapsed="false">
      <c r="A34" s="0" t="s">
        <v>84</v>
      </c>
      <c r="B34" s="0" t="str">
        <f aca="false">B14</f>
        <v>Marine eutrophication</v>
      </c>
      <c r="C34" s="0" t="n">
        <f aca="false">H14</f>
        <v>0.02472</v>
      </c>
      <c r="D34" s="0" t="n">
        <f aca="false">R14</f>
        <v>0.02029</v>
      </c>
      <c r="E34" s="0" t="n">
        <f aca="false">AB14</f>
        <v>0.01545</v>
      </c>
      <c r="F34" s="0" t="n">
        <f aca="false">AL14</f>
        <v>0.01576</v>
      </c>
      <c r="G34" s="0" t="n">
        <f aca="false">AV14</f>
        <v>0.01908</v>
      </c>
      <c r="H34" s="0" t="n">
        <f aca="false">BF14</f>
        <v>0.0099</v>
      </c>
      <c r="I34" s="0" t="n">
        <f aca="false">BP14</f>
        <v>0.00984</v>
      </c>
      <c r="J34" s="0" t="str">
        <f aca="false">I14</f>
        <v>kg N eq</v>
      </c>
      <c r="K34" s="6" t="str">
        <f aca="false">K26</f>
        <v>GWP</v>
      </c>
      <c r="L34" s="13" t="n">
        <f aca="false">L26/C$23*1000</f>
        <v>86.6528142454328</v>
      </c>
      <c r="M34" s="13" t="n">
        <f aca="false">M26/D$23*1000</f>
        <v>89.6514006824417</v>
      </c>
      <c r="N34" s="13" t="n">
        <f aca="false">N26/E$23*1000</f>
        <v>52.3353544769933</v>
      </c>
      <c r="O34" s="13" t="n">
        <f aca="false">O26/F$23*1000</f>
        <v>50.5991821009017</v>
      </c>
      <c r="P34" s="13" t="n">
        <f aca="false">P26/G$23*1000</f>
        <v>87.0472934830333</v>
      </c>
      <c r="Q34" s="13" t="n">
        <f aca="false">Q26/H$23*1000</f>
        <v>44.8044437684299</v>
      </c>
      <c r="R34" s="13" t="n">
        <f aca="false">R26/I$23*1000</f>
        <v>49.5893607581122</v>
      </c>
      <c r="S34" s="0" t="str">
        <f aca="false">S26</f>
        <v>kg CO2 eq</v>
      </c>
    </row>
    <row r="35" customFormat="false" ht="15" hidden="false" customHeight="false" outlineLevel="0" collapsed="false">
      <c r="A35" s="0" t="s">
        <v>88</v>
      </c>
      <c r="B35" s="0" t="str">
        <f aca="false">B15</f>
        <v>Mineral, fossil &amp; ren resource depletion</v>
      </c>
      <c r="C35" s="0" t="n">
        <f aca="false">H15</f>
        <v>0.00573</v>
      </c>
      <c r="D35" s="0" t="n">
        <f aca="false">R15</f>
        <v>0.00124</v>
      </c>
      <c r="E35" s="0" t="n">
        <f aca="false">AB15</f>
        <v>0.00084</v>
      </c>
      <c r="F35" s="0" t="n">
        <f aca="false">AL15</f>
        <v>0.00144</v>
      </c>
      <c r="G35" s="0" t="n">
        <f aca="false">AV15</f>
        <v>0.00128</v>
      </c>
      <c r="H35" s="0" t="n">
        <f aca="false">BF15</f>
        <v>0.00503</v>
      </c>
      <c r="I35" s="0" t="n">
        <f aca="false">BP15</f>
        <v>0.00486</v>
      </c>
      <c r="J35" s="0" t="str">
        <f aca="false">I15</f>
        <v>kg Sb eq</v>
      </c>
      <c r="K35" s="6" t="str">
        <f aca="false">K27</f>
        <v>Htox</v>
      </c>
      <c r="L35" s="13" t="n">
        <f aca="false">L27/C$23*1000</f>
        <v>0.115903522221953</v>
      </c>
      <c r="M35" s="13" t="n">
        <f aca="false">M27/D$23*1000</f>
        <v>0.174290634680358</v>
      </c>
      <c r="N35" s="13" t="n">
        <f aca="false">N27/E$23*1000</f>
        <v>0.0173704982476526</v>
      </c>
      <c r="O35" s="13" t="n">
        <f aca="false">O27/F$23*1000</f>
        <v>0.02945644675635</v>
      </c>
      <c r="P35" s="13" t="n">
        <f aca="false">P27/G$23*1000</f>
        <v>0.0271297748228062</v>
      </c>
      <c r="Q35" s="13" t="n">
        <f aca="false">Q27/H$23*1000</f>
        <v>0.104049828097105</v>
      </c>
      <c r="R35" s="13" t="n">
        <f aca="false">R27/I$23*1000</f>
        <v>0.0998554432461426</v>
      </c>
      <c r="S35" s="0" t="str">
        <f aca="false">S27</f>
        <v>mCTUh</v>
      </c>
    </row>
    <row r="36" customFormat="false" ht="15" hidden="false" customHeight="false" outlineLevel="0" collapsed="false">
      <c r="B36" s="0" t="str">
        <f aca="false">B16</f>
        <v>Ozone depletion</v>
      </c>
      <c r="C36" s="0" t="n">
        <f aca="false">H16</f>
        <v>1.8274E-006</v>
      </c>
      <c r="D36" s="0" t="n">
        <f aca="false">R16</f>
        <v>1.23342E-006</v>
      </c>
      <c r="E36" s="0" t="n">
        <f aca="false">AB16</f>
        <v>7.39456E-007</v>
      </c>
      <c r="F36" s="0" t="n">
        <f aca="false">AL16</f>
        <v>7.37173E-007</v>
      </c>
      <c r="G36" s="0" t="n">
        <f aca="false">AV16</f>
        <v>1.41684E-006</v>
      </c>
      <c r="H36" s="0" t="n">
        <f aca="false">BF16</f>
        <v>7.8499E-007</v>
      </c>
      <c r="I36" s="0" t="n">
        <f aca="false">BP16</f>
        <v>6.17554E-007</v>
      </c>
      <c r="J36" s="0" t="str">
        <f aca="false">I16</f>
        <v>kg CFC-11 eq</v>
      </c>
      <c r="K36" s="6" t="str">
        <f aca="false">K28</f>
        <v>RDP</v>
      </c>
      <c r="L36" s="13" t="n">
        <f aca="false">L28/C$23*1000</f>
        <v>0.0361930848658929</v>
      </c>
      <c r="M36" s="13" t="n">
        <f aca="false">M28/D$23*1000</f>
        <v>0.00782460869798786</v>
      </c>
      <c r="N36" s="13" t="n">
        <f aca="false">N28/E$23*1000</f>
        <v>0.00530667917567065</v>
      </c>
      <c r="O36" s="13" t="n">
        <f aca="false">O28/F$23*1000</f>
        <v>0.0090884376033322</v>
      </c>
      <c r="P36" s="13" t="n">
        <f aca="false">P28/G$23*1000</f>
        <v>0.00802860189424826</v>
      </c>
      <c r="Q36" s="13" t="n">
        <f aca="false">Q28/H$23*1000</f>
        <v>0.0317413820907937</v>
      </c>
      <c r="R36" s="13" t="n">
        <f aca="false">R28/I$23*1000</f>
        <v>0.0307600786326463</v>
      </c>
      <c r="S36" s="0" t="str">
        <f aca="false">S28</f>
        <v>kg Sb eq</v>
      </c>
    </row>
    <row r="37" customFormat="false" ht="15" hidden="false" customHeight="false" outlineLevel="0" collapsed="false">
      <c r="B37" s="0" t="str">
        <f aca="false">B17</f>
        <v>Particulate matter</v>
      </c>
      <c r="C37" s="0" t="n">
        <f aca="false">H17</f>
        <v>0.01158</v>
      </c>
      <c r="D37" s="0" t="n">
        <f aca="false">R17</f>
        <v>0.0106</v>
      </c>
      <c r="E37" s="0" t="n">
        <f aca="false">AB17</f>
        <v>0.00658</v>
      </c>
      <c r="F37" s="0" t="n">
        <f aca="false">AL17</f>
        <v>0.00562</v>
      </c>
      <c r="G37" s="0" t="n">
        <f aca="false">AV17</f>
        <v>0.00758</v>
      </c>
      <c r="H37" s="0" t="n">
        <f aca="false">BF17</f>
        <v>0.00646</v>
      </c>
      <c r="I37" s="0" t="n">
        <f aca="false">BP17</f>
        <v>0.00557</v>
      </c>
      <c r="J37" s="0" t="str">
        <f aca="false">I17</f>
        <v>kg PM2.5 eq</v>
      </c>
      <c r="K37" s="6" t="str">
        <f aca="false">K29</f>
        <v>ODP</v>
      </c>
      <c r="L37" s="13" t="n">
        <f aca="false">L29/C$23*1000</f>
        <v>1.15426253549621E-005</v>
      </c>
      <c r="M37" s="13" t="n">
        <f aca="false">M29/D$23*1000</f>
        <v>7.78308779054209E-006</v>
      </c>
      <c r="N37" s="13" t="n">
        <f aca="false">N29/E$23*1000</f>
        <v>4.67149494824371E-006</v>
      </c>
      <c r="O37" s="13" t="n">
        <f aca="false">O29/F$23*1000</f>
        <v>4.65260473150084E-006</v>
      </c>
      <c r="P37" s="13" t="n">
        <f aca="false">P29/G$23*1000</f>
        <v>8.88690961550524E-006</v>
      </c>
      <c r="Q37" s="13" t="n">
        <f aca="false">Q29/H$23*1000</f>
        <v>4.95361183448353E-006</v>
      </c>
      <c r="R37" s="13" t="n">
        <f aca="false">R29/I$23*1000</f>
        <v>3.90864395059779E-006</v>
      </c>
      <c r="S37" s="0" t="str">
        <f aca="false">S29</f>
        <v>kg CFC-11 eq</v>
      </c>
    </row>
    <row r="38" customFormat="false" ht="15" hidden="false" customHeight="false" outlineLevel="0" collapsed="false">
      <c r="B38" s="0" t="str">
        <f aca="false">B18</f>
        <v>Photochemical ozone formation</v>
      </c>
      <c r="C38" s="0" t="n">
        <f aca="false">H18</f>
        <v>0.05783</v>
      </c>
      <c r="D38" s="0" t="n">
        <f aca="false">R18</f>
        <v>0.05802</v>
      </c>
      <c r="E38" s="0" t="n">
        <f aca="false">AB18</f>
        <v>0.03632</v>
      </c>
      <c r="F38" s="0" t="n">
        <f aca="false">AL18</f>
        <v>0.03502</v>
      </c>
      <c r="G38" s="0" t="n">
        <f aca="false">AV18</f>
        <v>0.04534</v>
      </c>
      <c r="H38" s="0" t="n">
        <f aca="false">BF18</f>
        <v>0.02705</v>
      </c>
      <c r="I38" s="0" t="n">
        <f aca="false">BP18</f>
        <v>0.02767</v>
      </c>
      <c r="J38" s="0" t="str">
        <f aca="false">I18</f>
        <v>kg NMVOC eq</v>
      </c>
      <c r="K38" s="6" t="str">
        <f aca="false">K30</f>
        <v>PMF</v>
      </c>
      <c r="L38" s="13" t="n">
        <f aca="false">L30/C$23*1000</f>
        <v>0.0731441400954694</v>
      </c>
      <c r="M38" s="13" t="n">
        <f aca="false">M30/D$23*1000</f>
        <v>0.0668877840311866</v>
      </c>
      <c r="N38" s="13" t="n">
        <f aca="false">N30/E$23*1000</f>
        <v>0.0415689868760868</v>
      </c>
      <c r="O38" s="13" t="n">
        <f aca="false">O30/F$23*1000</f>
        <v>0.0354701523130048</v>
      </c>
      <c r="P38" s="13" t="n">
        <f aca="false">P30/G$23*1000</f>
        <v>0.0475443768425014</v>
      </c>
      <c r="Q38" s="13" t="n">
        <f aca="false">Q30/H$23*1000</f>
        <v>0.0407652740172023</v>
      </c>
      <c r="R38" s="13" t="n">
        <f aca="false">R30/I$23*1000</f>
        <v>0.0352538349760988</v>
      </c>
      <c r="S38" s="0" t="str">
        <f aca="false">S30</f>
        <v>kg PM2.5 eq</v>
      </c>
    </row>
    <row r="39" customFormat="false" ht="15" hidden="false" customHeight="false" outlineLevel="0" collapsed="false">
      <c r="B39" s="0" t="str">
        <f aca="false">B19</f>
        <v>Terrestrial eutrophication</v>
      </c>
      <c r="C39" s="0" t="n">
        <f aca="false">H19</f>
        <v>0.22917</v>
      </c>
      <c r="D39" s="0" t="n">
        <f aca="false">R19</f>
        <v>0.20654</v>
      </c>
      <c r="E39" s="0" t="n">
        <f aca="false">AB19</f>
        <v>0.16694</v>
      </c>
      <c r="F39" s="0" t="n">
        <f aca="false">AL19</f>
        <v>0.154</v>
      </c>
      <c r="G39" s="0" t="n">
        <f aca="false">AV19</f>
        <v>0.19186</v>
      </c>
      <c r="H39" s="0" t="n">
        <f aca="false">BF19</f>
        <v>0.09109</v>
      </c>
      <c r="I39" s="0" t="n">
        <f aca="false">BP19</f>
        <v>0.10404</v>
      </c>
      <c r="J39" s="0" t="str">
        <f aca="false">I19</f>
        <v>molc N eq</v>
      </c>
    </row>
    <row r="40" customFormat="false" ht="13.9" hidden="false" customHeight="true" outlineLevel="0" collapsed="false">
      <c r="B40" s="0" t="str">
        <f aca="false">B20</f>
        <v>Water resource depletion</v>
      </c>
      <c r="C40" s="0" t="n">
        <f aca="false">H20</f>
        <v>15.68326</v>
      </c>
      <c r="D40" s="0" t="n">
        <f aca="false">R20</f>
        <v>6.97262</v>
      </c>
      <c r="E40" s="0" t="n">
        <f aca="false">AB20</f>
        <v>5.00015</v>
      </c>
      <c r="F40" s="0" t="n">
        <f aca="false">AL20</f>
        <v>5.58113</v>
      </c>
      <c r="G40" s="0" t="n">
        <f aca="false">AV20</f>
        <v>7.6298</v>
      </c>
      <c r="H40" s="0" t="n">
        <f aca="false">BF20</f>
        <v>8.01798</v>
      </c>
      <c r="I40" s="0" t="n">
        <f aca="false">BP20</f>
        <v>4.95109</v>
      </c>
      <c r="J40" s="0" t="str">
        <f aca="false">I20</f>
        <v>m3 water eq</v>
      </c>
    </row>
    <row r="41" customFormat="false" ht="15" hidden="false" customHeight="false" outlineLevel="0" collapsed="false">
      <c r="A41" s="9"/>
      <c r="B41" s="10" t="s">
        <v>75</v>
      </c>
      <c r="E41" s="11" t="str">
        <f aca="false">E3</f>
        <v>Na-Ion battery cell, prismatic, Na-NMC(111)-HC (2021)</v>
      </c>
      <c r="L41" s="10" t="str">
        <f aca="false">B41</f>
        <v>GWP</v>
      </c>
      <c r="O41" s="11" t="str">
        <f aca="false">O3</f>
        <v>Na-Ion battery cell, prismatic, NaMVP-HC (2021)</v>
      </c>
      <c r="V41" s="10" t="str">
        <f aca="false">L41</f>
        <v>GWP</v>
      </c>
      <c r="Y41" s="11" t="str">
        <f aca="false">Y3</f>
        <v>Na-Ion battery cell, prismatic, NaMMO-HC (2021)</v>
      </c>
      <c r="AF41" s="10" t="str">
        <f aca="false">V41</f>
        <v>GWP</v>
      </c>
      <c r="AI41" s="11" t="str">
        <f aca="false">AI3</f>
        <v>Na-Ion battery cell, prismatic, NaNMMT (2021)</v>
      </c>
      <c r="AO41" s="9"/>
      <c r="AP41" s="10" t="str">
        <f aca="false">AF41</f>
        <v>GWP</v>
      </c>
      <c r="AS41" s="11" t="str">
        <f aca="false">AS3</f>
        <v>Na-Ion battery cell, prismatic, NaPBA-HC (2021) </v>
      </c>
      <c r="AZ41" s="10" t="str">
        <f aca="false">AP41</f>
        <v>GWP</v>
      </c>
      <c r="BC41" s="11" t="str">
        <f aca="false">BC3</f>
        <v>Li-Ion battery cell, prismatic, NMC622-C (2021)</v>
      </c>
      <c r="BJ41" s="10" t="str">
        <f aca="false">AP41</f>
        <v>GWP</v>
      </c>
      <c r="BM41" s="11" t="str">
        <f aca="false">BM3</f>
        <v>Li-Ion battery cell, prismatic, LFP-C (2021)</v>
      </c>
    </row>
    <row r="42" customFormat="false" ht="15" hidden="false" customHeight="false" outlineLevel="0" collapsed="false">
      <c r="B42" s="6" t="s">
        <v>75</v>
      </c>
      <c r="L42" s="6" t="str">
        <f aca="false">B42</f>
        <v>GWP</v>
      </c>
      <c r="V42" s="6" t="str">
        <f aca="false">L42</f>
        <v>GWP</v>
      </c>
      <c r="AF42" s="6" t="str">
        <f aca="false">V42</f>
        <v>GWP</v>
      </c>
      <c r="AO42" s="8"/>
      <c r="AP42" s="6" t="str">
        <f aca="false">AF42</f>
        <v>GWP</v>
      </c>
      <c r="AZ42" s="6" t="str">
        <f aca="false">AP42</f>
        <v>GWP</v>
      </c>
      <c r="BJ42" s="6" t="str">
        <f aca="false">AP42</f>
        <v>GWP</v>
      </c>
    </row>
    <row r="43" customFormat="false" ht="15" hidden="false" customHeight="false" outlineLevel="0" collapsed="false">
      <c r="C43" s="18"/>
      <c r="M43" s="18"/>
    </row>
    <row r="44" customFormat="false" ht="15" hidden="false" customHeight="false" outlineLevel="0" collapsed="false">
      <c r="F44" s="0" t="s">
        <v>89</v>
      </c>
      <c r="G44" s="0" t="s">
        <v>90</v>
      </c>
      <c r="H44" s="12" t="n">
        <v>0.43858</v>
      </c>
      <c r="O44" s="13" t="s">
        <v>89</v>
      </c>
      <c r="P44" s="13" t="s">
        <v>90</v>
      </c>
      <c r="Q44" s="12" t="n">
        <v>0.80498</v>
      </c>
      <c r="Y44" s="13" t="s">
        <v>89</v>
      </c>
      <c r="Z44" s="13" t="s">
        <v>90</v>
      </c>
      <c r="AA44" s="12" t="n">
        <v>0.40666</v>
      </c>
      <c r="AJ44" s="13" t="s">
        <v>89</v>
      </c>
      <c r="AK44" s="13" t="s">
        <v>90</v>
      </c>
      <c r="AL44" s="12" t="n">
        <v>0.36198</v>
      </c>
      <c r="AT44" s="13" t="s">
        <v>89</v>
      </c>
      <c r="AU44" s="13" t="s">
        <v>90</v>
      </c>
      <c r="AV44" s="12" t="n">
        <v>1.02855</v>
      </c>
      <c r="BD44" s="13" t="s">
        <v>89</v>
      </c>
      <c r="BE44" s="13" t="s">
        <v>90</v>
      </c>
      <c r="BF44" s="12" t="n">
        <v>0.27004</v>
      </c>
      <c r="BM44" s="13" t="s">
        <v>89</v>
      </c>
      <c r="BN44" s="13" t="s">
        <v>90</v>
      </c>
      <c r="BO44" s="12" t="n">
        <v>0.48919</v>
      </c>
    </row>
    <row r="45" customFormat="false" ht="15" hidden="false" customHeight="false" outlineLevel="0" collapsed="false">
      <c r="G45" s="0" t="s">
        <v>91</v>
      </c>
      <c r="H45" s="12" t="n">
        <v>0.31355</v>
      </c>
      <c r="P45" s="13" t="s">
        <v>91</v>
      </c>
      <c r="Q45" s="12" t="n">
        <v>0.21339</v>
      </c>
      <c r="Z45" s="13" t="s">
        <v>91</v>
      </c>
      <c r="AA45" s="12" t="n">
        <v>0.31358</v>
      </c>
      <c r="AK45" s="13" t="s">
        <v>91</v>
      </c>
      <c r="AL45" s="12" t="n">
        <v>0.27509</v>
      </c>
      <c r="AU45" s="13" t="s">
        <v>91</v>
      </c>
      <c r="AV45" s="12" t="n">
        <v>0.27266</v>
      </c>
      <c r="BE45" s="13" t="s">
        <v>91</v>
      </c>
      <c r="BF45" s="12" t="n">
        <v>0.20709</v>
      </c>
      <c r="BN45" s="13" t="s">
        <v>91</v>
      </c>
      <c r="BO45" s="12" t="n">
        <v>0.23471</v>
      </c>
    </row>
    <row r="46" customFormat="false" ht="15" hidden="false" customHeight="false" outlineLevel="0" collapsed="false">
      <c r="G46" s="0" t="s">
        <v>92</v>
      </c>
      <c r="H46" s="12" t="n">
        <v>0.07546</v>
      </c>
      <c r="P46" s="13" t="s">
        <v>92</v>
      </c>
      <c r="Q46" s="12" t="n">
        <v>0.05135</v>
      </c>
      <c r="Z46" s="13" t="s">
        <v>92</v>
      </c>
      <c r="AA46" s="12" t="n">
        <v>0.07546</v>
      </c>
      <c r="AK46" s="13" t="s">
        <v>92</v>
      </c>
      <c r="AL46" s="12" t="n">
        <v>0.0662</v>
      </c>
      <c r="AU46" s="13" t="s">
        <v>92</v>
      </c>
      <c r="AV46" s="12" t="n">
        <v>0.06562</v>
      </c>
      <c r="BE46" s="13" t="s">
        <v>92</v>
      </c>
      <c r="BF46" s="12" t="n">
        <v>0.0159</v>
      </c>
      <c r="BN46" s="13" t="s">
        <v>92</v>
      </c>
      <c r="BO46" s="12" t="n">
        <v>0.01802</v>
      </c>
    </row>
    <row r="47" customFormat="false" ht="15" hidden="false" customHeight="false" outlineLevel="0" collapsed="false">
      <c r="G47" s="0" t="s">
        <v>93</v>
      </c>
      <c r="H47" s="12" t="n">
        <v>0.08735</v>
      </c>
      <c r="P47" s="13" t="s">
        <v>93</v>
      </c>
      <c r="Q47" s="12" t="n">
        <v>0.06084</v>
      </c>
      <c r="Z47" s="13" t="s">
        <v>93</v>
      </c>
      <c r="AA47" s="12" t="n">
        <v>0.0852900000000001</v>
      </c>
      <c r="AK47" s="13" t="s">
        <v>93</v>
      </c>
      <c r="AL47" s="12" t="n">
        <v>0.0748399999999999</v>
      </c>
      <c r="AP47" s="13" t="s">
        <v>94</v>
      </c>
      <c r="AU47" s="13" t="s">
        <v>93</v>
      </c>
      <c r="AV47" s="12" t="n">
        <v>0.0777199999999998</v>
      </c>
      <c r="BE47" s="13" t="s">
        <v>93</v>
      </c>
      <c r="BF47" s="12" t="n">
        <v>0.02339770608</v>
      </c>
      <c r="BN47" s="13" t="s">
        <v>93</v>
      </c>
      <c r="BO47" s="12" t="n">
        <v>0.04066</v>
      </c>
    </row>
    <row r="48" customFormat="false" ht="15" hidden="false" customHeight="false" outlineLevel="0" collapsed="false">
      <c r="F48" s="0" t="s">
        <v>95</v>
      </c>
      <c r="G48" s="0" t="s">
        <v>90</v>
      </c>
      <c r="H48" s="12" t="n">
        <v>0.41321</v>
      </c>
      <c r="O48" s="13" t="s">
        <v>95</v>
      </c>
      <c r="P48" s="13" t="s">
        <v>90</v>
      </c>
      <c r="Q48" s="12" t="n">
        <v>0.55975</v>
      </c>
      <c r="Y48" s="13" t="s">
        <v>95</v>
      </c>
      <c r="Z48" s="13" t="s">
        <v>90</v>
      </c>
      <c r="AA48" s="12" t="n">
        <v>0.38045</v>
      </c>
      <c r="AJ48" s="13" t="s">
        <v>95</v>
      </c>
      <c r="AK48" s="13" t="s">
        <v>90</v>
      </c>
      <c r="AL48" s="12" t="n">
        <v>0.33809</v>
      </c>
      <c r="AT48" s="13" t="s">
        <v>95</v>
      </c>
      <c r="AU48" s="13" t="s">
        <v>90</v>
      </c>
      <c r="AV48" s="12" t="n">
        <v>0.9817</v>
      </c>
      <c r="BD48" s="13" t="s">
        <v>95</v>
      </c>
      <c r="BE48" s="13" t="s">
        <v>90</v>
      </c>
      <c r="BF48" s="12" t="n">
        <v>0.24879</v>
      </c>
      <c r="BM48" s="13" t="s">
        <v>95</v>
      </c>
      <c r="BN48" s="13" t="s">
        <v>90</v>
      </c>
      <c r="BO48" s="12" t="n">
        <v>0.1304</v>
      </c>
    </row>
    <row r="49" customFormat="false" ht="15" hidden="false" customHeight="false" outlineLevel="0" collapsed="false">
      <c r="G49" s="0" t="s">
        <v>91</v>
      </c>
      <c r="H49" s="12" t="n">
        <v>6.3073</v>
      </c>
      <c r="P49" s="13" t="s">
        <v>91</v>
      </c>
      <c r="Q49" s="12" t="n">
        <v>6.18455</v>
      </c>
      <c r="Z49" s="13" t="s">
        <v>91</v>
      </c>
      <c r="AA49" s="12" t="n">
        <v>1.42973</v>
      </c>
      <c r="AK49" s="13" t="s">
        <v>91</v>
      </c>
      <c r="AL49" s="12" t="n">
        <v>2.15937</v>
      </c>
      <c r="AU49" s="13" t="s">
        <v>91</v>
      </c>
      <c r="AV49" s="12" t="n">
        <v>2.26516</v>
      </c>
      <c r="BE49" s="13" t="s">
        <v>91</v>
      </c>
      <c r="BF49" s="12" t="n">
        <v>3.204</v>
      </c>
      <c r="BN49" s="13" t="s">
        <v>91</v>
      </c>
      <c r="BO49" s="12" t="n">
        <v>1.90616</v>
      </c>
    </row>
    <row r="50" customFormat="false" ht="15" hidden="false" customHeight="false" outlineLevel="0" collapsed="false">
      <c r="G50" s="0" t="s">
        <v>92</v>
      </c>
      <c r="H50" s="12" t="n">
        <v>0.16038</v>
      </c>
      <c r="P50" s="13" t="s">
        <v>92</v>
      </c>
      <c r="Q50" s="12" t="n">
        <v>0.14277</v>
      </c>
      <c r="Z50" s="13" t="s">
        <v>92</v>
      </c>
      <c r="AA50" s="12" t="n">
        <v>0.22639</v>
      </c>
      <c r="AK50" s="13" t="s">
        <v>92</v>
      </c>
      <c r="AL50" s="12" t="n">
        <v>0.11257</v>
      </c>
      <c r="AU50" s="13" t="s">
        <v>92</v>
      </c>
      <c r="AV50" s="12" t="n">
        <v>0.1404</v>
      </c>
      <c r="BE50" s="13" t="s">
        <v>92</v>
      </c>
      <c r="BF50" s="12" t="n">
        <v>0.07984</v>
      </c>
      <c r="BN50" s="13" t="s">
        <v>92</v>
      </c>
      <c r="BO50" s="12" t="n">
        <v>0.10941</v>
      </c>
    </row>
    <row r="51" customFormat="false" ht="15" hidden="false" customHeight="false" outlineLevel="0" collapsed="false">
      <c r="G51" s="0" t="s">
        <v>93</v>
      </c>
      <c r="H51" s="12" t="n">
        <v>0.0799399999999997</v>
      </c>
      <c r="P51" s="13" t="s">
        <v>93</v>
      </c>
      <c r="Q51" s="12" t="n">
        <v>0.0722500000000004</v>
      </c>
      <c r="Z51" s="13" t="s">
        <v>93</v>
      </c>
      <c r="AA51" s="12" t="n">
        <v>0.0747000000000004</v>
      </c>
      <c r="AK51" s="13" t="s">
        <v>93</v>
      </c>
      <c r="AL51" s="12" t="n">
        <v>0.0563699999999998</v>
      </c>
      <c r="AU51" s="13" t="s">
        <v>93</v>
      </c>
      <c r="AV51" s="12" t="n">
        <v>0.0731000000000002</v>
      </c>
      <c r="BE51" s="13" t="s">
        <v>93</v>
      </c>
      <c r="BF51" s="12" t="n">
        <v>0.04009</v>
      </c>
      <c r="BN51" s="13" t="s">
        <v>93</v>
      </c>
      <c r="BO51" s="12" t="n">
        <v>0.38188</v>
      </c>
    </row>
    <row r="52" customFormat="false" ht="15" hidden="false" customHeight="false" outlineLevel="0" collapsed="false">
      <c r="F52" s="0" t="s">
        <v>96</v>
      </c>
      <c r="H52" s="12" t="n">
        <v>0.82761</v>
      </c>
      <c r="O52" s="13" t="s">
        <v>96</v>
      </c>
      <c r="Q52" s="12" t="n">
        <v>0.82537</v>
      </c>
      <c r="Y52" s="13" t="s">
        <v>96</v>
      </c>
      <c r="AA52" s="12" t="n">
        <v>0.79702</v>
      </c>
      <c r="AJ52" s="13" t="s">
        <v>96</v>
      </c>
      <c r="AL52" s="12" t="n">
        <v>0.70277</v>
      </c>
      <c r="AT52" s="13" t="s">
        <v>96</v>
      </c>
      <c r="AV52" s="12" t="n">
        <v>1.274</v>
      </c>
      <c r="BD52" s="13" t="s">
        <v>96</v>
      </c>
      <c r="BF52" s="12" t="n">
        <v>0.31633</v>
      </c>
      <c r="BM52" s="13" t="s">
        <v>96</v>
      </c>
      <c r="BO52" s="12" t="n">
        <v>0.46928</v>
      </c>
    </row>
    <row r="53" customFormat="false" ht="15" hidden="false" customHeight="false" outlineLevel="0" collapsed="false">
      <c r="F53" s="0" t="s">
        <v>97</v>
      </c>
      <c r="H53" s="12" t="n">
        <v>0.0483</v>
      </c>
      <c r="O53" s="13" t="s">
        <v>97</v>
      </c>
      <c r="Q53" s="12" t="n">
        <v>0.06548</v>
      </c>
      <c r="Y53" s="13" t="s">
        <v>97</v>
      </c>
      <c r="AA53" s="12" t="n">
        <v>0.04419</v>
      </c>
      <c r="AJ53" s="13" t="s">
        <v>97</v>
      </c>
      <c r="AL53" s="12" t="n">
        <v>0.03945</v>
      </c>
      <c r="AT53" s="13" t="s">
        <v>97</v>
      </c>
      <c r="AV53" s="12" t="n">
        <v>0.11555</v>
      </c>
      <c r="BD53" s="13" t="s">
        <v>97</v>
      </c>
      <c r="BF53" s="12" t="n">
        <v>0.0287</v>
      </c>
      <c r="BM53" s="13" t="s">
        <v>97</v>
      </c>
      <c r="BO53" s="12" t="n">
        <v>0.05313</v>
      </c>
    </row>
    <row r="54" customFormat="false" ht="15" hidden="false" customHeight="false" outlineLevel="0" collapsed="false">
      <c r="F54" s="0" t="s">
        <v>98</v>
      </c>
      <c r="H54" s="12" t="n">
        <v>0.54548</v>
      </c>
      <c r="O54" s="13" t="s">
        <v>98</v>
      </c>
      <c r="Q54" s="12" t="n">
        <v>0.54853</v>
      </c>
      <c r="Y54" s="13" t="s">
        <v>98</v>
      </c>
      <c r="AA54" s="12" t="n">
        <v>0.53169</v>
      </c>
      <c r="AJ54" s="13" t="s">
        <v>98</v>
      </c>
      <c r="AL54" s="12" t="n">
        <v>0.48964</v>
      </c>
      <c r="AT54" s="13" t="s">
        <v>99</v>
      </c>
      <c r="AV54" s="12" t="n">
        <v>0.73482</v>
      </c>
      <c r="BD54" s="13" t="s">
        <v>99</v>
      </c>
      <c r="BF54" s="12" t="n">
        <v>0.39249</v>
      </c>
      <c r="BM54" s="13" t="s">
        <v>99</v>
      </c>
      <c r="BO54" s="12" t="n">
        <v>0.50693</v>
      </c>
    </row>
    <row r="55" customFormat="false" ht="15" hidden="false" customHeight="false" outlineLevel="0" collapsed="false">
      <c r="F55" s="0" t="s">
        <v>100</v>
      </c>
      <c r="H55" s="12" t="n">
        <v>1.24682</v>
      </c>
      <c r="O55" s="13" t="s">
        <v>100</v>
      </c>
      <c r="Q55" s="12" t="n">
        <v>1.20835</v>
      </c>
      <c r="Y55" s="13" t="s">
        <v>100</v>
      </c>
      <c r="AA55" s="12" t="n">
        <v>1.09068</v>
      </c>
      <c r="AJ55" s="13" t="s">
        <v>100</v>
      </c>
      <c r="AL55" s="12" t="n">
        <v>0.93681</v>
      </c>
      <c r="AT55" s="13" t="s">
        <v>100</v>
      </c>
      <c r="AV55" s="12" t="n">
        <v>1.64026</v>
      </c>
      <c r="BD55" s="13" t="s">
        <v>100</v>
      </c>
      <c r="BF55" s="12" t="n">
        <v>0.61096</v>
      </c>
      <c r="BM55" s="13" t="s">
        <v>100</v>
      </c>
      <c r="BO55" s="12" t="n">
        <v>0.89081</v>
      </c>
    </row>
    <row r="56" customFormat="false" ht="15" hidden="false" customHeight="false" outlineLevel="0" collapsed="false">
      <c r="F56" s="0" t="s">
        <v>101</v>
      </c>
      <c r="H56" s="12" t="n">
        <v>3.07396</v>
      </c>
      <c r="O56" s="13" t="s">
        <v>101</v>
      </c>
      <c r="Q56" s="12" t="n">
        <v>3.37544</v>
      </c>
      <c r="Y56" s="13" t="s">
        <v>101</v>
      </c>
      <c r="AA56" s="12" t="n">
        <v>2.73565</v>
      </c>
      <c r="AJ56" s="13" t="s">
        <v>101</v>
      </c>
      <c r="AL56" s="12" t="n">
        <v>2.32561</v>
      </c>
      <c r="AT56" s="13" t="s">
        <v>101</v>
      </c>
      <c r="AV56" s="12" t="n">
        <v>5.10919</v>
      </c>
      <c r="BD56" s="13" t="s">
        <v>101</v>
      </c>
      <c r="BF56" s="12" t="n">
        <v>1.58236</v>
      </c>
      <c r="BM56" s="13" t="s">
        <v>101</v>
      </c>
      <c r="BO56" s="12" t="n">
        <v>2.51737</v>
      </c>
    </row>
    <row r="57" customFormat="false" ht="15" hidden="false" customHeight="false" outlineLevel="0" collapsed="false">
      <c r="F57" s="0" t="s">
        <v>102</v>
      </c>
      <c r="H57" s="12" t="n">
        <v>0.100720000000003</v>
      </c>
      <c r="O57" s="13" t="s">
        <v>102</v>
      </c>
      <c r="Q57" s="12" t="n">
        <v>0.0943999999999985</v>
      </c>
      <c r="Y57" s="13" t="s">
        <v>102</v>
      </c>
      <c r="AA57" s="12" t="n">
        <v>0.0927299999999995</v>
      </c>
      <c r="AJ57" s="13" t="s">
        <v>102</v>
      </c>
      <c r="AL57" s="12" t="n">
        <v>0.0782999999999996</v>
      </c>
      <c r="AT57" s="13" t="s">
        <v>102</v>
      </c>
      <c r="AV57" s="12" t="n">
        <v>0.0992200000000008</v>
      </c>
      <c r="BD57" s="13" t="s">
        <v>102</v>
      </c>
      <c r="BF57" s="12" t="n">
        <v>0.08009229392</v>
      </c>
      <c r="BM57" s="13" t="s">
        <v>102</v>
      </c>
      <c r="BO57" s="12" t="n">
        <v>0.0870200000000008</v>
      </c>
    </row>
    <row r="58" customFormat="false" ht="15" hidden="false" customHeight="false" outlineLevel="0" collapsed="false">
      <c r="H58" s="12"/>
      <c r="Q58" s="12"/>
      <c r="AA58" s="12"/>
      <c r="AL58" s="12"/>
      <c r="AO58" s="14"/>
      <c r="AV58" s="12"/>
      <c r="BF58" s="12"/>
      <c r="BO58" s="12"/>
    </row>
    <row r="59" customFormat="false" ht="15" hidden="false" customHeight="false" outlineLevel="0" collapsed="false">
      <c r="H59" s="0" t="n">
        <f aca="false">L23</f>
        <v>158.317535552206</v>
      </c>
      <c r="I59" s="0" t="n">
        <f aca="false">M23</f>
        <v>158.47437844641</v>
      </c>
      <c r="J59" s="0" t="n">
        <f aca="false">N23</f>
        <v>158.291084158831</v>
      </c>
      <c r="K59" s="0" t="n">
        <f aca="false">O23</f>
        <v>158.443074910041</v>
      </c>
      <c r="L59" s="0" t="n">
        <f aca="false">P23</f>
        <v>159.43</v>
      </c>
      <c r="M59" s="0" t="n">
        <f aca="false">Q23</f>
        <v>158.468209910082</v>
      </c>
      <c r="N59" s="0" t="n">
        <f aca="false">R23</f>
        <v>157.996995327638</v>
      </c>
    </row>
    <row r="60" customFormat="false" ht="15" hidden="false" customHeight="false" outlineLevel="0" collapsed="false">
      <c r="H60" s="0" t="s">
        <v>103</v>
      </c>
      <c r="M60" s="0" t="s">
        <v>104</v>
      </c>
    </row>
    <row r="61" customFormat="false" ht="15" hidden="false" customHeight="false" outlineLevel="0" collapsed="false">
      <c r="F61" s="6" t="s">
        <v>87</v>
      </c>
      <c r="G61" s="6" t="s">
        <v>75</v>
      </c>
      <c r="H61" s="13" t="s">
        <v>66</v>
      </c>
      <c r="I61" s="13" t="s">
        <v>67</v>
      </c>
      <c r="J61" s="13" t="s">
        <v>68</v>
      </c>
      <c r="K61" s="13" t="s">
        <v>69</v>
      </c>
      <c r="L61" s="13" t="s">
        <v>70</v>
      </c>
      <c r="M61" s="13" t="s">
        <v>71</v>
      </c>
      <c r="N61" s="13" t="s">
        <v>72</v>
      </c>
      <c r="R61" s="13" t="s">
        <v>105</v>
      </c>
      <c r="S61" s="13" t="s">
        <v>106</v>
      </c>
      <c r="T61" s="13" t="s">
        <v>107</v>
      </c>
      <c r="U61" s="13" t="s">
        <v>108</v>
      </c>
      <c r="V61" s="13" t="s">
        <v>109</v>
      </c>
      <c r="W61" s="13" t="s">
        <v>110</v>
      </c>
      <c r="X61" s="13" t="s">
        <v>111</v>
      </c>
    </row>
    <row r="62" customFormat="false" ht="15" hidden="false" customHeight="false" outlineLevel="0" collapsed="false">
      <c r="F62" s="0" t="s">
        <v>89</v>
      </c>
      <c r="G62" s="0" t="s">
        <v>112</v>
      </c>
      <c r="H62" s="12" t="n">
        <f aca="false">H44/H$98*1000</f>
        <v>2.77025535086969</v>
      </c>
      <c r="I62" s="12" t="n">
        <f aca="false">Q44/I$98*1000</f>
        <v>5.07955928202119</v>
      </c>
      <c r="J62" s="12" t="n">
        <f aca="false">AA44/J$98*1000</f>
        <v>2.56906446854551</v>
      </c>
      <c r="K62" s="12" t="n">
        <f aca="false">AL44/K$98*1000</f>
        <v>2.28460600253763</v>
      </c>
      <c r="L62" s="12" t="n">
        <f aca="false">AV44/L$98*1000</f>
        <v>6.45142068619457</v>
      </c>
      <c r="M62" s="12" t="n">
        <f aca="false">BF44/M$98*1000</f>
        <v>1.70406417888627</v>
      </c>
      <c r="N62" s="12" t="n">
        <f aca="false">BO44/N$98*1000</f>
        <v>3.09619812063874</v>
      </c>
      <c r="P62" s="13" t="s">
        <v>89</v>
      </c>
      <c r="Q62" s="13" t="s">
        <v>90</v>
      </c>
      <c r="R62" s="12" t="n">
        <f aca="false">H62/H$59/1000</f>
        <v>1.74980954649599E-005</v>
      </c>
      <c r="S62" s="12" t="n">
        <f aca="false">I62/I$59*1000</f>
        <v>32.0528739839096</v>
      </c>
      <c r="T62" s="12" t="n">
        <f aca="false">J62/J$59*1000</f>
        <v>16.2300010906974</v>
      </c>
      <c r="U62" s="12" t="n">
        <f aca="false">K62/K$59*1000</f>
        <v>14.4190965987927</v>
      </c>
      <c r="V62" s="12" t="n">
        <f aca="false">L62/L$59*1000</f>
        <v>40.465537767011</v>
      </c>
      <c r="W62" s="12" t="n">
        <f aca="false">M62/M$59*1000</f>
        <v>10.7533503398139</v>
      </c>
      <c r="X62" s="12" t="n">
        <f aca="false">N62/N$59*1000</f>
        <v>19.5965633031069</v>
      </c>
    </row>
    <row r="63" customFormat="false" ht="15" hidden="false" customHeight="false" outlineLevel="0" collapsed="false">
      <c r="G63" s="0" t="s">
        <v>91</v>
      </c>
      <c r="H63" s="12" t="n">
        <f aca="false">H45/H$98*1000</f>
        <v>1.98051339610833</v>
      </c>
      <c r="I63" s="12" t="n">
        <f aca="false">Q45/I$98*1000</f>
        <v>1.34652681456744</v>
      </c>
      <c r="J63" s="12" t="n">
        <f aca="false">AA45/J$98*1000</f>
        <v>1.98103387607953</v>
      </c>
      <c r="K63" s="12" t="n">
        <f aca="false">AL45/K$98*1000</f>
        <v>1.73620715298657</v>
      </c>
      <c r="L63" s="12" t="n">
        <f aca="false">AV45/L$98*1000</f>
        <v>1.71021765037948</v>
      </c>
      <c r="M63" s="12" t="n">
        <f aca="false">BF45/M$98*1000</f>
        <v>1.30682362170626</v>
      </c>
      <c r="N63" s="12" t="n">
        <f aca="false">BO45/N$98*1000</f>
        <v>1.4855345793968</v>
      </c>
      <c r="Q63" s="13" t="s">
        <v>91</v>
      </c>
      <c r="R63" s="12" t="n">
        <f aca="false">H63/H$59*1000</f>
        <v>12.5097538260709</v>
      </c>
      <c r="S63" s="12" t="n">
        <f aca="false">I63/I$59*1000</f>
        <v>8.49681082688573</v>
      </c>
      <c r="T63" s="12" t="n">
        <f aca="false">J63/J$59*1000</f>
        <v>12.5151324005826</v>
      </c>
      <c r="U63" s="12" t="n">
        <f aca="false">K63/K$59*1000</f>
        <v>10.9579238724843</v>
      </c>
      <c r="V63" s="12" t="n">
        <f aca="false">L63/L$59*1000</f>
        <v>10.7270755214168</v>
      </c>
      <c r="W63" s="12" t="n">
        <f aca="false">M63/M$59*1000</f>
        <v>8.24659799241613</v>
      </c>
      <c r="X63" s="12" t="n">
        <f aca="false">N63/N$59*1000</f>
        <v>9.40229639377791</v>
      </c>
    </row>
    <row r="64" customFormat="false" ht="15" hidden="false" customHeight="false" outlineLevel="0" collapsed="false">
      <c r="G64" s="0" t="s">
        <v>92</v>
      </c>
      <c r="H64" s="12" t="n">
        <f aca="false">H46/H$98*1000</f>
        <v>0.47663703036305</v>
      </c>
      <c r="I64" s="12" t="n">
        <f aca="false">Q46/I$98*1000</f>
        <v>0.324027142452965</v>
      </c>
      <c r="J64" s="12" t="n">
        <f aca="false">AA46/J$98*1000</f>
        <v>0.47671667928108</v>
      </c>
      <c r="K64" s="12" t="n">
        <f aca="false">AL46/K$98*1000</f>
        <v>0.417815673153188</v>
      </c>
      <c r="L64" s="12" t="n">
        <f aca="false">AV46/L$98*1000</f>
        <v>0.411591293984821</v>
      </c>
      <c r="M64" s="12" t="n">
        <f aca="false">BF46/M$98*1000</f>
        <v>0.100335581559368</v>
      </c>
      <c r="N64" s="12" t="n">
        <f aca="false">BO46/N$98*1000</f>
        <v>0.11405280184368</v>
      </c>
      <c r="Q64" s="13" t="s">
        <v>92</v>
      </c>
      <c r="R64" s="12" t="n">
        <f aca="false">H64/H$59*1000</f>
        <v>3.01063952707802</v>
      </c>
      <c r="S64" s="12" t="n">
        <f aca="false">I64/I$59*1000</f>
        <v>2.04466580421099</v>
      </c>
      <c r="T64" s="12" t="n">
        <f aca="false">J64/J$59*1000</f>
        <v>3.01164580313783</v>
      </c>
      <c r="U64" s="12" t="n">
        <f aca="false">K64/K$59*1000</f>
        <v>2.63700810774097</v>
      </c>
      <c r="V64" s="12" t="n">
        <f aca="false">L64/L$59*1000</f>
        <v>2.58164268948643</v>
      </c>
      <c r="W64" s="12" t="n">
        <f aca="false">M64/M$59*1000</f>
        <v>0.633159052003556</v>
      </c>
      <c r="X64" s="12" t="n">
        <f aca="false">N64/N$59*1000</f>
        <v>0.721866903906429</v>
      </c>
    </row>
    <row r="65" customFormat="false" ht="15" hidden="false" customHeight="false" outlineLevel="0" collapsed="false">
      <c r="G65" s="0" t="s">
        <v>93</v>
      </c>
      <c r="H65" s="12" t="n">
        <f aca="false">H47/H$98*1000</f>
        <v>0.551739260564702</v>
      </c>
      <c r="I65" s="12" t="n">
        <f aca="false">Q47/I$98*1000</f>
        <v>0.383910639665792</v>
      </c>
      <c r="J65" s="12" t="n">
        <f aca="false">AA47/J$98*1000</f>
        <v>0.538817460586846</v>
      </c>
      <c r="K65" s="12" t="n">
        <f aca="false">AL47/K$98*1000</f>
        <v>0.472346298773181</v>
      </c>
      <c r="L65" s="12" t="n">
        <f aca="false">AV47/L$98*1000</f>
        <v>0.487486671266385</v>
      </c>
      <c r="M65" s="12" t="n">
        <f aca="false">BF47/M$98*1000</f>
        <v>0.147649210483771</v>
      </c>
      <c r="N65" s="12" t="n">
        <f aca="false">BO47/N$98*1000</f>
        <v>0.257346666091235</v>
      </c>
      <c r="Q65" s="13" t="s">
        <v>93</v>
      </c>
      <c r="R65" s="12" t="n">
        <f aca="false">H65/H$59*1000</f>
        <v>3.48501673323966</v>
      </c>
      <c r="S65" s="12" t="n">
        <f aca="false">I65/I$59*1000</f>
        <v>2.42254075030568</v>
      </c>
      <c r="T65" s="12" t="n">
        <f aca="false">J65/J$59*1000</f>
        <v>3.40396594950471</v>
      </c>
      <c r="U65" s="12" t="n">
        <f aca="false">K65/K$59*1000</f>
        <v>2.98117351636456</v>
      </c>
      <c r="V65" s="12" t="n">
        <f aca="false">L65/L$59*1000</f>
        <v>3.0576846971485</v>
      </c>
      <c r="W65" s="12" t="n">
        <f aca="false">M65/M$59*1000</f>
        <v>0.931727635262305</v>
      </c>
      <c r="X65" s="12" t="n">
        <f aca="false">N65/N$59*1000</f>
        <v>1.62880734255468</v>
      </c>
    </row>
    <row r="66" customFormat="false" ht="15" hidden="false" customHeight="false" outlineLevel="0" collapsed="false">
      <c r="F66" s="0" t="s">
        <v>95</v>
      </c>
      <c r="G66" s="0" t="s">
        <v>112</v>
      </c>
      <c r="H66" s="12" t="n">
        <f aca="false">H48/H$98*1000</f>
        <v>2.61000778314757</v>
      </c>
      <c r="I66" s="12" t="n">
        <f aca="false">Q48/I$98*1000</f>
        <v>3.53211670862799</v>
      </c>
      <c r="J66" s="12" t="n">
        <f aca="false">AA48/J$98*1000</f>
        <v>2.40348344331417</v>
      </c>
      <c r="K66" s="12" t="n">
        <f aca="false">AL48/K$98*1000</f>
        <v>2.13382629813235</v>
      </c>
      <c r="L66" s="12" t="n">
        <f aca="false">AV48/L$98*1000</f>
        <v>6.15756131217462</v>
      </c>
      <c r="M66" s="12" t="n">
        <f aca="false">BF48/M$98*1000</f>
        <v>1.56996788277705</v>
      </c>
      <c r="N66" s="12" t="n">
        <f aca="false">BO48/N$98*1000</f>
        <v>0.825332150966478</v>
      </c>
      <c r="P66" s="13" t="s">
        <v>95</v>
      </c>
      <c r="Q66" s="13" t="s">
        <v>90</v>
      </c>
      <c r="R66" s="12" t="n">
        <f aca="false">H66/H$59*1000</f>
        <v>16.4859045717454</v>
      </c>
      <c r="S66" s="12" t="n">
        <f aca="false">I66/I$59*1000</f>
        <v>22.288250903741</v>
      </c>
      <c r="T66" s="12" t="n">
        <f aca="false">J66/J$59*1000</f>
        <v>15.1839470686958</v>
      </c>
      <c r="U66" s="12" t="n">
        <f aca="false">K66/K$59*1000</f>
        <v>13.4674633103647</v>
      </c>
      <c r="V66" s="12" t="n">
        <f aca="false">L66/L$59*1000</f>
        <v>38.6223503241211</v>
      </c>
      <c r="W66" s="12" t="n">
        <f aca="false">M66/M$59*1000</f>
        <v>9.90714720427451</v>
      </c>
      <c r="X66" s="12" t="n">
        <f aca="false">N66/N$59*1000</f>
        <v>5.22372054769136</v>
      </c>
    </row>
    <row r="67" customFormat="false" ht="15" hidden="false" customHeight="false" outlineLevel="0" collapsed="false">
      <c r="G67" s="0" t="s">
        <v>91</v>
      </c>
      <c r="H67" s="12" t="n">
        <f aca="false">H49/H$98*1000</f>
        <v>39.8395539571808</v>
      </c>
      <c r="I67" s="12" t="n">
        <f aca="false">Q49/I$98*1000</f>
        <v>39.0255513896297</v>
      </c>
      <c r="J67" s="12" t="n">
        <f aca="false">AA49/J$98*1000</f>
        <v>9.03228383075191</v>
      </c>
      <c r="K67" s="12" t="n">
        <f aca="false">AL49/K$98*1000</f>
        <v>13.6286802135468</v>
      </c>
      <c r="L67" s="12" t="n">
        <f aca="false">AV49/L$98*1000</f>
        <v>14.2078655209183</v>
      </c>
      <c r="M67" s="12" t="n">
        <f aca="false">BF49/M$98*1000</f>
        <v>20.2185662463028</v>
      </c>
      <c r="N67" s="12" t="n">
        <f aca="false">BO49/N$98*1000</f>
        <v>12.0645332276554</v>
      </c>
      <c r="Q67" s="13" t="s">
        <v>91</v>
      </c>
      <c r="R67" s="12" t="n">
        <f aca="false">H67/H$59*1000</f>
        <v>251.643343349313</v>
      </c>
      <c r="S67" s="12" t="n">
        <f aca="false">I67/I$59*1000</f>
        <v>246.257797457314</v>
      </c>
      <c r="T67" s="12" t="n">
        <f aca="false">J67/J$59*1000</f>
        <v>57.0612291826166</v>
      </c>
      <c r="U67" s="12" t="n">
        <f aca="false">K67/K$59*1000</f>
        <v>86.0162567615198</v>
      </c>
      <c r="V67" s="12" t="n">
        <f aca="false">L67/L$59*1000</f>
        <v>89.1166375269289</v>
      </c>
      <c r="W67" s="12" t="n">
        <f aca="false">M67/M$59*1000</f>
        <v>127.58752217732</v>
      </c>
      <c r="X67" s="12" t="n">
        <f aca="false">N67/N$59*1000</f>
        <v>76.3592573557313</v>
      </c>
    </row>
    <row r="68" customFormat="false" ht="15" hidden="false" customHeight="false" outlineLevel="0" collapsed="false">
      <c r="G68" s="0" t="s">
        <v>92</v>
      </c>
      <c r="H68" s="12" t="n">
        <f aca="false">H50/H$98*1000</f>
        <v>1.01302739106316</v>
      </c>
      <c r="I68" s="12" t="n">
        <f aca="false">Q50/I$98*1000</f>
        <v>0.900902728880425</v>
      </c>
      <c r="J68" s="12" t="n">
        <f aca="false">AA50/J$98*1000</f>
        <v>1.43021321259533</v>
      </c>
      <c r="K68" s="12" t="n">
        <f aca="false">AL50/K$98*1000</f>
        <v>0.71047598681049</v>
      </c>
      <c r="L68" s="12" t="n">
        <f aca="false">AV50/L$98*1000</f>
        <v>0.880637270275356</v>
      </c>
      <c r="M68" s="12" t="n">
        <f aca="false">BF50/M$98*1000</f>
        <v>0.503823448534586</v>
      </c>
      <c r="N68" s="12" t="n">
        <f aca="false">BO50/N$98*1000</f>
        <v>0.692481523291736</v>
      </c>
      <c r="Q68" s="13" t="s">
        <v>92</v>
      </c>
      <c r="R68" s="12" t="n">
        <f aca="false">H68/H$59*1000</f>
        <v>6.3987061668801</v>
      </c>
      <c r="S68" s="12" t="n">
        <f aca="false">I68/I$59*1000</f>
        <v>5.68484784551514</v>
      </c>
      <c r="T68" s="12" t="n">
        <f aca="false">J68/J$59*1000</f>
        <v>9.03533651434367</v>
      </c>
      <c r="U68" s="12" t="n">
        <f aca="false">K68/K$59*1000</f>
        <v>4.48410880193959</v>
      </c>
      <c r="V68" s="12" t="n">
        <f aca="false">L68/L$59*1000</f>
        <v>5.52366098146745</v>
      </c>
      <c r="W68" s="12" t="n">
        <f aca="false">M68/M$59*1000</f>
        <v>3.17933451018641</v>
      </c>
      <c r="X68" s="12" t="n">
        <f aca="false">N68/N$59*1000</f>
        <v>4.38287780002233</v>
      </c>
    </row>
    <row r="69" customFormat="false" ht="15" hidden="false" customHeight="false" outlineLevel="0" collapsed="false">
      <c r="G69" s="0" t="s">
        <v>93</v>
      </c>
      <c r="H69" s="12" t="n">
        <f aca="false">H51/H$98*1000</f>
        <v>0.504934590607236</v>
      </c>
      <c r="I69" s="12" t="n">
        <f aca="false">Q51/I$98*1000</f>
        <v>0.455909660023892</v>
      </c>
      <c r="J69" s="12" t="n">
        <f aca="false">AA51/J$98*1000</f>
        <v>0.471915398122143</v>
      </c>
      <c r="K69" s="12" t="n">
        <f aca="false">AL51/K$98*1000</f>
        <v>0.35577446368044</v>
      </c>
      <c r="L69" s="12" t="n">
        <f aca="false">AV51/L$98*1000</f>
        <v>0.458508436304335</v>
      </c>
      <c r="M69" s="12" t="n">
        <f aca="false">BF51/M$98*1000</f>
        <v>0.252984494636167</v>
      </c>
      <c r="N69" s="12" t="n">
        <f aca="false">BO51/N$98*1000</f>
        <v>2.41700798934876</v>
      </c>
      <c r="Q69" s="13" t="s">
        <v>93</v>
      </c>
      <c r="R69" s="12" t="n">
        <f aca="false">H69/H$59*1000</f>
        <v>3.18937879399173</v>
      </c>
      <c r="S69" s="12" t="n">
        <f aca="false">I69/I$59*1000</f>
        <v>2.87686668654809</v>
      </c>
      <c r="T69" s="12" t="n">
        <f aca="false">J69/J$59*1000</f>
        <v>2.98131382844417</v>
      </c>
      <c r="U69" s="12" t="n">
        <f aca="false">K69/K$59*1000</f>
        <v>2.24544028751296</v>
      </c>
      <c r="V69" s="12" t="n">
        <f aca="false">L69/L$59*1000</f>
        <v>2.8759232033139</v>
      </c>
      <c r="W69" s="12" t="n">
        <f aca="false">M69/M$59*1000</f>
        <v>1.59643688017752</v>
      </c>
      <c r="X69" s="12" t="n">
        <f aca="false">N69/N$59*1000</f>
        <v>15.2978098370581</v>
      </c>
    </row>
    <row r="70" customFormat="false" ht="15" hidden="false" customHeight="false" outlineLevel="0" collapsed="false">
      <c r="F70" s="0" t="s">
        <v>96</v>
      </c>
      <c r="H70" s="12" t="n">
        <f aca="false">H52/H$98*1000</f>
        <v>5.22753210573501</v>
      </c>
      <c r="I70" s="12" t="n">
        <f aca="false">Q52/I$98*1000</f>
        <v>5.20822361375665</v>
      </c>
      <c r="J70" s="12" t="n">
        <f aca="false">AA52/J$98*1000</f>
        <v>5.03515409118217</v>
      </c>
      <c r="K70" s="12" t="n">
        <f aca="false">AL52/K$98*1000</f>
        <v>4.43547312117623</v>
      </c>
      <c r="L70" s="12" t="n">
        <f aca="false">AV52/L$98*1000</f>
        <v>7.99096782286897</v>
      </c>
      <c r="M70" s="12" t="n">
        <f aca="false">BF52/M$98*1000</f>
        <v>1.99617323991666</v>
      </c>
      <c r="N70" s="12" t="n">
        <f aca="false">BO52/N$98*1000</f>
        <v>2.97018306599347</v>
      </c>
      <c r="P70" s="13" t="s">
        <v>96</v>
      </c>
      <c r="R70" s="12" t="n">
        <f aca="false">H70/H$59*1000</f>
        <v>33.0192867612647</v>
      </c>
      <c r="S70" s="12" t="n">
        <f aca="false">I70/I$59*1000</f>
        <v>32.8647675719888</v>
      </c>
      <c r="T70" s="12" t="n">
        <f aca="false">J70/J$59*1000</f>
        <v>31.8094611452016</v>
      </c>
      <c r="U70" s="12" t="n">
        <f aca="false">K70/K$59*1000</f>
        <v>27.9941115993523</v>
      </c>
      <c r="V70" s="12" t="n">
        <f aca="false">L70/L$59*1000</f>
        <v>50.1221089059084</v>
      </c>
      <c r="W70" s="12" t="n">
        <f aca="false">M70/M$59*1000</f>
        <v>12.5966794289487</v>
      </c>
      <c r="X70" s="12" t="n">
        <f aca="false">N70/N$59*1000</f>
        <v>18.7989844986242</v>
      </c>
    </row>
    <row r="71" customFormat="false" ht="15" hidden="false" customHeight="false" outlineLevel="0" collapsed="false">
      <c r="F71" s="0" t="s">
        <v>97</v>
      </c>
      <c r="H71" s="12" t="n">
        <f aca="false">H53/H$98*1000</f>
        <v>0.305083071382657</v>
      </c>
      <c r="I71" s="12" t="n">
        <f aca="false">Q53/I$98*1000</f>
        <v>0.413189820600198</v>
      </c>
      <c r="J71" s="12" t="n">
        <f aca="false">AA53/J$98*1000</f>
        <v>0.279169229491531</v>
      </c>
      <c r="K71" s="12" t="n">
        <f aca="false">AL53/K$98*1000</f>
        <v>0.248985321841288</v>
      </c>
      <c r="L71" s="12" t="n">
        <f aca="false">AV53/L$98*1000</f>
        <v>0.724769491312802</v>
      </c>
      <c r="M71" s="12" t="n">
        <f aca="false">BF53/M$98*1000</f>
        <v>0.181108879921626</v>
      </c>
      <c r="N71" s="12" t="n">
        <f aca="false">BO53/N$98*1000</f>
        <v>0.336272217644547</v>
      </c>
      <c r="P71" s="13" t="s">
        <v>97</v>
      </c>
      <c r="R71" s="12" t="n">
        <f aca="false">H71/H$59*1000</f>
        <v>1.92703272141357</v>
      </c>
      <c r="S71" s="12" t="n">
        <f aca="false">I71/I$59*1000</f>
        <v>2.60729730982932</v>
      </c>
      <c r="T71" s="12" t="n">
        <f aca="false">J71/J$59*1000</f>
        <v>1.76364468646516</v>
      </c>
      <c r="U71" s="12" t="n">
        <f aca="false">K71/K$59*1000</f>
        <v>1.57144969562509</v>
      </c>
      <c r="V71" s="12" t="n">
        <f aca="false">L71/L$59*1000</f>
        <v>4.54600446159946</v>
      </c>
      <c r="W71" s="12" t="n">
        <f aca="false">M71/M$59*1000</f>
        <v>1.14287199952843</v>
      </c>
      <c r="X71" s="12" t="n">
        <f aca="false">N71/N$59*1000</f>
        <v>2.128345649531</v>
      </c>
    </row>
    <row r="72" customFormat="false" ht="15" hidden="false" customHeight="false" outlineLevel="0" collapsed="false">
      <c r="F72" s="0" t="s">
        <v>98</v>
      </c>
      <c r="H72" s="12" t="n">
        <f aca="false">H54/H$98*1000</f>
        <v>3.44548061651784</v>
      </c>
      <c r="I72" s="12" t="n">
        <f aca="false">Q54/I$98*1000</f>
        <v>3.46131662024781</v>
      </c>
      <c r="J72" s="12" t="n">
        <f aca="false">AA54/J$98*1000</f>
        <v>3.35893839394325</v>
      </c>
      <c r="K72" s="12" t="n">
        <f aca="false">AL54/K$98*1000</f>
        <v>3.09032124173304</v>
      </c>
      <c r="L72" s="12" t="n">
        <f aca="false">AV54/L$98*1000</f>
        <v>4.60904472182149</v>
      </c>
      <c r="M72" s="12" t="n">
        <f aca="false">BF54/M$98*1000</f>
        <v>2.47677436517209</v>
      </c>
      <c r="N72" s="12" t="n">
        <f aca="false">BO54/N$98*1000</f>
        <v>3.20847873688218</v>
      </c>
      <c r="P72" s="13" t="s">
        <v>98</v>
      </c>
      <c r="R72" s="12" t="n">
        <f aca="false">H72/H$59*1000</f>
        <v>21.7631016330575</v>
      </c>
      <c r="S72" s="12" t="n">
        <f aca="false">I72/I$59*1000</f>
        <v>21.8414904300653</v>
      </c>
      <c r="T72" s="12" t="n">
        <f aca="false">J72/J$59*1000</f>
        <v>21.2200100327372</v>
      </c>
      <c r="U72" s="12" t="n">
        <f aca="false">K72/K$59*1000</f>
        <v>19.5042998470436</v>
      </c>
      <c r="V72" s="12" t="n">
        <f aca="false">L72/L$59*1000</f>
        <v>28.9095196752273</v>
      </c>
      <c r="W72" s="12" t="n">
        <f aca="false">M72/M$59*1000</f>
        <v>15.6294714667218</v>
      </c>
      <c r="X72" s="12" t="n">
        <f aca="false">N72/N$59*1000</f>
        <v>20.3072136291502</v>
      </c>
    </row>
    <row r="73" customFormat="false" ht="15" hidden="false" customHeight="false" outlineLevel="0" collapsed="false">
      <c r="F73" s="0" t="s">
        <v>100</v>
      </c>
      <c r="H73" s="12" t="n">
        <f aca="false">H55/H$98*1000</f>
        <v>7.87543840706676</v>
      </c>
      <c r="I73" s="12" t="n">
        <f aca="false">Q55/I$98*1000</f>
        <v>7.62489187114003</v>
      </c>
      <c r="J73" s="12" t="n">
        <f aca="false">AA55/J$98*1000</f>
        <v>6.8903438610958</v>
      </c>
      <c r="K73" s="12" t="n">
        <f aca="false">AL55/K$98*1000</f>
        <v>5.9125966883178</v>
      </c>
      <c r="L73" s="12" t="n">
        <f aca="false">AV55/L$98*1000</f>
        <v>10.2882769867654</v>
      </c>
      <c r="M73" s="12" t="n">
        <f aca="false">BF55/M$98*1000</f>
        <v>3.85541049745354</v>
      </c>
      <c r="N73" s="12" t="n">
        <f aca="false">BO55/N$98*1000</f>
        <v>5.63814519480405</v>
      </c>
      <c r="P73" s="13" t="s">
        <v>100</v>
      </c>
      <c r="R73" s="12" t="n">
        <f aca="false">H73/H$59*1000</f>
        <v>49.7445742797696</v>
      </c>
      <c r="S73" s="12" t="n">
        <f aca="false">I73/I$59*1000</f>
        <v>48.1143510130155</v>
      </c>
      <c r="T73" s="12" t="n">
        <f aca="false">J73/J$59*1000</f>
        <v>43.5295765248657</v>
      </c>
      <c r="U73" s="12" t="n">
        <f aca="false">K73/K$59*1000</f>
        <v>37.3168514412812</v>
      </c>
      <c r="V73" s="12" t="n">
        <f aca="false">L73/L$59*1000</f>
        <v>64.5316250816368</v>
      </c>
      <c r="W73" s="12" t="n">
        <f aca="false">M73/M$59*1000</f>
        <v>24.3292361265467</v>
      </c>
      <c r="X73" s="12" t="n">
        <f aca="false">N73/N$59*1000</f>
        <v>35.6851418795164</v>
      </c>
    </row>
    <row r="74" customFormat="false" ht="15" hidden="false" customHeight="false" outlineLevel="0" collapsed="false">
      <c r="F74" s="0" t="s">
        <v>101</v>
      </c>
      <c r="H74" s="12" t="n">
        <f aca="false">H56/H$98*1000</f>
        <v>19.4164214929075</v>
      </c>
      <c r="I74" s="12" t="n">
        <f aca="false">Q56/I$98*1000</f>
        <v>21.2995945028517</v>
      </c>
      <c r="J74" s="12" t="n">
        <f aca="false">AA56/J$98*1000</f>
        <v>17.2824010558612</v>
      </c>
      <c r="K74" s="12" t="n">
        <f aca="false">AL56/K$98*1000</f>
        <v>14.6778898435315</v>
      </c>
      <c r="L74" s="12" t="n">
        <f aca="false">AV56/L$98*1000</f>
        <v>32.046603525058</v>
      </c>
      <c r="M74" s="12" t="n">
        <f aca="false">BF56/M$98*1000</f>
        <v>9.98534659347681</v>
      </c>
      <c r="N74" s="12" t="n">
        <f aca="false">BO56/N$98*1000</f>
        <v>15.9330245159393</v>
      </c>
      <c r="P74" s="13" t="s">
        <v>101</v>
      </c>
      <c r="R74" s="12" t="n">
        <f aca="false">H74/H$59*1000</f>
        <v>122.642267170113</v>
      </c>
      <c r="S74" s="12" t="n">
        <f aca="false">I74/I$59*1000</f>
        <v>134.404026137603</v>
      </c>
      <c r="T74" s="12" t="n">
        <f aca="false">J74/J$59*1000</f>
        <v>109.181140224675</v>
      </c>
      <c r="U74" s="12" t="n">
        <f aca="false">K74/K$59*1000</f>
        <v>92.6382541607775</v>
      </c>
      <c r="V74" s="12" t="n">
        <f aca="false">L74/L$59*1000</f>
        <v>201.0073607543</v>
      </c>
      <c r="W74" s="12" t="n">
        <f aca="false">M74/M$59*1000</f>
        <v>63.0116702848017</v>
      </c>
      <c r="X74" s="12" t="n">
        <f aca="false">N74/N$59*1000</f>
        <v>100.843845054768</v>
      </c>
    </row>
    <row r="75" customFormat="false" ht="15" hidden="false" customHeight="false" outlineLevel="0" collapsed="false">
      <c r="F75" s="0" t="s">
        <v>102</v>
      </c>
      <c r="H75" s="12" t="n">
        <f aca="false">H57/H$98*1000</f>
        <v>0.636189791918469</v>
      </c>
      <c r="I75" s="12" t="n">
        <f aca="false">Q57/I$98*1000</f>
        <v>0.595679887975841</v>
      </c>
      <c r="J75" s="12" t="n">
        <f aca="false">AA57/J$98*1000</f>
        <v>0.585819476142783</v>
      </c>
      <c r="K75" s="12" t="n">
        <f aca="false">AL57/K$98*1000</f>
        <v>0.494183794681186</v>
      </c>
      <c r="L75" s="12" t="n">
        <f aca="false">AV57/L$98*1000</f>
        <v>0.622342093708842</v>
      </c>
      <c r="M75" s="12" t="n">
        <f aca="false">BF57/M$98*1000</f>
        <v>0.505415527602957</v>
      </c>
      <c r="N75" s="12" t="n">
        <f aca="false">BO57/N$98*1000</f>
        <v>0.550769967615825</v>
      </c>
      <c r="P75" s="13" t="s">
        <v>102</v>
      </c>
      <c r="R75" s="12" t="n">
        <f aca="false">H75/H$59*1000</f>
        <v>4.0184417329354</v>
      </c>
      <c r="S75" s="12" t="n">
        <f aca="false">I75/I$59*1000</f>
        <v>3.75884034892919</v>
      </c>
      <c r="T75" s="12" t="n">
        <f aca="false">J75/J$59*1000</f>
        <v>3.70090001755857</v>
      </c>
      <c r="U75" s="12" t="n">
        <f aca="false">K75/K$59*1000</f>
        <v>3.11899901565131</v>
      </c>
      <c r="V75" s="12" t="n">
        <f aca="false">L75/L$59*1000</f>
        <v>3.90354446282909</v>
      </c>
      <c r="W75" s="12" t="n">
        <f aca="false">M75/M$59*1000</f>
        <v>3.18938118812436</v>
      </c>
      <c r="X75" s="12" t="n">
        <f aca="false">N75/N$59*1000</f>
        <v>3.48595216303762</v>
      </c>
    </row>
    <row r="76" customFormat="false" ht="15" hidden="false" customHeight="false" outlineLevel="0" collapsed="false">
      <c r="C76" s="18"/>
      <c r="M76" s="18"/>
    </row>
    <row r="77" customFormat="false" ht="15" hidden="false" customHeight="false" outlineLevel="0" collapsed="false">
      <c r="C77" s="18"/>
      <c r="M77" s="18"/>
    </row>
    <row r="78" customFormat="false" ht="15" hidden="false" customHeight="false" outlineLevel="0" collapsed="false">
      <c r="M78" s="18"/>
    </row>
    <row r="80" customFormat="false" ht="15" hidden="false" customHeight="false" outlineLevel="0" collapsed="false">
      <c r="A80" s="9"/>
      <c r="B80" s="10" t="s">
        <v>86</v>
      </c>
      <c r="E80" s="11" t="str">
        <f aca="false">E41</f>
        <v>Na-Ion battery cell, prismatic, Na-NMC(111)-HC (2021)</v>
      </c>
      <c r="L80" s="10" t="str">
        <f aca="false">B80</f>
        <v>ADP</v>
      </c>
      <c r="O80" s="11" t="str">
        <f aca="false">O41</f>
        <v>Na-Ion battery cell, prismatic, NaMVP-HC (2021)</v>
      </c>
      <c r="V80" s="10" t="str">
        <f aca="false">L80</f>
        <v>ADP</v>
      </c>
      <c r="Y80" s="11" t="str">
        <f aca="false">Y41</f>
        <v>Na-Ion battery cell, prismatic, NaMMO-HC (2021)</v>
      </c>
      <c r="AF80" s="10" t="str">
        <f aca="false">V80</f>
        <v>ADP</v>
      </c>
      <c r="AI80" s="11" t="str">
        <f aca="false">AI41</f>
        <v>Na-Ion battery cell, prismatic, NaNMMT (2021)</v>
      </c>
      <c r="AO80" s="9"/>
      <c r="AP80" s="10" t="str">
        <f aca="false">AF80</f>
        <v>ADP</v>
      </c>
      <c r="AS80" s="11" t="str">
        <f aca="false">AS41</f>
        <v>Na-Ion battery cell, prismatic, NaPBA-HC (2021) </v>
      </c>
      <c r="AZ80" s="10" t="str">
        <f aca="false">AP80</f>
        <v>ADP</v>
      </c>
      <c r="BC80" s="11" t="str">
        <f aca="false">BC41</f>
        <v>Li-Ion battery cell, prismatic, NMC622-C (2021)</v>
      </c>
      <c r="BJ80" s="10" t="str">
        <f aca="false">AP80</f>
        <v>ADP</v>
      </c>
      <c r="BM80" s="11" t="str">
        <f aca="false">BM41</f>
        <v>Li-Ion battery cell, prismatic, LFP-C (2021)</v>
      </c>
    </row>
    <row r="81" customFormat="false" ht="15" hidden="false" customHeight="false" outlineLevel="0" collapsed="false">
      <c r="B81" s="6" t="s">
        <v>86</v>
      </c>
      <c r="L81" s="6" t="str">
        <f aca="false">B81</f>
        <v>ADP</v>
      </c>
      <c r="V81" s="6" t="str">
        <f aca="false">L81</f>
        <v>ADP</v>
      </c>
      <c r="AF81" s="6" t="str">
        <f aca="false">V81</f>
        <v>ADP</v>
      </c>
      <c r="AO81" s="8"/>
      <c r="AP81" s="6" t="str">
        <f aca="false">AF81</f>
        <v>ADP</v>
      </c>
      <c r="AZ81" s="6" t="str">
        <f aca="false">AP81</f>
        <v>ADP</v>
      </c>
      <c r="BJ81" s="6" t="str">
        <f aca="false">AP81</f>
        <v>ADP</v>
      </c>
    </row>
    <row r="83" customFormat="false" ht="15" hidden="false" customHeight="false" outlineLevel="0" collapsed="false">
      <c r="F83" s="0" t="s">
        <v>89</v>
      </c>
      <c r="G83" s="0" t="s">
        <v>90</v>
      </c>
      <c r="H83" s="12" t="n">
        <v>4.705479E-006</v>
      </c>
      <c r="J83" s="13" t="s">
        <v>113</v>
      </c>
      <c r="K83" s="0" t="n">
        <v>0.00491</v>
      </c>
      <c r="O83" s="13" t="s">
        <v>89</v>
      </c>
      <c r="P83" s="13" t="s">
        <v>90</v>
      </c>
      <c r="Q83" s="12" t="n">
        <v>8.599183E-006</v>
      </c>
      <c r="S83" s="13" t="s">
        <v>113</v>
      </c>
      <c r="T83" s="12" t="n">
        <v>8.19673E-006</v>
      </c>
      <c r="Y83" s="13" t="s">
        <v>89</v>
      </c>
      <c r="Z83" s="13" t="s">
        <v>90</v>
      </c>
      <c r="AA83" s="12" t="n">
        <v>4.344192E-006</v>
      </c>
      <c r="AC83" s="13" t="s">
        <v>113</v>
      </c>
      <c r="AD83" s="12" t="n">
        <v>3.50651E-005</v>
      </c>
      <c r="AJ83" s="13" t="s">
        <v>89</v>
      </c>
      <c r="AK83" s="13" t="s">
        <v>90</v>
      </c>
      <c r="AL83" s="12" t="n">
        <v>3.8668352E-006</v>
      </c>
      <c r="AN83" s="13" t="s">
        <v>113</v>
      </c>
      <c r="AO83" s="0" t="n">
        <v>0.00076</v>
      </c>
      <c r="AT83" s="13" t="s">
        <v>89</v>
      </c>
      <c r="AU83" s="13" t="s">
        <v>90</v>
      </c>
      <c r="AV83" s="12" t="n">
        <v>1.0987392E-005</v>
      </c>
      <c r="BD83" s="13" t="s">
        <v>89</v>
      </c>
      <c r="BE83" s="13" t="s">
        <v>90</v>
      </c>
      <c r="BF83" s="12" t="n">
        <v>0.0013234652</v>
      </c>
      <c r="BM83" s="13" t="s">
        <v>89</v>
      </c>
      <c r="BN83" s="13" t="s">
        <v>90</v>
      </c>
      <c r="BO83" s="12" t="n">
        <v>0.0023906238</v>
      </c>
    </row>
    <row r="84" customFormat="false" ht="15" hidden="false" customHeight="false" outlineLevel="0" collapsed="false">
      <c r="G84" s="0" t="s">
        <v>91</v>
      </c>
      <c r="H84" s="12" t="n">
        <v>1.26558E-005</v>
      </c>
      <c r="J84" s="13" t="s">
        <v>114</v>
      </c>
      <c r="K84" s="0" t="n">
        <v>0.00376</v>
      </c>
      <c r="P84" s="13" t="s">
        <v>91</v>
      </c>
      <c r="Q84" s="12" t="n">
        <v>8.6132E-006</v>
      </c>
      <c r="S84" s="13" t="s">
        <v>114</v>
      </c>
      <c r="Z84" s="13" t="s">
        <v>91</v>
      </c>
      <c r="AA84" s="12" t="n">
        <v>1.26572E-005</v>
      </c>
      <c r="AC84" s="13" t="s">
        <v>114</v>
      </c>
      <c r="AK84" s="13" t="s">
        <v>91</v>
      </c>
      <c r="AL84" s="12" t="n">
        <v>1.11035E-005</v>
      </c>
      <c r="AN84" s="13" t="s">
        <v>114</v>
      </c>
      <c r="AU84" s="13" t="s">
        <v>91</v>
      </c>
      <c r="AV84" s="12" t="n">
        <v>1.10053E-005</v>
      </c>
      <c r="BE84" s="13" t="s">
        <v>91</v>
      </c>
      <c r="BF84" s="12" t="n">
        <v>8.52912E-007</v>
      </c>
      <c r="BN84" s="13" t="s">
        <v>91</v>
      </c>
      <c r="BO84" s="12" t="n">
        <v>9.66664E-007</v>
      </c>
    </row>
    <row r="85" customFormat="false" ht="15" hidden="false" customHeight="false" outlineLevel="0" collapsed="false">
      <c r="G85" s="0" t="s">
        <v>92</v>
      </c>
      <c r="H85" s="12" t="n">
        <v>1.01238E-006</v>
      </c>
      <c r="J85" s="13" t="s">
        <v>115</v>
      </c>
      <c r="K85" s="12" t="n">
        <v>0.00108</v>
      </c>
      <c r="P85" s="13" t="s">
        <v>92</v>
      </c>
      <c r="Q85" s="12" t="n">
        <v>6.89E-007</v>
      </c>
      <c r="S85" s="13" t="s">
        <v>115</v>
      </c>
      <c r="Z85" s="13" t="s">
        <v>92</v>
      </c>
      <c r="AA85" s="12" t="n">
        <v>1.01249E-006</v>
      </c>
      <c r="AC85" s="13" t="s">
        <v>115</v>
      </c>
      <c r="AK85" s="13" t="s">
        <v>92</v>
      </c>
      <c r="AL85" s="12" t="n">
        <v>8.88208E-007</v>
      </c>
      <c r="AN85" s="13" t="s">
        <v>115</v>
      </c>
      <c r="AO85" s="0" t="n">
        <v>0.00066</v>
      </c>
      <c r="AU85" s="13" t="s">
        <v>92</v>
      </c>
      <c r="AV85" s="12" t="n">
        <v>8.80351E-007</v>
      </c>
      <c r="BE85" s="13" t="s">
        <v>92</v>
      </c>
      <c r="BF85" s="12" t="n">
        <v>2.13306E-007</v>
      </c>
      <c r="BN85" s="13" t="s">
        <v>92</v>
      </c>
      <c r="BO85" s="12" t="n">
        <v>2.41754E-007</v>
      </c>
    </row>
    <row r="86" customFormat="false" ht="15" hidden="false" customHeight="false" outlineLevel="0" collapsed="false">
      <c r="G86" s="0" t="s">
        <v>93</v>
      </c>
      <c r="H86" s="12" t="n">
        <v>2.231341E-006</v>
      </c>
      <c r="J86" s="13" t="s">
        <v>116</v>
      </c>
      <c r="K86" s="12" t="n">
        <v>2.2246E-005</v>
      </c>
      <c r="P86" s="13" t="s">
        <v>93</v>
      </c>
      <c r="Q86" s="12" t="n">
        <v>1.667817E-006</v>
      </c>
      <c r="S86" s="13" t="s">
        <v>116</v>
      </c>
      <c r="T86" s="12" t="n">
        <v>2.24021E-006</v>
      </c>
      <c r="Z86" s="13" t="s">
        <v>93</v>
      </c>
      <c r="AA86" s="12" t="n">
        <v>2.221718E-006</v>
      </c>
      <c r="AC86" s="13" t="s">
        <v>116</v>
      </c>
      <c r="AD86" s="12" t="n">
        <v>1.4918E-005</v>
      </c>
      <c r="AK86" s="13" t="s">
        <v>93</v>
      </c>
      <c r="AL86" s="12" t="n">
        <v>1.9504568E-006</v>
      </c>
      <c r="AN86" s="13" t="s">
        <v>116</v>
      </c>
      <c r="AO86" s="0" t="n">
        <v>1.02797E-007</v>
      </c>
      <c r="AP86" s="13" t="s">
        <v>94</v>
      </c>
      <c r="AU86" s="13" t="s">
        <v>93</v>
      </c>
      <c r="AV86" s="12" t="n">
        <v>2.130957E-006</v>
      </c>
      <c r="BE86" s="13" t="s">
        <v>93</v>
      </c>
      <c r="BF86" s="12" t="n">
        <v>8.317769338E-007</v>
      </c>
      <c r="BN86" s="13" t="s">
        <v>93</v>
      </c>
      <c r="BO86" s="12" t="n">
        <v>1.36819432248E-006</v>
      </c>
    </row>
    <row r="87" customFormat="false" ht="15" hidden="false" customHeight="false" outlineLevel="0" collapsed="false">
      <c r="F87" s="0" t="s">
        <v>95</v>
      </c>
      <c r="G87" s="0" t="s">
        <v>90</v>
      </c>
      <c r="H87" s="12" t="n">
        <v>4.412039E-006</v>
      </c>
      <c r="J87" s="13" t="s">
        <v>117</v>
      </c>
      <c r="O87" s="13" t="s">
        <v>95</v>
      </c>
      <c r="P87" s="13" t="s">
        <v>90</v>
      </c>
      <c r="Q87" s="12" t="n">
        <v>5.979508E-006</v>
      </c>
      <c r="S87" s="13" t="s">
        <v>117</v>
      </c>
      <c r="Y87" s="13" t="s">
        <v>95</v>
      </c>
      <c r="Z87" s="13" t="s">
        <v>90</v>
      </c>
      <c r="AA87" s="12" t="n">
        <v>4.064156E-006</v>
      </c>
      <c r="AC87" s="13" t="s">
        <v>117</v>
      </c>
      <c r="AJ87" s="13" t="s">
        <v>95</v>
      </c>
      <c r="AK87" s="13" t="s">
        <v>90</v>
      </c>
      <c r="AL87" s="12" t="n">
        <v>3.6116381E-006</v>
      </c>
      <c r="AN87" s="13" t="s">
        <v>117</v>
      </c>
      <c r="AT87" s="13" t="s">
        <v>95</v>
      </c>
      <c r="AU87" s="13" t="s">
        <v>90</v>
      </c>
      <c r="AV87" s="12" t="n">
        <v>1.048702E-005</v>
      </c>
      <c r="BD87" s="13" t="s">
        <v>95</v>
      </c>
      <c r="BE87" s="13" t="s">
        <v>90</v>
      </c>
      <c r="BF87" s="12" t="n">
        <v>2.6577331E-006</v>
      </c>
      <c r="BM87" s="13" t="s">
        <v>95</v>
      </c>
      <c r="BN87" s="13" t="s">
        <v>90</v>
      </c>
      <c r="BO87" s="12" t="n">
        <v>4.879364E-006</v>
      </c>
    </row>
    <row r="88" customFormat="false" ht="15" hidden="false" customHeight="false" outlineLevel="0" collapsed="false">
      <c r="G88" s="0" t="s">
        <v>91</v>
      </c>
      <c r="H88" s="12" t="n">
        <v>0.00491</v>
      </c>
      <c r="J88" s="13" t="s">
        <v>118</v>
      </c>
      <c r="K88" s="12" t="n">
        <v>2.529232E-005</v>
      </c>
      <c r="P88" s="13" t="s">
        <v>91</v>
      </c>
      <c r="Q88" s="12" t="n">
        <v>0.00042</v>
      </c>
      <c r="S88" s="13" t="s">
        <v>118</v>
      </c>
      <c r="T88" s="12" t="n">
        <v>5.42962E-008</v>
      </c>
      <c r="Z88" s="13" t="s">
        <v>91</v>
      </c>
      <c r="AA88" s="12" t="n">
        <v>3.50651E-005</v>
      </c>
      <c r="AC88" s="13" t="s">
        <v>118</v>
      </c>
      <c r="AD88" s="12" t="n">
        <v>7.37504E-006</v>
      </c>
      <c r="AK88" s="13" t="s">
        <v>91</v>
      </c>
      <c r="AL88" s="12" t="n">
        <v>0.00076</v>
      </c>
      <c r="AN88" s="13" t="s">
        <v>118</v>
      </c>
      <c r="AO88" s="12" t="n">
        <v>1.603949E-005</v>
      </c>
      <c r="AU88" s="13" t="s">
        <v>91</v>
      </c>
      <c r="AV88" s="12" t="n">
        <v>6.47105E-005</v>
      </c>
      <c r="BE88" s="13" t="s">
        <v>91</v>
      </c>
      <c r="BF88" s="12" t="n">
        <v>0.00263</v>
      </c>
      <c r="BN88" s="13" t="s">
        <v>91</v>
      </c>
      <c r="BO88" s="12" t="n">
        <v>0.00103</v>
      </c>
    </row>
    <row r="89" customFormat="false" ht="15" hidden="false" customHeight="false" outlineLevel="0" collapsed="false">
      <c r="G89" s="0" t="s">
        <v>92</v>
      </c>
      <c r="H89" s="12" t="n">
        <v>4.59879E-005</v>
      </c>
      <c r="J89" s="13" t="s">
        <v>119</v>
      </c>
      <c r="P89" s="13" t="s">
        <v>92</v>
      </c>
      <c r="Q89" s="12" t="n">
        <v>4.09368E-005</v>
      </c>
      <c r="S89" s="13" t="s">
        <v>119</v>
      </c>
      <c r="Z89" s="13" t="s">
        <v>92</v>
      </c>
      <c r="AA89" s="12" t="n">
        <v>6.49164E-005</v>
      </c>
      <c r="AC89" s="13" t="s">
        <v>119</v>
      </c>
      <c r="AK89" s="13" t="s">
        <v>92</v>
      </c>
      <c r="AL89" s="12" t="n">
        <v>3.22788E-005</v>
      </c>
      <c r="AN89" s="13" t="s">
        <v>119</v>
      </c>
      <c r="AU89" s="13" t="s">
        <v>92</v>
      </c>
      <c r="AV89" s="12" t="n">
        <v>4.0259E-005</v>
      </c>
      <c r="BE89" s="13" t="s">
        <v>92</v>
      </c>
      <c r="BF89" s="12" t="n">
        <v>2.28936E-005</v>
      </c>
      <c r="BN89" s="13" t="s">
        <v>92</v>
      </c>
      <c r="BO89" s="12" t="n">
        <v>3.13711E-005</v>
      </c>
    </row>
    <row r="90" customFormat="false" ht="15" hidden="false" customHeight="false" outlineLevel="0" collapsed="false">
      <c r="G90" s="0" t="s">
        <v>93</v>
      </c>
      <c r="H90" s="12" t="n">
        <v>-3.99939000000037E-007</v>
      </c>
      <c r="J90" s="13" t="s">
        <v>120</v>
      </c>
      <c r="K90" s="0" t="n">
        <v>2.24616800000004E-005</v>
      </c>
      <c r="P90" s="13" t="s">
        <v>93</v>
      </c>
      <c r="Q90" s="12" t="n">
        <v>3.08369199999997E-006</v>
      </c>
      <c r="S90" s="13" t="s">
        <v>120</v>
      </c>
      <c r="T90" s="12" t="n">
        <v>5.9022238E-006</v>
      </c>
      <c r="Z90" s="13" t="s">
        <v>93</v>
      </c>
      <c r="AA90" s="12" t="n">
        <v>5.95434400000001E-006</v>
      </c>
      <c r="AC90" s="13" t="s">
        <v>120</v>
      </c>
      <c r="AD90" s="0" t="n">
        <v>1.277206E-005</v>
      </c>
      <c r="AK90" s="13" t="s">
        <v>93</v>
      </c>
      <c r="AL90" s="12" t="n">
        <v>1.96938998E-006</v>
      </c>
      <c r="AN90" s="13" t="s">
        <v>120</v>
      </c>
      <c r="AO90" s="0" t="n">
        <v>8.3857713E-005</v>
      </c>
      <c r="AU90" s="13" t="s">
        <v>93</v>
      </c>
      <c r="AV90" s="12" t="n">
        <v>4.54347999999999E-006</v>
      </c>
      <c r="BE90" s="13" t="s">
        <v>93</v>
      </c>
      <c r="BF90" s="12" t="n">
        <v>1.40223127E-006</v>
      </c>
      <c r="BN90" s="13" t="s">
        <v>93</v>
      </c>
      <c r="BO90" s="12" t="n">
        <v>1.95562509E-006</v>
      </c>
    </row>
    <row r="91" customFormat="false" ht="15" hidden="false" customHeight="false" outlineLevel="0" collapsed="false">
      <c r="F91" s="0" t="s">
        <v>96</v>
      </c>
      <c r="H91" s="12" t="n">
        <v>0.00068</v>
      </c>
      <c r="O91" s="13" t="s">
        <v>96</v>
      </c>
      <c r="Q91" s="12" t="n">
        <v>0.00068</v>
      </c>
      <c r="Y91" s="13" t="s">
        <v>96</v>
      </c>
      <c r="AA91" s="0" t="n">
        <v>0.00065</v>
      </c>
      <c r="AJ91" s="13" t="s">
        <v>96</v>
      </c>
      <c r="AL91" s="0" t="n">
        <v>0.00058</v>
      </c>
      <c r="AT91" s="13" t="s">
        <v>96</v>
      </c>
      <c r="AV91" s="12" t="n">
        <v>0.00105</v>
      </c>
      <c r="BD91" s="13" t="s">
        <v>96</v>
      </c>
      <c r="BF91" s="12" t="n">
        <v>0.00026</v>
      </c>
      <c r="BM91" s="13" t="s">
        <v>96</v>
      </c>
      <c r="BO91" s="12" t="n">
        <v>0.00039</v>
      </c>
    </row>
    <row r="92" customFormat="false" ht="15" hidden="false" customHeight="false" outlineLevel="0" collapsed="false">
      <c r="F92" s="0" t="s">
        <v>97</v>
      </c>
      <c r="H92" s="12" t="n">
        <v>1.03502E-005</v>
      </c>
      <c r="O92" s="13" t="s">
        <v>97</v>
      </c>
      <c r="Q92" s="12" t="n">
        <v>1.4033E-005</v>
      </c>
      <c r="Y92" s="13" t="s">
        <v>97</v>
      </c>
      <c r="AA92" s="12" t="n">
        <v>9.46945E-006</v>
      </c>
      <c r="AJ92" s="13" t="s">
        <v>97</v>
      </c>
      <c r="AL92" s="12" t="n">
        <v>8.45405E-006</v>
      </c>
      <c r="AO92" s="12"/>
      <c r="AT92" s="13" t="s">
        <v>97</v>
      </c>
      <c r="AV92" s="12" t="n">
        <v>2.47623E-005</v>
      </c>
      <c r="BD92" s="13" t="s">
        <v>97</v>
      </c>
      <c r="BF92" s="12" t="n">
        <v>6.14944E-006</v>
      </c>
      <c r="BM92" s="13" t="s">
        <v>97</v>
      </c>
      <c r="BO92" s="12" t="n">
        <v>1.13854E-005</v>
      </c>
    </row>
    <row r="93" customFormat="false" ht="15" hidden="false" customHeight="false" outlineLevel="0" collapsed="false">
      <c r="F93" s="0" t="s">
        <v>98</v>
      </c>
      <c r="H93" s="12" t="n">
        <v>6.88053E-006</v>
      </c>
      <c r="O93" s="13" t="s">
        <v>98</v>
      </c>
      <c r="Q93" s="12" t="n">
        <v>6.9204E-006</v>
      </c>
      <c r="Y93" s="13" t="s">
        <v>98</v>
      </c>
      <c r="AA93" s="12" t="n">
        <v>6.7013E-006</v>
      </c>
      <c r="AJ93" s="13" t="s">
        <v>98</v>
      </c>
      <c r="AL93" s="12" t="n">
        <v>6.15738E-006</v>
      </c>
      <c r="AT93" s="13" t="s">
        <v>99</v>
      </c>
      <c r="AV93" s="12" t="n">
        <v>9.35822E-006</v>
      </c>
      <c r="BD93" s="13" t="s">
        <v>99</v>
      </c>
      <c r="BF93" s="12" t="n">
        <v>0.00075315557</v>
      </c>
      <c r="BM93" s="13" t="s">
        <v>99</v>
      </c>
      <c r="BO93" s="12" t="n">
        <v>0.00095415972</v>
      </c>
    </row>
    <row r="94" customFormat="false" ht="15" hidden="false" customHeight="false" outlineLevel="0" collapsed="false">
      <c r="F94" s="0" t="s">
        <v>100</v>
      </c>
      <c r="H94" s="12" t="n">
        <v>9.40478E-006</v>
      </c>
      <c r="O94" s="13" t="s">
        <v>100</v>
      </c>
      <c r="Q94" s="12" t="n">
        <v>9.11462E-006</v>
      </c>
      <c r="Y94" s="13" t="s">
        <v>100</v>
      </c>
      <c r="AA94" s="12" t="n">
        <v>8.22706E-006</v>
      </c>
      <c r="AJ94" s="13" t="s">
        <v>100</v>
      </c>
      <c r="AL94" s="12" t="n">
        <v>7.06639E-006</v>
      </c>
      <c r="AT94" s="13" t="s">
        <v>100</v>
      </c>
      <c r="AV94" s="12" t="n">
        <v>1.23726E-005</v>
      </c>
      <c r="BD94" s="13" t="s">
        <v>100</v>
      </c>
      <c r="BF94" s="12" t="n">
        <v>4.60851E-006</v>
      </c>
      <c r="BM94" s="13" t="s">
        <v>100</v>
      </c>
      <c r="BO94" s="12" t="n">
        <v>6.71942E-006</v>
      </c>
    </row>
    <row r="95" customFormat="false" ht="15" hidden="false" customHeight="false" outlineLevel="0" collapsed="false">
      <c r="F95" s="0" t="s">
        <v>101</v>
      </c>
      <c r="H95" s="12" t="n">
        <v>1.04811E-005</v>
      </c>
      <c r="O95" s="13" t="s">
        <v>101</v>
      </c>
      <c r="Q95" s="12" t="n">
        <v>1.1509E-005</v>
      </c>
      <c r="Y95" s="13" t="s">
        <v>101</v>
      </c>
      <c r="AA95" s="12" t="n">
        <v>9.32757E-006</v>
      </c>
      <c r="AJ95" s="13" t="s">
        <v>101</v>
      </c>
      <c r="AL95" s="12" t="n">
        <v>7.92947E-006</v>
      </c>
      <c r="AO95" s="19"/>
      <c r="AT95" s="13" t="s">
        <v>101</v>
      </c>
      <c r="AV95" s="12" t="n">
        <v>1.74204E-005</v>
      </c>
      <c r="BD95" s="13" t="s">
        <v>101</v>
      </c>
      <c r="BF95" s="12" t="n">
        <v>5.39526E-006</v>
      </c>
      <c r="BM95" s="13" t="s">
        <v>101</v>
      </c>
      <c r="BO95" s="12" t="n">
        <v>8.58329E-006</v>
      </c>
    </row>
    <row r="96" customFormat="false" ht="15" hidden="false" customHeight="false" outlineLevel="0" collapsed="false">
      <c r="F96" s="0" t="s">
        <v>102</v>
      </c>
      <c r="H96" s="12" t="n">
        <v>3.22783899999995E-005</v>
      </c>
      <c r="O96" s="13" t="s">
        <v>102</v>
      </c>
      <c r="Q96" s="12" t="n">
        <v>2.88537799999996E-005</v>
      </c>
      <c r="Y96" s="13" t="s">
        <v>102</v>
      </c>
      <c r="AA96" s="12" t="n">
        <v>2.60390200000002E-005</v>
      </c>
      <c r="AJ96" s="13" t="s">
        <v>102</v>
      </c>
      <c r="AL96" s="12" t="n">
        <v>1.47238819200003E-005</v>
      </c>
      <c r="AT96" s="13" t="s">
        <v>102</v>
      </c>
      <c r="AV96" s="12" t="n">
        <v>2.10824800000002E-005</v>
      </c>
      <c r="BD96" s="13" t="s">
        <v>102</v>
      </c>
      <c r="BF96" s="12" t="n">
        <v>1.83744606961989E-005</v>
      </c>
      <c r="BM96" s="13" t="s">
        <v>102</v>
      </c>
      <c r="BO96" s="12" t="n">
        <v>2.77456685875196E-005</v>
      </c>
    </row>
    <row r="97" customFormat="false" ht="15" hidden="false" customHeight="false" outlineLevel="0" collapsed="false">
      <c r="H97" s="12"/>
      <c r="Q97" s="12"/>
      <c r="AA97" s="12"/>
      <c r="AL97" s="12"/>
      <c r="AO97" s="14"/>
      <c r="AV97" s="12"/>
      <c r="BF97" s="12"/>
      <c r="BO97" s="12"/>
    </row>
    <row r="98" customFormat="false" ht="15" hidden="false" customHeight="false" outlineLevel="0" collapsed="false">
      <c r="H98" s="0" t="n">
        <f aca="false">L23</f>
        <v>158.317535552206</v>
      </c>
      <c r="I98" s="0" t="n">
        <f aca="false">M23</f>
        <v>158.47437844641</v>
      </c>
      <c r="J98" s="0" t="n">
        <f aca="false">N23</f>
        <v>158.291084158831</v>
      </c>
      <c r="K98" s="0" t="n">
        <f aca="false">O23</f>
        <v>158.443074910041</v>
      </c>
      <c r="L98" s="0" t="n">
        <f aca="false">P23</f>
        <v>159.43</v>
      </c>
      <c r="M98" s="0" t="n">
        <f aca="false">Q23</f>
        <v>158.468209910082</v>
      </c>
      <c r="N98" s="0" t="n">
        <f aca="false">R23</f>
        <v>157.996995327638</v>
      </c>
    </row>
    <row r="99" customFormat="false" ht="15" hidden="false" customHeight="false" outlineLevel="0" collapsed="false">
      <c r="H99" s="0" t="s">
        <v>103</v>
      </c>
      <c r="M99" s="0" t="s">
        <v>104</v>
      </c>
    </row>
    <row r="100" customFormat="false" ht="15" hidden="false" customHeight="false" outlineLevel="0" collapsed="false">
      <c r="F100" s="6" t="s">
        <v>87</v>
      </c>
      <c r="G100" s="6" t="s">
        <v>86</v>
      </c>
      <c r="H100" s="0" t="str">
        <f aca="false">H61</f>
        <v>NaNMC</v>
      </c>
      <c r="I100" s="0" t="str">
        <f aca="false">I61</f>
        <v>NaMVP</v>
      </c>
      <c r="J100" s="0" t="str">
        <f aca="false">J61</f>
        <v>NaMMO</v>
      </c>
      <c r="K100" s="0" t="str">
        <f aca="false">K61</f>
        <v>NaNMMT</v>
      </c>
      <c r="L100" s="0" t="str">
        <f aca="false">L61</f>
        <v>NaPBA</v>
      </c>
      <c r="M100" s="0" t="str">
        <f aca="false">M61</f>
        <v>LiNMC</v>
      </c>
      <c r="N100" s="0" t="str">
        <f aca="false">N61</f>
        <v>LiFP</v>
      </c>
    </row>
    <row r="101" customFormat="false" ht="15" hidden="false" customHeight="false" outlineLevel="0" collapsed="false">
      <c r="F101" s="0" t="s">
        <v>89</v>
      </c>
      <c r="G101" s="0" t="s">
        <v>112</v>
      </c>
      <c r="H101" s="12" t="n">
        <f aca="false">H83/H$98*1000</f>
        <v>2.97217802411303E-005</v>
      </c>
      <c r="I101" s="12" t="n">
        <f aca="false">Q83/I$98*1000</f>
        <v>5.42622920140237E-005</v>
      </c>
      <c r="J101" s="12" t="n">
        <f aca="false">AA83/J$98*1000</f>
        <v>2.74443252637084E-005</v>
      </c>
      <c r="K101" s="12" t="n">
        <f aca="false">AL83/K$98*1000</f>
        <v>2.4405201692756E-005</v>
      </c>
      <c r="L101" s="12" t="n">
        <f aca="false">AV83/L$98*1000</f>
        <v>6.89167158000376E-005</v>
      </c>
      <c r="M101" s="12" t="n">
        <f aca="false">BF83/M$98*1000</f>
        <v>0.0083516132399739</v>
      </c>
      <c r="N101" s="12" t="n">
        <f aca="false">BO83/N$98*1000</f>
        <v>0.015130818121209</v>
      </c>
    </row>
    <row r="102" customFormat="false" ht="15" hidden="false" customHeight="false" outlineLevel="0" collapsed="false">
      <c r="G102" s="0" t="s">
        <v>91</v>
      </c>
      <c r="H102" s="12" t="n">
        <f aca="false">H84/H$98*1000</f>
        <v>7.9939344405893E-005</v>
      </c>
      <c r="I102" s="12" t="n">
        <f aca="false">Q84/I$98*1000</f>
        <v>5.43507416431525E-005</v>
      </c>
      <c r="J102" s="12" t="n">
        <f aca="false">AA84/J$98*1000</f>
        <v>7.99615472170222E-005</v>
      </c>
      <c r="K102" s="12" t="n">
        <f aca="false">AL84/K$98*1000</f>
        <v>7.00787964781938E-005</v>
      </c>
      <c r="L102" s="12" t="n">
        <f aca="false">AV84/L$98*1000</f>
        <v>6.90290409584144E-005</v>
      </c>
      <c r="M102" s="12" t="n">
        <f aca="false">BF84/M$98*1000</f>
        <v>5.38222776974613E-006</v>
      </c>
      <c r="N102" s="12" t="n">
        <f aca="false">BO84/N$98*1000</f>
        <v>6.11824293237622E-006</v>
      </c>
    </row>
    <row r="103" customFormat="false" ht="15" hidden="false" customHeight="false" outlineLevel="0" collapsed="false">
      <c r="G103" s="0" t="s">
        <v>92</v>
      </c>
      <c r="H103" s="12" t="n">
        <f aca="false">H85/H$98*1000</f>
        <v>6.39461697321686E-006</v>
      </c>
      <c r="I103" s="12" t="n">
        <f aca="false">Q85/I$98*1000</f>
        <v>4.34770596202713E-006</v>
      </c>
      <c r="J103" s="12" t="n">
        <f aca="false">AA85/J$98*1000</f>
        <v>6.39638047449379E-006</v>
      </c>
      <c r="K103" s="12" t="n">
        <f aca="false">AL85/K$98*1000</f>
        <v>5.60584929637534E-006</v>
      </c>
      <c r="L103" s="12" t="n">
        <f aca="false">AV85/L$98*1000</f>
        <v>5.52186539547137E-006</v>
      </c>
      <c r="M103" s="12" t="n">
        <f aca="false">BF85/M$98*1000</f>
        <v>1.34604915472343E-006</v>
      </c>
      <c r="N103" s="12" t="n">
        <f aca="false">BO85/N$98*1000</f>
        <v>1.53011770571127E-006</v>
      </c>
    </row>
    <row r="104" customFormat="false" ht="15" hidden="false" customHeight="false" outlineLevel="0" collapsed="false">
      <c r="G104" s="0" t="s">
        <v>93</v>
      </c>
      <c r="H104" s="12" t="n">
        <f aca="false">H86/H$98*1000</f>
        <v>1.40940862439348E-005</v>
      </c>
      <c r="I104" s="12" t="n">
        <f aca="false">Q86/I$98*1000</f>
        <v>1.05242059716548E-005</v>
      </c>
      <c r="J104" s="12" t="n">
        <f aca="false">AA86/J$98*1000</f>
        <v>1.40356483866817E-005</v>
      </c>
      <c r="K104" s="12" t="n">
        <f aca="false">AL86/K$98*1000</f>
        <v>1.23101423088854E-005</v>
      </c>
      <c r="L104" s="12" t="n">
        <f aca="false">AV86/L$98*1000</f>
        <v>1.33660979740325E-005</v>
      </c>
      <c r="M104" s="12" t="n">
        <f aca="false">BF86/M$98*1000</f>
        <v>5.24885675348999E-006</v>
      </c>
      <c r="N104" s="12" t="n">
        <f aca="false">BO86/N$98*1000</f>
        <v>8.65962241650722E-006</v>
      </c>
    </row>
    <row r="105" customFormat="false" ht="15" hidden="false" customHeight="false" outlineLevel="0" collapsed="false">
      <c r="F105" s="0" t="s">
        <v>95</v>
      </c>
      <c r="G105" s="0" t="s">
        <v>112</v>
      </c>
      <c r="H105" s="12" t="n">
        <f aca="false">H87/H$98*1000</f>
        <v>2.7868290045136E-005</v>
      </c>
      <c r="I105" s="12" t="n">
        <f aca="false">Q87/I$98*1000</f>
        <v>3.7731701860071E-005</v>
      </c>
      <c r="J105" s="12" t="n">
        <f aca="false">AA87/J$98*1000</f>
        <v>2.5675204776044E-005</v>
      </c>
      <c r="K105" s="12" t="n">
        <f aca="false">AL87/K$98*1000</f>
        <v>2.27945468872689E-005</v>
      </c>
      <c r="L105" s="12" t="n">
        <f aca="false">AV87/L$98*1000</f>
        <v>6.57782098726714E-005</v>
      </c>
      <c r="M105" s="12" t="n">
        <f aca="false">BF87/M$98*1000</f>
        <v>1.67713959885586E-005</v>
      </c>
      <c r="N105" s="12" t="n">
        <f aca="false">BO87/N$98*1000</f>
        <v>3.08826379253711E-005</v>
      </c>
    </row>
    <row r="106" customFormat="false" ht="15" hidden="false" customHeight="false" outlineLevel="0" collapsed="false">
      <c r="G106" s="0" t="s">
        <v>91</v>
      </c>
      <c r="H106" s="12" t="n">
        <f aca="false">H88/H$98*1000</f>
        <v>0.0310136207140548</v>
      </c>
      <c r="I106" s="12" t="n">
        <f aca="false">Q88/I$98*1000</f>
        <v>0.00265027068802815</v>
      </c>
      <c r="J106" s="12" t="n">
        <f aca="false">AA88/J$98*1000</f>
        <v>0.000221522899955725</v>
      </c>
      <c r="K106" s="12" t="n">
        <f aca="false">AL88/K$98*1000</f>
        <v>0.00479667540175866</v>
      </c>
      <c r="L106" s="12" t="n">
        <f aca="false">AV88/L$98*1000</f>
        <v>0.000405886595998244</v>
      </c>
      <c r="M106" s="12" t="n">
        <f aca="false">BF88/M$98*1000</f>
        <v>0.0165963886478703</v>
      </c>
      <c r="N106" s="12" t="n">
        <f aca="false">BO88/N$98*1000</f>
        <v>0.00651911131514933</v>
      </c>
    </row>
    <row r="107" customFormat="false" ht="15" hidden="false" customHeight="false" outlineLevel="0" collapsed="false">
      <c r="G107" s="0" t="s">
        <v>92</v>
      </c>
      <c r="H107" s="12" t="n">
        <f aca="false">H89/H$98*1000</f>
        <v>0.000290478877400383</v>
      </c>
      <c r="I107" s="12" t="n">
        <f aca="false">Q89/I$98*1000</f>
        <v>0.000258318097861121</v>
      </c>
      <c r="J107" s="12" t="n">
        <f aca="false">AA89/J$98*1000</f>
        <v>0.000410107747666079</v>
      </c>
      <c r="K107" s="12" t="n">
        <f aca="false">AL89/K$98*1000</f>
        <v>0.000203724902576694</v>
      </c>
      <c r="L107" s="12" t="n">
        <f aca="false">AV89/L$98*1000</f>
        <v>0.000252518346609797</v>
      </c>
      <c r="M107" s="12" t="n">
        <f aca="false">BF89/M$98*1000</f>
        <v>0.000144468092452047</v>
      </c>
      <c r="N107" s="12" t="n">
        <f aca="false">BO89/N$98*1000</f>
        <v>0.000198555041726875</v>
      </c>
    </row>
    <row r="108" customFormat="false" ht="15" hidden="false" customHeight="false" outlineLevel="0" collapsed="false">
      <c r="G108" s="0" t="s">
        <v>93</v>
      </c>
      <c r="H108" s="12" t="n">
        <f aca="false">H90/H$98*1000</f>
        <v>-2.52618257734409E-006</v>
      </c>
      <c r="I108" s="12" t="n">
        <f aca="false">Q90/I$98*1000</f>
        <v>1.94586155202543E-005</v>
      </c>
      <c r="J108" s="12" t="n">
        <f aca="false">AA90/J$98*1000</f>
        <v>3.76164206066424E-005</v>
      </c>
      <c r="K108" s="12" t="n">
        <f aca="false">AL90/K$98*1000</f>
        <v>1.24296374651789E-005</v>
      </c>
      <c r="L108" s="12" t="n">
        <f aca="false">AV90/L$98*1000</f>
        <v>2.84982751050617E-005</v>
      </c>
      <c r="M108" s="12" t="n">
        <f aca="false">BF90/M$98*1000</f>
        <v>8.84865974567175E-006</v>
      </c>
      <c r="N108" s="12" t="n">
        <f aca="false">BO90/N$98*1000</f>
        <v>1.23776093712708E-005</v>
      </c>
    </row>
    <row r="109" customFormat="false" ht="15" hidden="false" customHeight="false" outlineLevel="0" collapsed="false">
      <c r="F109" s="0" t="s">
        <v>96</v>
      </c>
      <c r="H109" s="12" t="n">
        <f aca="false">H91/H$98*1000</f>
        <v>0.00429516539420718</v>
      </c>
      <c r="I109" s="12" t="n">
        <f aca="false">Q91/I$98*1000</f>
        <v>0.00429091444728367</v>
      </c>
      <c r="J109" s="12" t="n">
        <f aca="false">AA91/J$98*1000</f>
        <v>0.00410635888593563</v>
      </c>
      <c r="K109" s="12" t="n">
        <f aca="false">AL91/K$98*1000</f>
        <v>0.00366062070134213</v>
      </c>
      <c r="L109" s="12" t="n">
        <f aca="false">AV91/L$98*1000</f>
        <v>0.00658596249137553</v>
      </c>
      <c r="M109" s="12" t="n">
        <f aca="false">BF91/M$98*1000</f>
        <v>0.00164070762298337</v>
      </c>
      <c r="N109" s="12" t="n">
        <f aca="false">BO91/N$98*1000</f>
        <v>0.00246840137175557</v>
      </c>
    </row>
    <row r="110" customFormat="false" ht="15" hidden="false" customHeight="false" outlineLevel="0" collapsed="false">
      <c r="F110" s="0" t="s">
        <v>97</v>
      </c>
      <c r="H110" s="12" t="n">
        <f aca="false">H92/H$98*1000</f>
        <v>6.53762071516517E-005</v>
      </c>
      <c r="I110" s="12" t="n">
        <f aca="false">Q92/I$98*1000</f>
        <v>8.85505918216643E-005</v>
      </c>
      <c r="J110" s="12" t="n">
        <f aca="false">AA92/J$98*1000</f>
        <v>5.98230156191125E-005</v>
      </c>
      <c r="K110" s="12" t="n">
        <f aca="false">AL92/K$98*1000</f>
        <v>5.33570180003129E-005</v>
      </c>
      <c r="L110" s="12" t="n">
        <f aca="false">AV92/L$98*1000</f>
        <v>0.000155317694285893</v>
      </c>
      <c r="M110" s="12" t="n">
        <f aca="false">BF92/M$98*1000</f>
        <v>3.8805511865688E-005</v>
      </c>
      <c r="N110" s="12" t="n">
        <f aca="false">BO92/N$98*1000</f>
        <v>7.20608640461176E-005</v>
      </c>
    </row>
    <row r="111" customFormat="false" ht="15" hidden="false" customHeight="false" outlineLevel="0" collapsed="false">
      <c r="F111" s="0" t="s">
        <v>98</v>
      </c>
      <c r="H111" s="12" t="n">
        <f aca="false">H93/H$98*1000</f>
        <v>4.34603152203005E-005</v>
      </c>
      <c r="I111" s="12" t="n">
        <f aca="false">Q93/I$98*1000</f>
        <v>4.36688887367381E-005</v>
      </c>
      <c r="J111" s="12" t="n">
        <f aca="false">AA93/J$98*1000</f>
        <v>4.23352966189545E-005</v>
      </c>
      <c r="K111" s="12" t="n">
        <f aca="false">AL93/K$98*1000</f>
        <v>3.88617805069483E-005</v>
      </c>
      <c r="L111" s="12" t="n">
        <f aca="false">AV93/L$98*1000</f>
        <v>5.86979865771812E-005</v>
      </c>
      <c r="M111" s="12" t="n">
        <f aca="false">BF93/M$98*1000</f>
        <v>0.00475272340381303</v>
      </c>
      <c r="N111" s="12" t="n">
        <f aca="false">BO93/N$98*1000</f>
        <v>0.00603910041467157</v>
      </c>
    </row>
    <row r="112" customFormat="false" ht="15" hidden="false" customHeight="false" outlineLevel="0" collapsed="false">
      <c r="F112" s="0" t="s">
        <v>100</v>
      </c>
      <c r="H112" s="12" t="n">
        <f aca="false">H94/H$98*1000</f>
        <v>5.94045376413703E-005</v>
      </c>
      <c r="I112" s="12" t="n">
        <f aca="false">Q94/I$98*1000</f>
        <v>5.75147862345598E-005</v>
      </c>
      <c r="J112" s="12" t="n">
        <f aca="false">AA94/J$98*1000</f>
        <v>5.19742475940393E-005</v>
      </c>
      <c r="K112" s="12" t="n">
        <f aca="false">AL94/K$98*1000</f>
        <v>4.45989198582018E-005</v>
      </c>
      <c r="L112" s="12" t="n">
        <f aca="false">AV94/L$98*1000</f>
        <v>7.76052185912313E-005</v>
      </c>
      <c r="M112" s="12" t="n">
        <f aca="false">BF94/M$98*1000</f>
        <v>2.90816057215196E-005</v>
      </c>
      <c r="N112" s="12" t="n">
        <f aca="false">BO94/N$98*1000</f>
        <v>4.25287834497483E-005</v>
      </c>
    </row>
    <row r="113" customFormat="false" ht="15" hidden="false" customHeight="false" outlineLevel="0" collapsed="false">
      <c r="F113" s="0" t="s">
        <v>101</v>
      </c>
      <c r="H113" s="12" t="n">
        <f aca="false">H95/H$98*1000</f>
        <v>6.62030264900366E-005</v>
      </c>
      <c r="I113" s="12" t="n">
        <f aca="false">Q95/I$98*1000</f>
        <v>7.26237270202761E-005</v>
      </c>
      <c r="J113" s="12" t="n">
        <f aca="false">AA95/J$98*1000</f>
        <v>5.89266922364409E-005</v>
      </c>
      <c r="K113" s="12" t="n">
        <f aca="false">AL95/K$98*1000</f>
        <v>5.0046175918399E-005</v>
      </c>
      <c r="L113" s="12" t="n">
        <f aca="false">AV95/L$98*1000</f>
        <v>0.000109266762842627</v>
      </c>
      <c r="M113" s="12" t="n">
        <f aca="false">BF95/M$98*1000</f>
        <v>3.4046323884528E-005</v>
      </c>
      <c r="N113" s="12" t="n">
        <f aca="false">BO95/N$98*1000</f>
        <v>5.43256533594253E-005</v>
      </c>
    </row>
    <row r="114" customFormat="false" ht="15" hidden="false" customHeight="false" outlineLevel="0" collapsed="false">
      <c r="F114" s="0" t="s">
        <v>102</v>
      </c>
      <c r="H114" s="12" t="n">
        <f aca="false">H96/H$98*1000</f>
        <v>0.000203883858395178</v>
      </c>
      <c r="I114" s="12" t="n">
        <f aca="false">Q96/I$98*1000</f>
        <v>0.000182072208030504</v>
      </c>
      <c r="J114" s="12" t="n">
        <f aca="false">AA96/J$98*1000</f>
        <v>0.000164500863320087</v>
      </c>
      <c r="K114" s="12" t="n">
        <f aca="false">AL96/K$98*1000</f>
        <v>9.29285292421899E-005</v>
      </c>
      <c r="L114" s="12" t="n">
        <f aca="false">AV96/L$98*1000</f>
        <v>0.000132236592862072</v>
      </c>
      <c r="M114" s="12" t="n">
        <f aca="false">BF96/M$98*1000</f>
        <v>0.000115950452817161</v>
      </c>
      <c r="N114" s="12" t="n">
        <f aca="false">BO96/N$98*1000</f>
        <v>0.000175608836927458</v>
      </c>
    </row>
    <row r="115" customFormat="false" ht="15" hidden="false" customHeight="false" outlineLevel="0" collapsed="false">
      <c r="H115" s="12" t="n">
        <f aca="false">SUM(H101:H114)</f>
        <v>0.0361930848658929</v>
      </c>
    </row>
    <row r="117" customFormat="false" ht="15" hidden="false" customHeight="false" outlineLevel="0" collapsed="false">
      <c r="E117" s="0" t="str">
        <f aca="false">F100</f>
        <v>per kWh</v>
      </c>
      <c r="H117" s="0" t="str">
        <f aca="false">H100</f>
        <v>NaNMC</v>
      </c>
      <c r="I117" s="0" t="str">
        <f aca="false">I100</f>
        <v>NaMVP</v>
      </c>
      <c r="J117" s="0" t="str">
        <f aca="false">J100</f>
        <v>NaMMO</v>
      </c>
      <c r="K117" s="0" t="str">
        <f aca="false">K100</f>
        <v>NaNMMT</v>
      </c>
      <c r="L117" s="0" t="str">
        <f aca="false">L100</f>
        <v>NaPBA</v>
      </c>
      <c r="M117" s="0" t="str">
        <f aca="false">M100</f>
        <v>LiNMC</v>
      </c>
      <c r="N117" s="0" t="str">
        <f aca="false">N100</f>
        <v>LiFP</v>
      </c>
    </row>
    <row r="118" customFormat="false" ht="15" hidden="false" customHeight="false" outlineLevel="0" collapsed="false">
      <c r="E118" s="0" t="str">
        <f aca="false">F101</f>
        <v>Anode</v>
      </c>
      <c r="F118" s="0" t="str">
        <f aca="false">G101</f>
        <v>Foil</v>
      </c>
      <c r="H118" s="0" t="n">
        <f aca="false">H101</f>
        <v>2.97217802411303E-005</v>
      </c>
      <c r="I118" s="0" t="n">
        <f aca="false">I101</f>
        <v>5.42622920140237E-005</v>
      </c>
      <c r="J118" s="0" t="n">
        <f aca="false">J101</f>
        <v>2.74443252637084E-005</v>
      </c>
      <c r="K118" s="0" t="n">
        <f aca="false">K101</f>
        <v>2.4405201692756E-005</v>
      </c>
      <c r="L118" s="0" t="n">
        <f aca="false">L101</f>
        <v>6.89167158000376E-005</v>
      </c>
      <c r="M118" s="0" t="n">
        <f aca="false">M101</f>
        <v>0.0083516132399739</v>
      </c>
      <c r="N118" s="0" t="n">
        <f aca="false">N101</f>
        <v>0.015130818121209</v>
      </c>
    </row>
    <row r="119" customFormat="false" ht="15" hidden="false" customHeight="false" outlineLevel="0" collapsed="false">
      <c r="F119" s="0" t="str">
        <f aca="false">G102</f>
        <v>Act mat</v>
      </c>
      <c r="H119" s="0" t="n">
        <f aca="false">H102</f>
        <v>7.9939344405893E-005</v>
      </c>
      <c r="I119" s="0" t="n">
        <f aca="false">I102</f>
        <v>5.43507416431525E-005</v>
      </c>
      <c r="J119" s="0" t="n">
        <f aca="false">J102</f>
        <v>7.99615472170222E-005</v>
      </c>
      <c r="K119" s="0" t="n">
        <f aca="false">K102</f>
        <v>7.00787964781938E-005</v>
      </c>
      <c r="L119" s="0" t="n">
        <f aca="false">L102</f>
        <v>6.90290409584144E-005</v>
      </c>
      <c r="M119" s="0" t="n">
        <f aca="false">M102</f>
        <v>5.38222776974613E-006</v>
      </c>
      <c r="N119" s="0" t="n">
        <f aca="false">N102</f>
        <v>6.11824293237622E-006</v>
      </c>
    </row>
    <row r="120" customFormat="false" ht="15" hidden="false" customHeight="false" outlineLevel="0" collapsed="false">
      <c r="F120" s="0" t="str">
        <f aca="false">G103</f>
        <v>Binder </v>
      </c>
      <c r="H120" s="0" t="n">
        <f aca="false">H103</f>
        <v>6.39461697321686E-006</v>
      </c>
      <c r="I120" s="0" t="n">
        <f aca="false">I103</f>
        <v>4.34770596202713E-006</v>
      </c>
      <c r="J120" s="0" t="n">
        <f aca="false">J103</f>
        <v>6.39638047449379E-006</v>
      </c>
      <c r="K120" s="0" t="n">
        <f aca="false">K103</f>
        <v>5.60584929637534E-006</v>
      </c>
      <c r="L120" s="0" t="n">
        <f aca="false">L103</f>
        <v>5.52186539547137E-006</v>
      </c>
      <c r="M120" s="0" t="n">
        <f aca="false">M103</f>
        <v>1.34604915472343E-006</v>
      </c>
      <c r="N120" s="0" t="n">
        <f aca="false">N103</f>
        <v>1.53011770571127E-006</v>
      </c>
    </row>
    <row r="121" customFormat="false" ht="15" hidden="false" customHeight="false" outlineLevel="0" collapsed="false">
      <c r="F121" s="0" t="str">
        <f aca="false">G104</f>
        <v>other</v>
      </c>
      <c r="H121" s="0" t="n">
        <f aca="false">H104</f>
        <v>1.40940862439348E-005</v>
      </c>
      <c r="I121" s="0" t="n">
        <f aca="false">I104</f>
        <v>1.05242059716548E-005</v>
      </c>
      <c r="J121" s="0" t="n">
        <f aca="false">J104</f>
        <v>1.40356483866817E-005</v>
      </c>
      <c r="K121" s="0" t="n">
        <f aca="false">K104</f>
        <v>1.23101423088854E-005</v>
      </c>
      <c r="L121" s="0" t="n">
        <f aca="false">L104</f>
        <v>1.33660979740325E-005</v>
      </c>
      <c r="M121" s="0" t="n">
        <f aca="false">M104</f>
        <v>5.24885675348999E-006</v>
      </c>
      <c r="N121" s="0" t="n">
        <f aca="false">N104</f>
        <v>8.65962241650722E-006</v>
      </c>
    </row>
    <row r="122" customFormat="false" ht="15" hidden="false" customHeight="false" outlineLevel="0" collapsed="false">
      <c r="E122" s="0" t="str">
        <f aca="false">F105</f>
        <v>Cathode</v>
      </c>
      <c r="F122" s="0" t="str">
        <f aca="false">G105</f>
        <v>Foil</v>
      </c>
      <c r="H122" s="0" t="n">
        <f aca="false">H105</f>
        <v>2.7868290045136E-005</v>
      </c>
      <c r="I122" s="0" t="n">
        <f aca="false">I105</f>
        <v>3.7731701860071E-005</v>
      </c>
      <c r="J122" s="0" t="n">
        <f aca="false">J105</f>
        <v>2.5675204776044E-005</v>
      </c>
      <c r="K122" s="0" t="n">
        <f aca="false">K105</f>
        <v>2.27945468872689E-005</v>
      </c>
      <c r="L122" s="0" t="n">
        <f aca="false">L105</f>
        <v>6.57782098726714E-005</v>
      </c>
      <c r="M122" s="0" t="n">
        <f aca="false">M105</f>
        <v>1.67713959885586E-005</v>
      </c>
      <c r="N122" s="0" t="n">
        <f aca="false">N105</f>
        <v>3.08826379253711E-005</v>
      </c>
    </row>
    <row r="123" customFormat="false" ht="15" hidden="false" customHeight="false" outlineLevel="0" collapsed="false">
      <c r="F123" s="0" t="str">
        <f aca="false">G106</f>
        <v>Act mat</v>
      </c>
      <c r="G123" s="0" t="s">
        <v>114</v>
      </c>
      <c r="H123" s="0" t="n">
        <f aca="false">K84/H$98*1000</f>
        <v>0.0237497380620868</v>
      </c>
      <c r="I123" s="12" t="n">
        <f aca="false">T84/I$98*1000</f>
        <v>0</v>
      </c>
      <c r="J123" s="13" t="n">
        <f aca="false">AD84/J$98*1000</f>
        <v>0</v>
      </c>
      <c r="K123" s="13" t="n">
        <f aca="false">AO84/K$98*1000</f>
        <v>0</v>
      </c>
      <c r="L123" s="13" t="n">
        <f aca="false">L106</f>
        <v>0.000405886595998244</v>
      </c>
      <c r="M123" s="13" t="n">
        <f aca="false">M106</f>
        <v>0.0165963886478703</v>
      </c>
      <c r="N123" s="13" t="n">
        <f aca="false">N106</f>
        <v>0.00651911131514933</v>
      </c>
    </row>
    <row r="124" customFormat="false" ht="15" hidden="false" customHeight="false" outlineLevel="0" collapsed="false">
      <c r="G124" s="0" t="s">
        <v>115</v>
      </c>
      <c r="H124" s="0" t="n">
        <f aca="false">K85/H$98*1000</f>
        <v>0.00682173327315259</v>
      </c>
      <c r="I124" s="12" t="n">
        <f aca="false">T85/I$98*1000</f>
        <v>0</v>
      </c>
      <c r="J124" s="13" t="n">
        <f aca="false">AD85/J$98*1000</f>
        <v>0</v>
      </c>
      <c r="K124" s="13" t="n">
        <f aca="false">AO85/K$98*1000</f>
        <v>0.00416553390152726</v>
      </c>
    </row>
    <row r="125" customFormat="false" ht="15" hidden="false" customHeight="false" outlineLevel="0" collapsed="false">
      <c r="G125" s="0" t="s">
        <v>116</v>
      </c>
      <c r="H125" s="0" t="n">
        <f aca="false">K86/H$98*1000</f>
        <v>0.000140515072587549</v>
      </c>
      <c r="I125" s="12" t="n">
        <f aca="false">T86/I$98*1000</f>
        <v>1.41361021381608E-005</v>
      </c>
      <c r="J125" s="13" t="n">
        <f aca="false">AD86/J$98*1000</f>
        <v>9.42440951698272E-005</v>
      </c>
      <c r="K125" s="13" t="n">
        <f aca="false">AO86/K$98*1000</f>
        <v>6.48794527992875E-007</v>
      </c>
    </row>
    <row r="126" customFormat="false" ht="15" hidden="false" customHeight="false" outlineLevel="0" collapsed="false">
      <c r="G126" s="0" t="s">
        <v>117</v>
      </c>
      <c r="H126" s="0" t="n">
        <f aca="false">K87/H$98*1000</f>
        <v>0</v>
      </c>
      <c r="I126" s="12" t="n">
        <f aca="false">T87/I$98*1000</f>
        <v>0</v>
      </c>
      <c r="J126" s="13" t="n">
        <f aca="false">AD87/J$98*1000</f>
        <v>0</v>
      </c>
      <c r="K126" s="13" t="n">
        <f aca="false">AO87/K$98*1000</f>
        <v>0</v>
      </c>
    </row>
    <row r="127" customFormat="false" ht="15" hidden="false" customHeight="false" outlineLevel="0" collapsed="false">
      <c r="G127" s="0" t="s">
        <v>118</v>
      </c>
      <c r="H127" s="0" t="n">
        <f aca="false">K88/H$98*1000</f>
        <v>0.000159756908240021</v>
      </c>
      <c r="I127" s="12" t="n">
        <f aca="false">T88/I$98*1000</f>
        <v>3.42618160312652E-007</v>
      </c>
      <c r="J127" s="13" t="n">
        <f aca="false">AD88/J$98*1000</f>
        <v>4.65916323663549E-005</v>
      </c>
      <c r="K127" s="13" t="n">
        <f aca="false">AO88/K$98*1000</f>
        <v>0.000101231877815466</v>
      </c>
    </row>
    <row r="128" customFormat="false" ht="15" hidden="false" customHeight="false" outlineLevel="0" collapsed="false">
      <c r="G128" s="0" t="s">
        <v>119</v>
      </c>
      <c r="H128" s="0" t="n">
        <f aca="false">K89/H$98*1000</f>
        <v>0</v>
      </c>
      <c r="I128" s="12" t="n">
        <f aca="false">T89/I$98*1000</f>
        <v>0</v>
      </c>
      <c r="J128" s="13" t="n">
        <f aca="false">AD89/J$98*1000</f>
        <v>0</v>
      </c>
      <c r="K128" s="13" t="n">
        <f aca="false">AO89/K$98*1000</f>
        <v>0</v>
      </c>
    </row>
    <row r="129" customFormat="false" ht="15" hidden="false" customHeight="false" outlineLevel="0" collapsed="false">
      <c r="G129" s="0" t="s">
        <v>102</v>
      </c>
      <c r="H129" s="0" t="n">
        <f aca="false">K90/H$98*1000</f>
        <v>0.000141877397987879</v>
      </c>
      <c r="I129" s="12" t="n">
        <f aca="false">T90/I$98*1000</f>
        <v>3.72440255507669E-005</v>
      </c>
      <c r="J129" s="13" t="n">
        <f aca="false">AD90/J$98*1000</f>
        <v>8.0687172419543E-005</v>
      </c>
      <c r="K129" s="13" t="n">
        <f aca="false">AO90/K$98*1000</f>
        <v>0.000529260827887944</v>
      </c>
    </row>
    <row r="130" customFormat="false" ht="15" hidden="false" customHeight="false" outlineLevel="0" collapsed="false">
      <c r="F130" s="0" t="str">
        <f aca="false">G107</f>
        <v>Binder </v>
      </c>
      <c r="H130" s="0" t="n">
        <f aca="false">H107</f>
        <v>0.000290478877400383</v>
      </c>
      <c r="I130" s="0" t="n">
        <f aca="false">I107</f>
        <v>0.000258318097861121</v>
      </c>
      <c r="J130" s="0" t="n">
        <f aca="false">J107</f>
        <v>0.000410107747666079</v>
      </c>
      <c r="K130" s="0" t="n">
        <f aca="false">K107</f>
        <v>0.000203724902576694</v>
      </c>
      <c r="L130" s="0" t="n">
        <f aca="false">L107</f>
        <v>0.000252518346609797</v>
      </c>
      <c r="M130" s="0" t="n">
        <f aca="false">M107</f>
        <v>0.000144468092452047</v>
      </c>
      <c r="N130" s="0" t="n">
        <f aca="false">N107</f>
        <v>0.000198555041726875</v>
      </c>
    </row>
    <row r="131" customFormat="false" ht="15" hidden="false" customHeight="false" outlineLevel="0" collapsed="false">
      <c r="F131" s="0" t="str">
        <f aca="false">G108</f>
        <v>other</v>
      </c>
      <c r="H131" s="0" t="n">
        <f aca="false">H108</f>
        <v>-2.52618257734409E-006</v>
      </c>
      <c r="I131" s="0" t="n">
        <f aca="false">I108</f>
        <v>1.94586155202543E-005</v>
      </c>
      <c r="J131" s="0" t="n">
        <f aca="false">J108</f>
        <v>3.76164206066424E-005</v>
      </c>
      <c r="K131" s="0" t="n">
        <f aca="false">K108</f>
        <v>1.24296374651789E-005</v>
      </c>
      <c r="L131" s="0" t="n">
        <f aca="false">L108</f>
        <v>2.84982751050617E-005</v>
      </c>
      <c r="M131" s="0" t="n">
        <f aca="false">M108</f>
        <v>8.84865974567175E-006</v>
      </c>
      <c r="N131" s="0" t="n">
        <f aca="false">N108</f>
        <v>1.23776093712708E-005</v>
      </c>
    </row>
    <row r="132" customFormat="false" ht="15" hidden="false" customHeight="false" outlineLevel="0" collapsed="false">
      <c r="E132" s="0" t="str">
        <f aca="false">F109</f>
        <v>Electrolyte</v>
      </c>
      <c r="H132" s="0" t="n">
        <f aca="false">H109</f>
        <v>0.00429516539420718</v>
      </c>
      <c r="I132" s="0" t="n">
        <f aca="false">I109</f>
        <v>0.00429091444728367</v>
      </c>
      <c r="J132" s="0" t="n">
        <f aca="false">J109</f>
        <v>0.00410635888593563</v>
      </c>
      <c r="K132" s="0" t="n">
        <f aca="false">K109</f>
        <v>0.00366062070134213</v>
      </c>
      <c r="L132" s="0" t="n">
        <f aca="false">L109</f>
        <v>0.00658596249137553</v>
      </c>
      <c r="M132" s="0" t="n">
        <f aca="false">M109</f>
        <v>0.00164070762298337</v>
      </c>
      <c r="N132" s="0" t="n">
        <f aca="false">N109</f>
        <v>0.00246840137175557</v>
      </c>
    </row>
    <row r="133" customFormat="false" ht="15" hidden="false" customHeight="false" outlineLevel="0" collapsed="false">
      <c r="E133" s="0" t="str">
        <f aca="false">F110</f>
        <v>Separator</v>
      </c>
      <c r="H133" s="0" t="n">
        <f aca="false">H110</f>
        <v>6.53762071516517E-005</v>
      </c>
      <c r="I133" s="0" t="n">
        <f aca="false">I110</f>
        <v>8.85505918216643E-005</v>
      </c>
      <c r="J133" s="0" t="n">
        <f aca="false">J110</f>
        <v>5.98230156191125E-005</v>
      </c>
      <c r="K133" s="0" t="n">
        <f aca="false">K110</f>
        <v>5.33570180003129E-005</v>
      </c>
      <c r="L133" s="0" t="n">
        <f aca="false">L110</f>
        <v>0.000155317694285893</v>
      </c>
      <c r="M133" s="0" t="n">
        <f aca="false">M110</f>
        <v>3.8805511865688E-005</v>
      </c>
      <c r="N133" s="0" t="n">
        <f aca="false">N110</f>
        <v>7.20608640461176E-005</v>
      </c>
    </row>
    <row r="134" customFormat="false" ht="15" hidden="false" customHeight="false" outlineLevel="0" collapsed="false">
      <c r="E134" s="0" t="str">
        <f aca="false">F111</f>
        <v>Housing</v>
      </c>
      <c r="H134" s="0" t="n">
        <f aca="false">H111</f>
        <v>4.34603152203005E-005</v>
      </c>
      <c r="I134" s="0" t="n">
        <f aca="false">I111</f>
        <v>4.36688887367381E-005</v>
      </c>
      <c r="J134" s="0" t="n">
        <f aca="false">J111</f>
        <v>4.23352966189545E-005</v>
      </c>
      <c r="K134" s="0" t="n">
        <f aca="false">K111</f>
        <v>3.88617805069483E-005</v>
      </c>
      <c r="L134" s="0" t="n">
        <f aca="false">L111</f>
        <v>5.86979865771812E-005</v>
      </c>
      <c r="M134" s="0" t="n">
        <f aca="false">M111</f>
        <v>0.00475272340381303</v>
      </c>
      <c r="N134" s="0" t="n">
        <f aca="false">N111</f>
        <v>0.00603910041467157</v>
      </c>
    </row>
    <row r="135" customFormat="false" ht="15" hidden="false" customHeight="false" outlineLevel="0" collapsed="false">
      <c r="E135" s="0" t="str">
        <f aca="false">F112</f>
        <v>Electricity</v>
      </c>
      <c r="H135" s="0" t="n">
        <f aca="false">H112</f>
        <v>5.94045376413703E-005</v>
      </c>
      <c r="I135" s="0" t="n">
        <f aca="false">I112</f>
        <v>5.75147862345598E-005</v>
      </c>
      <c r="J135" s="0" t="n">
        <f aca="false">J112</f>
        <v>5.19742475940393E-005</v>
      </c>
      <c r="K135" s="0" t="n">
        <f aca="false">K112</f>
        <v>4.45989198582018E-005</v>
      </c>
      <c r="L135" s="0" t="n">
        <f aca="false">L112</f>
        <v>7.76052185912313E-005</v>
      </c>
      <c r="M135" s="0" t="n">
        <f aca="false">M112</f>
        <v>2.90816057215196E-005</v>
      </c>
      <c r="N135" s="0" t="n">
        <f aca="false">N112</f>
        <v>4.25287834497483E-005</v>
      </c>
    </row>
    <row r="136" customFormat="false" ht="15" hidden="false" customHeight="false" outlineLevel="0" collapsed="false">
      <c r="E136" s="0" t="str">
        <f aca="false">F113</f>
        <v>Heat</v>
      </c>
      <c r="H136" s="0" t="n">
        <f aca="false">H113</f>
        <v>6.62030264900366E-005</v>
      </c>
      <c r="I136" s="0" t="n">
        <f aca="false">I113</f>
        <v>7.26237270202761E-005</v>
      </c>
      <c r="J136" s="0" t="n">
        <f aca="false">J113</f>
        <v>5.89266922364409E-005</v>
      </c>
      <c r="K136" s="0" t="n">
        <f aca="false">K113</f>
        <v>5.0046175918399E-005</v>
      </c>
      <c r="L136" s="0" t="n">
        <f aca="false">L113</f>
        <v>0.000109266762842627</v>
      </c>
      <c r="M136" s="0" t="n">
        <f aca="false">M113</f>
        <v>3.4046323884528E-005</v>
      </c>
      <c r="N136" s="0" t="n">
        <f aca="false">N113</f>
        <v>5.43256533594253E-005</v>
      </c>
    </row>
    <row r="137" customFormat="false" ht="15" hidden="false" customHeight="false" outlineLevel="0" collapsed="false">
      <c r="E137" s="0" t="str">
        <f aca="false">F114</f>
        <v>Others</v>
      </c>
      <c r="H137" s="0" t="n">
        <f aca="false">H114</f>
        <v>0.000203883858395178</v>
      </c>
      <c r="I137" s="0" t="n">
        <f aca="false">I114</f>
        <v>0.000182072208030504</v>
      </c>
      <c r="J137" s="0" t="n">
        <f aca="false">J114</f>
        <v>0.000164500863320087</v>
      </c>
      <c r="K137" s="0" t="n">
        <f aca="false">K114</f>
        <v>9.29285292421899E-005</v>
      </c>
      <c r="L137" s="0" t="n">
        <f aca="false">L114</f>
        <v>0.000132236592862072</v>
      </c>
      <c r="M137" s="0" t="n">
        <f aca="false">M114</f>
        <v>0.000115950452817161</v>
      </c>
      <c r="N137" s="0" t="n">
        <f aca="false">N114</f>
        <v>0.000175608836927458</v>
      </c>
    </row>
    <row r="142" customFormat="false" ht="15" hidden="false" customHeight="false" outlineLevel="0" collapsed="false">
      <c r="A142" s="9"/>
      <c r="B142" s="10" t="s">
        <v>74</v>
      </c>
      <c r="E142" s="11" t="str">
        <f aca="false">E80</f>
        <v>Na-Ion battery cell, prismatic, Na-NMC(111)-HC (2021)</v>
      </c>
      <c r="L142" s="10" t="str">
        <f aca="false">B142</f>
        <v>AP</v>
      </c>
      <c r="O142" s="11" t="str">
        <f aca="false">O80</f>
        <v>Na-Ion battery cell, prismatic, NaMVP-HC (2021)</v>
      </c>
      <c r="V142" s="10" t="str">
        <f aca="false">L142</f>
        <v>AP</v>
      </c>
      <c r="Y142" s="11" t="str">
        <f aca="false">Y80</f>
        <v>Na-Ion battery cell, prismatic, NaMMO-HC (2021)</v>
      </c>
      <c r="AF142" s="10" t="str">
        <f aca="false">V142</f>
        <v>AP</v>
      </c>
      <c r="AI142" s="11" t="str">
        <f aca="false">AI80</f>
        <v>Na-Ion battery cell, prismatic, NaNMMT (2021)</v>
      </c>
      <c r="AO142" s="9"/>
      <c r="AP142" s="10" t="str">
        <f aca="false">AF142</f>
        <v>AP</v>
      </c>
      <c r="AS142" s="11" t="str">
        <f aca="false">AS80</f>
        <v>Na-Ion battery cell, prismatic, NaPBA-HC (2021) </v>
      </c>
      <c r="AZ142" s="10" t="str">
        <f aca="false">AP142</f>
        <v>AP</v>
      </c>
      <c r="BC142" s="11" t="str">
        <f aca="false">BC80</f>
        <v>Li-Ion battery cell, prismatic, NMC622-C (2021)</v>
      </c>
      <c r="BJ142" s="10" t="str">
        <f aca="false">AP142</f>
        <v>AP</v>
      </c>
      <c r="BM142" s="11" t="str">
        <f aca="false">BM80</f>
        <v>Li-Ion battery cell, prismatic, LFP-C (2021)</v>
      </c>
    </row>
    <row r="143" customFormat="false" ht="15" hidden="false" customHeight="false" outlineLevel="0" collapsed="false">
      <c r="B143" s="6" t="s">
        <v>74</v>
      </c>
      <c r="L143" s="6" t="str">
        <f aca="false">B143</f>
        <v>AP</v>
      </c>
      <c r="V143" s="6" t="str">
        <f aca="false">L143</f>
        <v>AP</v>
      </c>
      <c r="AF143" s="6" t="str">
        <f aca="false">V143</f>
        <v>AP</v>
      </c>
      <c r="AO143" s="8"/>
      <c r="AP143" s="6" t="str">
        <f aca="false">AF143</f>
        <v>AP</v>
      </c>
      <c r="AZ143" s="6" t="str">
        <f aca="false">AP143</f>
        <v>AP</v>
      </c>
      <c r="BJ143" s="6" t="str">
        <f aca="false">AP143</f>
        <v>AP</v>
      </c>
    </row>
    <row r="145" customFormat="false" ht="15" hidden="false" customHeight="false" outlineLevel="0" collapsed="false">
      <c r="F145" s="0" t="s">
        <v>89</v>
      </c>
      <c r="G145" s="0" t="s">
        <v>90</v>
      </c>
      <c r="H145" s="12" t="n">
        <v>0.00301</v>
      </c>
      <c r="O145" s="13" t="s">
        <v>89</v>
      </c>
      <c r="P145" s="13" t="s">
        <v>90</v>
      </c>
      <c r="Q145" s="12" t="n">
        <v>0.00551</v>
      </c>
      <c r="Y145" s="13" t="s">
        <v>89</v>
      </c>
      <c r="Z145" s="13" t="s">
        <v>90</v>
      </c>
      <c r="AA145" s="12" t="n">
        <v>0.0027843213</v>
      </c>
      <c r="AJ145" s="13" t="s">
        <v>89</v>
      </c>
      <c r="AK145" s="13" t="s">
        <v>90</v>
      </c>
      <c r="AL145" s="12" t="n">
        <v>0.0024739569</v>
      </c>
      <c r="AT145" s="13" t="s">
        <v>89</v>
      </c>
      <c r="AU145" s="13" t="s">
        <v>90</v>
      </c>
      <c r="AV145" s="12" t="n">
        <v>0.00703</v>
      </c>
      <c r="BD145" s="13" t="s">
        <v>89</v>
      </c>
      <c r="BE145" s="13" t="s">
        <v>90</v>
      </c>
      <c r="BF145" s="12" t="n">
        <v>0.00597</v>
      </c>
      <c r="BM145" s="13" t="s">
        <v>89</v>
      </c>
      <c r="BN145" s="13" t="s">
        <v>90</v>
      </c>
      <c r="BO145" s="12" t="n">
        <v>0.01082</v>
      </c>
    </row>
    <row r="146" customFormat="false" ht="15" hidden="false" customHeight="false" outlineLevel="0" collapsed="false">
      <c r="G146" s="0" t="s">
        <v>91</v>
      </c>
      <c r="H146" s="12" t="n">
        <v>0.04144</v>
      </c>
      <c r="P146" s="13" t="s">
        <v>91</v>
      </c>
      <c r="Q146" s="12" t="n">
        <v>0.02821</v>
      </c>
      <c r="Z146" s="13" t="s">
        <v>91</v>
      </c>
      <c r="AA146" s="12" t="n">
        <v>0.04145</v>
      </c>
      <c r="AK146" s="13" t="s">
        <v>91</v>
      </c>
      <c r="AL146" s="12" t="n">
        <v>0.03636</v>
      </c>
      <c r="AU146" s="13" t="s">
        <v>91</v>
      </c>
      <c r="AV146" s="12" t="n">
        <v>0.03604</v>
      </c>
      <c r="BE146" s="13" t="s">
        <v>91</v>
      </c>
      <c r="BF146" s="12" t="n">
        <v>0.00152</v>
      </c>
      <c r="BN146" s="13" t="s">
        <v>91</v>
      </c>
      <c r="BO146" s="12" t="n">
        <v>0.00172</v>
      </c>
    </row>
    <row r="147" customFormat="false" ht="15" hidden="false" customHeight="false" outlineLevel="0" collapsed="false">
      <c r="G147" s="0" t="s">
        <v>92</v>
      </c>
      <c r="H147" s="12" t="n">
        <v>0.00029</v>
      </c>
      <c r="P147" s="13" t="s">
        <v>92</v>
      </c>
      <c r="Q147" s="12" t="n">
        <v>0.0002</v>
      </c>
      <c r="Z147" s="13" t="s">
        <v>92</v>
      </c>
      <c r="AA147" s="12" t="n">
        <v>0.00029</v>
      </c>
      <c r="AK147" s="13" t="s">
        <v>92</v>
      </c>
      <c r="AL147" s="12" t="n">
        <v>0.00026</v>
      </c>
      <c r="AU147" s="13" t="s">
        <v>92</v>
      </c>
      <c r="AV147" s="12" t="n">
        <v>0.00025</v>
      </c>
      <c r="BE147" s="13" t="s">
        <v>92</v>
      </c>
      <c r="BF147" s="12" t="n">
        <v>6.13735E-005</v>
      </c>
      <c r="BN147" s="13" t="s">
        <v>92</v>
      </c>
      <c r="BO147" s="12" t="n">
        <v>6.95589E-005</v>
      </c>
    </row>
    <row r="148" customFormat="false" ht="15" hidden="false" customHeight="false" outlineLevel="0" collapsed="false">
      <c r="G148" s="0" t="s">
        <v>93</v>
      </c>
      <c r="H148" s="12" t="n">
        <v>0.000480000000000008</v>
      </c>
      <c r="P148" s="13" t="s">
        <v>93</v>
      </c>
      <c r="Q148" s="12" t="n">
        <v>0.00034</v>
      </c>
      <c r="Z148" s="13" t="s">
        <v>93</v>
      </c>
      <c r="AA148" s="12" t="n">
        <v>0.0004656787</v>
      </c>
      <c r="AK148" s="13" t="s">
        <v>93</v>
      </c>
      <c r="AL148" s="12" t="n">
        <v>0.000416043099999999</v>
      </c>
      <c r="AU148" s="13" t="s">
        <v>93</v>
      </c>
      <c r="AV148" s="12" t="n">
        <v>0.000449999999999999</v>
      </c>
      <c r="BE148" s="13" t="s">
        <v>93</v>
      </c>
      <c r="BF148" s="12" t="n">
        <v>0.0001686265</v>
      </c>
      <c r="BN148" s="13" t="s">
        <v>93</v>
      </c>
      <c r="BO148" s="12" t="n">
        <v>0.000280441100000001</v>
      </c>
    </row>
    <row r="149" customFormat="false" ht="15" hidden="false" customHeight="false" outlineLevel="0" collapsed="false">
      <c r="F149" s="0" t="s">
        <v>95</v>
      </c>
      <c r="G149" s="0" t="s">
        <v>90</v>
      </c>
      <c r="H149" s="12" t="n">
        <v>0.0028257942</v>
      </c>
      <c r="O149" s="13" t="s">
        <v>95</v>
      </c>
      <c r="P149" s="13" t="s">
        <v>90</v>
      </c>
      <c r="Q149" s="12" t="n">
        <v>0.00383</v>
      </c>
      <c r="Y149" s="13" t="s">
        <v>95</v>
      </c>
      <c r="Z149" s="13" t="s">
        <v>90</v>
      </c>
      <c r="AA149" s="12" t="n">
        <v>0.0025982411</v>
      </c>
      <c r="AJ149" s="13" t="s">
        <v>95</v>
      </c>
      <c r="AK149" s="13" t="s">
        <v>90</v>
      </c>
      <c r="AL149" s="12" t="n">
        <v>0.002308416</v>
      </c>
      <c r="AT149" s="13" t="s">
        <v>95</v>
      </c>
      <c r="AU149" s="13" t="s">
        <v>90</v>
      </c>
      <c r="AV149" s="12" t="n">
        <v>0.00671</v>
      </c>
      <c r="BD149" s="13" t="s">
        <v>95</v>
      </c>
      <c r="BE149" s="13" t="s">
        <v>90</v>
      </c>
      <c r="BF149" s="12" t="n">
        <v>0.0016977047</v>
      </c>
      <c r="BM149" s="13" t="s">
        <v>95</v>
      </c>
      <c r="BN149" s="13" t="s">
        <v>90</v>
      </c>
      <c r="BO149" s="12" t="n">
        <v>0.00313</v>
      </c>
    </row>
    <row r="150" customFormat="false" ht="15" hidden="false" customHeight="false" outlineLevel="0" collapsed="false">
      <c r="G150" s="0" t="s">
        <v>91</v>
      </c>
      <c r="H150" s="12" t="n">
        <v>0.08677</v>
      </c>
      <c r="P150" s="13" t="s">
        <v>91</v>
      </c>
      <c r="Q150" s="12" t="n">
        <v>0.07542</v>
      </c>
      <c r="Z150" s="13" t="s">
        <v>91</v>
      </c>
      <c r="AA150" s="12" t="n">
        <v>0.01077</v>
      </c>
      <c r="AK150" s="13" t="s">
        <v>91</v>
      </c>
      <c r="AL150" s="12" t="n">
        <v>0.02446</v>
      </c>
      <c r="AU150" s="13" t="s">
        <v>91</v>
      </c>
      <c r="AV150" s="12" t="n">
        <v>0.00978</v>
      </c>
      <c r="BE150" s="13" t="s">
        <v>91</v>
      </c>
      <c r="BF150" s="12" t="n">
        <v>0.04844</v>
      </c>
      <c r="BN150" s="13" t="s">
        <v>91</v>
      </c>
      <c r="BO150" s="12" t="n">
        <v>0.01802</v>
      </c>
    </row>
    <row r="151" customFormat="false" ht="15" hidden="false" customHeight="false" outlineLevel="0" collapsed="false">
      <c r="G151" s="0" t="s">
        <v>92</v>
      </c>
      <c r="H151" s="12" t="n">
        <v>0.00067</v>
      </c>
      <c r="P151" s="13" t="s">
        <v>92</v>
      </c>
      <c r="Q151" s="12" t="n">
        <v>0.0006</v>
      </c>
      <c r="Z151" s="13" t="s">
        <v>92</v>
      </c>
      <c r="AA151" s="12" t="n">
        <v>0.00095</v>
      </c>
      <c r="AK151" s="13" t="s">
        <v>92</v>
      </c>
      <c r="AL151" s="12" t="n">
        <v>0.00047</v>
      </c>
      <c r="AU151" s="13" t="s">
        <v>92</v>
      </c>
      <c r="AV151" s="12" t="n">
        <v>0.00059</v>
      </c>
      <c r="BE151" s="13" t="s">
        <v>92</v>
      </c>
      <c r="BF151" s="12" t="n">
        <v>0.00034</v>
      </c>
      <c r="BN151" s="13" t="s">
        <v>92</v>
      </c>
      <c r="BO151" s="12" t="n">
        <v>0.00046</v>
      </c>
    </row>
    <row r="152" customFormat="false" ht="15" hidden="false" customHeight="false" outlineLevel="0" collapsed="false">
      <c r="G152" s="0" t="s">
        <v>93</v>
      </c>
      <c r="H152" s="12" t="n">
        <v>0.000504205800000004</v>
      </c>
      <c r="P152" s="13" t="s">
        <v>93</v>
      </c>
      <c r="Q152" s="12" t="n">
        <v>0.000449999999999992</v>
      </c>
      <c r="Z152" s="13" t="s">
        <v>93</v>
      </c>
      <c r="AA152" s="12" t="n">
        <v>0.000391758900000001</v>
      </c>
      <c r="AK152" s="13" t="s">
        <v>93</v>
      </c>
      <c r="AL152" s="12" t="n">
        <v>0.000351583999999999</v>
      </c>
      <c r="AU152" s="13" t="s">
        <v>93</v>
      </c>
      <c r="AV152" s="12" t="n">
        <v>0.000469999999999998</v>
      </c>
      <c r="BE152" s="13" t="s">
        <v>93</v>
      </c>
      <c r="BF152" s="12" t="n">
        <v>0.000252295300000004</v>
      </c>
      <c r="BN152" s="13" t="s">
        <v>93</v>
      </c>
      <c r="BO152" s="12" t="n">
        <v>0.00035</v>
      </c>
    </row>
    <row r="153" customFormat="false" ht="15" hidden="false" customHeight="false" outlineLevel="0" collapsed="false">
      <c r="F153" s="0" t="s">
        <v>96</v>
      </c>
      <c r="H153" s="12" t="n">
        <v>0.00631</v>
      </c>
      <c r="O153" s="13" t="s">
        <v>96</v>
      </c>
      <c r="Q153" s="12" t="n">
        <v>0.00629</v>
      </c>
      <c r="Y153" s="13" t="s">
        <v>96</v>
      </c>
      <c r="AA153" s="12" t="n">
        <v>0.00607</v>
      </c>
      <c r="AJ153" s="13" t="s">
        <v>96</v>
      </c>
      <c r="AL153" s="12" t="n">
        <v>0.00535</v>
      </c>
      <c r="AT153" s="13" t="s">
        <v>96</v>
      </c>
      <c r="AV153" s="12" t="n">
        <v>0.00971</v>
      </c>
      <c r="BD153" s="13" t="s">
        <v>96</v>
      </c>
      <c r="BF153" s="12" t="n">
        <v>0.00235</v>
      </c>
      <c r="BM153" s="13" t="s">
        <v>96</v>
      </c>
      <c r="BO153" s="12" t="n">
        <v>0.00348</v>
      </c>
    </row>
    <row r="154" customFormat="false" ht="15" hidden="false" customHeight="false" outlineLevel="0" collapsed="false">
      <c r="F154" s="0" t="s">
        <v>97</v>
      </c>
      <c r="H154" s="12" t="n">
        <v>0.00022</v>
      </c>
      <c r="O154" s="13" t="s">
        <v>97</v>
      </c>
      <c r="Q154" s="12" t="n">
        <v>0.0003</v>
      </c>
      <c r="Y154" s="13" t="s">
        <v>97</v>
      </c>
      <c r="AA154" s="12" t="n">
        <v>0.0002</v>
      </c>
      <c r="AJ154" s="13" t="s">
        <v>97</v>
      </c>
      <c r="AL154" s="12" t="n">
        <v>0.00018</v>
      </c>
      <c r="AT154" s="13" t="s">
        <v>97</v>
      </c>
      <c r="AV154" s="12" t="n">
        <v>0.00053</v>
      </c>
      <c r="BD154" s="13" t="s">
        <v>97</v>
      </c>
      <c r="BF154" s="12" t="n">
        <v>0.00013</v>
      </c>
      <c r="BM154" s="13" t="s">
        <v>97</v>
      </c>
      <c r="BO154" s="12" t="n">
        <v>0.00024</v>
      </c>
    </row>
    <row r="155" customFormat="false" ht="15" hidden="false" customHeight="false" outlineLevel="0" collapsed="false">
      <c r="F155" s="0" t="s">
        <v>98</v>
      </c>
      <c r="H155" s="12" t="n">
        <v>0.00359</v>
      </c>
      <c r="O155" s="13" t="s">
        <v>98</v>
      </c>
      <c r="Q155" s="12" t="n">
        <v>0.00361</v>
      </c>
      <c r="Y155" s="13" t="s">
        <v>98</v>
      </c>
      <c r="AA155" s="12" t="n">
        <v>0.00349</v>
      </c>
      <c r="AJ155" s="13" t="s">
        <v>98</v>
      </c>
      <c r="AL155" s="12" t="n">
        <v>0.00322</v>
      </c>
      <c r="AT155" s="13" t="s">
        <v>98</v>
      </c>
      <c r="AV155" s="12" t="n">
        <v>0.00482</v>
      </c>
      <c r="BD155" s="13" t="s">
        <v>98</v>
      </c>
      <c r="BF155" s="12" t="n">
        <v>0.00495</v>
      </c>
      <c r="BM155" s="13" t="s">
        <v>99</v>
      </c>
      <c r="BO155" s="12" t="n">
        <v>0.00631</v>
      </c>
    </row>
    <row r="156" customFormat="false" ht="15" hidden="false" customHeight="false" outlineLevel="0" collapsed="false">
      <c r="F156" s="0" t="s">
        <v>100</v>
      </c>
      <c r="H156" s="12" t="n">
        <v>1.55185E-005</v>
      </c>
      <c r="O156" s="13" t="s">
        <v>100</v>
      </c>
      <c r="Q156" s="12" t="n">
        <v>0.00622</v>
      </c>
      <c r="Y156" s="13" t="s">
        <v>100</v>
      </c>
      <c r="AA156" s="12" t="n">
        <v>0.00561</v>
      </c>
      <c r="AJ156" s="13" t="s">
        <v>100</v>
      </c>
      <c r="AL156" s="12" t="n">
        <v>0.00482</v>
      </c>
      <c r="AT156" s="13" t="s">
        <v>100</v>
      </c>
      <c r="AV156" s="12" t="n">
        <v>0.00844</v>
      </c>
      <c r="BD156" s="13" t="s">
        <v>100</v>
      </c>
      <c r="BF156" s="12" t="n">
        <v>0.00314</v>
      </c>
      <c r="BM156" s="13" t="s">
        <v>100</v>
      </c>
      <c r="BO156" s="12" t="n">
        <v>0.00459</v>
      </c>
    </row>
    <row r="157" customFormat="false" ht="15" hidden="false" customHeight="false" outlineLevel="0" collapsed="false">
      <c r="F157" s="0" t="s">
        <v>101</v>
      </c>
      <c r="H157" s="12" t="n">
        <v>0.00351</v>
      </c>
      <c r="O157" s="13" t="s">
        <v>101</v>
      </c>
      <c r="Q157" s="12" t="n">
        <v>0.00386</v>
      </c>
      <c r="Y157" s="13" t="s">
        <v>101</v>
      </c>
      <c r="AA157" s="12" t="n">
        <v>0.00313</v>
      </c>
      <c r="AJ157" s="13" t="s">
        <v>101</v>
      </c>
      <c r="AL157" s="12" t="n">
        <v>0.00266</v>
      </c>
      <c r="AT157" s="13" t="s">
        <v>101</v>
      </c>
      <c r="AV157" s="12" t="n">
        <v>0.00584</v>
      </c>
      <c r="BD157" s="13" t="s">
        <v>101</v>
      </c>
      <c r="BF157" s="12" t="n">
        <v>0.00181</v>
      </c>
      <c r="BM157" s="13" t="s">
        <v>101</v>
      </c>
      <c r="BO157" s="12" t="n">
        <v>0.00288</v>
      </c>
    </row>
    <row r="158" customFormat="false" ht="15" hidden="false" customHeight="false" outlineLevel="0" collapsed="false">
      <c r="F158" s="0" t="s">
        <v>102</v>
      </c>
      <c r="H158" s="12" t="n">
        <v>0.00714448149999997</v>
      </c>
      <c r="O158" s="13" t="s">
        <v>102</v>
      </c>
      <c r="Q158" s="12" t="n">
        <v>0.000700000000000006</v>
      </c>
      <c r="Y158" s="13" t="s">
        <v>102</v>
      </c>
      <c r="AA158" s="12" t="n">
        <v>0.000719999999999985</v>
      </c>
      <c r="AJ158" s="13" t="s">
        <v>102</v>
      </c>
      <c r="AL158" s="12" t="n">
        <v>0.000609999999999999</v>
      </c>
      <c r="AT158" s="13" t="s">
        <v>102</v>
      </c>
      <c r="AV158" s="12" t="n">
        <v>0.000729999999999981</v>
      </c>
      <c r="BD158" s="13" t="s">
        <v>102</v>
      </c>
      <c r="BF158" s="12" t="n">
        <v>0.000609999999999999</v>
      </c>
      <c r="BM158" s="13" t="s">
        <v>102</v>
      </c>
      <c r="BO158" s="12" t="n">
        <v>0.000660000000000001</v>
      </c>
    </row>
    <row r="159" customFormat="false" ht="15" hidden="false" customHeight="false" outlineLevel="0" collapsed="false">
      <c r="H159" s="12"/>
      <c r="Q159" s="12"/>
      <c r="AA159" s="12"/>
      <c r="AL159" s="12"/>
      <c r="AV159" s="12"/>
      <c r="BF159" s="12"/>
      <c r="BO159" s="12"/>
    </row>
    <row r="160" customFormat="false" ht="15" hidden="false" customHeight="false" outlineLevel="0" collapsed="false">
      <c r="H160" s="0" t="n">
        <f aca="false">H98</f>
        <v>158.317535552206</v>
      </c>
      <c r="I160" s="0" t="n">
        <f aca="false">I98</f>
        <v>158.47437844641</v>
      </c>
      <c r="J160" s="0" t="n">
        <f aca="false">J98</f>
        <v>158.291084158831</v>
      </c>
      <c r="K160" s="0" t="n">
        <f aca="false">K98</f>
        <v>158.443074910041</v>
      </c>
      <c r="L160" s="0" t="n">
        <f aca="false">L98</f>
        <v>159.43</v>
      </c>
      <c r="M160" s="0" t="n">
        <f aca="false">M98</f>
        <v>158.468209910082</v>
      </c>
      <c r="N160" s="0" t="n">
        <f aca="false">N98</f>
        <v>157.996995327638</v>
      </c>
      <c r="Q160" s="12"/>
      <c r="AA160" s="12"/>
      <c r="AL160" s="12"/>
      <c r="AV160" s="12"/>
      <c r="BF160" s="12"/>
      <c r="BO160" s="12"/>
    </row>
    <row r="161" customFormat="false" ht="15" hidden="false" customHeight="false" outlineLevel="0" collapsed="false">
      <c r="F161" s="6" t="s">
        <v>87</v>
      </c>
      <c r="G161" s="6" t="s">
        <v>74</v>
      </c>
      <c r="H161" s="13" t="s">
        <v>105</v>
      </c>
      <c r="I161" s="13" t="s">
        <v>106</v>
      </c>
      <c r="J161" s="13" t="s">
        <v>107</v>
      </c>
      <c r="K161" s="13" t="s">
        <v>108</v>
      </c>
      <c r="L161" s="13" t="s">
        <v>109</v>
      </c>
      <c r="M161" s="13" t="s">
        <v>110</v>
      </c>
      <c r="N161" s="13" t="s">
        <v>111</v>
      </c>
      <c r="Q161" s="12"/>
      <c r="AA161" s="12"/>
      <c r="AL161" s="12"/>
      <c r="AV161" s="12"/>
      <c r="BF161" s="12"/>
      <c r="BO161" s="12"/>
    </row>
    <row r="162" customFormat="false" ht="15" hidden="false" customHeight="false" outlineLevel="0" collapsed="false">
      <c r="F162" s="0" t="s">
        <v>89</v>
      </c>
      <c r="G162" s="0" t="s">
        <v>112</v>
      </c>
      <c r="H162" s="12" t="n">
        <f aca="false">H145/H$98*1000</f>
        <v>0.0190124232890641</v>
      </c>
      <c r="I162" s="12" t="n">
        <f aca="false">Q145/I$98*1000</f>
        <v>0.0347690273596074</v>
      </c>
      <c r="J162" s="12" t="n">
        <f aca="false">AA145/J$98*1000</f>
        <v>0.0175898807870074</v>
      </c>
      <c r="K162" s="12" t="n">
        <f aca="false">AL145/K$98*1000</f>
        <v>0.0156141686937383</v>
      </c>
      <c r="L162" s="12" t="n">
        <f aca="false">AV145/L$98*1000</f>
        <v>0.0440945869660666</v>
      </c>
      <c r="M162" s="12" t="n">
        <f aca="false">BF145/M$98*1000</f>
        <v>0.0376731711892721</v>
      </c>
      <c r="N162" s="12" t="n">
        <f aca="false">BO145/N$98*1000</f>
        <v>0.0684823149805007</v>
      </c>
      <c r="Q162" s="12"/>
      <c r="AA162" s="12"/>
      <c r="AL162" s="12"/>
      <c r="AV162" s="12"/>
      <c r="BF162" s="12"/>
      <c r="BO162" s="12"/>
    </row>
    <row r="163" customFormat="false" ht="15" hidden="false" customHeight="false" outlineLevel="0" collapsed="false">
      <c r="G163" s="0" t="s">
        <v>91</v>
      </c>
      <c r="H163" s="12" t="n">
        <f aca="false">H146/H$98*1000</f>
        <v>0.261752432258744</v>
      </c>
      <c r="I163" s="12" t="n">
        <f aca="false">Q146/I$98*1000</f>
        <v>0.178009847879224</v>
      </c>
      <c r="J163" s="12" t="n">
        <f aca="false">AA146/J$98*1000</f>
        <v>0.26185934741851</v>
      </c>
      <c r="K163" s="12" t="n">
        <f aca="false">AL146/K$98*1000</f>
        <v>0.229483049484138</v>
      </c>
      <c r="L163" s="12" t="n">
        <f aca="false">AV146/L$98*1000</f>
        <v>0.226055322084928</v>
      </c>
      <c r="M163" s="12" t="n">
        <f aca="false">BF146/M$98*1000</f>
        <v>0.00959182918051818</v>
      </c>
      <c r="N163" s="12" t="n">
        <f aca="false">BO146/N$98*1000</f>
        <v>0.0108862829728707</v>
      </c>
      <c r="Q163" s="12"/>
      <c r="AA163" s="12"/>
      <c r="AL163" s="12"/>
      <c r="AV163" s="12"/>
      <c r="BF163" s="12"/>
      <c r="BO163" s="12"/>
    </row>
    <row r="164" customFormat="false" ht="15" hidden="false" customHeight="false" outlineLevel="0" collapsed="false">
      <c r="G164" s="0" t="s">
        <v>92</v>
      </c>
      <c r="H164" s="12" t="n">
        <f aca="false">H147/H$98*1000</f>
        <v>0.00183176171223542</v>
      </c>
      <c r="I164" s="12" t="n">
        <f aca="false">Q147/I$98*1000</f>
        <v>0.00126203366096578</v>
      </c>
      <c r="J164" s="12" t="n">
        <f aca="false">AA147/J$98*1000</f>
        <v>0.0018320678106482</v>
      </c>
      <c r="K164" s="12" t="n">
        <f aca="false">AL147/K$98*1000</f>
        <v>0.00164096790060165</v>
      </c>
      <c r="L164" s="12" t="n">
        <f aca="false">AV147/L$98*1000</f>
        <v>0.00156808630747036</v>
      </c>
      <c r="M164" s="12" t="n">
        <f aca="false">BF147/M$98*1000</f>
        <v>0.000387292189612192</v>
      </c>
      <c r="N164" s="12" t="n">
        <f aca="false">BO147/N$98*1000</f>
        <v>0.000440254574814894</v>
      </c>
      <c r="Q164" s="12"/>
      <c r="AA164" s="12"/>
      <c r="AL164" s="12"/>
      <c r="AV164" s="12"/>
      <c r="BF164" s="12"/>
      <c r="BO164" s="12"/>
    </row>
    <row r="165" customFormat="false" ht="15" hidden="false" customHeight="false" outlineLevel="0" collapsed="false">
      <c r="G165" s="0" t="s">
        <v>93</v>
      </c>
      <c r="H165" s="12" t="n">
        <f aca="false">H148/H$98*1000</f>
        <v>0.00303188145473453</v>
      </c>
      <c r="I165" s="12" t="n">
        <f aca="false">Q148/I$98*1000</f>
        <v>0.00214545722364183</v>
      </c>
      <c r="J165" s="12" t="n">
        <f aca="false">AA148/J$98*1000</f>
        <v>0.00294191364267069</v>
      </c>
      <c r="K165" s="12" t="n">
        <f aca="false">AL148/K$98*1000</f>
        <v>0.00262582066294923</v>
      </c>
      <c r="L165" s="12" t="n">
        <f aca="false">AV148/L$98*1000</f>
        <v>0.00282255535344665</v>
      </c>
      <c r="M165" s="12" t="n">
        <f aca="false">BF148/M$98*1000</f>
        <v>0.00106410301533464</v>
      </c>
      <c r="N165" s="12" t="n">
        <f aca="false">BO148/N$98*1000</f>
        <v>0.00177497742547857</v>
      </c>
      <c r="Q165" s="12"/>
      <c r="AA165" s="12"/>
      <c r="AL165" s="12"/>
      <c r="AV165" s="12"/>
      <c r="BF165" s="12"/>
      <c r="BO165" s="12"/>
    </row>
    <row r="166" customFormat="false" ht="15" hidden="false" customHeight="false" outlineLevel="0" collapsed="false">
      <c r="F166" s="0" t="s">
        <v>95</v>
      </c>
      <c r="G166" s="0" t="s">
        <v>112</v>
      </c>
      <c r="H166" s="12" t="n">
        <f aca="false">H149/H$98*1000</f>
        <v>0.0178489021455755</v>
      </c>
      <c r="I166" s="12" t="n">
        <f aca="false">Q149/I$98*1000</f>
        <v>0.0241679446074948</v>
      </c>
      <c r="J166" s="12" t="n">
        <f aca="false">AA149/J$98*1000</f>
        <v>0.0164143237365972</v>
      </c>
      <c r="K166" s="12" t="n">
        <f aca="false">AL149/K$98*1000</f>
        <v>0.0145693713739817</v>
      </c>
      <c r="L166" s="12" t="n">
        <f aca="false">AV149/L$98*1000</f>
        <v>0.0420874364925046</v>
      </c>
      <c r="M166" s="12" t="n">
        <f aca="false">BF149/M$98*1000</f>
        <v>0.0107132193956335</v>
      </c>
      <c r="N166" s="12" t="n">
        <f aca="false">BO149/N$98*1000</f>
        <v>0.0198105033169101</v>
      </c>
      <c r="Q166" s="12"/>
      <c r="AA166" s="12"/>
      <c r="AL166" s="12"/>
      <c r="AV166" s="12"/>
      <c r="BF166" s="12"/>
      <c r="BO166" s="12"/>
    </row>
    <row r="167" customFormat="false" ht="15" hidden="false" customHeight="false" outlineLevel="0" collapsed="false">
      <c r="G167" s="0" t="s">
        <v>91</v>
      </c>
      <c r="H167" s="12" t="n">
        <f aca="false">H150/H$98*1000</f>
        <v>0.548075737140231</v>
      </c>
      <c r="I167" s="12" t="n">
        <f aca="false">Q150/I$98*1000</f>
        <v>0.475912893550197</v>
      </c>
      <c r="J167" s="12" t="n">
        <f aca="false">AA150/J$98*1000</f>
        <v>0.0680392080023488</v>
      </c>
      <c r="K167" s="12" t="n">
        <f aca="false">AL150/K$98*1000</f>
        <v>0.154377210956601</v>
      </c>
      <c r="L167" s="12" t="n">
        <f aca="false">AV150/L$98*1000</f>
        <v>0.0613435363482406</v>
      </c>
      <c r="M167" s="12" t="n">
        <f aca="false">BF150/M$98*1000</f>
        <v>0.305676450989671</v>
      </c>
      <c r="N167" s="12" t="n">
        <f aca="false">BO150/N$98*1000</f>
        <v>0.11405280184368</v>
      </c>
      <c r="Q167" s="12"/>
      <c r="AA167" s="12"/>
      <c r="AL167" s="12"/>
      <c r="AV167" s="12"/>
      <c r="BF167" s="12"/>
      <c r="BO167" s="12"/>
    </row>
    <row r="168" customFormat="false" ht="15" hidden="false" customHeight="false" outlineLevel="0" collapsed="false">
      <c r="G168" s="0" t="s">
        <v>92</v>
      </c>
      <c r="H168" s="12" t="n">
        <f aca="false">H151/H$98*1000</f>
        <v>0.00423200119723355</v>
      </c>
      <c r="I168" s="12" t="n">
        <f aca="false">Q151/I$98*1000</f>
        <v>0.00378610098289735</v>
      </c>
      <c r="J168" s="12" t="n">
        <f aca="false">AA151/J$98*1000</f>
        <v>0.00600160144867515</v>
      </c>
      <c r="K168" s="12" t="n">
        <f aca="false">AL151/K$98*1000</f>
        <v>0.00296636505108759</v>
      </c>
      <c r="L168" s="12" t="n">
        <f aca="false">AV151/L$98*1000</f>
        <v>0.00370068368563006</v>
      </c>
      <c r="M168" s="12" t="n">
        <f aca="false">BF151/M$98*1000</f>
        <v>0.00214554073774749</v>
      </c>
      <c r="N168" s="12" t="n">
        <f aca="false">BO151/N$98*1000</f>
        <v>0.00291144777181426</v>
      </c>
      <c r="Q168" s="12"/>
      <c r="AA168" s="12"/>
      <c r="AL168" s="12"/>
      <c r="AV168" s="12"/>
      <c r="BF168" s="12"/>
      <c r="BO168" s="12"/>
    </row>
    <row r="169" customFormat="false" ht="15" hidden="false" customHeight="false" outlineLevel="0" collapsed="false">
      <c r="G169" s="0" t="s">
        <v>93</v>
      </c>
      <c r="H169" s="12" t="n">
        <f aca="false">H152/H$98*1000</f>
        <v>0.00318477544664495</v>
      </c>
      <c r="I169" s="12" t="n">
        <f aca="false">Q152/I$98*1000</f>
        <v>0.00283957573717297</v>
      </c>
      <c r="J169" s="12" t="n">
        <f aca="false">AA152/J$98*1000</f>
        <v>0.00247492713870672</v>
      </c>
      <c r="K169" s="12" t="n">
        <f aca="false">AL152/K$98*1000</f>
        <v>0.00221899253217357</v>
      </c>
      <c r="L169" s="12" t="n">
        <f aca="false">AV152/L$98*1000</f>
        <v>0.00294800225804427</v>
      </c>
      <c r="M169" s="12" t="n">
        <f aca="false">BF152/M$98*1000</f>
        <v>0.00159208777674186</v>
      </c>
      <c r="N169" s="12" t="n">
        <f aca="false">BO152/N$98*1000</f>
        <v>0.00221523200029346</v>
      </c>
      <c r="Q169" s="12"/>
      <c r="AA169" s="12"/>
      <c r="AL169" s="12"/>
      <c r="AV169" s="12"/>
      <c r="BF169" s="12"/>
      <c r="BO169" s="12"/>
    </row>
    <row r="170" customFormat="false" ht="15" hidden="false" customHeight="false" outlineLevel="0" collapsed="false">
      <c r="F170" s="0" t="s">
        <v>96</v>
      </c>
      <c r="H170" s="12" t="n">
        <f aca="false">H153/H$98*1000</f>
        <v>0.0398566082903637</v>
      </c>
      <c r="I170" s="12" t="n">
        <f aca="false">Q153/I$98*1000</f>
        <v>0.0396909586373739</v>
      </c>
      <c r="J170" s="12" t="n">
        <f aca="false">AA153/J$98*1000</f>
        <v>0.0383470745194296</v>
      </c>
      <c r="K170" s="12" t="n">
        <f aca="false">AL153/K$98*1000</f>
        <v>0.03376607026238</v>
      </c>
      <c r="L170" s="12" t="n">
        <f aca="false">AV153/L$98*1000</f>
        <v>0.0609044721821489</v>
      </c>
      <c r="M170" s="12" t="n">
        <f aca="false">BF153/M$98*1000</f>
        <v>0.0148294727461959</v>
      </c>
      <c r="N170" s="12" t="n">
        <f aca="false">BO153/N$98*1000</f>
        <v>0.0220257353172036</v>
      </c>
      <c r="Q170" s="12"/>
      <c r="AA170" s="12"/>
      <c r="AL170" s="12"/>
      <c r="AV170" s="12"/>
      <c r="BF170" s="12"/>
      <c r="BO170" s="12"/>
    </row>
    <row r="171" customFormat="false" ht="15" hidden="false" customHeight="false" outlineLevel="0" collapsed="false">
      <c r="F171" s="0" t="s">
        <v>97</v>
      </c>
      <c r="H171" s="12" t="n">
        <f aca="false">H154/H$98*1000</f>
        <v>0.00138961233341997</v>
      </c>
      <c r="I171" s="12" t="n">
        <f aca="false">Q154/I$98*1000</f>
        <v>0.00189305049144868</v>
      </c>
      <c r="J171" s="12" t="n">
        <f aca="false">AA154/J$98*1000</f>
        <v>0.00126349504182635</v>
      </c>
      <c r="K171" s="12" t="n">
        <f aca="false">AL154/K$98*1000</f>
        <v>0.00113605470041652</v>
      </c>
      <c r="L171" s="12" t="n">
        <f aca="false">AV154/L$98*1000</f>
        <v>0.00332434297183717</v>
      </c>
      <c r="M171" s="12" t="n">
        <f aca="false">BF154/M$98*1000</f>
        <v>0.000820353811491686</v>
      </c>
      <c r="N171" s="12" t="n">
        <f aca="false">BO154/N$98*1000</f>
        <v>0.00151901622877266</v>
      </c>
      <c r="Q171" s="12"/>
      <c r="AA171" s="12"/>
      <c r="AL171" s="12"/>
      <c r="AV171" s="12"/>
      <c r="BF171" s="12"/>
      <c r="BO171" s="12"/>
    </row>
    <row r="172" customFormat="false" ht="15" hidden="false" customHeight="false" outlineLevel="0" collapsed="false">
      <c r="F172" s="0" t="s">
        <v>98</v>
      </c>
      <c r="H172" s="12" t="n">
        <f aca="false">H155/H$98*1000</f>
        <v>0.022675946713535</v>
      </c>
      <c r="I172" s="12" t="n">
        <f aca="false">Q155/I$98*1000</f>
        <v>0.0227797075804324</v>
      </c>
      <c r="J172" s="12" t="n">
        <f aca="false">AA155/J$98*1000</f>
        <v>0.0220479884798697</v>
      </c>
      <c r="K172" s="12" t="n">
        <f aca="false">AL155/K$98*1000</f>
        <v>0.0203227563074512</v>
      </c>
      <c r="L172" s="12" t="n">
        <f aca="false">AV155/L$98*1000</f>
        <v>0.0302327040080286</v>
      </c>
      <c r="M172" s="12" t="n">
        <f aca="false">BF155/M$98*1000</f>
        <v>0.0312365489760296</v>
      </c>
      <c r="N172" s="12" t="n">
        <f aca="false">BO155/N$98*1000</f>
        <v>0.0399374683481478</v>
      </c>
      <c r="Q172" s="12"/>
      <c r="AA172" s="12"/>
      <c r="AL172" s="12"/>
      <c r="AV172" s="12"/>
      <c r="BF172" s="12"/>
      <c r="BO172" s="12"/>
    </row>
    <row r="173" customFormat="false" ht="15" hidden="false" customHeight="false" outlineLevel="0" collapsed="false">
      <c r="F173" s="0" t="s">
        <v>100</v>
      </c>
      <c r="H173" s="12" t="n">
        <f aca="false">H156/H$98*1000</f>
        <v>9.80213590735355E-005</v>
      </c>
      <c r="I173" s="12" t="n">
        <f aca="false">Q156/I$98*1000</f>
        <v>0.0392492468560359</v>
      </c>
      <c r="J173" s="12" t="n">
        <f aca="false">AA156/J$98*1000</f>
        <v>0.035441035923229</v>
      </c>
      <c r="K173" s="12" t="n">
        <f aca="false">AL156/K$98*1000</f>
        <v>0.0304210203111536</v>
      </c>
      <c r="L173" s="12" t="n">
        <f aca="false">AV156/L$98*1000</f>
        <v>0.0529385937401995</v>
      </c>
      <c r="M173" s="12" t="n">
        <f aca="false">BF156/M$98*1000</f>
        <v>0.0198146997544915</v>
      </c>
      <c r="N173" s="12" t="n">
        <f aca="false">BO156/N$98*1000</f>
        <v>0.0290511853752771</v>
      </c>
      <c r="Q173" s="12"/>
      <c r="AA173" s="12"/>
      <c r="AL173" s="12"/>
      <c r="AV173" s="12"/>
      <c r="BF173" s="12"/>
      <c r="BO173" s="12"/>
    </row>
    <row r="174" customFormat="false" ht="15" hidden="false" customHeight="false" outlineLevel="0" collapsed="false">
      <c r="F174" s="0" t="s">
        <v>101</v>
      </c>
      <c r="H174" s="12" t="n">
        <f aca="false">H157/H$98*1000</f>
        <v>0.0221706331377459</v>
      </c>
      <c r="I174" s="12" t="n">
        <f aca="false">Q157/I$98*1000</f>
        <v>0.0243572496566396</v>
      </c>
      <c r="J174" s="12" t="n">
        <f aca="false">AA157/J$98*1000</f>
        <v>0.0197736974045823</v>
      </c>
      <c r="K174" s="12" t="n">
        <f aca="false">AL157/K$98*1000</f>
        <v>0.0167883639061553</v>
      </c>
      <c r="L174" s="12" t="n">
        <f aca="false">AV157/L$98*1000</f>
        <v>0.0366304961425077</v>
      </c>
      <c r="M174" s="12" t="n">
        <f aca="false">BF157/M$98*1000</f>
        <v>0.0114218492215381</v>
      </c>
      <c r="N174" s="12" t="n">
        <f aca="false">BO157/N$98*1000</f>
        <v>0.0182281947452719</v>
      </c>
      <c r="Q174" s="12"/>
      <c r="AA174" s="12"/>
      <c r="AL174" s="12"/>
      <c r="AV174" s="12"/>
      <c r="BF174" s="12"/>
      <c r="BO174" s="12"/>
    </row>
    <row r="175" customFormat="false" ht="15" hidden="false" customHeight="false" outlineLevel="0" collapsed="false">
      <c r="F175" s="0" t="s">
        <v>102</v>
      </c>
      <c r="H175" s="12" t="n">
        <f aca="false">H158/H$98*1000</f>
        <v>0.0451275436740489</v>
      </c>
      <c r="I175" s="12" t="n">
        <f aca="false">Q158/I$98*1000</f>
        <v>0.00441711781338029</v>
      </c>
      <c r="J175" s="12" t="n">
        <f aca="false">AA158/J$98*1000</f>
        <v>0.00454858215057475</v>
      </c>
      <c r="K175" s="12" t="n">
        <f aca="false">AL158/K$98*1000</f>
        <v>0.00384996315141155</v>
      </c>
      <c r="L175" s="12" t="n">
        <f aca="false">AV158/L$98*1000</f>
        <v>0.00457881201781334</v>
      </c>
      <c r="M175" s="12" t="n">
        <f aca="false">BF158/M$98*1000</f>
        <v>0.00384935250007637</v>
      </c>
      <c r="N175" s="12" t="n">
        <f aca="false">BO158/N$98*1000</f>
        <v>0.00417729462912482</v>
      </c>
    </row>
    <row r="176" customFormat="false" ht="15" hidden="false" customHeight="false" outlineLevel="0" collapsed="false">
      <c r="A176" s="9"/>
      <c r="B176" s="10" t="s">
        <v>121</v>
      </c>
      <c r="E176" s="11" t="str">
        <f aca="false">E142</f>
        <v>Na-Ion battery cell, prismatic, Na-NMC(111)-HC (2021)</v>
      </c>
      <c r="L176" s="10" t="str">
        <f aca="false">B176</f>
        <v>HTTP</v>
      </c>
      <c r="O176" s="11" t="str">
        <f aca="false">O142</f>
        <v>Na-Ion battery cell, prismatic, NaMVP-HC (2021)</v>
      </c>
      <c r="V176" s="10" t="str">
        <f aca="false">L176</f>
        <v>HTTP</v>
      </c>
      <c r="Y176" s="11" t="str">
        <f aca="false">Y142</f>
        <v>Na-Ion battery cell, prismatic, NaMMO-HC (2021)</v>
      </c>
      <c r="AF176" s="10" t="str">
        <f aca="false">V176</f>
        <v>HTTP</v>
      </c>
      <c r="AI176" s="11" t="str">
        <f aca="false">AI142</f>
        <v>Na-Ion battery cell, prismatic, NaNMMT (2021)</v>
      </c>
      <c r="AO176" s="9"/>
      <c r="AP176" s="10" t="str">
        <f aca="false">AF176</f>
        <v>HTTP</v>
      </c>
      <c r="AS176" s="11" t="str">
        <f aca="false">AS142</f>
        <v>Na-Ion battery cell, prismatic, NaPBA-HC (2021) </v>
      </c>
      <c r="AZ176" s="10" t="str">
        <f aca="false">AP176</f>
        <v>HTTP</v>
      </c>
      <c r="BC176" s="11" t="str">
        <f aca="false">BC142</f>
        <v>Li-Ion battery cell, prismatic, NMC622-C (2021)</v>
      </c>
      <c r="BJ176" s="10" t="str">
        <f aca="false">AP176</f>
        <v>HTTP</v>
      </c>
      <c r="BM176" s="11" t="str">
        <f aca="false">BM142</f>
        <v>Li-Ion battery cell, prismatic, LFP-C (2021)</v>
      </c>
    </row>
    <row r="177" customFormat="false" ht="15" hidden="false" customHeight="false" outlineLevel="0" collapsed="false">
      <c r="AG177" s="18" t="n">
        <v>0.0004</v>
      </c>
      <c r="AK177" s="13" t="s">
        <v>122</v>
      </c>
      <c r="AL177" s="12" t="n">
        <v>5.87973E-010</v>
      </c>
      <c r="AM177" s="13" t="s">
        <v>42</v>
      </c>
      <c r="AQ177" s="18"/>
    </row>
    <row r="178" customFormat="false" ht="15" hidden="false" customHeight="false" outlineLevel="0" collapsed="false">
      <c r="AQ178" s="18"/>
    </row>
    <row r="179" customFormat="false" ht="15" hidden="false" customHeight="false" outlineLevel="0" collapsed="false">
      <c r="F179" s="6" t="s">
        <v>123</v>
      </c>
      <c r="O179" s="6" t="s">
        <v>123</v>
      </c>
      <c r="Y179" s="6" t="s">
        <v>123</v>
      </c>
      <c r="AJ179" s="6" t="s">
        <v>123</v>
      </c>
      <c r="AQ179" s="18"/>
      <c r="AT179" s="6" t="s">
        <v>123</v>
      </c>
      <c r="BD179" s="6" t="s">
        <v>123</v>
      </c>
    </row>
    <row r="180" customFormat="false" ht="15" hidden="false" customHeight="false" outlineLevel="0" collapsed="false">
      <c r="F180" s="0" t="s">
        <v>89</v>
      </c>
      <c r="G180" s="0" t="s">
        <v>90</v>
      </c>
      <c r="H180" s="12" t="n">
        <v>1.298051E-007</v>
      </c>
      <c r="O180" s="13" t="s">
        <v>89</v>
      </c>
      <c r="P180" s="13" t="s">
        <v>90</v>
      </c>
      <c r="Q180" s="12" t="n">
        <v>2.3721757E-007</v>
      </c>
      <c r="Y180" s="13" t="s">
        <v>89</v>
      </c>
      <c r="Z180" s="13" t="s">
        <v>90</v>
      </c>
      <c r="AA180" s="12" t="n">
        <v>1.1983899E-007</v>
      </c>
      <c r="AJ180" s="13" t="s">
        <v>89</v>
      </c>
      <c r="AK180" s="13" t="s">
        <v>90</v>
      </c>
      <c r="AL180" s="12" t="n">
        <v>1.0667089E-007</v>
      </c>
      <c r="AQ180" s="18"/>
      <c r="AT180" s="13" t="s">
        <v>89</v>
      </c>
      <c r="AU180" s="13" t="s">
        <v>90</v>
      </c>
      <c r="AV180" s="12" t="n">
        <v>3.0309785E-007</v>
      </c>
      <c r="BA180" s="18"/>
      <c r="BD180" s="13" t="s">
        <v>89</v>
      </c>
      <c r="BE180" s="13" t="s">
        <v>90</v>
      </c>
      <c r="BF180" s="12" t="n">
        <v>2.860139E-007</v>
      </c>
      <c r="BM180" s="13" t="s">
        <v>89</v>
      </c>
      <c r="BN180" s="13" t="s">
        <v>90</v>
      </c>
      <c r="BO180" s="12" t="n">
        <v>5.181265E-007</v>
      </c>
    </row>
    <row r="181" customFormat="false" ht="15" hidden="false" customHeight="false" outlineLevel="0" collapsed="false">
      <c r="G181" s="0" t="s">
        <v>91</v>
      </c>
      <c r="H181" s="12" t="n">
        <v>3.78945E-008</v>
      </c>
      <c r="P181" s="13" t="s">
        <v>91</v>
      </c>
      <c r="Q181" s="12" t="n">
        <v>2.579E-008</v>
      </c>
      <c r="Z181" s="13" t="s">
        <v>91</v>
      </c>
      <c r="AA181" s="12" t="n">
        <v>3.78988E-008</v>
      </c>
      <c r="AK181" s="13" t="s">
        <v>91</v>
      </c>
      <c r="AL181" s="12" t="n">
        <v>3.32466E-008</v>
      </c>
      <c r="AQ181" s="18"/>
      <c r="AU181" s="13" t="s">
        <v>91</v>
      </c>
      <c r="AV181" s="12" t="n">
        <v>3.29525E-008</v>
      </c>
      <c r="BA181" s="18"/>
      <c r="BE181" s="13" t="s">
        <v>91</v>
      </c>
      <c r="BF181" s="12" t="n">
        <v>3.43246E-008</v>
      </c>
      <c r="BN181" s="13" t="s">
        <v>91</v>
      </c>
      <c r="BO181" s="12" t="n">
        <v>3.89025E-008</v>
      </c>
    </row>
    <row r="182" customFormat="false" ht="15" hidden="false" customHeight="false" outlineLevel="0" collapsed="false">
      <c r="G182" s="0" t="s">
        <v>92</v>
      </c>
      <c r="H182" s="12" t="n">
        <v>5.03925E-009</v>
      </c>
      <c r="P182" s="13" t="s">
        <v>92</v>
      </c>
      <c r="Q182" s="12" t="n">
        <v>3.42959E-009</v>
      </c>
      <c r="Z182" s="13" t="s">
        <v>92</v>
      </c>
      <c r="AA182" s="12" t="n">
        <v>5.03983E-009</v>
      </c>
      <c r="AK182" s="13" t="s">
        <v>92</v>
      </c>
      <c r="AL182" s="12" t="n">
        <v>4.42117E-009</v>
      </c>
      <c r="AQ182" s="18"/>
      <c r="AU182" s="13" t="s">
        <v>92</v>
      </c>
      <c r="AV182" s="12" t="n">
        <v>4.38206E-009</v>
      </c>
      <c r="BA182" s="18"/>
      <c r="BE182" s="13" t="s">
        <v>92</v>
      </c>
      <c r="BF182" s="12" t="n">
        <v>1.06176E-009</v>
      </c>
      <c r="BN182" s="13" t="s">
        <v>92</v>
      </c>
      <c r="BO182" s="12" t="n">
        <v>1.20336E-009</v>
      </c>
    </row>
    <row r="183" customFormat="false" ht="15" hidden="false" customHeight="false" outlineLevel="0" collapsed="false">
      <c r="G183" s="0" t="s">
        <v>93</v>
      </c>
      <c r="H183" s="12" t="n">
        <v>1.618015E-008</v>
      </c>
      <c r="P183" s="13" t="s">
        <v>93</v>
      </c>
      <c r="Q183" s="12" t="n">
        <v>1.211784E-008</v>
      </c>
      <c r="Z183" s="13" t="s">
        <v>93</v>
      </c>
      <c r="AA183" s="12" t="n">
        <v>1.610838E-008</v>
      </c>
      <c r="AK183" s="13" t="s">
        <v>93</v>
      </c>
      <c r="AL183" s="12" t="n">
        <v>1.414234E-008</v>
      </c>
      <c r="AQ183" s="18"/>
      <c r="AU183" s="13" t="s">
        <v>93</v>
      </c>
      <c r="AV183" s="12" t="n">
        <v>1.548259E-008</v>
      </c>
      <c r="BA183" s="18"/>
      <c r="BE183" s="13" t="s">
        <v>93</v>
      </c>
      <c r="BF183" s="12" t="n">
        <v>7.08273999999997E-009</v>
      </c>
      <c r="BN183" s="13" t="s">
        <v>93</v>
      </c>
      <c r="BO183" s="12" t="n">
        <v>9.60264000000003E-009</v>
      </c>
    </row>
    <row r="184" customFormat="false" ht="15" hidden="false" customHeight="false" outlineLevel="0" collapsed="false">
      <c r="F184" s="0" t="s">
        <v>95</v>
      </c>
      <c r="G184" s="0" t="s">
        <v>90</v>
      </c>
      <c r="H184" s="12" t="n">
        <v>1.2171082E-007</v>
      </c>
      <c r="O184" s="13" t="s">
        <v>95</v>
      </c>
      <c r="P184" s="13" t="s">
        <v>90</v>
      </c>
      <c r="Q184" s="12" t="n">
        <v>1.6495063E-007</v>
      </c>
      <c r="Y184" s="13" t="s">
        <v>95</v>
      </c>
      <c r="Z184" s="13" t="s">
        <v>90</v>
      </c>
      <c r="AA184" s="12" t="n">
        <v>1.1211399E-007</v>
      </c>
      <c r="AJ184" s="13" t="s">
        <v>95</v>
      </c>
      <c r="AK184" s="13" t="s">
        <v>90</v>
      </c>
      <c r="AL184" s="12" t="n">
        <v>9.963067E-008</v>
      </c>
      <c r="AQ184" s="18"/>
      <c r="AT184" s="13" t="s">
        <v>95</v>
      </c>
      <c r="AU184" s="13" t="s">
        <v>90</v>
      </c>
      <c r="AV184" s="12" t="n">
        <v>2.969335E-007</v>
      </c>
      <c r="BA184" s="18"/>
      <c r="BD184" s="13" t="s">
        <v>95</v>
      </c>
      <c r="BE184" s="13" t="s">
        <v>90</v>
      </c>
      <c r="BF184" s="12" t="n">
        <v>7.331619E-008</v>
      </c>
      <c r="BM184" s="13" t="s">
        <v>95</v>
      </c>
      <c r="BN184" s="13" t="s">
        <v>90</v>
      </c>
      <c r="BO184" s="12" t="n">
        <v>1.3460248E-007</v>
      </c>
    </row>
    <row r="185" customFormat="false" ht="15" hidden="false" customHeight="false" outlineLevel="0" collapsed="false">
      <c r="G185" s="0" t="s">
        <v>91</v>
      </c>
      <c r="H185" s="12" t="n">
        <v>5.29712E-006</v>
      </c>
      <c r="P185" s="13" t="s">
        <v>91</v>
      </c>
      <c r="Q185" s="12" t="n">
        <v>1.40764E-005</v>
      </c>
      <c r="Z185" s="13" t="s">
        <v>91</v>
      </c>
      <c r="AA185" s="12" t="n">
        <v>1.53286E-007</v>
      </c>
      <c r="AK185" s="13" t="s">
        <v>91</v>
      </c>
      <c r="AL185" s="12" t="n">
        <v>9.04251E-007</v>
      </c>
      <c r="AQ185" s="18"/>
      <c r="AU185" s="13" t="s">
        <v>91</v>
      </c>
      <c r="AV185" s="12" t="n">
        <v>2.27193E-007</v>
      </c>
      <c r="BA185" s="18"/>
      <c r="BE185" s="13" t="s">
        <v>91</v>
      </c>
      <c r="BF185" s="12" t="n">
        <v>2.48296E-006</v>
      </c>
      <c r="BN185" s="13" t="s">
        <v>91</v>
      </c>
      <c r="BO185" s="12" t="n">
        <v>6.34545E-007</v>
      </c>
    </row>
    <row r="186" customFormat="false" ht="15" hidden="false" customHeight="false" outlineLevel="0" collapsed="false">
      <c r="G186" s="0" t="s">
        <v>92</v>
      </c>
      <c r="H186" s="12" t="n">
        <v>1.03063E-008</v>
      </c>
      <c r="P186" s="13" t="s">
        <v>92</v>
      </c>
      <c r="Q186" s="12" t="n">
        <v>9.17431E-009</v>
      </c>
      <c r="Z186" s="13" t="s">
        <v>92</v>
      </c>
      <c r="AA186" s="12" t="n">
        <v>1.45484E-008</v>
      </c>
      <c r="AK186" s="13" t="s">
        <v>92</v>
      </c>
      <c r="AL186" s="12" t="n">
        <v>7.23397E-009</v>
      </c>
      <c r="AQ186" s="18"/>
      <c r="AU186" s="13" t="s">
        <v>92</v>
      </c>
      <c r="AV186" s="12" t="n">
        <v>9.0224E-009</v>
      </c>
      <c r="BA186" s="18"/>
      <c r="BE186" s="13" t="s">
        <v>92</v>
      </c>
      <c r="BF186" s="12" t="n">
        <v>5.13067E-009</v>
      </c>
      <c r="BN186" s="13" t="s">
        <v>92</v>
      </c>
      <c r="BO186" s="12" t="n">
        <v>7.03055E-009</v>
      </c>
    </row>
    <row r="187" customFormat="false" ht="15" hidden="false" customHeight="false" outlineLevel="0" collapsed="false">
      <c r="G187" s="0" t="s">
        <v>93</v>
      </c>
      <c r="H187" s="12" t="n">
        <v>1.685288E-008</v>
      </c>
      <c r="P187" s="13" t="s">
        <v>93</v>
      </c>
      <c r="Q187" s="12" t="n">
        <v>1.53750600000005E-008</v>
      </c>
      <c r="Z187" s="13" t="s">
        <v>93</v>
      </c>
      <c r="AA187" s="12" t="n">
        <v>1.283861E-008</v>
      </c>
      <c r="AK187" s="13" t="s">
        <v>93</v>
      </c>
      <c r="AL187" s="12" t="n">
        <v>1.19043599999998E-008</v>
      </c>
      <c r="AQ187" s="18"/>
      <c r="AU187" s="13" t="s">
        <v>93</v>
      </c>
      <c r="AV187" s="12" t="n">
        <v>8.44010000000009E-009</v>
      </c>
      <c r="BA187" s="18"/>
      <c r="BE187" s="13" t="s">
        <v>93</v>
      </c>
      <c r="BF187" s="12" t="n">
        <v>8.48314000000025E-009</v>
      </c>
      <c r="BN187" s="13" t="s">
        <v>93</v>
      </c>
      <c r="BO187" s="12" t="n">
        <v>1.187697E-008</v>
      </c>
    </row>
    <row r="188" customFormat="false" ht="15" hidden="false" customHeight="false" outlineLevel="0" collapsed="false">
      <c r="F188" s="0" t="s">
        <v>96</v>
      </c>
      <c r="H188" s="12" t="n">
        <v>9.97952E-008</v>
      </c>
      <c r="O188" s="13" t="s">
        <v>96</v>
      </c>
      <c r="Q188" s="12" t="n">
        <v>9.95252E-008</v>
      </c>
      <c r="Y188" s="13" t="s">
        <v>96</v>
      </c>
      <c r="AA188" s="12" t="n">
        <v>9.61076E-008</v>
      </c>
      <c r="AJ188" s="13" t="s">
        <v>96</v>
      </c>
      <c r="AL188" s="12" t="n">
        <v>8.47422E-008</v>
      </c>
      <c r="AQ188" s="18"/>
      <c r="AT188" s="13" t="s">
        <v>96</v>
      </c>
      <c r="AV188" s="12" t="n">
        <v>1.53622E-007</v>
      </c>
      <c r="BA188" s="18"/>
      <c r="BD188" s="13" t="s">
        <v>96</v>
      </c>
      <c r="BF188" s="12" t="n">
        <v>3.65943E-008</v>
      </c>
      <c r="BM188" s="13" t="s">
        <v>96</v>
      </c>
      <c r="BO188" s="12" t="n">
        <v>5.42878E-008</v>
      </c>
    </row>
    <row r="189" customFormat="false" ht="15" hidden="false" customHeight="false" outlineLevel="0" collapsed="false">
      <c r="F189" s="0" t="s">
        <v>97</v>
      </c>
      <c r="H189" s="12" t="n">
        <v>3.8659E-009</v>
      </c>
      <c r="O189" s="13" t="s">
        <v>97</v>
      </c>
      <c r="Q189" s="12" t="n">
        <v>5.24147E-009</v>
      </c>
      <c r="Y189" s="13" t="s">
        <v>97</v>
      </c>
      <c r="AA189" s="12" t="n">
        <v>3.53693E-009</v>
      </c>
      <c r="AJ189" s="13" t="s">
        <v>97</v>
      </c>
      <c r="AL189" s="12" t="n">
        <v>3.15767E-009</v>
      </c>
      <c r="AQ189" s="18"/>
      <c r="AT189" s="13" t="s">
        <v>97</v>
      </c>
      <c r="AV189" s="12" t="n">
        <v>9.24894E-009</v>
      </c>
      <c r="BA189" s="18"/>
      <c r="BD189" s="13" t="s">
        <v>97</v>
      </c>
      <c r="BF189" s="12" t="n">
        <v>2.29687E-009</v>
      </c>
      <c r="BM189" s="13" t="s">
        <v>97</v>
      </c>
      <c r="BO189" s="12" t="n">
        <v>4.25257E-009</v>
      </c>
    </row>
    <row r="190" customFormat="false" ht="15" hidden="false" customHeight="false" outlineLevel="0" collapsed="false">
      <c r="F190" s="0" t="s">
        <v>99</v>
      </c>
      <c r="H190" s="12" t="n">
        <v>1.460782E-007</v>
      </c>
      <c r="O190" s="13" t="s">
        <v>99</v>
      </c>
      <c r="Q190" s="12" t="n">
        <v>1.488158E-007</v>
      </c>
      <c r="Y190" s="13" t="s">
        <v>99</v>
      </c>
      <c r="AA190" s="12" t="n">
        <v>1.44148E-007</v>
      </c>
      <c r="AJ190" s="13" t="s">
        <v>99</v>
      </c>
      <c r="AL190" s="12" t="n">
        <v>1.330879E-007</v>
      </c>
      <c r="AQ190" s="18"/>
      <c r="AT190" s="13" t="s">
        <v>99</v>
      </c>
      <c r="AV190" s="12" t="n">
        <v>1.982879E-007</v>
      </c>
      <c r="BA190" s="18"/>
      <c r="BD190" s="13" t="s">
        <v>99</v>
      </c>
      <c r="BF190" s="12" t="n">
        <v>2.259727E-007</v>
      </c>
      <c r="BM190" s="13" t="s">
        <v>99</v>
      </c>
      <c r="BO190" s="12" t="n">
        <v>2.878409E-007</v>
      </c>
    </row>
    <row r="191" customFormat="false" ht="15" hidden="false" customHeight="false" outlineLevel="0" collapsed="false">
      <c r="F191" s="0" t="s">
        <v>100</v>
      </c>
      <c r="H191" s="12" t="n">
        <v>1.2311E-007</v>
      </c>
      <c r="O191" s="13" t="s">
        <v>100</v>
      </c>
      <c r="Q191" s="12" t="n">
        <v>1.19312E-007</v>
      </c>
      <c r="Y191" s="13" t="s">
        <v>100</v>
      </c>
      <c r="AA191" s="12" t="n">
        <v>1.07693E-007</v>
      </c>
      <c r="AJ191" s="13" t="s">
        <v>100</v>
      </c>
      <c r="AL191" s="12" t="n">
        <v>9.25E-008</v>
      </c>
      <c r="AQ191" s="18"/>
      <c r="AT191" s="13" t="s">
        <v>100</v>
      </c>
      <c r="AV191" s="12" t="n">
        <v>1.61958E-007</v>
      </c>
      <c r="BA191" s="18"/>
      <c r="BD191" s="13" t="s">
        <v>100</v>
      </c>
      <c r="BF191" s="12" t="n">
        <v>6.03261E-008</v>
      </c>
      <c r="BM191" s="13" t="s">
        <v>100</v>
      </c>
      <c r="BO191" s="12" t="n">
        <v>8.79581E-008</v>
      </c>
    </row>
    <row r="192" customFormat="false" ht="15" hidden="false" customHeight="false" outlineLevel="0" collapsed="false">
      <c r="F192" s="0" t="s">
        <v>101</v>
      </c>
      <c r="H192" s="12" t="n">
        <v>8.57256E-008</v>
      </c>
      <c r="O192" s="13" t="s">
        <v>101</v>
      </c>
      <c r="Q192" s="12" t="n">
        <v>9.41334E-008</v>
      </c>
      <c r="Y192" s="13" t="s">
        <v>101</v>
      </c>
      <c r="AA192" s="12" t="n">
        <v>7.62911E-008</v>
      </c>
      <c r="AJ192" s="13" t="s">
        <v>101</v>
      </c>
      <c r="AL192" s="12" t="n">
        <v>6.48559E-008</v>
      </c>
      <c r="AQ192" s="18"/>
      <c r="AT192" s="13" t="s">
        <v>101</v>
      </c>
      <c r="AV192" s="12" t="n">
        <v>1.42484E-007</v>
      </c>
      <c r="BA192" s="18"/>
      <c r="BD192" s="13" t="s">
        <v>101</v>
      </c>
      <c r="BF192" s="12" t="n">
        <v>4.41283E-008</v>
      </c>
      <c r="BM192" s="13" t="s">
        <v>101</v>
      </c>
      <c r="BO192" s="12" t="n">
        <v>7.02035E-008</v>
      </c>
    </row>
    <row r="193" customFormat="false" ht="15" hidden="false" customHeight="false" outlineLevel="0" collapsed="false">
      <c r="F193" s="0" t="s">
        <v>102</v>
      </c>
      <c r="H193" s="12" t="n">
        <v>6.96760999999996E-008</v>
      </c>
      <c r="O193" s="13" t="s">
        <v>102</v>
      </c>
      <c r="Q193" s="12" t="n">
        <v>6.59171300000014E-008</v>
      </c>
      <c r="Y193" s="13" t="s">
        <v>102</v>
      </c>
      <c r="AA193" s="12" t="n">
        <v>6.557537E-008</v>
      </c>
      <c r="AJ193" s="13" t="s">
        <v>102</v>
      </c>
      <c r="AL193" s="12" t="n">
        <v>6.12853300000003E-008</v>
      </c>
      <c r="AQ193" s="18"/>
      <c r="AT193" s="13" t="s">
        <v>102</v>
      </c>
      <c r="AV193" s="12" t="n">
        <v>6.709516E-008</v>
      </c>
      <c r="BA193" s="18"/>
      <c r="BD193" s="13" t="s">
        <v>102</v>
      </c>
      <c r="BF193" s="12" t="n">
        <v>6.15987300000007E-008</v>
      </c>
      <c r="BM193" s="13" t="s">
        <v>102</v>
      </c>
      <c r="BO193" s="12" t="n">
        <v>6.35271299999996E-008</v>
      </c>
    </row>
    <row r="194" customFormat="false" ht="15" hidden="false" customHeight="false" outlineLevel="0" collapsed="false">
      <c r="AQ194" s="18"/>
      <c r="AV194" s="12"/>
      <c r="BA194" s="18"/>
      <c r="BF194" s="12"/>
    </row>
    <row r="195" customFormat="false" ht="15" hidden="false" customHeight="false" outlineLevel="0" collapsed="false">
      <c r="AQ195" s="18"/>
      <c r="AV195" s="12"/>
      <c r="BA195" s="18"/>
      <c r="BF195" s="12"/>
    </row>
    <row r="196" customFormat="false" ht="15" hidden="false" customHeight="false" outlineLevel="0" collapsed="false">
      <c r="AG196" s="18" t="n">
        <v>0.0005</v>
      </c>
      <c r="AK196" s="13" t="s">
        <v>122</v>
      </c>
      <c r="AL196" s="12" t="n">
        <v>1.54632E-009</v>
      </c>
      <c r="AM196" s="13" t="s">
        <v>42</v>
      </c>
    </row>
    <row r="198" customFormat="false" ht="15" hidden="false" customHeight="false" outlineLevel="0" collapsed="false">
      <c r="F198" s="6" t="s">
        <v>124</v>
      </c>
      <c r="O198" s="6" t="s">
        <v>124</v>
      </c>
      <c r="Y198" s="6" t="s">
        <v>124</v>
      </c>
      <c r="AJ198" s="6" t="s">
        <v>124</v>
      </c>
      <c r="AT198" s="6" t="s">
        <v>124</v>
      </c>
      <c r="BD198" s="6" t="s">
        <v>124</v>
      </c>
      <c r="BM198" s="6" t="s">
        <v>124</v>
      </c>
    </row>
    <row r="199" customFormat="false" ht="15" hidden="false" customHeight="false" outlineLevel="0" collapsed="false">
      <c r="F199" s="0" t="s">
        <v>89</v>
      </c>
      <c r="G199" s="0" t="s">
        <v>90</v>
      </c>
      <c r="H199" s="12" t="n">
        <v>1.3557435E-007</v>
      </c>
      <c r="O199" s="13" t="s">
        <v>89</v>
      </c>
      <c r="P199" s="13" t="s">
        <v>90</v>
      </c>
      <c r="Q199" s="12" t="n">
        <v>2.4776091E-007</v>
      </c>
      <c r="Y199" s="13" t="s">
        <v>89</v>
      </c>
      <c r="Z199" s="13" t="s">
        <v>90</v>
      </c>
      <c r="AA199" s="12" t="n">
        <v>1.2516574E-007</v>
      </c>
      <c r="AJ199" s="13" t="s">
        <v>89</v>
      </c>
      <c r="AK199" s="13" t="s">
        <v>90</v>
      </c>
      <c r="AL199" s="12" t="n">
        <v>1.1141178E-007</v>
      </c>
      <c r="AT199" s="13" t="s">
        <v>89</v>
      </c>
      <c r="AU199" s="13" t="s">
        <v>90</v>
      </c>
      <c r="AV199" s="12" t="n">
        <v>3.165691E-007</v>
      </c>
      <c r="BD199" s="13" t="s">
        <v>89</v>
      </c>
      <c r="BE199" s="13" t="s">
        <v>90</v>
      </c>
      <c r="BF199" s="12" t="n">
        <v>4.659047E-006</v>
      </c>
      <c r="BM199" s="13" t="s">
        <v>89</v>
      </c>
      <c r="BN199" s="13" t="s">
        <v>90</v>
      </c>
      <c r="BO199" s="12" t="n">
        <v>8.44008E-006</v>
      </c>
    </row>
    <row r="200" customFormat="false" ht="15" hidden="false" customHeight="false" outlineLevel="0" collapsed="false">
      <c r="G200" s="0" t="s">
        <v>91</v>
      </c>
      <c r="H200" s="12" t="n">
        <v>7.2389E-008</v>
      </c>
      <c r="P200" s="13" t="s">
        <v>91</v>
      </c>
      <c r="Q200" s="12" t="n">
        <v>4.92662E-008</v>
      </c>
      <c r="Z200" s="13" t="s">
        <v>91</v>
      </c>
      <c r="AA200" s="12" t="n">
        <v>7.23973E-008</v>
      </c>
      <c r="AK200" s="13" t="s">
        <v>91</v>
      </c>
      <c r="AL200" s="12" t="n">
        <v>6.35103E-008</v>
      </c>
      <c r="AU200" s="13" t="s">
        <v>91</v>
      </c>
      <c r="AV200" s="12" t="n">
        <v>6.29485E-008</v>
      </c>
      <c r="BE200" s="13" t="s">
        <v>91</v>
      </c>
      <c r="BF200" s="12" t="n">
        <v>8.11876E-008</v>
      </c>
      <c r="BN200" s="13" t="s">
        <v>91</v>
      </c>
      <c r="BO200" s="12" t="n">
        <v>9.20155E-008</v>
      </c>
    </row>
    <row r="201" customFormat="false" ht="15" hidden="false" customHeight="false" outlineLevel="0" collapsed="false">
      <c r="G201" s="0" t="s">
        <v>92</v>
      </c>
      <c r="H201" s="12" t="n">
        <v>1.16076E-008</v>
      </c>
      <c r="P201" s="13" t="s">
        <v>92</v>
      </c>
      <c r="Q201" s="12" t="n">
        <v>7.89985E-009</v>
      </c>
      <c r="Z201" s="13" t="s">
        <v>92</v>
      </c>
      <c r="AA201" s="12" t="n">
        <v>1.16089E-008</v>
      </c>
      <c r="AK201" s="13" t="s">
        <v>92</v>
      </c>
      <c r="AL201" s="12" t="n">
        <v>1.01839E-008</v>
      </c>
      <c r="AU201" s="13" t="s">
        <v>92</v>
      </c>
      <c r="AV201" s="12" t="n">
        <v>1.00938E-008</v>
      </c>
      <c r="BE201" s="13" t="s">
        <v>92</v>
      </c>
      <c r="BF201" s="12" t="n">
        <v>2.44569E-009</v>
      </c>
      <c r="BN201" s="13" t="s">
        <v>92</v>
      </c>
      <c r="BO201" s="12" t="n">
        <v>2.77187E-009</v>
      </c>
    </row>
    <row r="202" customFormat="false" ht="15" hidden="false" customHeight="false" outlineLevel="0" collapsed="false">
      <c r="G202" s="0" t="s">
        <v>93</v>
      </c>
      <c r="H202" s="12" t="n">
        <v>1.367805E-008</v>
      </c>
      <c r="P202" s="13" t="s">
        <v>93</v>
      </c>
      <c r="Q202" s="12" t="n">
        <v>1.024304E-008</v>
      </c>
      <c r="Z202" s="13" t="s">
        <v>93</v>
      </c>
      <c r="AA202" s="12" t="n">
        <v>1.361606E-008</v>
      </c>
      <c r="AK202" s="13" t="s">
        <v>93</v>
      </c>
      <c r="AL202" s="12" t="n">
        <v>1.195502E-008</v>
      </c>
      <c r="AU202" s="13" t="s">
        <v>93</v>
      </c>
      <c r="AV202" s="12" t="n">
        <v>1.30886E-008</v>
      </c>
      <c r="BE202" s="13" t="s">
        <v>93</v>
      </c>
      <c r="BF202" s="12" t="n">
        <v>5.61971000000098E-009</v>
      </c>
      <c r="BN202" s="13" t="s">
        <v>93</v>
      </c>
      <c r="BO202" s="12" t="n">
        <v>8.16262999999952E-009</v>
      </c>
    </row>
    <row r="203" customFormat="false" ht="15" hidden="false" customHeight="false" outlineLevel="0" collapsed="false">
      <c r="F203" s="0" t="s">
        <v>95</v>
      </c>
      <c r="G203" s="0" t="s">
        <v>90</v>
      </c>
      <c r="H203" s="12" t="n">
        <v>1.2711983E-007</v>
      </c>
      <c r="O203" s="13" t="s">
        <v>95</v>
      </c>
      <c r="P203" s="13" t="s">
        <v>90</v>
      </c>
      <c r="Q203" s="12" t="n">
        <v>1.7228264E-007</v>
      </c>
      <c r="Y203" s="13" t="s">
        <v>95</v>
      </c>
      <c r="Z203" s="13" t="s">
        <v>90</v>
      </c>
      <c r="AA203" s="12" t="n">
        <v>1.1709708E-007</v>
      </c>
      <c r="AJ203" s="13" t="s">
        <v>95</v>
      </c>
      <c r="AK203" s="13" t="s">
        <v>90</v>
      </c>
      <c r="AL203" s="12" t="n">
        <v>1.0405894E-007</v>
      </c>
      <c r="AT203" s="13" t="s">
        <v>95</v>
      </c>
      <c r="AU203" s="13" t="s">
        <v>90</v>
      </c>
      <c r="AV203" s="12" t="n">
        <v>3.021531E-007</v>
      </c>
      <c r="BD203" s="13" t="s">
        <v>95</v>
      </c>
      <c r="BE203" s="13" t="s">
        <v>90</v>
      </c>
      <c r="BF203" s="12" t="n">
        <v>7.657478E-008</v>
      </c>
      <c r="BM203" s="13" t="s">
        <v>95</v>
      </c>
      <c r="BN203" s="13" t="s">
        <v>90</v>
      </c>
      <c r="BO203" s="12" t="n">
        <v>1.4058518E-007</v>
      </c>
    </row>
    <row r="204" customFormat="false" ht="15" hidden="false" customHeight="false" outlineLevel="0" collapsed="false">
      <c r="G204" s="0" t="s">
        <v>91</v>
      </c>
      <c r="H204" s="12" t="n">
        <v>1.07097E-005</v>
      </c>
      <c r="P204" s="13" t="s">
        <v>91</v>
      </c>
      <c r="Q204" s="12" t="n">
        <v>1.09442E-005</v>
      </c>
      <c r="Z204" s="13" t="s">
        <v>91</v>
      </c>
      <c r="AA204" s="12" t="n">
        <v>1.09079E-007</v>
      </c>
      <c r="AK204" s="13" t="s">
        <v>91</v>
      </c>
      <c r="AL204" s="12" t="n">
        <v>1.82906E-006</v>
      </c>
      <c r="AU204" s="13" t="s">
        <v>91</v>
      </c>
      <c r="AV204" s="12" t="n">
        <v>4.64092E-007</v>
      </c>
      <c r="BE204" s="13" t="s">
        <v>91</v>
      </c>
      <c r="BF204" s="12" t="n">
        <v>5.12422E-006</v>
      </c>
      <c r="BN204" s="13" t="s">
        <v>91</v>
      </c>
      <c r="BO204" s="12" t="n">
        <v>1.06163E-006</v>
      </c>
    </row>
    <row r="205" customFormat="false" ht="15" hidden="false" customHeight="false" outlineLevel="0" collapsed="false">
      <c r="G205" s="0" t="s">
        <v>92</v>
      </c>
      <c r="H205" s="12" t="n">
        <v>3.34428E-008</v>
      </c>
      <c r="P205" s="13" t="s">
        <v>92</v>
      </c>
      <c r="Q205" s="12" t="n">
        <v>2.97696E-008</v>
      </c>
      <c r="Z205" s="13" t="s">
        <v>92</v>
      </c>
      <c r="AA205" s="12" t="n">
        <v>4.72078E-008</v>
      </c>
      <c r="AK205" s="13" t="s">
        <v>92</v>
      </c>
      <c r="AL205" s="12" t="n">
        <v>2.34734E-008</v>
      </c>
      <c r="AU205" s="13" t="s">
        <v>92</v>
      </c>
      <c r="AV205" s="12" t="n">
        <v>2.92767E-008</v>
      </c>
      <c r="BE205" s="13" t="s">
        <v>92</v>
      </c>
      <c r="BF205" s="12" t="n">
        <v>1.66484E-008</v>
      </c>
      <c r="BN205" s="13" t="s">
        <v>92</v>
      </c>
      <c r="BO205" s="12" t="n">
        <v>2.28133E-008</v>
      </c>
    </row>
    <row r="206" customFormat="false" ht="15" hidden="false" customHeight="false" outlineLevel="0" collapsed="false">
      <c r="G206" s="0" t="s">
        <v>93</v>
      </c>
      <c r="H206" s="12" t="n">
        <v>1.58373700000006E-008</v>
      </c>
      <c r="P206" s="13" t="s">
        <v>93</v>
      </c>
      <c r="Q206" s="12" t="n">
        <v>1.44477599999998E-008</v>
      </c>
      <c r="Z206" s="13" t="s">
        <v>93</v>
      </c>
      <c r="AA206" s="12" t="n">
        <v>2.9714812E-007</v>
      </c>
      <c r="AK206" s="13" t="s">
        <v>93</v>
      </c>
      <c r="AL206" s="12" t="n">
        <v>1.12076600000003E-008</v>
      </c>
      <c r="AU206" s="13" t="s">
        <v>93</v>
      </c>
      <c r="AV206" s="12" t="n">
        <v>1.49731999999999E-008</v>
      </c>
      <c r="BE206" s="13" t="s">
        <v>93</v>
      </c>
      <c r="BF206" s="12" t="n">
        <v>7.97681999999995E-009</v>
      </c>
      <c r="BN206" s="13" t="s">
        <v>93</v>
      </c>
      <c r="BO206" s="12" t="n">
        <v>1.114152E-008</v>
      </c>
    </row>
    <row r="207" customFormat="false" ht="15" hidden="false" customHeight="false" outlineLevel="0" collapsed="false">
      <c r="F207" s="0" t="s">
        <v>96</v>
      </c>
      <c r="H207" s="12" t="n">
        <v>2.99577E-007</v>
      </c>
      <c r="O207" s="13" t="s">
        <v>96</v>
      </c>
      <c r="Q207" s="12" t="n">
        <v>2.98767E-007</v>
      </c>
      <c r="Y207" s="13" t="s">
        <v>96</v>
      </c>
      <c r="AA207" s="12" t="n">
        <v>2.88507E-007</v>
      </c>
      <c r="AJ207" s="13" t="s">
        <v>96</v>
      </c>
      <c r="AL207" s="12" t="n">
        <v>2.54389E-007</v>
      </c>
      <c r="AT207" s="13" t="s">
        <v>96</v>
      </c>
      <c r="AV207" s="12" t="n">
        <v>4.61161E-007</v>
      </c>
      <c r="BD207" s="13" t="s">
        <v>96</v>
      </c>
      <c r="BF207" s="12" t="n">
        <v>1.14499E-007</v>
      </c>
      <c r="BM207" s="13" t="s">
        <v>96</v>
      </c>
      <c r="BO207" s="12" t="n">
        <v>1.69859E-007</v>
      </c>
    </row>
    <row r="208" customFormat="false" ht="15" hidden="false" customHeight="false" outlineLevel="0" collapsed="false">
      <c r="F208" s="0" t="s">
        <v>97</v>
      </c>
      <c r="H208" s="12" t="n">
        <v>1.14972E-008</v>
      </c>
      <c r="O208" s="13" t="s">
        <v>97</v>
      </c>
      <c r="Q208" s="12" t="n">
        <v>1.55881E-008</v>
      </c>
      <c r="Y208" s="13" t="s">
        <v>97</v>
      </c>
      <c r="AA208" s="12" t="n">
        <v>1.05188E-008</v>
      </c>
      <c r="AJ208" s="13" t="s">
        <v>97</v>
      </c>
      <c r="AL208" s="12" t="n">
        <v>9.39087E-009</v>
      </c>
      <c r="AT208" s="13" t="s">
        <v>97</v>
      </c>
      <c r="AV208" s="12" t="n">
        <v>2.75063E-008</v>
      </c>
      <c r="BD208" s="13" t="s">
        <v>97</v>
      </c>
      <c r="BF208" s="12" t="n">
        <v>6.83087E-009</v>
      </c>
      <c r="BM208" s="13" t="s">
        <v>97</v>
      </c>
      <c r="BO208" s="12" t="n">
        <v>1.26471E-008</v>
      </c>
    </row>
    <row r="209" customFormat="false" ht="15" hidden="false" customHeight="false" outlineLevel="0" collapsed="false">
      <c r="F209" s="0" t="s">
        <v>99</v>
      </c>
      <c r="H209" s="12" t="n">
        <v>1.603805E-007</v>
      </c>
      <c r="O209" s="13" t="s">
        <v>99</v>
      </c>
      <c r="Q209" s="12" t="n">
        <v>1.612654E-007</v>
      </c>
      <c r="Y209" s="13" t="s">
        <v>99</v>
      </c>
      <c r="AA209" s="12" t="n">
        <v>1.955791E-007</v>
      </c>
      <c r="AJ209" s="13" t="s">
        <v>99</v>
      </c>
      <c r="AL209" s="12" t="n">
        <v>1.440983E-007</v>
      </c>
      <c r="AT209" s="13" t="s">
        <v>99</v>
      </c>
      <c r="AV209" s="12" t="n">
        <v>2.154127E-007</v>
      </c>
      <c r="BD209" s="13" t="s">
        <v>99</v>
      </c>
      <c r="BF209" s="12" t="n">
        <v>2.7129375E-006</v>
      </c>
      <c r="BM209" s="13" t="s">
        <v>99</v>
      </c>
      <c r="BO209" s="12" t="n">
        <v>3.4242812E-006</v>
      </c>
    </row>
    <row r="210" customFormat="false" ht="15" hidden="false" customHeight="false" outlineLevel="0" collapsed="false">
      <c r="F210" s="0" t="s">
        <v>100</v>
      </c>
      <c r="H210" s="12" t="n">
        <v>3.81069E-007</v>
      </c>
      <c r="O210" s="13" t="s">
        <v>100</v>
      </c>
      <c r="Q210" s="12" t="n">
        <v>3.69312E-007</v>
      </c>
      <c r="Y210" s="13" t="s">
        <v>100</v>
      </c>
      <c r="AA210" s="12" t="n">
        <v>3.33349E-007</v>
      </c>
      <c r="AJ210" s="13" t="s">
        <v>100</v>
      </c>
      <c r="AL210" s="12" t="n">
        <v>2.86321E-007</v>
      </c>
      <c r="AT210" s="13" t="s">
        <v>100</v>
      </c>
      <c r="AV210" s="12" t="n">
        <v>5.0132E-007</v>
      </c>
      <c r="BD210" s="13" t="s">
        <v>100</v>
      </c>
      <c r="BF210" s="12" t="n">
        <v>1.86731E-007</v>
      </c>
      <c r="BM210" s="13" t="s">
        <v>100</v>
      </c>
      <c r="BO210" s="12" t="n">
        <v>2.72262E-007</v>
      </c>
    </row>
    <row r="211" customFormat="false" ht="15" hidden="false" customHeight="false" outlineLevel="0" collapsed="false">
      <c r="F211" s="0" t="s">
        <v>101</v>
      </c>
      <c r="H211" s="12" t="n">
        <v>9.40846E-008</v>
      </c>
      <c r="O211" s="13" t="s">
        <v>101</v>
      </c>
      <c r="Q211" s="12" t="n">
        <v>1.03312E-007</v>
      </c>
      <c r="Y211" s="13" t="s">
        <v>101</v>
      </c>
      <c r="AA211" s="12" t="n">
        <v>8.37301E-008</v>
      </c>
      <c r="AJ211" s="13" t="s">
        <v>101</v>
      </c>
      <c r="AL211" s="12" t="n">
        <v>7.11799E-008</v>
      </c>
      <c r="AT211" s="13" t="s">
        <v>101</v>
      </c>
      <c r="AV211" s="12" t="n">
        <v>1.56377E-007</v>
      </c>
      <c r="BD211" s="13" t="s">
        <v>101</v>
      </c>
      <c r="BF211" s="12" t="n">
        <v>4.84312E-008</v>
      </c>
      <c r="BM211" s="13" t="s">
        <v>101</v>
      </c>
      <c r="BO211" s="12" t="n">
        <v>7.7049E-008</v>
      </c>
    </row>
    <row r="212" customFormat="false" ht="15" hidden="false" customHeight="false" outlineLevel="0" collapsed="false">
      <c r="F212" s="0" t="s">
        <v>102</v>
      </c>
      <c r="H212" s="12" t="n">
        <v>1.20442699999999E-007</v>
      </c>
      <c r="O212" s="13" t="s">
        <v>102</v>
      </c>
      <c r="Q212" s="12" t="n">
        <v>1.19085500000001E-007</v>
      </c>
      <c r="Y212" s="13" t="s">
        <v>102</v>
      </c>
      <c r="AA212" s="12" t="n">
        <v>7.9566E-008</v>
      </c>
      <c r="AJ212" s="13" t="s">
        <v>102</v>
      </c>
      <c r="AL212" s="12" t="n">
        <v>1.15799929999999E-007</v>
      </c>
      <c r="AT212" s="13" t="s">
        <v>102</v>
      </c>
      <c r="AV212" s="12" t="n">
        <v>1.20128E-007</v>
      </c>
      <c r="BD212" s="13" t="s">
        <v>102</v>
      </c>
      <c r="BF212" s="12" t="n">
        <v>1.1615043E-007</v>
      </c>
      <c r="BM212" s="13" t="s">
        <v>102</v>
      </c>
      <c r="BO212" s="12" t="n">
        <v>1.17601699999999E-007</v>
      </c>
    </row>
    <row r="214" customFormat="false" ht="15" hidden="false" customHeight="false" outlineLevel="0" collapsed="false">
      <c r="F214" s="6" t="s">
        <v>125</v>
      </c>
      <c r="O214" s="6" t="s">
        <v>125</v>
      </c>
      <c r="Y214" s="6" t="s">
        <v>125</v>
      </c>
      <c r="AJ214" s="6" t="s">
        <v>125</v>
      </c>
      <c r="AT214" s="6" t="s">
        <v>125</v>
      </c>
      <c r="BD214" s="6" t="s">
        <v>125</v>
      </c>
      <c r="BM214" s="6" t="s">
        <v>125</v>
      </c>
    </row>
    <row r="215" customFormat="false" ht="15" hidden="false" customHeight="false" outlineLevel="0" collapsed="false">
      <c r="F215" s="0" t="s">
        <v>89</v>
      </c>
      <c r="G215" s="0" t="s">
        <v>90</v>
      </c>
      <c r="H215" s="12" t="n">
        <f aca="false">H199+H180</f>
        <v>2.6537945E-007</v>
      </c>
      <c r="O215" s="13" t="s">
        <v>89</v>
      </c>
      <c r="P215" s="13" t="s">
        <v>90</v>
      </c>
      <c r="Q215" s="12" t="n">
        <f aca="false">Q199+Q180</f>
        <v>4.8497848E-007</v>
      </c>
      <c r="Y215" s="13" t="s">
        <v>89</v>
      </c>
      <c r="Z215" s="13" t="s">
        <v>90</v>
      </c>
      <c r="AA215" s="12" t="n">
        <f aca="false">AA199+AA180</f>
        <v>2.4500473E-007</v>
      </c>
      <c r="AJ215" s="13" t="s">
        <v>89</v>
      </c>
      <c r="AK215" s="13" t="s">
        <v>90</v>
      </c>
      <c r="AL215" s="12" t="n">
        <f aca="false">AL199+AL180</f>
        <v>2.1808267E-007</v>
      </c>
      <c r="AT215" s="13" t="s">
        <v>89</v>
      </c>
      <c r="AU215" s="13" t="s">
        <v>90</v>
      </c>
      <c r="AV215" s="12" t="n">
        <f aca="false">AV199+AV180</f>
        <v>6.1966695E-007</v>
      </c>
      <c r="BD215" s="13" t="s">
        <v>89</v>
      </c>
      <c r="BE215" s="13" t="s">
        <v>90</v>
      </c>
      <c r="BF215" s="12" t="n">
        <f aca="false">BF199+BF180</f>
        <v>4.9450609E-006</v>
      </c>
      <c r="BM215" s="13" t="s">
        <v>89</v>
      </c>
      <c r="BN215" s="13" t="s">
        <v>90</v>
      </c>
      <c r="BO215" s="12" t="n">
        <f aca="false">BO199+BO180</f>
        <v>8.9582065E-006</v>
      </c>
    </row>
    <row r="216" customFormat="false" ht="15" hidden="false" customHeight="false" outlineLevel="0" collapsed="false">
      <c r="G216" s="0" t="s">
        <v>91</v>
      </c>
      <c r="H216" s="12" t="n">
        <f aca="false">H200+H181</f>
        <v>1.102835E-007</v>
      </c>
      <c r="P216" s="13" t="s">
        <v>91</v>
      </c>
      <c r="Q216" s="12" t="n">
        <f aca="false">Q200+Q181</f>
        <v>7.50562E-008</v>
      </c>
      <c r="Z216" s="13" t="s">
        <v>91</v>
      </c>
      <c r="AA216" s="12" t="n">
        <f aca="false">AA200+AA181</f>
        <v>1.102961E-007</v>
      </c>
      <c r="AK216" s="13" t="s">
        <v>91</v>
      </c>
      <c r="AL216" s="12" t="n">
        <f aca="false">AL200+AL181</f>
        <v>9.67569E-008</v>
      </c>
      <c r="AU216" s="13" t="s">
        <v>91</v>
      </c>
      <c r="AV216" s="12" t="n">
        <f aca="false">AV200+AV181</f>
        <v>9.5901E-008</v>
      </c>
      <c r="BE216" s="13" t="s">
        <v>91</v>
      </c>
      <c r="BF216" s="12" t="n">
        <f aca="false">BF200+BF181</f>
        <v>1.155122E-007</v>
      </c>
      <c r="BN216" s="13" t="s">
        <v>91</v>
      </c>
      <c r="BO216" s="12" t="n">
        <f aca="false">BO200+BO181</f>
        <v>1.30918E-007</v>
      </c>
    </row>
    <row r="217" customFormat="false" ht="15" hidden="false" customHeight="false" outlineLevel="0" collapsed="false">
      <c r="G217" s="0" t="s">
        <v>92</v>
      </c>
      <c r="H217" s="12" t="n">
        <f aca="false">H201+H182</f>
        <v>1.664685E-008</v>
      </c>
      <c r="P217" s="13" t="s">
        <v>92</v>
      </c>
      <c r="Q217" s="12" t="n">
        <f aca="false">Q201+Q182</f>
        <v>1.132944E-008</v>
      </c>
      <c r="Z217" s="13" t="s">
        <v>92</v>
      </c>
      <c r="AA217" s="12" t="n">
        <f aca="false">AA201+AA182</f>
        <v>1.664873E-008</v>
      </c>
      <c r="AK217" s="13" t="s">
        <v>92</v>
      </c>
      <c r="AL217" s="12" t="n">
        <f aca="false">AL201+AL182</f>
        <v>1.460507E-008</v>
      </c>
      <c r="AU217" s="13" t="s">
        <v>92</v>
      </c>
      <c r="AV217" s="12" t="n">
        <f aca="false">AV201+AV182</f>
        <v>1.447586E-008</v>
      </c>
      <c r="BE217" s="13" t="s">
        <v>92</v>
      </c>
      <c r="BF217" s="12" t="n">
        <f aca="false">BF201+BF182</f>
        <v>3.50745E-009</v>
      </c>
      <c r="BN217" s="13" t="s">
        <v>92</v>
      </c>
      <c r="BO217" s="12" t="n">
        <f aca="false">BO201+BO182</f>
        <v>3.97523E-009</v>
      </c>
    </row>
    <row r="218" customFormat="false" ht="15" hidden="false" customHeight="false" outlineLevel="0" collapsed="false">
      <c r="G218" s="0" t="s">
        <v>93</v>
      </c>
      <c r="H218" s="12" t="n">
        <f aca="false">H202+H183</f>
        <v>2.98582E-008</v>
      </c>
      <c r="P218" s="13" t="s">
        <v>93</v>
      </c>
      <c r="Q218" s="12" t="n">
        <f aca="false">Q202+Q183</f>
        <v>2.236088E-008</v>
      </c>
      <c r="Z218" s="13" t="s">
        <v>93</v>
      </c>
      <c r="AA218" s="12" t="n">
        <f aca="false">AA202+AA183</f>
        <v>2.972444E-008</v>
      </c>
      <c r="AK218" s="13" t="s">
        <v>93</v>
      </c>
      <c r="AL218" s="12" t="n">
        <f aca="false">AL202+AL183</f>
        <v>2.609736E-008</v>
      </c>
      <c r="AU218" s="13" t="s">
        <v>93</v>
      </c>
      <c r="AV218" s="12" t="n">
        <f aca="false">AV202+AV183</f>
        <v>2.857119E-008</v>
      </c>
      <c r="BE218" s="13" t="s">
        <v>93</v>
      </c>
      <c r="BF218" s="12" t="n">
        <f aca="false">BF202+BF183</f>
        <v>1.27024500000009E-008</v>
      </c>
      <c r="BN218" s="13" t="s">
        <v>93</v>
      </c>
      <c r="BO218" s="12" t="n">
        <f aca="false">BO202+BO183</f>
        <v>1.77652699999996E-008</v>
      </c>
    </row>
    <row r="219" customFormat="false" ht="15" hidden="false" customHeight="false" outlineLevel="0" collapsed="false">
      <c r="F219" s="0" t="s">
        <v>95</v>
      </c>
      <c r="G219" s="0" t="s">
        <v>90</v>
      </c>
      <c r="H219" s="12" t="n">
        <f aca="false">H203+H184</f>
        <v>2.4883065E-007</v>
      </c>
      <c r="O219" s="13" t="s">
        <v>95</v>
      </c>
      <c r="P219" s="13" t="s">
        <v>90</v>
      </c>
      <c r="Q219" s="12" t="n">
        <f aca="false">Q203+Q184</f>
        <v>3.3723327E-007</v>
      </c>
      <c r="Y219" s="13" t="s">
        <v>95</v>
      </c>
      <c r="Z219" s="13" t="s">
        <v>90</v>
      </c>
      <c r="AA219" s="12" t="n">
        <f aca="false">AA203+AA184</f>
        <v>2.2921107E-007</v>
      </c>
      <c r="AJ219" s="13" t="s">
        <v>95</v>
      </c>
      <c r="AK219" s="13" t="s">
        <v>90</v>
      </c>
      <c r="AL219" s="12" t="n">
        <f aca="false">AL203+AL184</f>
        <v>2.0368961E-007</v>
      </c>
      <c r="AT219" s="13" t="s">
        <v>95</v>
      </c>
      <c r="AU219" s="13" t="s">
        <v>90</v>
      </c>
      <c r="AV219" s="12" t="n">
        <f aca="false">AV203+AV184</f>
        <v>5.990866E-007</v>
      </c>
      <c r="BD219" s="13" t="s">
        <v>95</v>
      </c>
      <c r="BE219" s="13" t="s">
        <v>90</v>
      </c>
      <c r="BF219" s="12" t="n">
        <f aca="false">BF203+BF184</f>
        <v>1.4989097E-007</v>
      </c>
      <c r="BM219" s="13" t="s">
        <v>95</v>
      </c>
      <c r="BN219" s="13" t="s">
        <v>90</v>
      </c>
      <c r="BO219" s="12" t="n">
        <f aca="false">BO203+BO184</f>
        <v>2.7518766E-007</v>
      </c>
    </row>
    <row r="220" customFormat="false" ht="15" hidden="false" customHeight="false" outlineLevel="0" collapsed="false">
      <c r="G220" s="0" t="s">
        <v>91</v>
      </c>
      <c r="H220" s="12" t="n">
        <f aca="false">H204+H185</f>
        <v>1.600682E-005</v>
      </c>
      <c r="P220" s="13" t="s">
        <v>91</v>
      </c>
      <c r="Q220" s="12" t="n">
        <f aca="false">Q204+Q185</f>
        <v>2.50206E-005</v>
      </c>
      <c r="Z220" s="13" t="s">
        <v>91</v>
      </c>
      <c r="AA220" s="12" t="n">
        <f aca="false">AA204+AA185</f>
        <v>2.62365E-007</v>
      </c>
      <c r="AK220" s="13" t="s">
        <v>91</v>
      </c>
      <c r="AL220" s="12" t="n">
        <f aca="false">AL204+AL185</f>
        <v>2.733311E-006</v>
      </c>
      <c r="AU220" s="13" t="s">
        <v>91</v>
      </c>
      <c r="AV220" s="12" t="n">
        <f aca="false">AV204+AV185</f>
        <v>6.91285E-007</v>
      </c>
      <c r="BE220" s="13" t="s">
        <v>91</v>
      </c>
      <c r="BF220" s="12" t="n">
        <f aca="false">BF204+BF185</f>
        <v>7.60718E-006</v>
      </c>
      <c r="BN220" s="13" t="s">
        <v>91</v>
      </c>
      <c r="BO220" s="12" t="n">
        <f aca="false">BO204+BO185</f>
        <v>1.696175E-006</v>
      </c>
    </row>
    <row r="221" customFormat="false" ht="15" hidden="false" customHeight="false" outlineLevel="0" collapsed="false">
      <c r="G221" s="0" t="s">
        <v>92</v>
      </c>
      <c r="H221" s="12" t="n">
        <f aca="false">H205+H186</f>
        <v>4.37491E-008</v>
      </c>
      <c r="P221" s="13" t="s">
        <v>92</v>
      </c>
      <c r="Q221" s="12" t="n">
        <f aca="false">Q205+Q186</f>
        <v>3.894391E-008</v>
      </c>
      <c r="Z221" s="13" t="s">
        <v>92</v>
      </c>
      <c r="AA221" s="12" t="n">
        <f aca="false">AA205+AA186</f>
        <v>6.17562E-008</v>
      </c>
      <c r="AK221" s="13" t="s">
        <v>92</v>
      </c>
      <c r="AL221" s="12" t="n">
        <f aca="false">AL205+AL186</f>
        <v>3.070737E-008</v>
      </c>
      <c r="AU221" s="13" t="s">
        <v>92</v>
      </c>
      <c r="AV221" s="12" t="n">
        <f aca="false">AV205+AV186</f>
        <v>3.82991E-008</v>
      </c>
      <c r="BE221" s="13" t="s">
        <v>92</v>
      </c>
      <c r="BF221" s="12" t="n">
        <f aca="false">BF205+BF186</f>
        <v>2.177907E-008</v>
      </c>
      <c r="BN221" s="13" t="s">
        <v>92</v>
      </c>
      <c r="BO221" s="12" t="n">
        <f aca="false">BO205+BO186</f>
        <v>2.984385E-008</v>
      </c>
    </row>
    <row r="222" customFormat="false" ht="15" hidden="false" customHeight="false" outlineLevel="0" collapsed="false">
      <c r="G222" s="0" t="s">
        <v>93</v>
      </c>
      <c r="H222" s="12" t="n">
        <f aca="false">H206+H187</f>
        <v>3.26902500000005E-008</v>
      </c>
      <c r="P222" s="13" t="s">
        <v>93</v>
      </c>
      <c r="Q222" s="12" t="n">
        <f aca="false">Q206+Q187</f>
        <v>2.98228200000003E-008</v>
      </c>
      <c r="Z222" s="13" t="s">
        <v>93</v>
      </c>
      <c r="AA222" s="12" t="n">
        <f aca="false">AA206+AA187</f>
        <v>3.0998673E-007</v>
      </c>
      <c r="AK222" s="13" t="s">
        <v>93</v>
      </c>
      <c r="AL222" s="12" t="n">
        <f aca="false">AL206+AL187</f>
        <v>2.311202E-008</v>
      </c>
      <c r="AU222" s="13" t="s">
        <v>93</v>
      </c>
      <c r="AV222" s="12" t="n">
        <f aca="false">AV206+AV187</f>
        <v>2.34133E-008</v>
      </c>
      <c r="BE222" s="13" t="s">
        <v>93</v>
      </c>
      <c r="BF222" s="12" t="n">
        <f aca="false">BF206+BF187</f>
        <v>1.64599600000002E-008</v>
      </c>
      <c r="BN222" s="13" t="s">
        <v>93</v>
      </c>
      <c r="BO222" s="12" t="n">
        <f aca="false">BO206+BO187</f>
        <v>2.30184900000001E-008</v>
      </c>
    </row>
    <row r="223" customFormat="false" ht="15" hidden="false" customHeight="false" outlineLevel="0" collapsed="false">
      <c r="F223" s="0" t="s">
        <v>96</v>
      </c>
      <c r="H223" s="12" t="n">
        <f aca="false">H207+H188</f>
        <v>3.993722E-007</v>
      </c>
      <c r="O223" s="13" t="s">
        <v>96</v>
      </c>
      <c r="Q223" s="12" t="n">
        <f aca="false">Q207+Q188</f>
        <v>3.982922E-007</v>
      </c>
      <c r="Y223" s="13" t="s">
        <v>96</v>
      </c>
      <c r="AA223" s="12" t="n">
        <f aca="false">AA207+AA188</f>
        <v>3.846146E-007</v>
      </c>
      <c r="AJ223" s="13" t="s">
        <v>96</v>
      </c>
      <c r="AL223" s="12" t="n">
        <f aca="false">AL207+AL188</f>
        <v>3.391312E-007</v>
      </c>
      <c r="AT223" s="13" t="s">
        <v>96</v>
      </c>
      <c r="AV223" s="12" t="n">
        <f aca="false">AV207+AV188</f>
        <v>6.14783E-007</v>
      </c>
      <c r="BD223" s="13" t="s">
        <v>96</v>
      </c>
      <c r="BF223" s="12" t="n">
        <f aca="false">BF207+BF188</f>
        <v>1.510933E-007</v>
      </c>
      <c r="BM223" s="13" t="s">
        <v>96</v>
      </c>
      <c r="BO223" s="12" t="n">
        <f aca="false">BO207+BO188</f>
        <v>2.241468E-007</v>
      </c>
    </row>
    <row r="224" customFormat="false" ht="15" hidden="false" customHeight="false" outlineLevel="0" collapsed="false">
      <c r="F224" s="0" t="s">
        <v>97</v>
      </c>
      <c r="H224" s="12" t="n">
        <f aca="false">H208+H189</f>
        <v>1.53631E-008</v>
      </c>
      <c r="O224" s="13" t="s">
        <v>97</v>
      </c>
      <c r="Q224" s="12" t="n">
        <f aca="false">Q208+Q189</f>
        <v>2.082957E-008</v>
      </c>
      <c r="Y224" s="13" t="s">
        <v>97</v>
      </c>
      <c r="AA224" s="12" t="n">
        <f aca="false">AA208+AA189</f>
        <v>1.405573E-008</v>
      </c>
      <c r="AJ224" s="13" t="s">
        <v>97</v>
      </c>
      <c r="AL224" s="12" t="n">
        <f aca="false">AL208+AL189</f>
        <v>1.254854E-008</v>
      </c>
      <c r="AT224" s="13" t="s">
        <v>97</v>
      </c>
      <c r="AV224" s="12" t="n">
        <f aca="false">AV208+AV189</f>
        <v>3.675524E-008</v>
      </c>
      <c r="BD224" s="13" t="s">
        <v>97</v>
      </c>
      <c r="BF224" s="12" t="n">
        <f aca="false">BF208+BF189</f>
        <v>9.12774E-009</v>
      </c>
      <c r="BM224" s="13" t="s">
        <v>97</v>
      </c>
      <c r="BO224" s="12" t="n">
        <f aca="false">BO208+BO189</f>
        <v>1.689967E-008</v>
      </c>
    </row>
    <row r="225" customFormat="false" ht="15" hidden="false" customHeight="false" outlineLevel="0" collapsed="false">
      <c r="F225" s="0" t="s">
        <v>99</v>
      </c>
      <c r="H225" s="12" t="n">
        <f aca="false">H209+H190</f>
        <v>3.064587E-007</v>
      </c>
      <c r="O225" s="13" t="s">
        <v>99</v>
      </c>
      <c r="Q225" s="12" t="n">
        <f aca="false">Q209+Q190</f>
        <v>3.100812E-007</v>
      </c>
      <c r="Y225" s="13" t="s">
        <v>99</v>
      </c>
      <c r="AA225" s="12" t="n">
        <f aca="false">AA209+AA190</f>
        <v>3.397271E-007</v>
      </c>
      <c r="AJ225" s="13" t="s">
        <v>99</v>
      </c>
      <c r="AL225" s="12" t="n">
        <f aca="false">AL209+AL190</f>
        <v>2.771862E-007</v>
      </c>
      <c r="AT225" s="13" t="s">
        <v>99</v>
      </c>
      <c r="AV225" s="12" t="n">
        <f aca="false">AV209+AV190</f>
        <v>4.137006E-007</v>
      </c>
      <c r="BD225" s="13" t="s">
        <v>99</v>
      </c>
      <c r="BF225" s="12" t="n">
        <f aca="false">BF209+BF190</f>
        <v>2.9389102E-006</v>
      </c>
      <c r="BM225" s="13" t="s">
        <v>99</v>
      </c>
      <c r="BO225" s="12" t="n">
        <f aca="false">BO209+BO190</f>
        <v>3.7121221E-006</v>
      </c>
    </row>
    <row r="226" customFormat="false" ht="15" hidden="false" customHeight="false" outlineLevel="0" collapsed="false">
      <c r="F226" s="0" t="s">
        <v>100</v>
      </c>
      <c r="H226" s="12" t="n">
        <f aca="false">H210+H191</f>
        <v>5.04179E-007</v>
      </c>
      <c r="O226" s="13" t="s">
        <v>100</v>
      </c>
      <c r="Q226" s="12" t="n">
        <f aca="false">Q210+Q191</f>
        <v>4.88624E-007</v>
      </c>
      <c r="Y226" s="13" t="s">
        <v>100</v>
      </c>
      <c r="AA226" s="12" t="n">
        <f aca="false">AA210+AA191</f>
        <v>4.41042E-007</v>
      </c>
      <c r="AJ226" s="13" t="s">
        <v>100</v>
      </c>
      <c r="AL226" s="12" t="n">
        <f aca="false">AL210+AL191</f>
        <v>3.78821E-007</v>
      </c>
      <c r="AT226" s="13" t="s">
        <v>100</v>
      </c>
      <c r="AV226" s="12" t="n">
        <f aca="false">AV210+AV191</f>
        <v>6.63278E-007</v>
      </c>
      <c r="BD226" s="13" t="s">
        <v>100</v>
      </c>
      <c r="BF226" s="12" t="n">
        <f aca="false">BF210+BF191</f>
        <v>2.470571E-007</v>
      </c>
      <c r="BM226" s="13" t="s">
        <v>100</v>
      </c>
      <c r="BO226" s="12" t="n">
        <f aca="false">BO210+BO191</f>
        <v>3.602201E-007</v>
      </c>
    </row>
    <row r="227" customFormat="false" ht="15" hidden="false" customHeight="false" outlineLevel="0" collapsed="false">
      <c r="F227" s="0" t="s">
        <v>101</v>
      </c>
      <c r="H227" s="12" t="n">
        <f aca="false">H211+H192</f>
        <v>1.798102E-007</v>
      </c>
      <c r="O227" s="13" t="s">
        <v>101</v>
      </c>
      <c r="Q227" s="12" t="n">
        <f aca="false">Q211+Q192</f>
        <v>1.974454E-007</v>
      </c>
      <c r="Y227" s="13" t="s">
        <v>101</v>
      </c>
      <c r="AA227" s="12" t="n">
        <f aca="false">AA211+AA192</f>
        <v>1.600212E-007</v>
      </c>
      <c r="AJ227" s="13" t="s">
        <v>101</v>
      </c>
      <c r="AL227" s="12" t="n">
        <f aca="false">AL211+AL192</f>
        <v>1.360358E-007</v>
      </c>
      <c r="AT227" s="13" t="s">
        <v>101</v>
      </c>
      <c r="AV227" s="12" t="n">
        <f aca="false">AV211+AV192</f>
        <v>2.98861E-007</v>
      </c>
      <c r="BD227" s="13" t="s">
        <v>101</v>
      </c>
      <c r="BF227" s="12" t="n">
        <f aca="false">BF211+BF192</f>
        <v>9.25595E-008</v>
      </c>
      <c r="BM227" s="13" t="s">
        <v>101</v>
      </c>
      <c r="BO227" s="12" t="n">
        <f aca="false">BO211+BO192</f>
        <v>1.472525E-007</v>
      </c>
    </row>
    <row r="228" customFormat="false" ht="15" hidden="false" customHeight="false" outlineLevel="0" collapsed="false">
      <c r="F228" s="0" t="s">
        <v>102</v>
      </c>
      <c r="H228" s="12" t="n">
        <f aca="false">H212+H193</f>
        <v>1.90118799999999E-007</v>
      </c>
      <c r="O228" s="13" t="s">
        <v>102</v>
      </c>
      <c r="Q228" s="12" t="n">
        <f aca="false">Q212+Q193</f>
        <v>1.85002630000002E-007</v>
      </c>
      <c r="Y228" s="13" t="s">
        <v>102</v>
      </c>
      <c r="AA228" s="12" t="n">
        <f aca="false">AA212+AA193</f>
        <v>1.4514137E-007</v>
      </c>
      <c r="AJ228" s="13" t="s">
        <v>102</v>
      </c>
      <c r="AL228" s="12" t="n">
        <f aca="false">AL212+AL193</f>
        <v>1.7708526E-007</v>
      </c>
      <c r="AT228" s="13" t="s">
        <v>102</v>
      </c>
      <c r="AV228" s="12" t="n">
        <f aca="false">AV212+AV193</f>
        <v>1.8722316E-007</v>
      </c>
      <c r="BD228" s="13" t="s">
        <v>102</v>
      </c>
      <c r="BF228" s="12" t="n">
        <f aca="false">BF212+BF193</f>
        <v>1.7774916E-007</v>
      </c>
      <c r="BM228" s="13" t="s">
        <v>102</v>
      </c>
      <c r="BO228" s="12" t="n">
        <f aca="false">BO212+BO193</f>
        <v>1.81128829999999E-007</v>
      </c>
    </row>
    <row r="230" customFormat="false" ht="15" hidden="false" customHeight="false" outlineLevel="0" collapsed="false">
      <c r="H230" s="0" t="n">
        <f aca="false">H160</f>
        <v>158.317535552206</v>
      </c>
      <c r="I230" s="0" t="n">
        <f aca="false">I160</f>
        <v>158.47437844641</v>
      </c>
      <c r="J230" s="0" t="n">
        <f aca="false">J160</f>
        <v>158.291084158831</v>
      </c>
      <c r="K230" s="0" t="n">
        <f aca="false">K160</f>
        <v>158.443074910041</v>
      </c>
      <c r="L230" s="0" t="n">
        <f aca="false">L160</f>
        <v>159.43</v>
      </c>
      <c r="M230" s="0" t="n">
        <f aca="false">M160</f>
        <v>158.468209910082</v>
      </c>
      <c r="N230" s="0" t="n">
        <f aca="false">N160</f>
        <v>157.996995327638</v>
      </c>
    </row>
    <row r="231" customFormat="false" ht="15" hidden="false" customHeight="false" outlineLevel="0" collapsed="false">
      <c r="F231" s="6" t="s">
        <v>87</v>
      </c>
      <c r="G231" s="6" t="s">
        <v>126</v>
      </c>
      <c r="H231" s="13" t="s">
        <v>105</v>
      </c>
      <c r="I231" s="13" t="s">
        <v>106</v>
      </c>
      <c r="J231" s="13" t="s">
        <v>107</v>
      </c>
      <c r="K231" s="13" t="s">
        <v>108</v>
      </c>
      <c r="L231" s="13" t="s">
        <v>109</v>
      </c>
      <c r="M231" s="13" t="s">
        <v>110</v>
      </c>
      <c r="N231" s="13" t="s">
        <v>111</v>
      </c>
    </row>
    <row r="232" customFormat="false" ht="15" hidden="false" customHeight="false" outlineLevel="0" collapsed="false">
      <c r="F232" s="0" t="s">
        <v>89</v>
      </c>
      <c r="G232" s="0" t="s">
        <v>112</v>
      </c>
      <c r="H232" s="12" t="n">
        <f aca="false">H215/H$98*1000000</f>
        <v>0.00167624798525549</v>
      </c>
      <c r="I232" s="12" t="n">
        <f aca="false">Q215/I$98*1000000</f>
        <v>0.00306029583302011</v>
      </c>
      <c r="J232" s="12" t="n">
        <f aca="false">AA215/J$98*1000000</f>
        <v>0.00154781130789501</v>
      </c>
      <c r="K232" s="12" t="n">
        <f aca="false">AL215/K$98*1000000</f>
        <v>0.0013764102351827</v>
      </c>
      <c r="L232" s="12" t="n">
        <f aca="false">AV215/L$98*1000000</f>
        <v>0.00388676503794769</v>
      </c>
      <c r="M232" s="12" t="n">
        <f aca="false">BF215/M$98*1000000</f>
        <v>0.0312053812105654</v>
      </c>
      <c r="N232" s="12" t="n">
        <f aca="false">BO215/N$98*1000000</f>
        <v>0.0566985877258197</v>
      </c>
    </row>
    <row r="233" customFormat="false" ht="15" hidden="false" customHeight="false" outlineLevel="0" collapsed="false">
      <c r="G233" s="0" t="s">
        <v>91</v>
      </c>
      <c r="H233" s="12" t="n">
        <f aca="false">H216/H$98*1000000</f>
        <v>0.000696596871694188</v>
      </c>
      <c r="I233" s="12" t="n">
        <f aca="false">Q216/I$98*1000000</f>
        <v>0.0004736172543209</v>
      </c>
      <c r="J233" s="12" t="n">
        <f aca="false">AA216/J$98*1000000</f>
        <v>0.000696792877413914</v>
      </c>
      <c r="K233" s="12" t="n">
        <f aca="false">AL216/K$98*1000000</f>
        <v>0.000610672950237398</v>
      </c>
      <c r="L233" s="12" t="n">
        <f aca="false">AV216/L$98*1000000</f>
        <v>0.000601524179890861</v>
      </c>
      <c r="M233" s="12" t="n">
        <f aca="false">BF216/M$98*1000000</f>
        <v>0.000728929796490692</v>
      </c>
      <c r="N233" s="12" t="n">
        <f aca="false">BO216/N$98*1000000</f>
        <v>0.000828610694326912</v>
      </c>
    </row>
    <row r="234" customFormat="false" ht="15" hidden="false" customHeight="false" outlineLevel="0" collapsed="false">
      <c r="G234" s="0" t="s">
        <v>92</v>
      </c>
      <c r="H234" s="12" t="n">
        <f aca="false">H217/H$98*1000000</f>
        <v>0.000105148491239056</v>
      </c>
      <c r="I234" s="12" t="n">
        <f aca="false">Q217/I$98*1000000</f>
        <v>7.1490673199461E-005</v>
      </c>
      <c r="J234" s="12" t="n">
        <f aca="false">AA217/J$98*1000000</f>
        <v>0.000105177939038528</v>
      </c>
      <c r="K234" s="12" t="n">
        <f aca="false">AL217/K$98*1000000</f>
        <v>9.21786579078465E-005</v>
      </c>
      <c r="L234" s="12" t="n">
        <f aca="false">AV217/L$98*1000000</f>
        <v>9.07975914194317E-005</v>
      </c>
      <c r="M234" s="12" t="n">
        <f aca="false">BF217/M$98*1000000</f>
        <v>2.21334613547424E-005</v>
      </c>
      <c r="N234" s="12" t="n">
        <f aca="false">BO217/N$98*1000000</f>
        <v>2.51601620129331E-005</v>
      </c>
    </row>
    <row r="235" customFormat="false" ht="15" hidden="false" customHeight="false" outlineLevel="0" collapsed="false">
      <c r="G235" s="0" t="s">
        <v>93</v>
      </c>
      <c r="H235" s="12" t="n">
        <f aca="false">H218/H$98*1000000</f>
        <v>0.000188596922607819</v>
      </c>
      <c r="I235" s="12" t="n">
        <f aca="false">Q218/I$98*1000000</f>
        <v>0.000141100916244083</v>
      </c>
      <c r="J235" s="12" t="n">
        <f aca="false">AA218/J$98*1000000</f>
        <v>0.000187783412805324</v>
      </c>
      <c r="K235" s="12" t="n">
        <f aca="false">AL218/K$98*1000000</f>
        <v>0.00016471126942479</v>
      </c>
      <c r="L235" s="12" t="n">
        <f aca="false">AV218/L$98*1000000</f>
        <v>0.000179208367308537</v>
      </c>
      <c r="M235" s="12" t="n">
        <f aca="false">BF218/M$98*1000000</f>
        <v>8.01577174829488E-005</v>
      </c>
      <c r="N235" s="12" t="n">
        <f aca="false">BO218/N$98*1000000</f>
        <v>0.000112440555993864</v>
      </c>
    </row>
    <row r="236" customFormat="false" ht="15" hidden="false" customHeight="false" outlineLevel="0" collapsed="false">
      <c r="F236" s="0" t="s">
        <v>95</v>
      </c>
      <c r="G236" s="0" t="s">
        <v>112</v>
      </c>
      <c r="H236" s="12" t="n">
        <f aca="false">H219/H$98*1000000</f>
        <v>0.00157171881896776</v>
      </c>
      <c r="I236" s="12" t="n">
        <f aca="false">Q219/I$98*1000000</f>
        <v>0.00212799869168781</v>
      </c>
      <c r="J236" s="12" t="n">
        <f aca="false">AA219/J$98*1000000</f>
        <v>0.00144803525238356</v>
      </c>
      <c r="K236" s="12" t="n">
        <f aca="false">AL219/K$98*1000000</f>
        <v>0.00128556966036949</v>
      </c>
      <c r="L236" s="12" t="n">
        <f aca="false">AV219/L$98*1000000</f>
        <v>0.0037576779777959</v>
      </c>
      <c r="M236" s="12" t="n">
        <f aca="false">BF219/M$98*1000000</f>
        <v>0.000945874065751431</v>
      </c>
      <c r="N236" s="12" t="n">
        <f aca="false">BO219/N$98*1000000</f>
        <v>0.00174172717290822</v>
      </c>
    </row>
    <row r="237" customFormat="false" ht="15" hidden="false" customHeight="false" outlineLevel="0" collapsed="false">
      <c r="G237" s="0" t="s">
        <v>91</v>
      </c>
      <c r="H237" s="12" t="n">
        <f aca="false">H220/H$98*1000000</f>
        <v>0.101105793140152</v>
      </c>
      <c r="I237" s="12" t="n">
        <f aca="false">Q220/I$98*1000000</f>
        <v>0.157884197087803</v>
      </c>
      <c r="J237" s="12" t="n">
        <f aca="false">AA220/J$98*1000000</f>
        <v>0.00165748438324385</v>
      </c>
      <c r="K237" s="12" t="n">
        <f aca="false">AL220/K$98*1000000</f>
        <v>0.01725106005139</v>
      </c>
      <c r="L237" s="12" t="n">
        <f aca="false">AV220/L$98*1000000</f>
        <v>0.0043359781722386</v>
      </c>
      <c r="M237" s="12" t="n">
        <f aca="false">BF220/M$98*1000000</f>
        <v>0.048004454674641</v>
      </c>
      <c r="N237" s="12" t="n">
        <f aca="false">BO220/N$98*1000000</f>
        <v>0.0107354889659936</v>
      </c>
    </row>
    <row r="238" customFormat="false" ht="15" hidden="false" customHeight="false" outlineLevel="0" collapsed="false">
      <c r="G238" s="0" t="s">
        <v>92</v>
      </c>
      <c r="H238" s="12" t="n">
        <f aca="false">H221/H$98*1000000</f>
        <v>0.000276337676981926</v>
      </c>
      <c r="I238" s="12" t="n">
        <f aca="false">Q221/I$98*1000000</f>
        <v>0.00024574262654811</v>
      </c>
      <c r="J238" s="12" t="n">
        <f aca="false">AA221/J$98*1000000</f>
        <v>0.000390143262510181</v>
      </c>
      <c r="K238" s="12" t="n">
        <f aca="false">AL221/K$98*1000000</f>
        <v>0.000193806955699608</v>
      </c>
      <c r="L238" s="12" t="n">
        <f aca="false">AV221/L$98*1000000</f>
        <v>0.000240225177193753</v>
      </c>
      <c r="M238" s="12" t="n">
        <f aca="false">BF221/M$98*1000000</f>
        <v>0.000137434946809571</v>
      </c>
      <c r="N238" s="12" t="n">
        <f aca="false">BO221/N$98*1000000</f>
        <v>0.000188888718662737</v>
      </c>
    </row>
    <row r="239" customFormat="false" ht="15" hidden="false" customHeight="false" outlineLevel="0" collapsed="false">
      <c r="G239" s="0" t="s">
        <v>93</v>
      </c>
      <c r="H239" s="12" t="n">
        <f aca="false">H222/H$98*1000000</f>
        <v>0.000206485339011741</v>
      </c>
      <c r="I239" s="12" t="n">
        <f aca="false">Q222/I$98*1000000</f>
        <v>0.00018818701352462</v>
      </c>
      <c r="J239" s="12" t="n">
        <f aca="false">AA222/J$98*1000000</f>
        <v>0.00195833348193481</v>
      </c>
      <c r="K239" s="12" t="n">
        <f aca="false">AL222/K$98*1000000</f>
        <v>0.000145869549761782</v>
      </c>
      <c r="L239" s="12" t="n">
        <f aca="false">AV222/L$98*1000000</f>
        <v>0.000146856300570784</v>
      </c>
      <c r="M239" s="12" t="n">
        <f aca="false">BF222/M$98*1000000</f>
        <v>0.00010386916094616</v>
      </c>
      <c r="N239" s="12" t="n">
        <f aca="false">BO222/N$98*1000000</f>
        <v>0.000145689416132672</v>
      </c>
    </row>
    <row r="240" customFormat="false" ht="15" hidden="false" customHeight="false" outlineLevel="0" collapsed="false">
      <c r="F240" s="0" t="s">
        <v>96</v>
      </c>
      <c r="H240" s="12" t="n">
        <f aca="false">H223/H$98*1000000</f>
        <v>0.0025226024306594</v>
      </c>
      <c r="I240" s="12" t="n">
        <f aca="false">Q223/I$98*1000000</f>
        <v>0.00251329081650058</v>
      </c>
      <c r="J240" s="12" t="n">
        <f aca="false">AA223/J$98*1000000</f>
        <v>0.00242979320057012</v>
      </c>
      <c r="K240" s="12" t="n">
        <f aca="false">AL223/K$98*1000000</f>
        <v>0.00214039774343276</v>
      </c>
      <c r="L240" s="12" t="n">
        <f aca="false">AV223/L$98*1000000</f>
        <v>0.00385613121746221</v>
      </c>
      <c r="M240" s="12" t="n">
        <f aca="false">BF223/M$98*1000000</f>
        <v>0.00095346126573736</v>
      </c>
      <c r="N240" s="12" t="n">
        <f aca="false">BO223/N$98*1000000</f>
        <v>0.00141867761178108</v>
      </c>
    </row>
    <row r="241" customFormat="false" ht="15" hidden="false" customHeight="false" outlineLevel="0" collapsed="false">
      <c r="F241" s="0" t="s">
        <v>97</v>
      </c>
      <c r="H241" s="12" t="n">
        <f aca="false">H224/H$98*1000000</f>
        <v>9.70397874525653E-005</v>
      </c>
      <c r="I241" s="12" t="n">
        <f aca="false">Q224/I$98*1000000</f>
        <v>0.000131438092417215</v>
      </c>
      <c r="J241" s="12" t="n">
        <f aca="false">AA224/J$98*1000000</f>
        <v>8.87967258212492E-005</v>
      </c>
      <c r="K241" s="12" t="n">
        <f aca="false">AL224/K$98*1000000</f>
        <v>7.91990436131376E-005</v>
      </c>
      <c r="L241" s="12" t="n">
        <f aca="false">AV224/L$98*1000000</f>
        <v>0.000230541554287148</v>
      </c>
      <c r="M241" s="12" t="n">
        <f aca="false">BF224/M$98*1000000</f>
        <v>5.75998176869625E-005</v>
      </c>
      <c r="N241" s="12" t="n">
        <f aca="false">BO224/N$98*1000000</f>
        <v>0.000106961970795427</v>
      </c>
    </row>
    <row r="242" customFormat="false" ht="15" hidden="false" customHeight="false" outlineLevel="0" collapsed="false">
      <c r="F242" s="0" t="s">
        <v>98</v>
      </c>
      <c r="H242" s="12" t="n">
        <f aca="false">H225/H$98*1000000</f>
        <v>0.00193572176910841</v>
      </c>
      <c r="I242" s="12" t="n">
        <f aca="false">Q225/I$98*1000000</f>
        <v>0.00195666456016332</v>
      </c>
      <c r="J242" s="12" t="n">
        <f aca="false">AA225/J$98*1000000</f>
        <v>0.00214621753212022</v>
      </c>
      <c r="K242" s="12" t="n">
        <f aca="false">AL225/K$98*1000000</f>
        <v>0.00174943714111442</v>
      </c>
      <c r="L242" s="12" t="n">
        <f aca="false">AV225/L$98*1000000</f>
        <v>0.0025948729850091</v>
      </c>
      <c r="M242" s="12" t="n">
        <f aca="false">BF225/M$98*1000000</f>
        <v>0.0185457398784753</v>
      </c>
      <c r="N242" s="12" t="n">
        <f aca="false">BO225/N$98*1000000</f>
        <v>0.0234948904711902</v>
      </c>
    </row>
    <row r="243" customFormat="false" ht="15" hidden="false" customHeight="false" outlineLevel="0" collapsed="false">
      <c r="F243" s="0" t="s">
        <v>100</v>
      </c>
      <c r="H243" s="12" t="n">
        <f aca="false">H226/H$98*1000000</f>
        <v>0.00318460616659703</v>
      </c>
      <c r="I243" s="12" t="n">
        <f aca="false">Q226/I$98*1000000</f>
        <v>0.00308329967777873</v>
      </c>
      <c r="J243" s="12" t="n">
        <f aca="false">AA226/J$98*1000000</f>
        <v>0.00278627190118588</v>
      </c>
      <c r="K243" s="12" t="n">
        <f aca="false">AL226/K$98*1000000</f>
        <v>0.0023908965425916</v>
      </c>
      <c r="L243" s="12" t="n">
        <f aca="false">AV226/L$98*1000000</f>
        <v>0.00416030859938531</v>
      </c>
      <c r="M243" s="12" t="n">
        <f aca="false">BF226/M$98*1000000</f>
        <v>0.00155903256646987</v>
      </c>
      <c r="N243" s="12" t="n">
        <f aca="false">BO226/N$98*1000000</f>
        <v>0.00227991740762546</v>
      </c>
    </row>
    <row r="244" customFormat="false" ht="15" hidden="false" customHeight="false" outlineLevel="0" collapsed="false">
      <c r="F244" s="0" t="s">
        <v>101</v>
      </c>
      <c r="H244" s="12" t="n">
        <f aca="false">H227/H$98*1000000</f>
        <v>0.00113575668906687</v>
      </c>
      <c r="I244" s="12" t="n">
        <f aca="false">Q227/I$98*1000000</f>
        <v>0.00124591370501427</v>
      </c>
      <c r="J244" s="12" t="n">
        <f aca="false">AA227/J$98*1000000</f>
        <v>0.00101092996393551</v>
      </c>
      <c r="K244" s="12" t="n">
        <f aca="false">AL227/K$98*1000000</f>
        <v>0.00085857838897179</v>
      </c>
      <c r="L244" s="12" t="n">
        <f aca="false">AV227/L$98*1000000</f>
        <v>0.0018745593677476</v>
      </c>
      <c r="M244" s="12" t="n">
        <f aca="false">BF227/M$98*1000000</f>
        <v>0.000584088758575113</v>
      </c>
      <c r="N244" s="12" t="n">
        <f aca="false">BO227/N$98*1000000</f>
        <v>0.000931995571780608</v>
      </c>
    </row>
    <row r="245" customFormat="false" ht="15" hidden="false" customHeight="false" outlineLevel="0" collapsed="false">
      <c r="F245" s="0" t="s">
        <v>102</v>
      </c>
      <c r="H245" s="12" t="n">
        <f aca="false">H228/H$98*1000000</f>
        <v>0.00120087013315911</v>
      </c>
      <c r="I245" s="12" t="n">
        <f aca="false">Q228/I$98*1000000</f>
        <v>0.00116739773213601</v>
      </c>
      <c r="J245" s="12" t="n">
        <f aca="false">AA228/J$98*1000000</f>
        <v>0.000916927006794416</v>
      </c>
      <c r="K245" s="12" t="n">
        <f aca="false">AL228/K$98*1000000</f>
        <v>0.00111765856665268</v>
      </c>
      <c r="L245" s="12" t="n">
        <f aca="false">AV228/L$98*1000000</f>
        <v>0.00117432829454933</v>
      </c>
      <c r="M245" s="12" t="n">
        <f aca="false">BF228/M$98*1000000</f>
        <v>0.00112167077611882</v>
      </c>
      <c r="N245" s="12" t="n">
        <f aca="false">BO228/N$98*1000000</f>
        <v>0.00114640680111918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D34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578125" defaultRowHeight="15" zeroHeight="false" outlineLevelRow="1" outlineLevelCol="0"/>
  <cols>
    <col collapsed="false" customWidth="true" hidden="false" outlineLevel="0" max="5" min="5" style="0" width="31.71"/>
    <col collapsed="false" customWidth="true" hidden="false" outlineLevel="0" max="15" min="15" style="0" width="19.71"/>
    <col collapsed="false" customWidth="true" hidden="false" outlineLevel="0" max="18" min="18" style="0" width="12.86"/>
    <col collapsed="false" customWidth="true" hidden="false" outlineLevel="0" max="45" min="45" style="0" width="41.71"/>
    <col collapsed="false" customWidth="true" hidden="false" outlineLevel="0" max="46" min="46" style="0" width="12.28"/>
    <col collapsed="false" customWidth="true" hidden="false" outlineLevel="0" max="55" min="55" style="0" width="41.57"/>
    <col collapsed="false" customWidth="true" hidden="false" outlineLevel="0" max="65" min="65" style="0" width="32.15"/>
  </cols>
  <sheetData>
    <row r="1" customFormat="false" ht="15" hidden="true" customHeight="false" outlineLevel="1" collapsed="false">
      <c r="A1" s="20"/>
      <c r="B1" s="21" t="s">
        <v>127</v>
      </c>
      <c r="E1" s="22"/>
      <c r="L1" s="21" t="str">
        <f aca="false">B1</f>
        <v>HYDROMETALLURGICAL RECYCLING</v>
      </c>
      <c r="O1" s="22"/>
      <c r="V1" s="21" t="str">
        <f aca="false">L1</f>
        <v>HYDROMETALLURGICAL RECYCLING</v>
      </c>
      <c r="Y1" s="22"/>
      <c r="AF1" s="21" t="str">
        <f aca="false">V1</f>
        <v>HYDROMETALLURGICAL RECYCLING</v>
      </c>
      <c r="AI1" s="22"/>
      <c r="AO1" s="20"/>
      <c r="AP1" s="21" t="str">
        <f aca="false">AF1</f>
        <v>HYDROMETALLURGICAL RECYCLING</v>
      </c>
      <c r="AS1" s="22"/>
      <c r="AZ1" s="21" t="str">
        <f aca="false">AP1</f>
        <v>HYDROMETALLURGICAL RECYCLING</v>
      </c>
      <c r="BC1" s="22"/>
      <c r="BJ1" s="21" t="str">
        <f aca="false">AZ1</f>
        <v>HYDROMETALLURGICAL RECYCLING</v>
      </c>
      <c r="BM1" s="22"/>
    </row>
    <row r="2" customFormat="false" ht="15" hidden="true" customHeight="false" outlineLevel="1" collapsed="false">
      <c r="B2" s="6" t="s">
        <v>10</v>
      </c>
      <c r="L2" s="6" t="s">
        <v>128</v>
      </c>
      <c r="V2" s="6" t="s">
        <v>129</v>
      </c>
      <c r="AF2" s="6" t="s">
        <v>130</v>
      </c>
      <c r="AO2" s="8"/>
      <c r="AP2" s="6" t="s">
        <v>131</v>
      </c>
      <c r="AZ2" s="6" t="s">
        <v>18</v>
      </c>
      <c r="BJ2" s="6" t="s">
        <v>19</v>
      </c>
    </row>
    <row r="3" customFormat="false" ht="15" hidden="true" customHeight="false" outlineLevel="1" collapsed="false">
      <c r="AO3" s="8"/>
    </row>
    <row r="4" customFormat="false" ht="15" hidden="true" customHeight="false" outlineLevel="1" collapsed="false">
      <c r="A4" s="9"/>
      <c r="B4" s="10" t="s">
        <v>26</v>
      </c>
      <c r="E4" s="11" t="str">
        <f aca="false">B2</f>
        <v>Na-Ion battery cell, prismatic, Na-NMC(111)-HC (2021)</v>
      </c>
      <c r="L4" s="10" t="str">
        <f aca="false">B4</f>
        <v>Impact analysis</v>
      </c>
      <c r="O4" s="11" t="str">
        <f aca="false">L2</f>
        <v>Na-Ion battery cell, prismatic, NMO-HC, aqueous electrolyte (2021)</v>
      </c>
      <c r="V4" s="10" t="str">
        <f aca="false">L4</f>
        <v>Impact analysis</v>
      </c>
      <c r="Y4" s="11" t="str">
        <f aca="false">V2</f>
        <v>Recycling of Na-Ion battery cell, prismatic, NMO-HC (2021)</v>
      </c>
      <c r="AF4" s="10" t="str">
        <f aca="false">V4</f>
        <v>Impact analysis</v>
      </c>
      <c r="AI4" s="11" t="str">
        <f aca="false">AF2</f>
        <v>Na-Ion battery cell, prismatic, NMMT - NaNiMnMgTiO-HC (2021)</v>
      </c>
      <c r="AO4" s="9"/>
      <c r="AP4" s="10" t="str">
        <f aca="false">AF4</f>
        <v>Impact analysis</v>
      </c>
      <c r="AS4" s="11" t="str">
        <f aca="false">AP2</f>
        <v>Li-Ion battery cell, prismatic, NMC111-C (2021) </v>
      </c>
      <c r="AZ4" s="10" t="str">
        <f aca="false">AP4</f>
        <v>Impact analysis</v>
      </c>
      <c r="BC4" s="11" t="str">
        <f aca="false">AZ2</f>
        <v>Li-Ion battery cell, prismatic, NMC622-C (2021)</v>
      </c>
      <c r="BJ4" s="10" t="str">
        <f aca="false">AP4</f>
        <v>Impact analysis</v>
      </c>
      <c r="BM4" s="11" t="str">
        <f aca="false">BJ2</f>
        <v>Li-Ion battery cell, prismatic, LFP-C (2021)</v>
      </c>
    </row>
    <row r="5" customFormat="false" ht="15" hidden="true" customHeight="false" outlineLevel="1" collapsed="false">
      <c r="AP5" s="0" t="s">
        <v>27</v>
      </c>
      <c r="AQ5" s="0" t="s">
        <v>28</v>
      </c>
      <c r="AR5" s="0" t="s">
        <v>29</v>
      </c>
      <c r="AS5" s="0" t="s">
        <v>30</v>
      </c>
      <c r="AT5" s="0" t="s">
        <v>31</v>
      </c>
      <c r="AU5" s="0" t="s">
        <v>30</v>
      </c>
      <c r="AV5" s="0" t="s">
        <v>32</v>
      </c>
      <c r="AW5" s="0" t="s">
        <v>30</v>
      </c>
    </row>
    <row r="6" customFormat="false" ht="15" hidden="true" customHeight="false" outlineLevel="1" collapsed="false">
      <c r="AP6" s="0" t="s">
        <v>33</v>
      </c>
      <c r="AV6" s="0" t="n">
        <v>-0.10025</v>
      </c>
      <c r="AW6" s="0" t="s">
        <v>34</v>
      </c>
    </row>
    <row r="7" customFormat="false" ht="15" hidden="true" customHeight="false" outlineLevel="1" collapsed="false">
      <c r="AP7" s="0" t="s">
        <v>35</v>
      </c>
      <c r="AV7" s="0" t="n">
        <v>-6.90694</v>
      </c>
      <c r="AW7" s="0" t="s">
        <v>36</v>
      </c>
    </row>
    <row r="8" customFormat="false" ht="15" hidden="true" customHeight="false" outlineLevel="1" collapsed="false">
      <c r="AP8" s="0" t="s">
        <v>37</v>
      </c>
      <c r="AV8" s="0" t="n">
        <v>-1505.36836</v>
      </c>
      <c r="AW8" s="0" t="s">
        <v>38</v>
      </c>
    </row>
    <row r="9" customFormat="false" ht="15" hidden="true" customHeight="false" outlineLevel="1" collapsed="false">
      <c r="AP9" s="0" t="s">
        <v>39</v>
      </c>
      <c r="AV9" s="0" t="n">
        <v>-0.00717</v>
      </c>
      <c r="AW9" s="0" t="s">
        <v>40</v>
      </c>
    </row>
    <row r="10" customFormat="false" ht="15" hidden="true" customHeight="false" outlineLevel="1" collapsed="false">
      <c r="H10" s="12"/>
      <c r="AP10" s="13" t="s">
        <v>41</v>
      </c>
      <c r="AV10" s="12" t="n">
        <v>-5.46639E-006</v>
      </c>
      <c r="AW10" s="13" t="s">
        <v>42</v>
      </c>
    </row>
    <row r="11" customFormat="false" ht="15" hidden="true" customHeight="false" outlineLevel="1" collapsed="false">
      <c r="H11" s="12"/>
      <c r="AP11" s="13" t="s">
        <v>43</v>
      </c>
      <c r="AV11" s="12" t="n">
        <v>-1.88736E-005</v>
      </c>
      <c r="AW11" s="13" t="s">
        <v>42</v>
      </c>
    </row>
    <row r="12" customFormat="false" ht="15" hidden="true" customHeight="false" outlineLevel="1" collapsed="false">
      <c r="H12" s="12"/>
      <c r="AP12" s="13" t="s">
        <v>44</v>
      </c>
      <c r="AV12" s="12" t="n">
        <v>-1.97621E-005</v>
      </c>
      <c r="AW12" s="13" t="s">
        <v>38</v>
      </c>
    </row>
    <row r="13" customFormat="false" ht="15" hidden="true" customHeight="false" outlineLevel="1" collapsed="false">
      <c r="AP13" s="0" t="s">
        <v>45</v>
      </c>
      <c r="AV13" s="0" t="n">
        <v>-2.76897</v>
      </c>
      <c r="AW13" s="0" t="s">
        <v>46</v>
      </c>
    </row>
    <row r="14" customFormat="false" ht="15" hidden="true" customHeight="false" outlineLevel="1" collapsed="false">
      <c r="AP14" s="0" t="s">
        <v>47</v>
      </c>
      <c r="AV14" s="0" t="n">
        <v>-5.57033</v>
      </c>
      <c r="AW14" s="0" t="s">
        <v>48</v>
      </c>
    </row>
    <row r="15" customFormat="false" ht="15" hidden="true" customHeight="false" outlineLevel="1" collapsed="false">
      <c r="AP15" s="0" t="s">
        <v>49</v>
      </c>
      <c r="AV15" s="0" t="n">
        <v>-0.0151</v>
      </c>
      <c r="AW15" s="0" t="s">
        <v>50</v>
      </c>
    </row>
    <row r="16" customFormat="false" ht="15" hidden="true" customHeight="false" outlineLevel="1" collapsed="false">
      <c r="AP16" s="0" t="s">
        <v>51</v>
      </c>
      <c r="AV16" s="0" t="n">
        <v>-0.00792</v>
      </c>
      <c r="AW16" s="0" t="s">
        <v>52</v>
      </c>
    </row>
    <row r="17" customFormat="false" ht="15" hidden="true" customHeight="false" outlineLevel="1" collapsed="false">
      <c r="H17" s="12"/>
      <c r="AP17" s="13" t="s">
        <v>53</v>
      </c>
      <c r="AV17" s="12" t="n">
        <v>-6.90727E-007</v>
      </c>
      <c r="AW17" s="13" t="s">
        <v>54</v>
      </c>
    </row>
    <row r="18" customFormat="false" ht="15" hidden="true" customHeight="false" outlineLevel="1" collapsed="false">
      <c r="AP18" s="0" t="s">
        <v>55</v>
      </c>
      <c r="AV18" s="0" t="n">
        <v>-0.00846</v>
      </c>
      <c r="AW18" s="0" t="s">
        <v>56</v>
      </c>
    </row>
    <row r="19" customFormat="false" ht="15" hidden="true" customHeight="false" outlineLevel="1" collapsed="false">
      <c r="AP19" s="0" t="s">
        <v>57</v>
      </c>
      <c r="AV19" s="0" t="n">
        <v>-0.03226</v>
      </c>
      <c r="AW19" s="0" t="s">
        <v>58</v>
      </c>
    </row>
    <row r="20" customFormat="false" ht="15" hidden="true" customHeight="false" outlineLevel="1" collapsed="false">
      <c r="AP20" s="0" t="s">
        <v>59</v>
      </c>
      <c r="AV20" s="0" t="n">
        <v>-0.12353</v>
      </c>
      <c r="AW20" s="0" t="s">
        <v>60</v>
      </c>
    </row>
    <row r="21" customFormat="false" ht="15" hidden="true" customHeight="false" outlineLevel="1" collapsed="false">
      <c r="AP21" s="0" t="s">
        <v>61</v>
      </c>
      <c r="AV21" s="0" t="n">
        <v>-11.64072</v>
      </c>
      <c r="AW21" s="0" t="s">
        <v>62</v>
      </c>
    </row>
    <row r="22" customFormat="false" ht="15" hidden="true" customHeight="false" outlineLevel="1" collapsed="false"/>
    <row r="23" customFormat="false" ht="15" hidden="true" customHeight="false" outlineLevel="1" collapsed="false"/>
    <row r="24" customFormat="false" ht="15" hidden="true" customHeight="false" outlineLevel="1" collapsed="false"/>
    <row r="25" customFormat="false" ht="15" hidden="true" customHeight="false" outlineLevel="1" collapsed="false"/>
    <row r="26" customFormat="false" ht="15" hidden="true" customHeight="false" outlineLevel="1" collapsed="false"/>
    <row r="27" customFormat="false" ht="15" hidden="true" customHeight="false" outlineLevel="1" collapsed="false"/>
    <row r="28" customFormat="false" ht="15" hidden="true" customHeight="false" outlineLevel="1" collapsed="false"/>
    <row r="29" customFormat="false" ht="15" hidden="true" customHeight="false" outlineLevel="1" collapsed="false"/>
    <row r="30" customFormat="false" ht="15" hidden="true" customHeight="false" outlineLevel="1" collapsed="false"/>
    <row r="31" customFormat="false" ht="15" hidden="true" customHeight="false" outlineLevel="1" collapsed="false"/>
    <row r="32" customFormat="false" ht="15" hidden="true" customHeight="false" outlineLevel="1" collapsed="false"/>
    <row r="33" customFormat="false" ht="15" hidden="true" customHeight="false" outlineLevel="1" collapsed="false"/>
    <row r="34" customFormat="false" ht="15" hidden="true" customHeight="false" outlineLevel="1" collapsed="false"/>
    <row r="35" customFormat="false" ht="15" hidden="true" customHeight="false" outlineLevel="1" collapsed="false"/>
    <row r="36" customFormat="false" ht="15" hidden="true" customHeight="false" outlineLevel="1" collapsed="false"/>
    <row r="37" customFormat="false" ht="15" hidden="true" customHeight="false" outlineLevel="1" collapsed="false"/>
    <row r="38" customFormat="false" ht="15" hidden="true" customHeight="false" outlineLevel="1" collapsed="false"/>
    <row r="39" customFormat="false" ht="15" hidden="true" customHeight="false" outlineLevel="1" collapsed="false"/>
    <row r="40" customFormat="false" ht="15" hidden="true" customHeight="false" outlineLevel="1" collapsed="false">
      <c r="A40" s="9"/>
      <c r="B40" s="10" t="s">
        <v>132</v>
      </c>
      <c r="E40" s="11" t="str">
        <f aca="false">E4</f>
        <v>Na-Ion battery cell, prismatic, Na-NMC(111)-HC (2021)</v>
      </c>
      <c r="L40" s="10" t="str">
        <f aca="false">B40</f>
        <v>Contribution tree</v>
      </c>
      <c r="O40" s="11" t="str">
        <f aca="false">O4</f>
        <v>Na-Ion battery cell, prismatic, NMO-HC, aqueous electrolyte (2021)</v>
      </c>
      <c r="V40" s="10" t="str">
        <f aca="false">L40</f>
        <v>Contribution tree</v>
      </c>
      <c r="Y40" s="11" t="str">
        <f aca="false">Y4</f>
        <v>Recycling of Na-Ion battery cell, prismatic, NMO-HC (2021)</v>
      </c>
      <c r="AF40" s="10" t="str">
        <f aca="false">V40</f>
        <v>Contribution tree</v>
      </c>
      <c r="AI40" s="11" t="str">
        <f aca="false">AI4</f>
        <v>Na-Ion battery cell, prismatic, NMMT - NaNiMnMgTiO-HC (2021)</v>
      </c>
      <c r="AO40" s="9"/>
      <c r="AP40" s="10" t="str">
        <f aca="false">AF40</f>
        <v>Contribution tree</v>
      </c>
      <c r="AS40" s="11" t="str">
        <f aca="false">AS4</f>
        <v>Li-Ion battery cell, prismatic, NMC111-C (2021) </v>
      </c>
      <c r="AZ40" s="10" t="str">
        <f aca="false">AP40</f>
        <v>Contribution tree</v>
      </c>
      <c r="BC40" s="11" t="str">
        <f aca="false">BC4</f>
        <v>Li-Ion battery cell, prismatic, NMC622-C (2021)</v>
      </c>
      <c r="BJ40" s="10" t="str">
        <f aca="false">AP40</f>
        <v>Contribution tree</v>
      </c>
      <c r="BM40" s="11" t="str">
        <f aca="false">BM4</f>
        <v>Li-Ion battery cell, prismatic, LFP-C (2021)</v>
      </c>
    </row>
    <row r="41" customFormat="false" ht="15" hidden="true" customHeight="false" outlineLevel="1" collapsed="false">
      <c r="B41" s="6" t="s">
        <v>75</v>
      </c>
      <c r="L41" s="6" t="str">
        <f aca="false">B41</f>
        <v>GWP</v>
      </c>
      <c r="V41" s="6" t="str">
        <f aca="false">L41</f>
        <v>GWP</v>
      </c>
      <c r="AF41" s="6" t="str">
        <f aca="false">V41</f>
        <v>GWP</v>
      </c>
      <c r="AO41" s="8"/>
      <c r="AP41" s="6" t="str">
        <f aca="false">AF41</f>
        <v>GWP</v>
      </c>
      <c r="AZ41" s="6" t="str">
        <f aca="false">AP41</f>
        <v>GWP</v>
      </c>
      <c r="BJ41" s="6" t="str">
        <f aca="false">AP41</f>
        <v>GWP</v>
      </c>
    </row>
    <row r="42" customFormat="false" ht="15" hidden="true" customHeight="false" outlineLevel="1" collapsed="false">
      <c r="AP42" s="0" t="s">
        <v>133</v>
      </c>
      <c r="AS42" s="0" t="s">
        <v>134</v>
      </c>
      <c r="AT42" s="0" t="s">
        <v>135</v>
      </c>
      <c r="AU42" s="0" t="s">
        <v>30</v>
      </c>
    </row>
    <row r="43" customFormat="false" ht="15" hidden="true" customHeight="false" outlineLevel="1" collapsed="false">
      <c r="AQ43" s="18" t="n">
        <v>1</v>
      </c>
      <c r="AS43" s="13" t="s">
        <v>136</v>
      </c>
      <c r="AT43" s="0" t="n">
        <v>-6.90694</v>
      </c>
      <c r="AU43" s="13" t="s">
        <v>36</v>
      </c>
    </row>
    <row r="44" customFormat="false" ht="15" hidden="true" customHeight="false" outlineLevel="1" collapsed="false">
      <c r="AR44" s="18" t="n">
        <v>-0.0264</v>
      </c>
      <c r="AS44" s="13" t="s">
        <v>137</v>
      </c>
      <c r="AT44" s="0" t="n">
        <v>0.18226</v>
      </c>
      <c r="AU44" s="13" t="s">
        <v>36</v>
      </c>
    </row>
    <row r="45" customFormat="false" ht="15" hidden="true" customHeight="false" outlineLevel="1" collapsed="false">
      <c r="AR45" s="18" t="n">
        <v>-0.0144</v>
      </c>
      <c r="AS45" s="13" t="s">
        <v>138</v>
      </c>
      <c r="AT45" s="0" t="n">
        <v>0.09925</v>
      </c>
      <c r="AU45" s="13" t="s">
        <v>36</v>
      </c>
    </row>
    <row r="46" customFormat="false" ht="15" hidden="true" customHeight="false" outlineLevel="1" collapsed="false">
      <c r="AR46" s="18" t="n">
        <v>-0.0095</v>
      </c>
      <c r="AS46" s="13" t="s">
        <v>139</v>
      </c>
      <c r="AT46" s="0" t="n">
        <v>0.06577</v>
      </c>
      <c r="AU46" s="13" t="s">
        <v>36</v>
      </c>
    </row>
    <row r="47" customFormat="false" ht="15" hidden="true" customHeight="false" outlineLevel="1" collapsed="false">
      <c r="AR47" s="18" t="n">
        <v>-0.0087</v>
      </c>
      <c r="AS47" s="13" t="s">
        <v>140</v>
      </c>
      <c r="AT47" s="0" t="n">
        <v>0.06034</v>
      </c>
      <c r="AU47" s="13" t="s">
        <v>36</v>
      </c>
    </row>
    <row r="48" customFormat="false" ht="15" hidden="true" customHeight="false" outlineLevel="1" collapsed="false">
      <c r="AR48" s="18" t="n">
        <v>-0.0078</v>
      </c>
      <c r="AS48" s="13" t="s">
        <v>141</v>
      </c>
      <c r="AT48" s="0" t="n">
        <v>0.0536</v>
      </c>
      <c r="AU48" s="13" t="s">
        <v>36</v>
      </c>
    </row>
    <row r="49" customFormat="false" ht="15" hidden="true" customHeight="false" outlineLevel="1" collapsed="false">
      <c r="AR49" s="18" t="n">
        <v>-0.0069</v>
      </c>
      <c r="AS49" s="13" t="s">
        <v>142</v>
      </c>
      <c r="AT49" s="0" t="n">
        <v>0.04764</v>
      </c>
      <c r="AU49" s="13" t="s">
        <v>36</v>
      </c>
    </row>
    <row r="50" customFormat="false" ht="15" hidden="true" customHeight="false" outlineLevel="1" collapsed="false">
      <c r="AR50" s="18" t="n">
        <v>-0.0002</v>
      </c>
      <c r="AS50" s="13" t="s">
        <v>143</v>
      </c>
      <c r="AT50" s="0" t="n">
        <v>0.00167</v>
      </c>
      <c r="AU50" s="13" t="s">
        <v>36</v>
      </c>
    </row>
    <row r="51" customFormat="false" ht="15" hidden="true" customHeight="false" outlineLevel="1" collapsed="false">
      <c r="AR51" s="18" t="n">
        <v>0</v>
      </c>
      <c r="AS51" s="13" t="s">
        <v>144</v>
      </c>
      <c r="AT51" s="0" t="n">
        <v>0.00023</v>
      </c>
      <c r="AU51" s="13" t="s">
        <v>36</v>
      </c>
    </row>
    <row r="52" customFormat="false" ht="15" hidden="true" customHeight="false" outlineLevel="1" collapsed="false">
      <c r="AR52" s="18" t="n">
        <v>0.0005</v>
      </c>
      <c r="AS52" s="13" t="s">
        <v>145</v>
      </c>
      <c r="AT52" s="0" t="n">
        <v>-0.00314</v>
      </c>
      <c r="AU52" s="13" t="s">
        <v>36</v>
      </c>
    </row>
    <row r="53" customFormat="false" ht="15" hidden="true" customHeight="false" outlineLevel="1" collapsed="false">
      <c r="AR53" s="18" t="n">
        <v>0.0207</v>
      </c>
      <c r="AS53" s="13" t="s">
        <v>146</v>
      </c>
      <c r="AT53" s="0" t="n">
        <v>-0.14314</v>
      </c>
      <c r="AU53" s="13" t="s">
        <v>36</v>
      </c>
    </row>
    <row r="54" customFormat="false" ht="15" hidden="true" customHeight="false" outlineLevel="1" collapsed="false">
      <c r="AR54" s="18" t="n">
        <v>0.0704</v>
      </c>
      <c r="AS54" s="13" t="s">
        <v>147</v>
      </c>
      <c r="AT54" s="0" t="n">
        <v>-0.48591</v>
      </c>
      <c r="AU54" s="13" t="s">
        <v>36</v>
      </c>
    </row>
    <row r="55" customFormat="false" ht="15" hidden="true" customHeight="false" outlineLevel="1" collapsed="false">
      <c r="AR55" s="18" t="n">
        <v>0.0903</v>
      </c>
      <c r="AS55" s="13" t="s">
        <v>148</v>
      </c>
      <c r="AT55" s="0" t="n">
        <v>-0.62378</v>
      </c>
      <c r="AU55" s="13" t="s">
        <v>36</v>
      </c>
    </row>
    <row r="56" customFormat="false" ht="15" hidden="true" customHeight="false" outlineLevel="1" collapsed="false">
      <c r="AR56" s="18" t="n">
        <v>0.1229</v>
      </c>
      <c r="AS56" s="13" t="s">
        <v>149</v>
      </c>
      <c r="AT56" s="0" t="n">
        <v>-0.84911</v>
      </c>
      <c r="AU56" s="13" t="s">
        <v>36</v>
      </c>
    </row>
    <row r="57" customFormat="false" ht="15" hidden="true" customHeight="false" outlineLevel="1" collapsed="false">
      <c r="AR57" s="18" t="n">
        <v>0.2485</v>
      </c>
      <c r="AS57" s="13" t="s">
        <v>150</v>
      </c>
      <c r="AT57" s="0" t="n">
        <v>-1.71641</v>
      </c>
      <c r="AU57" s="13" t="s">
        <v>36</v>
      </c>
    </row>
    <row r="58" customFormat="false" ht="15" hidden="true" customHeight="false" outlineLevel="1" collapsed="false">
      <c r="AR58" s="18" t="n">
        <v>0.5207</v>
      </c>
      <c r="AS58" s="13" t="s">
        <v>151</v>
      </c>
      <c r="AT58" s="0" t="n">
        <v>-3.59622</v>
      </c>
      <c r="AU58" s="13" t="s">
        <v>36</v>
      </c>
    </row>
    <row r="59" customFormat="false" ht="15" hidden="true" customHeight="false" outlineLevel="1" collapsed="false"/>
    <row r="60" customFormat="false" ht="15" hidden="true" customHeight="false" outlineLevel="1" collapsed="false"/>
    <row r="61" customFormat="false" ht="15" hidden="true" customHeight="false" outlineLevel="1" collapsed="false"/>
    <row r="62" customFormat="false" ht="15" hidden="true" customHeight="false" outlineLevel="1" collapsed="false">
      <c r="AP62" s="6" t="s">
        <v>80</v>
      </c>
    </row>
    <row r="63" customFormat="false" ht="15" hidden="true" customHeight="false" outlineLevel="1" collapsed="false">
      <c r="AP63" s="0" t="s">
        <v>133</v>
      </c>
      <c r="AS63" s="0" t="s">
        <v>134</v>
      </c>
      <c r="AT63" s="0" t="s">
        <v>135</v>
      </c>
      <c r="AU63" s="0" t="s">
        <v>30</v>
      </c>
    </row>
    <row r="64" customFormat="false" ht="15" hidden="true" customHeight="false" outlineLevel="1" collapsed="false">
      <c r="AQ64" s="18" t="n">
        <v>1</v>
      </c>
      <c r="AS64" s="13" t="s">
        <v>136</v>
      </c>
      <c r="AT64" s="0" t="n">
        <v>-0.00792</v>
      </c>
      <c r="AU64" s="13" t="s">
        <v>52</v>
      </c>
    </row>
    <row r="65" customFormat="false" ht="15" hidden="true" customHeight="false" outlineLevel="1" collapsed="false">
      <c r="AR65" s="18" t="n">
        <v>-0.0085</v>
      </c>
      <c r="AS65" s="13" t="s">
        <v>138</v>
      </c>
      <c r="AT65" s="12" t="n">
        <v>6.72104E-005</v>
      </c>
      <c r="AU65" s="13" t="s">
        <v>52</v>
      </c>
    </row>
    <row r="66" customFormat="false" ht="15" hidden="true" customHeight="false" outlineLevel="1" collapsed="false">
      <c r="AR66" s="18" t="n">
        <v>-0.0028</v>
      </c>
      <c r="AS66" s="13" t="s">
        <v>141</v>
      </c>
      <c r="AT66" s="12" t="n">
        <v>2.24188E-005</v>
      </c>
      <c r="AU66" s="13" t="s">
        <v>52</v>
      </c>
    </row>
    <row r="67" customFormat="false" ht="15" hidden="true" customHeight="false" outlineLevel="1" collapsed="false">
      <c r="AR67" s="18" t="n">
        <v>-0.0019</v>
      </c>
      <c r="AS67" s="13" t="s">
        <v>142</v>
      </c>
      <c r="AT67" s="12" t="n">
        <v>1.53827E-005</v>
      </c>
      <c r="AU67" s="13" t="s">
        <v>52</v>
      </c>
    </row>
    <row r="68" customFormat="false" ht="15" hidden="true" customHeight="false" outlineLevel="1" collapsed="false">
      <c r="AR68" s="18" t="n">
        <v>-0.0001</v>
      </c>
      <c r="AS68" s="13" t="s">
        <v>140</v>
      </c>
      <c r="AT68" s="12" t="n">
        <v>4.55162E-007</v>
      </c>
      <c r="AU68" s="13" t="s">
        <v>52</v>
      </c>
    </row>
    <row r="69" customFormat="false" ht="15" hidden="true" customHeight="false" outlineLevel="1" collapsed="false">
      <c r="AR69" s="18" t="n">
        <v>0</v>
      </c>
      <c r="AS69" s="13" t="s">
        <v>137</v>
      </c>
      <c r="AT69" s="12" t="n">
        <v>3.06782E-007</v>
      </c>
      <c r="AU69" s="13" t="s">
        <v>52</v>
      </c>
    </row>
    <row r="70" customFormat="false" ht="15" hidden="true" customHeight="false" outlineLevel="1" collapsed="false">
      <c r="AR70" s="18" t="n">
        <v>0</v>
      </c>
      <c r="AS70" s="13" t="s">
        <v>139</v>
      </c>
      <c r="AT70" s="12" t="n">
        <v>3.73401E-008</v>
      </c>
      <c r="AU70" s="13" t="s">
        <v>52</v>
      </c>
    </row>
    <row r="71" customFormat="false" ht="15" hidden="true" customHeight="false" outlineLevel="1" collapsed="false">
      <c r="AR71" s="18" t="n">
        <v>0</v>
      </c>
      <c r="AS71" s="13" t="s">
        <v>143</v>
      </c>
      <c r="AT71" s="12" t="n">
        <v>2.20216E-008</v>
      </c>
      <c r="AU71" s="13" t="s">
        <v>52</v>
      </c>
    </row>
    <row r="72" customFormat="false" ht="15" hidden="true" customHeight="false" outlineLevel="1" collapsed="false">
      <c r="AR72" s="18" t="n">
        <v>0</v>
      </c>
      <c r="AS72" s="13" t="s">
        <v>144</v>
      </c>
      <c r="AT72" s="12" t="n">
        <v>4.96029E-009</v>
      </c>
      <c r="AU72" s="13" t="s">
        <v>52</v>
      </c>
    </row>
    <row r="73" customFormat="false" ht="15" hidden="true" customHeight="false" outlineLevel="1" collapsed="false">
      <c r="AR73" s="18" t="n">
        <v>0</v>
      </c>
      <c r="AS73" s="13" t="s">
        <v>145</v>
      </c>
      <c r="AT73" s="12" t="n">
        <v>-3.80005E-008</v>
      </c>
      <c r="AU73" s="13" t="s">
        <v>52</v>
      </c>
    </row>
    <row r="74" customFormat="false" ht="15" hidden="true" customHeight="false" outlineLevel="1" collapsed="false">
      <c r="AR74" s="18" t="n">
        <v>0.0007</v>
      </c>
      <c r="AS74" s="13" t="s">
        <v>147</v>
      </c>
      <c r="AT74" s="12" t="n">
        <v>-5.30944E-006</v>
      </c>
      <c r="AU74" s="13" t="s">
        <v>52</v>
      </c>
    </row>
    <row r="75" customFormat="false" ht="15" hidden="true" customHeight="false" outlineLevel="1" collapsed="false">
      <c r="AR75" s="18" t="n">
        <v>0.002</v>
      </c>
      <c r="AS75" s="13" t="s">
        <v>146</v>
      </c>
      <c r="AT75" s="12" t="n">
        <v>-1.60608E-005</v>
      </c>
      <c r="AU75" s="13" t="s">
        <v>52</v>
      </c>
    </row>
    <row r="76" customFormat="false" ht="15" hidden="true" customHeight="false" outlineLevel="1" collapsed="false">
      <c r="AR76" s="18" t="n">
        <v>0.0977</v>
      </c>
      <c r="AS76" s="13" t="s">
        <v>149</v>
      </c>
      <c r="AT76" s="0" t="n">
        <v>-0.00077</v>
      </c>
      <c r="AU76" s="13" t="s">
        <v>52</v>
      </c>
    </row>
    <row r="77" customFormat="false" ht="15" hidden="true" customHeight="false" outlineLevel="1" collapsed="false">
      <c r="AR77" s="18" t="n">
        <v>0.2291</v>
      </c>
      <c r="AS77" s="13" t="s">
        <v>150</v>
      </c>
      <c r="AT77" s="0" t="n">
        <v>-0.00181</v>
      </c>
      <c r="AU77" s="13" t="s">
        <v>52</v>
      </c>
    </row>
    <row r="78" customFormat="false" ht="15" hidden="true" customHeight="false" outlineLevel="1" collapsed="false">
      <c r="AR78" s="18" t="n">
        <v>0.2418</v>
      </c>
      <c r="AS78" s="13" t="s">
        <v>148</v>
      </c>
      <c r="AT78" s="0" t="n">
        <v>-0.00191</v>
      </c>
      <c r="AU78" s="13" t="s">
        <v>52</v>
      </c>
    </row>
    <row r="79" customFormat="false" ht="15" hidden="true" customHeight="false" outlineLevel="1" collapsed="false">
      <c r="AR79" s="18" t="n">
        <v>0.4421</v>
      </c>
      <c r="AS79" s="13" t="s">
        <v>151</v>
      </c>
      <c r="AT79" s="0" t="n">
        <v>-0.0035</v>
      </c>
      <c r="AU79" s="13" t="s">
        <v>52</v>
      </c>
    </row>
    <row r="80" customFormat="false" ht="15" hidden="true" customHeight="false" outlineLevel="1" collapsed="false">
      <c r="O80" s="0" t="s">
        <v>64</v>
      </c>
    </row>
    <row r="81" customFormat="false" ht="15" hidden="true" customHeight="false" outlineLevel="1" collapsed="false">
      <c r="B81" s="6" t="s">
        <v>152</v>
      </c>
      <c r="D81" s="13" t="s">
        <v>153</v>
      </c>
      <c r="E81" s="13" t="n">
        <f aca="false">Production!L23</f>
        <v>158.317535552206</v>
      </c>
      <c r="F81" s="13" t="n">
        <f aca="false">Production!M23</f>
        <v>158.47437844641</v>
      </c>
      <c r="G81" s="13" t="n">
        <f aca="false">Production!N23</f>
        <v>158.291084158831</v>
      </c>
      <c r="H81" s="13" t="n">
        <f aca="false">Production!O23</f>
        <v>158.443074910041</v>
      </c>
      <c r="I81" s="13" t="n">
        <f aca="false">Production!P23</f>
        <v>159.43</v>
      </c>
      <c r="J81" s="13" t="n">
        <f aca="false">Production!Q23</f>
        <v>158.468209910082</v>
      </c>
      <c r="K81" s="13" t="n">
        <f aca="false">Production!R23</f>
        <v>157.996995327638</v>
      </c>
      <c r="M81" s="6" t="s">
        <v>154</v>
      </c>
      <c r="O81" s="0" t="str">
        <f aca="false">D81</f>
        <v>Wh/cell</v>
      </c>
      <c r="P81" s="13" t="n">
        <f aca="false">E81</f>
        <v>158.317535552206</v>
      </c>
      <c r="Q81" s="13" t="n">
        <f aca="false">F81</f>
        <v>158.47437844641</v>
      </c>
      <c r="R81" s="13" t="n">
        <f aca="false">G81</f>
        <v>158.291084158831</v>
      </c>
      <c r="S81" s="13" t="n">
        <f aca="false">H81</f>
        <v>158.443074910041</v>
      </c>
      <c r="T81" s="13" t="n">
        <f aca="false">I81</f>
        <v>159.43</v>
      </c>
      <c r="U81" s="13" t="n">
        <f aca="false">J81</f>
        <v>158.468209910082</v>
      </c>
      <c r="V81" s="13" t="n">
        <f aca="false">K81</f>
        <v>157.996995327638</v>
      </c>
      <c r="X81" s="6" t="s">
        <v>155</v>
      </c>
      <c r="AH81" s="6" t="s">
        <v>156</v>
      </c>
      <c r="AJ81" s="23" t="str">
        <f aca="false">E82</f>
        <v>NaNMC</v>
      </c>
      <c r="AK81" s="23"/>
      <c r="AL81" s="23"/>
      <c r="AM81" s="24" t="str">
        <f aca="false">F82</f>
        <v>NaMVP</v>
      </c>
      <c r="AN81" s="24"/>
      <c r="AO81" s="24"/>
      <c r="AP81" s="24" t="str">
        <f aca="false">G82</f>
        <v>NaMMO</v>
      </c>
      <c r="AQ81" s="24"/>
      <c r="AR81" s="24"/>
      <c r="AS81" s="24" t="str">
        <f aca="false">H82</f>
        <v>NaNMMT</v>
      </c>
      <c r="AT81" s="24"/>
      <c r="AU81" s="24"/>
      <c r="AV81" s="24" t="str">
        <f aca="false">I82</f>
        <v>NaPBA</v>
      </c>
      <c r="AW81" s="24"/>
      <c r="AX81" s="24"/>
      <c r="AY81" s="24" t="str">
        <f aca="false">J82</f>
        <v>LiNMC</v>
      </c>
      <c r="AZ81" s="24"/>
      <c r="BA81" s="24"/>
      <c r="BB81" s="24" t="str">
        <f aca="false">K82</f>
        <v>LiFP</v>
      </c>
      <c r="BC81" s="24"/>
      <c r="BD81" s="24"/>
    </row>
    <row r="82" customFormat="false" ht="15" hidden="true" customHeight="false" outlineLevel="1" collapsed="false">
      <c r="D82" s="6" t="str">
        <f aca="false">Production!K24</f>
        <v>per cell</v>
      </c>
      <c r="E82" s="6" t="str">
        <f aca="false">Production!L24</f>
        <v>NaNMC</v>
      </c>
      <c r="F82" s="6" t="str">
        <f aca="false">Production!M24</f>
        <v>NaMVP</v>
      </c>
      <c r="G82" s="6" t="str">
        <f aca="false">Production!N24</f>
        <v>NaMMO</v>
      </c>
      <c r="H82" s="6" t="str">
        <f aca="false">Production!O24</f>
        <v>NaNMMT</v>
      </c>
      <c r="I82" s="6" t="str">
        <f aca="false">Production!P24</f>
        <v>NaPBA</v>
      </c>
      <c r="J82" s="6" t="str">
        <f aca="false">Production!Q24</f>
        <v>LiNMC</v>
      </c>
      <c r="K82" s="6" t="str">
        <f aca="false">Production!R24</f>
        <v>LiFP</v>
      </c>
      <c r="O82" s="6" t="s">
        <v>157</v>
      </c>
      <c r="P82" s="6" t="str">
        <f aca="false">E82</f>
        <v>NaNMC</v>
      </c>
      <c r="Q82" s="6" t="str">
        <f aca="false">F82</f>
        <v>NaMVP</v>
      </c>
      <c r="R82" s="6" t="str">
        <f aca="false">G82</f>
        <v>NaMMO</v>
      </c>
      <c r="S82" s="6" t="str">
        <f aca="false">H82</f>
        <v>NaNMMT</v>
      </c>
      <c r="T82" s="6" t="str">
        <f aca="false">I82</f>
        <v>NaPBA</v>
      </c>
      <c r="U82" s="6" t="str">
        <f aca="false">J82</f>
        <v>LiNMC</v>
      </c>
      <c r="V82" s="6" t="str">
        <f aca="false">K82</f>
        <v>LiFP</v>
      </c>
      <c r="Y82" s="6" t="str">
        <f aca="false">O82</f>
        <v>per kg</v>
      </c>
      <c r="Z82" s="6" t="str">
        <f aca="false">P82</f>
        <v>NaNMC</v>
      </c>
      <c r="AA82" s="6" t="str">
        <f aca="false">Q82</f>
        <v>NaMVP</v>
      </c>
      <c r="AB82" s="6" t="str">
        <f aca="false">R82</f>
        <v>NaMMO</v>
      </c>
      <c r="AC82" s="6" t="str">
        <f aca="false">S82</f>
        <v>NaNMMT</v>
      </c>
      <c r="AD82" s="6" t="str">
        <f aca="false">T82</f>
        <v>NaPBA</v>
      </c>
      <c r="AE82" s="6" t="str">
        <f aca="false">U82</f>
        <v>LiNMC</v>
      </c>
      <c r="AF82" s="6" t="str">
        <f aca="false">V82</f>
        <v>LiFP</v>
      </c>
      <c r="AI82" s="6" t="s">
        <v>157</v>
      </c>
      <c r="AJ82" s="25" t="s">
        <v>158</v>
      </c>
      <c r="AK82" s="25" t="s">
        <v>159</v>
      </c>
      <c r="AL82" s="25" t="s">
        <v>160</v>
      </c>
      <c r="AM82" s="26" t="s">
        <v>158</v>
      </c>
      <c r="AN82" s="25" t="s">
        <v>159</v>
      </c>
      <c r="AO82" s="25" t="s">
        <v>160</v>
      </c>
      <c r="AP82" s="26" t="s">
        <v>158</v>
      </c>
      <c r="AQ82" s="25" t="s">
        <v>159</v>
      </c>
      <c r="AR82" s="25" t="s">
        <v>160</v>
      </c>
      <c r="AS82" s="26" t="s">
        <v>158</v>
      </c>
      <c r="AT82" s="25" t="s">
        <v>159</v>
      </c>
      <c r="AU82" s="25" t="s">
        <v>160</v>
      </c>
      <c r="AV82" s="26" t="s">
        <v>158</v>
      </c>
      <c r="AW82" s="25" t="s">
        <v>159</v>
      </c>
      <c r="AX82" s="25" t="s">
        <v>160</v>
      </c>
      <c r="AY82" s="26" t="s">
        <v>158</v>
      </c>
      <c r="AZ82" s="25" t="s">
        <v>159</v>
      </c>
      <c r="BA82" s="25" t="s">
        <v>160</v>
      </c>
      <c r="BB82" s="26" t="s">
        <v>158</v>
      </c>
      <c r="BC82" s="25" t="s">
        <v>159</v>
      </c>
      <c r="BD82" s="25" t="s">
        <v>160</v>
      </c>
    </row>
    <row r="83" customFormat="false" ht="15" hidden="true" customHeight="false" outlineLevel="1" collapsed="false">
      <c r="D83" s="0" t="str">
        <f aca="false">Production!K25</f>
        <v>AP</v>
      </c>
      <c r="E83" s="0" t="n">
        <f aca="false">Production!L25</f>
        <v>0.15678</v>
      </c>
      <c r="F83" s="0" t="n">
        <f aca="false">Production!M25</f>
        <v>0.13554</v>
      </c>
      <c r="G83" s="0" t="n">
        <f aca="false">Production!N25</f>
        <v>0.07892</v>
      </c>
      <c r="H83" s="0" t="n">
        <f aca="false">Production!O25</f>
        <v>0.08394</v>
      </c>
      <c r="I83" s="0" t="n">
        <f aca="false">Production!P25</f>
        <v>0.09139</v>
      </c>
      <c r="J83" s="0" t="n">
        <f aca="false">Production!Q25</f>
        <v>0.07144</v>
      </c>
      <c r="K83" s="0" t="n">
        <f aca="false">Production!R25</f>
        <v>0.05301</v>
      </c>
      <c r="L83" s="0" t="str">
        <f aca="false">Production!S25</f>
        <v>molc H+ eq</v>
      </c>
      <c r="O83" s="0" t="str">
        <f aca="false">D83</f>
        <v>AP</v>
      </c>
      <c r="T83" s="0" t="n">
        <f aca="false">AV6</f>
        <v>-0.10025</v>
      </c>
      <c r="Y83" s="0" t="str">
        <f aca="false">O83</f>
        <v>AP</v>
      </c>
      <c r="Z83" s="0" t="n">
        <f aca="false">E83+P83</f>
        <v>0.15678</v>
      </c>
      <c r="AA83" s="0" t="n">
        <f aca="false">F83+Q83</f>
        <v>0.13554</v>
      </c>
      <c r="AB83" s="0" t="n">
        <f aca="false">G83+R83</f>
        <v>0.07892</v>
      </c>
      <c r="AC83" s="0" t="n">
        <f aca="false">H83+S83</f>
        <v>0.08394</v>
      </c>
      <c r="AD83" s="0" t="n">
        <f aca="false">I83+T83</f>
        <v>-0.00886000000000001</v>
      </c>
      <c r="AE83" s="0" t="n">
        <f aca="false">J83+U83</f>
        <v>0.07144</v>
      </c>
      <c r="AF83" s="0" t="n">
        <f aca="false">K83+V83</f>
        <v>0.05301</v>
      </c>
      <c r="AI83" s="0" t="str">
        <f aca="false">Y83</f>
        <v>AP</v>
      </c>
      <c r="AJ83" s="0" t="n">
        <f aca="false">E83</f>
        <v>0.15678</v>
      </c>
      <c r="AK83" s="0" t="n">
        <f aca="false">P83</f>
        <v>0</v>
      </c>
      <c r="AL83" s="0" t="n">
        <f aca="false">AJ83+AK83</f>
        <v>0.15678</v>
      </c>
      <c r="AM83" s="14" t="n">
        <f aca="false">F83</f>
        <v>0.13554</v>
      </c>
      <c r="AN83" s="13" t="n">
        <f aca="false">Q83</f>
        <v>0</v>
      </c>
      <c r="AO83" s="13" t="n">
        <f aca="false">AM83+AN83</f>
        <v>0.13554</v>
      </c>
      <c r="AP83" s="14" t="n">
        <f aca="false">G83</f>
        <v>0.07892</v>
      </c>
      <c r="AQ83" s="13" t="n">
        <f aca="false">R83</f>
        <v>0</v>
      </c>
      <c r="AR83" s="13" t="n">
        <f aca="false">AP83+AQ83</f>
        <v>0.07892</v>
      </c>
      <c r="AS83" s="14" t="n">
        <f aca="false">H83</f>
        <v>0.08394</v>
      </c>
      <c r="AT83" s="13" t="n">
        <f aca="false">S83</f>
        <v>0</v>
      </c>
      <c r="AU83" s="13" t="n">
        <f aca="false">AS83+AT83</f>
        <v>0.08394</v>
      </c>
      <c r="AV83" s="14" t="n">
        <f aca="false">I83</f>
        <v>0.09139</v>
      </c>
      <c r="AW83" s="13" t="n">
        <f aca="false">T83</f>
        <v>-0.10025</v>
      </c>
      <c r="AX83" s="13" t="n">
        <f aca="false">AV83+AW83</f>
        <v>-0.00886000000000001</v>
      </c>
      <c r="AY83" s="14" t="n">
        <f aca="false">J83</f>
        <v>0.07144</v>
      </c>
      <c r="AZ83" s="13" t="n">
        <f aca="false">U83</f>
        <v>0</v>
      </c>
      <c r="BA83" s="13" t="n">
        <f aca="false">AY83+AZ83</f>
        <v>0.07144</v>
      </c>
      <c r="BB83" s="14" t="n">
        <f aca="false">K83</f>
        <v>0.05301</v>
      </c>
      <c r="BC83" s="13" t="n">
        <f aca="false">V83</f>
        <v>0</v>
      </c>
      <c r="BD83" s="13" t="n">
        <f aca="false">BB83+BC83</f>
        <v>0.05301</v>
      </c>
    </row>
    <row r="84" customFormat="false" ht="15" hidden="true" customHeight="false" outlineLevel="1" collapsed="false">
      <c r="D84" s="0" t="str">
        <f aca="false">Production!K26</f>
        <v>GWP</v>
      </c>
      <c r="E84" s="0" t="n">
        <f aca="false">Production!L26</f>
        <v>13.71866</v>
      </c>
      <c r="F84" s="0" t="n">
        <f aca="false">Production!M26</f>
        <v>14.20745</v>
      </c>
      <c r="G84" s="0" t="n">
        <f aca="false">Production!N26</f>
        <v>8.28422</v>
      </c>
      <c r="H84" s="0" t="n">
        <f aca="false">Production!O26</f>
        <v>8.01709</v>
      </c>
      <c r="I84" s="0" t="n">
        <f aca="false">Production!P26</f>
        <v>13.87795</v>
      </c>
      <c r="J84" s="0" t="n">
        <f aca="false">Production!Q26</f>
        <v>7.10008</v>
      </c>
      <c r="K84" s="0" t="n">
        <f aca="false">Production!R26</f>
        <v>7.83497</v>
      </c>
      <c r="L84" s="0" t="str">
        <f aca="false">Production!S26</f>
        <v>kg CO2 eq</v>
      </c>
      <c r="O84" s="0" t="str">
        <f aca="false">D84</f>
        <v>GWP</v>
      </c>
      <c r="T84" s="0" t="n">
        <f aca="false">AV7</f>
        <v>-6.90694</v>
      </c>
      <c r="Y84" s="0" t="str">
        <f aca="false">O84</f>
        <v>GWP</v>
      </c>
      <c r="Z84" s="0" t="n">
        <f aca="false">E84+P84</f>
        <v>13.71866</v>
      </c>
      <c r="AA84" s="0" t="n">
        <f aca="false">F84+Q84</f>
        <v>14.20745</v>
      </c>
      <c r="AB84" s="0" t="n">
        <f aca="false">G84+R84</f>
        <v>8.28422</v>
      </c>
      <c r="AC84" s="0" t="n">
        <f aca="false">H84+S84</f>
        <v>8.01709</v>
      </c>
      <c r="AD84" s="0" t="n">
        <f aca="false">I84+T84</f>
        <v>6.97101</v>
      </c>
      <c r="AE84" s="0" t="n">
        <f aca="false">J84+U84</f>
        <v>7.10008</v>
      </c>
      <c r="AF84" s="0" t="n">
        <f aca="false">K84+V84</f>
        <v>7.83497</v>
      </c>
      <c r="AI84" s="0" t="str">
        <f aca="false">Y84</f>
        <v>GWP</v>
      </c>
      <c r="AJ84" s="0" t="n">
        <f aca="false">E84</f>
        <v>13.71866</v>
      </c>
      <c r="AK84" s="0" t="n">
        <f aca="false">P84</f>
        <v>0</v>
      </c>
      <c r="AL84" s="0" t="n">
        <f aca="false">AJ84+AK84</f>
        <v>13.71866</v>
      </c>
      <c r="AM84" s="14" t="n">
        <f aca="false">F84</f>
        <v>14.20745</v>
      </c>
      <c r="AN84" s="13" t="n">
        <f aca="false">Q84</f>
        <v>0</v>
      </c>
      <c r="AO84" s="13" t="n">
        <f aca="false">AM84+AN84</f>
        <v>14.20745</v>
      </c>
      <c r="AP84" s="14" t="n">
        <f aca="false">G84</f>
        <v>8.28422</v>
      </c>
      <c r="AQ84" s="13" t="n">
        <f aca="false">R84</f>
        <v>0</v>
      </c>
      <c r="AR84" s="13" t="n">
        <f aca="false">AP84+AQ84</f>
        <v>8.28422</v>
      </c>
      <c r="AS84" s="14" t="n">
        <f aca="false">H84</f>
        <v>8.01709</v>
      </c>
      <c r="AT84" s="13" t="n">
        <f aca="false">S84</f>
        <v>0</v>
      </c>
      <c r="AU84" s="13" t="n">
        <f aca="false">AS84+AT84</f>
        <v>8.01709</v>
      </c>
      <c r="AV84" s="14" t="n">
        <f aca="false">I84</f>
        <v>13.87795</v>
      </c>
      <c r="AW84" s="13" t="n">
        <f aca="false">T84</f>
        <v>-6.90694</v>
      </c>
      <c r="AX84" s="13" t="n">
        <f aca="false">AV84+AW84</f>
        <v>6.97101</v>
      </c>
      <c r="AY84" s="14" t="n">
        <f aca="false">J84</f>
        <v>7.10008</v>
      </c>
      <c r="AZ84" s="13" t="n">
        <f aca="false">U84</f>
        <v>0</v>
      </c>
      <c r="BA84" s="13" t="n">
        <f aca="false">AY84+AZ84</f>
        <v>7.10008</v>
      </c>
      <c r="BB84" s="14" t="n">
        <f aca="false">K84</f>
        <v>7.83497</v>
      </c>
      <c r="BC84" s="13" t="n">
        <f aca="false">V84</f>
        <v>0</v>
      </c>
      <c r="BD84" s="13" t="n">
        <f aca="false">BB84+BC84</f>
        <v>7.83497</v>
      </c>
    </row>
    <row r="85" customFormat="false" ht="15" hidden="true" customHeight="false" outlineLevel="1" collapsed="false">
      <c r="D85" s="0" t="str">
        <f aca="false">Production!K27</f>
        <v>Htox</v>
      </c>
      <c r="E85" s="0" t="n">
        <f aca="false">Production!L27</f>
        <v>0.01834956</v>
      </c>
      <c r="F85" s="0" t="n">
        <f aca="false">Production!M27</f>
        <v>0.0276206</v>
      </c>
      <c r="G85" s="0" t="n">
        <f aca="false">Production!N27</f>
        <v>0.002749595</v>
      </c>
      <c r="H85" s="0" t="n">
        <f aca="false">Production!O27</f>
        <v>0.00466717</v>
      </c>
      <c r="I85" s="0" t="n">
        <f aca="false">Production!P27</f>
        <v>0.0043253</v>
      </c>
      <c r="J85" s="0" t="n">
        <f aca="false">Production!Q27</f>
        <v>0.01648859</v>
      </c>
      <c r="K85" s="0" t="n">
        <f aca="false">Production!R27</f>
        <v>0.01577686</v>
      </c>
      <c r="L85" s="0" t="str">
        <f aca="false">Production!S27</f>
        <v>mCTUh</v>
      </c>
      <c r="O85" s="0" t="str">
        <f aca="false">D85</f>
        <v>Htox</v>
      </c>
      <c r="T85" s="12" t="n">
        <f aca="false">(AV10+AV11)*1000</f>
        <v>-0.02433999</v>
      </c>
      <c r="W85" s="0" t="str">
        <f aca="false">L85</f>
        <v>mCTUh</v>
      </c>
      <c r="Y85" s="0" t="str">
        <f aca="false">O85</f>
        <v>Htox</v>
      </c>
      <c r="Z85" s="13" t="n">
        <f aca="false">E85+P85</f>
        <v>0.01834956</v>
      </c>
      <c r="AA85" s="13" t="n">
        <f aca="false">F85+Q85</f>
        <v>0.0276206</v>
      </c>
      <c r="AB85" s="13" t="n">
        <f aca="false">G85+R85</f>
        <v>0.002749595</v>
      </c>
      <c r="AC85" s="13" t="n">
        <f aca="false">H85+S85</f>
        <v>0.00466717</v>
      </c>
      <c r="AD85" s="13" t="n">
        <f aca="false">I85+T85</f>
        <v>-0.02001469</v>
      </c>
      <c r="AE85" s="13" t="n">
        <f aca="false">J85+U85</f>
        <v>0.01648859</v>
      </c>
      <c r="AF85" s="13" t="n">
        <f aca="false">K85+V85</f>
        <v>0.01577686</v>
      </c>
      <c r="AG85" s="0" t="str">
        <f aca="false">W85</f>
        <v>mCTUh</v>
      </c>
      <c r="AI85" s="0" t="str">
        <f aca="false">Y85</f>
        <v>Htox</v>
      </c>
      <c r="AJ85" s="13" t="n">
        <f aca="false">E85</f>
        <v>0.01834956</v>
      </c>
      <c r="AK85" s="13" t="n">
        <f aca="false">P85</f>
        <v>0</v>
      </c>
      <c r="AL85" s="13" t="n">
        <f aca="false">AJ85+AK85</f>
        <v>0.01834956</v>
      </c>
      <c r="AM85" s="14" t="n">
        <f aca="false">F85</f>
        <v>0.0276206</v>
      </c>
      <c r="AN85" s="13" t="n">
        <f aca="false">Q85</f>
        <v>0</v>
      </c>
      <c r="AO85" s="13" t="n">
        <f aca="false">AM85+AN85</f>
        <v>0.0276206</v>
      </c>
      <c r="AP85" s="14" t="n">
        <f aca="false">G85</f>
        <v>0.002749595</v>
      </c>
      <c r="AQ85" s="13" t="n">
        <f aca="false">R85</f>
        <v>0</v>
      </c>
      <c r="AR85" s="13" t="n">
        <f aca="false">AP85+AQ85</f>
        <v>0.002749595</v>
      </c>
      <c r="AS85" s="14" t="n">
        <f aca="false">H85</f>
        <v>0.00466717</v>
      </c>
      <c r="AT85" s="13" t="n">
        <f aca="false">S85</f>
        <v>0</v>
      </c>
      <c r="AU85" s="13" t="n">
        <f aca="false">AS85+AT85</f>
        <v>0.00466717</v>
      </c>
      <c r="AV85" s="14" t="n">
        <f aca="false">I85</f>
        <v>0.0043253</v>
      </c>
      <c r="AW85" s="13" t="n">
        <f aca="false">T85</f>
        <v>-0.02433999</v>
      </c>
      <c r="AX85" s="13" t="n">
        <f aca="false">AV85+AW85</f>
        <v>-0.02001469</v>
      </c>
      <c r="AY85" s="14" t="n">
        <f aca="false">J85</f>
        <v>0.01648859</v>
      </c>
      <c r="AZ85" s="13" t="n">
        <f aca="false">U85</f>
        <v>0</v>
      </c>
      <c r="BA85" s="13" t="n">
        <f aca="false">AY85+AZ85</f>
        <v>0.01648859</v>
      </c>
      <c r="BB85" s="14" t="n">
        <f aca="false">K85</f>
        <v>0.01577686</v>
      </c>
      <c r="BC85" s="13" t="n">
        <f aca="false">V85</f>
        <v>0</v>
      </c>
      <c r="BD85" s="13" t="n">
        <f aca="false">BB85+BC85</f>
        <v>0.01577686</v>
      </c>
    </row>
    <row r="86" customFormat="false" ht="15" hidden="true" customHeight="false" outlineLevel="1" collapsed="false">
      <c r="D86" s="0" t="str">
        <f aca="false">Production!K28</f>
        <v>RDP</v>
      </c>
      <c r="E86" s="0" t="n">
        <f aca="false">Production!L28</f>
        <v>0.00573</v>
      </c>
      <c r="F86" s="0" t="n">
        <f aca="false">Production!M28</f>
        <v>0.00124</v>
      </c>
      <c r="G86" s="0" t="n">
        <f aca="false">Production!N28</f>
        <v>0.00084</v>
      </c>
      <c r="H86" s="0" t="n">
        <f aca="false">Production!O28</f>
        <v>0.00144</v>
      </c>
      <c r="I86" s="0" t="n">
        <f aca="false">Production!P28</f>
        <v>0.00128</v>
      </c>
      <c r="J86" s="0" t="n">
        <f aca="false">Production!Q28</f>
        <v>0.00503</v>
      </c>
      <c r="K86" s="0" t="n">
        <f aca="false">Production!R28</f>
        <v>0.00486</v>
      </c>
      <c r="L86" s="0" t="str">
        <f aca="false">Production!S28</f>
        <v>kg Sb eq</v>
      </c>
      <c r="O86" s="0" t="str">
        <f aca="false">D86</f>
        <v>RDP</v>
      </c>
      <c r="T86" s="0" t="n">
        <f aca="false">AV16</f>
        <v>-0.00792</v>
      </c>
      <c r="Y86" s="0" t="str">
        <f aca="false">O86</f>
        <v>RDP</v>
      </c>
      <c r="Z86" s="0" t="n">
        <f aca="false">E86+P86</f>
        <v>0.00573</v>
      </c>
      <c r="AA86" s="0" t="n">
        <f aca="false">F86+Q86</f>
        <v>0.00124</v>
      </c>
      <c r="AB86" s="0" t="n">
        <f aca="false">G86+R86</f>
        <v>0.00084</v>
      </c>
      <c r="AC86" s="0" t="n">
        <f aca="false">H86+S86</f>
        <v>0.00144</v>
      </c>
      <c r="AD86" s="0" t="n">
        <f aca="false">I86+T86</f>
        <v>-0.00664</v>
      </c>
      <c r="AE86" s="0" t="n">
        <f aca="false">J86+U86</f>
        <v>0.00503</v>
      </c>
      <c r="AF86" s="0" t="n">
        <f aca="false">K86+V86</f>
        <v>0.00486</v>
      </c>
      <c r="AI86" s="0" t="str">
        <f aca="false">Y86</f>
        <v>RDP</v>
      </c>
      <c r="AJ86" s="0" t="n">
        <f aca="false">E86</f>
        <v>0.00573</v>
      </c>
      <c r="AK86" s="0" t="n">
        <f aca="false">P86</f>
        <v>0</v>
      </c>
      <c r="AL86" s="0" t="n">
        <f aca="false">AJ86+AK86</f>
        <v>0.00573</v>
      </c>
      <c r="AM86" s="14" t="n">
        <f aca="false">F86</f>
        <v>0.00124</v>
      </c>
      <c r="AN86" s="13" t="n">
        <f aca="false">Q86</f>
        <v>0</v>
      </c>
      <c r="AO86" s="13" t="n">
        <f aca="false">AM86+AN86</f>
        <v>0.00124</v>
      </c>
      <c r="AP86" s="14" t="n">
        <f aca="false">G86</f>
        <v>0.00084</v>
      </c>
      <c r="AQ86" s="13" t="n">
        <f aca="false">R86</f>
        <v>0</v>
      </c>
      <c r="AR86" s="13" t="n">
        <f aca="false">AP86+AQ86</f>
        <v>0.00084</v>
      </c>
      <c r="AS86" s="14" t="n">
        <f aca="false">H86</f>
        <v>0.00144</v>
      </c>
      <c r="AT86" s="13" t="n">
        <f aca="false">S86</f>
        <v>0</v>
      </c>
      <c r="AU86" s="13" t="n">
        <f aca="false">AS86+AT86</f>
        <v>0.00144</v>
      </c>
      <c r="AV86" s="14" t="n">
        <f aca="false">I86</f>
        <v>0.00128</v>
      </c>
      <c r="AW86" s="13" t="n">
        <f aca="false">T86</f>
        <v>-0.00792</v>
      </c>
      <c r="AX86" s="13" t="n">
        <f aca="false">AV86+AW86</f>
        <v>-0.00664</v>
      </c>
      <c r="AY86" s="14" t="n">
        <f aca="false">J86</f>
        <v>0.00503</v>
      </c>
      <c r="AZ86" s="13" t="n">
        <f aca="false">U86</f>
        <v>0</v>
      </c>
      <c r="BA86" s="13" t="n">
        <f aca="false">AY86+AZ86</f>
        <v>0.00503</v>
      </c>
      <c r="BB86" s="14" t="n">
        <f aca="false">K86</f>
        <v>0.00486</v>
      </c>
      <c r="BC86" s="13" t="n">
        <f aca="false">V86</f>
        <v>0</v>
      </c>
      <c r="BD86" s="13" t="n">
        <f aca="false">BB86+BC86</f>
        <v>0.00486</v>
      </c>
    </row>
    <row r="87" customFormat="false" ht="15" hidden="true" customHeight="false" outlineLevel="1" collapsed="false">
      <c r="D87" s="0" t="str">
        <f aca="false">Production!K29</f>
        <v>ODP</v>
      </c>
      <c r="E87" s="0" t="n">
        <f aca="false">Production!L29</f>
        <v>1.8274E-006</v>
      </c>
      <c r="F87" s="0" t="n">
        <f aca="false">Production!M29</f>
        <v>1.23342E-006</v>
      </c>
      <c r="G87" s="0" t="n">
        <f aca="false">Production!N29</f>
        <v>7.39456E-007</v>
      </c>
      <c r="H87" s="0" t="n">
        <f aca="false">Production!O29</f>
        <v>7.37173E-007</v>
      </c>
      <c r="I87" s="0" t="n">
        <f aca="false">Production!P29</f>
        <v>1.41684E-006</v>
      </c>
      <c r="J87" s="0" t="n">
        <f aca="false">Production!Q29</f>
        <v>7.8499E-007</v>
      </c>
      <c r="K87" s="0" t="n">
        <f aca="false">Production!R29</f>
        <v>6.17554E-007</v>
      </c>
      <c r="L87" s="0" t="str">
        <f aca="false">Production!S29</f>
        <v>kg CFC-11 eq</v>
      </c>
      <c r="O87" s="0" t="str">
        <f aca="false">D87</f>
        <v>ODP</v>
      </c>
      <c r="T87" s="12" t="n">
        <f aca="false">AV17</f>
        <v>-6.90727E-007</v>
      </c>
      <c r="Y87" s="0" t="str">
        <f aca="false">O87</f>
        <v>ODP</v>
      </c>
      <c r="Z87" s="13" t="n">
        <f aca="false">E87+P87</f>
        <v>1.8274E-006</v>
      </c>
      <c r="AA87" s="13" t="n">
        <f aca="false">F87+Q87</f>
        <v>1.23342E-006</v>
      </c>
      <c r="AB87" s="13" t="n">
        <f aca="false">G87+R87</f>
        <v>7.39456E-007</v>
      </c>
      <c r="AC87" s="13" t="n">
        <f aca="false">H87+S87</f>
        <v>7.37173E-007</v>
      </c>
      <c r="AD87" s="13" t="n">
        <f aca="false">I87+T87</f>
        <v>7.26113E-007</v>
      </c>
      <c r="AE87" s="13" t="n">
        <f aca="false">J87+U87</f>
        <v>7.8499E-007</v>
      </c>
      <c r="AF87" s="13" t="n">
        <f aca="false">K87+V87</f>
        <v>6.17554E-007</v>
      </c>
      <c r="AI87" s="0" t="str">
        <f aca="false">Y87</f>
        <v>ODP</v>
      </c>
      <c r="AJ87" s="13" t="n">
        <f aca="false">E87</f>
        <v>1.8274E-006</v>
      </c>
      <c r="AK87" s="13" t="n">
        <f aca="false">P87</f>
        <v>0</v>
      </c>
      <c r="AL87" s="13" t="n">
        <f aca="false">AJ87+AK87</f>
        <v>1.8274E-006</v>
      </c>
      <c r="AM87" s="14" t="n">
        <f aca="false">F87</f>
        <v>1.23342E-006</v>
      </c>
      <c r="AN87" s="13" t="n">
        <f aca="false">Q87</f>
        <v>0</v>
      </c>
      <c r="AO87" s="13" t="n">
        <f aca="false">AM87+AN87</f>
        <v>1.23342E-006</v>
      </c>
      <c r="AP87" s="14" t="n">
        <f aca="false">G87</f>
        <v>7.39456E-007</v>
      </c>
      <c r="AQ87" s="13" t="n">
        <f aca="false">R87</f>
        <v>0</v>
      </c>
      <c r="AR87" s="13" t="n">
        <f aca="false">AP87+AQ87</f>
        <v>7.39456E-007</v>
      </c>
      <c r="AS87" s="14" t="n">
        <f aca="false">H87</f>
        <v>7.37173E-007</v>
      </c>
      <c r="AT87" s="13" t="n">
        <f aca="false">S87</f>
        <v>0</v>
      </c>
      <c r="AU87" s="13" t="n">
        <f aca="false">AS87+AT87</f>
        <v>7.37173E-007</v>
      </c>
      <c r="AV87" s="14" t="n">
        <f aca="false">I87</f>
        <v>1.41684E-006</v>
      </c>
      <c r="AW87" s="13" t="n">
        <f aca="false">T87</f>
        <v>-6.90727E-007</v>
      </c>
      <c r="AX87" s="13" t="n">
        <f aca="false">AV87+AW87</f>
        <v>7.26113E-007</v>
      </c>
      <c r="AY87" s="14" t="n">
        <f aca="false">J87</f>
        <v>7.8499E-007</v>
      </c>
      <c r="AZ87" s="13" t="n">
        <f aca="false">U87</f>
        <v>0</v>
      </c>
      <c r="BA87" s="13" t="n">
        <f aca="false">AY87+AZ87</f>
        <v>7.8499E-007</v>
      </c>
      <c r="BB87" s="14" t="n">
        <f aca="false">K87</f>
        <v>6.17554E-007</v>
      </c>
      <c r="BC87" s="13" t="n">
        <f aca="false">V87</f>
        <v>0</v>
      </c>
      <c r="BD87" s="13" t="n">
        <f aca="false">BB87+BC87</f>
        <v>6.17554E-007</v>
      </c>
    </row>
    <row r="88" customFormat="false" ht="15" hidden="true" customHeight="false" outlineLevel="1" collapsed="false">
      <c r="D88" s="0" t="str">
        <f aca="false">Production!K30</f>
        <v>PMF</v>
      </c>
      <c r="E88" s="0" t="n">
        <f aca="false">Production!L30</f>
        <v>0.01158</v>
      </c>
      <c r="F88" s="0" t="n">
        <f aca="false">Production!M30</f>
        <v>0.0106</v>
      </c>
      <c r="G88" s="0" t="n">
        <f aca="false">Production!N30</f>
        <v>0.00658</v>
      </c>
      <c r="H88" s="0" t="n">
        <f aca="false">Production!O30</f>
        <v>0.00562</v>
      </c>
      <c r="I88" s="0" t="n">
        <f aca="false">Production!P30</f>
        <v>0.00758</v>
      </c>
      <c r="J88" s="0" t="n">
        <f aca="false">Production!Q30</f>
        <v>0.00646</v>
      </c>
      <c r="K88" s="0" t="n">
        <f aca="false">Production!R30</f>
        <v>0.00557</v>
      </c>
      <c r="L88" s="0" t="str">
        <f aca="false">Production!S30</f>
        <v>kg PM2.5 eq</v>
      </c>
      <c r="O88" s="0" t="str">
        <f aca="false">D88</f>
        <v>PMF</v>
      </c>
      <c r="T88" s="0" t="n">
        <f aca="false">AV18</f>
        <v>-0.00846</v>
      </c>
      <c r="Y88" s="0" t="str">
        <f aca="false">O88</f>
        <v>PMF</v>
      </c>
      <c r="Z88" s="0" t="n">
        <f aca="false">E88+P88</f>
        <v>0.01158</v>
      </c>
      <c r="AA88" s="0" t="n">
        <f aca="false">F88+Q88</f>
        <v>0.0106</v>
      </c>
      <c r="AB88" s="0" t="n">
        <f aca="false">G88+R88</f>
        <v>0.00658</v>
      </c>
      <c r="AC88" s="0" t="n">
        <f aca="false">H88+S88</f>
        <v>0.00562</v>
      </c>
      <c r="AD88" s="0" t="n">
        <f aca="false">I88+T88</f>
        <v>-0.000880000000000001</v>
      </c>
      <c r="AE88" s="0" t="n">
        <f aca="false">J88+U88</f>
        <v>0.00646</v>
      </c>
      <c r="AF88" s="0" t="n">
        <f aca="false">K88+V88</f>
        <v>0.00557</v>
      </c>
      <c r="AI88" s="0" t="str">
        <f aca="false">Y88</f>
        <v>PMF</v>
      </c>
      <c r="AJ88" s="0" t="n">
        <f aca="false">E88</f>
        <v>0.01158</v>
      </c>
      <c r="AK88" s="0" t="n">
        <f aca="false">P88</f>
        <v>0</v>
      </c>
      <c r="AL88" s="0" t="n">
        <f aca="false">AJ88+AK88</f>
        <v>0.01158</v>
      </c>
      <c r="AM88" s="14" t="n">
        <f aca="false">F88</f>
        <v>0.0106</v>
      </c>
      <c r="AN88" s="13" t="n">
        <f aca="false">Q88</f>
        <v>0</v>
      </c>
      <c r="AO88" s="13" t="n">
        <f aca="false">AM88+AN88</f>
        <v>0.0106</v>
      </c>
      <c r="AP88" s="14" t="n">
        <f aca="false">G88</f>
        <v>0.00658</v>
      </c>
      <c r="AQ88" s="13" t="n">
        <f aca="false">R88</f>
        <v>0</v>
      </c>
      <c r="AR88" s="13" t="n">
        <f aca="false">AP88+AQ88</f>
        <v>0.00658</v>
      </c>
      <c r="AS88" s="14" t="n">
        <f aca="false">H88</f>
        <v>0.00562</v>
      </c>
      <c r="AT88" s="13" t="n">
        <f aca="false">S88</f>
        <v>0</v>
      </c>
      <c r="AU88" s="13" t="n">
        <f aca="false">AS88+AT88</f>
        <v>0.00562</v>
      </c>
      <c r="AV88" s="14" t="n">
        <f aca="false">I88</f>
        <v>0.00758</v>
      </c>
      <c r="AW88" s="13" t="n">
        <f aca="false">T88</f>
        <v>-0.00846</v>
      </c>
      <c r="AX88" s="13" t="n">
        <f aca="false">AV88+AW88</f>
        <v>-0.000880000000000001</v>
      </c>
      <c r="AY88" s="14" t="n">
        <f aca="false">J88</f>
        <v>0.00646</v>
      </c>
      <c r="AZ88" s="13" t="n">
        <f aca="false">U88</f>
        <v>0</v>
      </c>
      <c r="BA88" s="13" t="n">
        <f aca="false">AY88+AZ88</f>
        <v>0.00646</v>
      </c>
      <c r="BB88" s="14" t="n">
        <f aca="false">K88</f>
        <v>0.00557</v>
      </c>
      <c r="BC88" s="13" t="n">
        <f aca="false">V88</f>
        <v>0</v>
      </c>
      <c r="BD88" s="13" t="n">
        <f aca="false">BB88+BC88</f>
        <v>0.00557</v>
      </c>
    </row>
    <row r="89" customFormat="false" ht="15" hidden="true" customHeight="false" outlineLevel="1" collapsed="false">
      <c r="AI89" s="6"/>
      <c r="AJ89" s="23" t="str">
        <f aca="false">E90</f>
        <v>NaNMC</v>
      </c>
      <c r="AK89" s="23"/>
      <c r="AL89" s="23"/>
      <c r="AM89" s="24" t="str">
        <f aca="false">F90</f>
        <v>NaMVP</v>
      </c>
      <c r="AN89" s="24"/>
      <c r="AO89" s="24"/>
      <c r="AP89" s="24" t="str">
        <f aca="false">G90</f>
        <v>NaMMO</v>
      </c>
      <c r="AQ89" s="24"/>
      <c r="AR89" s="24"/>
      <c r="AS89" s="24" t="str">
        <f aca="false">H90</f>
        <v>NaNMMT</v>
      </c>
      <c r="AT89" s="24"/>
      <c r="AU89" s="24"/>
      <c r="AV89" s="24" t="str">
        <f aca="false">I90</f>
        <v>NaPBA</v>
      </c>
      <c r="AW89" s="24"/>
      <c r="AX89" s="24"/>
      <c r="AY89" s="24" t="str">
        <f aca="false">J90</f>
        <v>LiNMC</v>
      </c>
      <c r="AZ89" s="24"/>
      <c r="BA89" s="24"/>
      <c r="BB89" s="24" t="str">
        <f aca="false">K90</f>
        <v>LiFP</v>
      </c>
      <c r="BC89" s="24"/>
      <c r="BD89" s="24"/>
    </row>
    <row r="90" customFormat="false" ht="15" hidden="true" customHeight="false" outlineLevel="1" collapsed="false">
      <c r="D90" s="6" t="str">
        <f aca="false">Production!K32</f>
        <v>per kWh</v>
      </c>
      <c r="E90" s="6" t="str">
        <f aca="false">Production!L32</f>
        <v>NaNMC</v>
      </c>
      <c r="F90" s="6" t="str">
        <f aca="false">Production!M32</f>
        <v>NaMVP</v>
      </c>
      <c r="G90" s="6" t="str">
        <f aca="false">Production!N32</f>
        <v>NaMMO</v>
      </c>
      <c r="H90" s="6" t="str">
        <f aca="false">Production!O32</f>
        <v>NaNMMT</v>
      </c>
      <c r="I90" s="6" t="str">
        <f aca="false">Production!P32</f>
        <v>NaPBA</v>
      </c>
      <c r="J90" s="6" t="str">
        <f aca="false">Production!Q32</f>
        <v>LiNMC</v>
      </c>
      <c r="K90" s="6" t="str">
        <f aca="false">Production!R32</f>
        <v>LiFP</v>
      </c>
      <c r="O90" s="6" t="str">
        <f aca="false">D90</f>
        <v>per kWh</v>
      </c>
      <c r="P90" s="6" t="str">
        <f aca="false">E90</f>
        <v>NaNMC</v>
      </c>
      <c r="Q90" s="6" t="str">
        <f aca="false">F90</f>
        <v>NaMVP</v>
      </c>
      <c r="R90" s="6" t="str">
        <f aca="false">G90</f>
        <v>NaMMO</v>
      </c>
      <c r="S90" s="6" t="str">
        <f aca="false">H90</f>
        <v>NaNMMT</v>
      </c>
      <c r="T90" s="6" t="str">
        <f aca="false">I90</f>
        <v>NaPBA</v>
      </c>
      <c r="U90" s="6" t="str">
        <f aca="false">J90</f>
        <v>LiNMC</v>
      </c>
      <c r="V90" s="6" t="str">
        <f aca="false">K90</f>
        <v>LiFP</v>
      </c>
      <c r="Y90" s="6" t="str">
        <f aca="false">O90</f>
        <v>per kWh</v>
      </c>
      <c r="Z90" s="6" t="str">
        <f aca="false">P90</f>
        <v>NaNMC</v>
      </c>
      <c r="AA90" s="6" t="str">
        <f aca="false">Q90</f>
        <v>NaMVP</v>
      </c>
      <c r="AB90" s="6" t="str">
        <f aca="false">R90</f>
        <v>NaMMO</v>
      </c>
      <c r="AC90" s="6" t="str">
        <f aca="false">S90</f>
        <v>NaNMMT</v>
      </c>
      <c r="AD90" s="6" t="str">
        <f aca="false">T90</f>
        <v>NaPBA</v>
      </c>
      <c r="AE90" s="6" t="str">
        <f aca="false">U90</f>
        <v>LiNMC</v>
      </c>
      <c r="AF90" s="6" t="str">
        <f aca="false">V90</f>
        <v>LiFP</v>
      </c>
      <c r="AI90" s="6" t="s">
        <v>87</v>
      </c>
      <c r="AJ90" s="25" t="s">
        <v>158</v>
      </c>
      <c r="AK90" s="25" t="s">
        <v>159</v>
      </c>
      <c r="AL90" s="25" t="s">
        <v>160</v>
      </c>
      <c r="AM90" s="26" t="s">
        <v>158</v>
      </c>
      <c r="AN90" s="25" t="s">
        <v>159</v>
      </c>
      <c r="AO90" s="25" t="s">
        <v>160</v>
      </c>
      <c r="AP90" s="26" t="s">
        <v>158</v>
      </c>
      <c r="AQ90" s="25" t="s">
        <v>159</v>
      </c>
      <c r="AR90" s="25" t="s">
        <v>160</v>
      </c>
      <c r="AS90" s="26" t="s">
        <v>158</v>
      </c>
      <c r="AT90" s="25" t="s">
        <v>159</v>
      </c>
      <c r="AU90" s="25" t="s">
        <v>160</v>
      </c>
      <c r="AV90" s="26" t="s">
        <v>158</v>
      </c>
      <c r="AW90" s="25" t="s">
        <v>159</v>
      </c>
      <c r="AX90" s="25" t="s">
        <v>160</v>
      </c>
      <c r="AY90" s="26" t="s">
        <v>158</v>
      </c>
      <c r="AZ90" s="25" t="s">
        <v>159</v>
      </c>
      <c r="BA90" s="25" t="s">
        <v>160</v>
      </c>
      <c r="BB90" s="26" t="s">
        <v>158</v>
      </c>
      <c r="BC90" s="25" t="s">
        <v>159</v>
      </c>
      <c r="BD90" s="25" t="s">
        <v>160</v>
      </c>
    </row>
    <row r="91" customFormat="false" ht="15" hidden="true" customHeight="false" outlineLevel="1" collapsed="false">
      <c r="D91" s="0" t="str">
        <f aca="false">Production!K33</f>
        <v>AP</v>
      </c>
      <c r="E91" s="0" t="n">
        <f aca="false">Production!L33</f>
        <v>0.99028828015265</v>
      </c>
      <c r="F91" s="0" t="n">
        <f aca="false">Production!M33</f>
        <v>0.855280212036512</v>
      </c>
      <c r="G91" s="0" t="n">
        <f aca="false">Production!N33</f>
        <v>0.498575143504676</v>
      </c>
      <c r="H91" s="0" t="n">
        <f aca="false">Production!O33</f>
        <v>0.529780175294239</v>
      </c>
      <c r="I91" s="0" t="n">
        <f aca="false">Production!P33</f>
        <v>0.573229630558866</v>
      </c>
      <c r="J91" s="0" t="n">
        <f aca="false">Production!Q33</f>
        <v>0.450815971484354</v>
      </c>
      <c r="K91" s="0" t="n">
        <f aca="false">Production!R33</f>
        <v>0.335512709530161</v>
      </c>
      <c r="L91" s="0" t="str">
        <f aca="false">Production!S33</f>
        <v>molc H+ eq</v>
      </c>
      <c r="O91" s="0" t="str">
        <f aca="false">D91</f>
        <v>AP</v>
      </c>
      <c r="P91" s="0" t="e">
        <f aca="false">P83/P$80*1000</f>
        <v>#DIV/0!</v>
      </c>
      <c r="Q91" s="0" t="e">
        <f aca="false">Q83/Q$80*1000</f>
        <v>#DIV/0!</v>
      </c>
      <c r="R91" s="0" t="e">
        <f aca="false">R83/R$80*1000</f>
        <v>#DIV/0!</v>
      </c>
      <c r="S91" s="0" t="e">
        <f aca="false">S83/S$80*1000</f>
        <v>#DIV/0!</v>
      </c>
      <c r="T91" s="0" t="e">
        <f aca="false">T83/T$80*1000</f>
        <v>#DIV/0!</v>
      </c>
      <c r="U91" s="0" t="e">
        <f aca="false">U83/U$80*1000</f>
        <v>#DIV/0!</v>
      </c>
      <c r="V91" s="0" t="e">
        <f aca="false">V83/V$80*1000</f>
        <v>#DIV/0!</v>
      </c>
      <c r="Y91" s="0" t="str">
        <f aca="false">O91</f>
        <v>AP</v>
      </c>
      <c r="Z91" s="0" t="e">
        <f aca="false">E91+P91</f>
        <v>#DIV/0!</v>
      </c>
      <c r="AA91" s="0" t="e">
        <f aca="false">F91+Q91</f>
        <v>#DIV/0!</v>
      </c>
      <c r="AB91" s="0" t="e">
        <f aca="false">G91+R91</f>
        <v>#DIV/0!</v>
      </c>
      <c r="AC91" s="0" t="e">
        <f aca="false">H91+S91</f>
        <v>#DIV/0!</v>
      </c>
      <c r="AD91" s="0" t="e">
        <f aca="false">I91+T91</f>
        <v>#DIV/0!</v>
      </c>
      <c r="AE91" s="0" t="e">
        <f aca="false">J91+U91</f>
        <v>#DIV/0!</v>
      </c>
      <c r="AF91" s="0" t="e">
        <f aca="false">K91+V91</f>
        <v>#DIV/0!</v>
      </c>
      <c r="AI91" s="0" t="str">
        <f aca="false">Y91</f>
        <v>AP</v>
      </c>
      <c r="AJ91" s="0" t="n">
        <f aca="false">E91</f>
        <v>0.99028828015265</v>
      </c>
      <c r="AK91" s="0" t="e">
        <f aca="false">P91</f>
        <v>#DIV/0!</v>
      </c>
      <c r="AL91" s="0" t="e">
        <f aca="false">AJ91+AK91</f>
        <v>#DIV/0!</v>
      </c>
      <c r="AM91" s="14" t="n">
        <f aca="false">F91</f>
        <v>0.855280212036512</v>
      </c>
      <c r="AN91" s="13" t="e">
        <f aca="false">Q91</f>
        <v>#DIV/0!</v>
      </c>
      <c r="AO91" s="13" t="e">
        <f aca="false">AM91+AN91</f>
        <v>#DIV/0!</v>
      </c>
      <c r="AP91" s="14" t="n">
        <f aca="false">G91</f>
        <v>0.498575143504676</v>
      </c>
      <c r="AQ91" s="13" t="e">
        <f aca="false">R91</f>
        <v>#DIV/0!</v>
      </c>
      <c r="AR91" s="13" t="e">
        <f aca="false">AP91+AQ91</f>
        <v>#DIV/0!</v>
      </c>
      <c r="AS91" s="14" t="n">
        <f aca="false">H91</f>
        <v>0.529780175294239</v>
      </c>
      <c r="AT91" s="13" t="e">
        <f aca="false">S91</f>
        <v>#DIV/0!</v>
      </c>
      <c r="AU91" s="13" t="e">
        <f aca="false">AS91+AT91</f>
        <v>#DIV/0!</v>
      </c>
      <c r="AV91" s="14" t="n">
        <f aca="false">I91</f>
        <v>0.573229630558866</v>
      </c>
      <c r="AW91" s="13" t="e">
        <f aca="false">T91</f>
        <v>#DIV/0!</v>
      </c>
      <c r="AX91" s="13" t="e">
        <f aca="false">AV91+AW91</f>
        <v>#DIV/0!</v>
      </c>
      <c r="AY91" s="14" t="n">
        <f aca="false">J91</f>
        <v>0.450815971484354</v>
      </c>
      <c r="AZ91" s="13" t="e">
        <f aca="false">U91</f>
        <v>#DIV/0!</v>
      </c>
      <c r="BA91" s="13" t="e">
        <f aca="false">AY91+AZ91</f>
        <v>#DIV/0!</v>
      </c>
      <c r="BB91" s="14" t="n">
        <f aca="false">K91</f>
        <v>0.335512709530161</v>
      </c>
      <c r="BC91" s="13" t="e">
        <f aca="false">V91</f>
        <v>#DIV/0!</v>
      </c>
      <c r="BD91" s="13" t="e">
        <f aca="false">BB91+BC91</f>
        <v>#DIV/0!</v>
      </c>
    </row>
    <row r="92" customFormat="false" ht="15" hidden="true" customHeight="false" outlineLevel="1" collapsed="false">
      <c r="D92" s="0" t="str">
        <f aca="false">Production!K34</f>
        <v>GWP</v>
      </c>
      <c r="E92" s="0" t="n">
        <f aca="false">Production!L34</f>
        <v>86.6528142454328</v>
      </c>
      <c r="F92" s="0" t="n">
        <f aca="false">Production!M34</f>
        <v>89.6514006824417</v>
      </c>
      <c r="G92" s="0" t="n">
        <f aca="false">Production!N34</f>
        <v>52.3353544769933</v>
      </c>
      <c r="H92" s="0" t="n">
        <f aca="false">Production!O34</f>
        <v>50.5991821009017</v>
      </c>
      <c r="I92" s="0" t="n">
        <f aca="false">Production!P34</f>
        <v>87.0472934830333</v>
      </c>
      <c r="J92" s="0" t="n">
        <f aca="false">Production!Q34</f>
        <v>44.8044437684299</v>
      </c>
      <c r="K92" s="0" t="n">
        <f aca="false">Production!R34</f>
        <v>49.5893607581122</v>
      </c>
      <c r="L92" s="0" t="str">
        <f aca="false">Production!S34</f>
        <v>kg CO2 eq</v>
      </c>
      <c r="O92" s="0" t="str">
        <f aca="false">D92</f>
        <v>GWP</v>
      </c>
      <c r="P92" s="0" t="e">
        <f aca="false">P84/P$80*1000</f>
        <v>#DIV/0!</v>
      </c>
      <c r="Q92" s="0" t="e">
        <f aca="false">Q84/Q$80*1000</f>
        <v>#DIV/0!</v>
      </c>
      <c r="R92" s="0" t="e">
        <f aca="false">R84/R$80*1000</f>
        <v>#DIV/0!</v>
      </c>
      <c r="S92" s="0" t="e">
        <f aca="false">S84/S$80*1000</f>
        <v>#DIV/0!</v>
      </c>
      <c r="T92" s="0" t="e">
        <f aca="false">T84/T$80*1000</f>
        <v>#DIV/0!</v>
      </c>
      <c r="U92" s="0" t="e">
        <f aca="false">U84/U$80*1000</f>
        <v>#DIV/0!</v>
      </c>
      <c r="V92" s="0" t="e">
        <f aca="false">V84/V$80*1000</f>
        <v>#DIV/0!</v>
      </c>
      <c r="Y92" s="0" t="str">
        <f aca="false">O92</f>
        <v>GWP</v>
      </c>
      <c r="Z92" s="0" t="e">
        <f aca="false">E92+P92</f>
        <v>#DIV/0!</v>
      </c>
      <c r="AA92" s="0" t="e">
        <f aca="false">F92+Q92</f>
        <v>#DIV/0!</v>
      </c>
      <c r="AB92" s="0" t="e">
        <f aca="false">G92+R92</f>
        <v>#DIV/0!</v>
      </c>
      <c r="AC92" s="0" t="e">
        <f aca="false">H92+S92</f>
        <v>#DIV/0!</v>
      </c>
      <c r="AD92" s="0" t="e">
        <f aca="false">I92+T92</f>
        <v>#DIV/0!</v>
      </c>
      <c r="AE92" s="0" t="e">
        <f aca="false">J92+U92</f>
        <v>#DIV/0!</v>
      </c>
      <c r="AF92" s="0" t="e">
        <f aca="false">K92+V92</f>
        <v>#DIV/0!</v>
      </c>
      <c r="AI92" s="0" t="str">
        <f aca="false">Y92</f>
        <v>GWP</v>
      </c>
      <c r="AJ92" s="0" t="n">
        <f aca="false">E92</f>
        <v>86.6528142454328</v>
      </c>
      <c r="AK92" s="0" t="e">
        <f aca="false">P92</f>
        <v>#DIV/0!</v>
      </c>
      <c r="AL92" s="0" t="e">
        <f aca="false">AJ92+AK92</f>
        <v>#DIV/0!</v>
      </c>
      <c r="AM92" s="14" t="n">
        <f aca="false">F92</f>
        <v>89.6514006824417</v>
      </c>
      <c r="AN92" s="13" t="e">
        <f aca="false">Q92</f>
        <v>#DIV/0!</v>
      </c>
      <c r="AO92" s="13" t="e">
        <f aca="false">AM92+AN92</f>
        <v>#DIV/0!</v>
      </c>
      <c r="AP92" s="14" t="n">
        <f aca="false">G92</f>
        <v>52.3353544769933</v>
      </c>
      <c r="AQ92" s="13" t="e">
        <f aca="false">R92</f>
        <v>#DIV/0!</v>
      </c>
      <c r="AR92" s="13" t="e">
        <f aca="false">AP92+AQ92</f>
        <v>#DIV/0!</v>
      </c>
      <c r="AS92" s="14" t="n">
        <f aca="false">H92</f>
        <v>50.5991821009017</v>
      </c>
      <c r="AT92" s="13" t="e">
        <f aca="false">S92</f>
        <v>#DIV/0!</v>
      </c>
      <c r="AU92" s="13" t="e">
        <f aca="false">AS92+AT92</f>
        <v>#DIV/0!</v>
      </c>
      <c r="AV92" s="14" t="n">
        <f aca="false">I92</f>
        <v>87.0472934830333</v>
      </c>
      <c r="AW92" s="13" t="e">
        <f aca="false">T92</f>
        <v>#DIV/0!</v>
      </c>
      <c r="AX92" s="13" t="e">
        <f aca="false">AV92+AW92</f>
        <v>#DIV/0!</v>
      </c>
      <c r="AY92" s="14" t="n">
        <f aca="false">J92</f>
        <v>44.8044437684299</v>
      </c>
      <c r="AZ92" s="13" t="e">
        <f aca="false">U92</f>
        <v>#DIV/0!</v>
      </c>
      <c r="BA92" s="13" t="e">
        <f aca="false">AY92+AZ92</f>
        <v>#DIV/0!</v>
      </c>
      <c r="BB92" s="14" t="n">
        <f aca="false">K92</f>
        <v>49.5893607581122</v>
      </c>
      <c r="BC92" s="13" t="e">
        <f aca="false">V92</f>
        <v>#DIV/0!</v>
      </c>
      <c r="BD92" s="13" t="e">
        <f aca="false">BB92+BC92</f>
        <v>#DIV/0!</v>
      </c>
    </row>
    <row r="93" customFormat="false" ht="15" hidden="true" customHeight="false" outlineLevel="1" collapsed="false">
      <c r="D93" s="0" t="str">
        <f aca="false">Production!K35</f>
        <v>Htox</v>
      </c>
      <c r="E93" s="0" t="n">
        <f aca="false">Production!L35</f>
        <v>0.115903522221953</v>
      </c>
      <c r="F93" s="0" t="n">
        <f aca="false">Production!M35</f>
        <v>0.174290634680358</v>
      </c>
      <c r="G93" s="0" t="n">
        <f aca="false">Production!N35</f>
        <v>0.0173704982476526</v>
      </c>
      <c r="H93" s="0" t="n">
        <f aca="false">Production!O35</f>
        <v>0.02945644675635</v>
      </c>
      <c r="I93" s="0" t="n">
        <f aca="false">Production!P35</f>
        <v>0.0271297748228062</v>
      </c>
      <c r="J93" s="0" t="n">
        <f aca="false">Production!Q35</f>
        <v>0.104049828097105</v>
      </c>
      <c r="K93" s="0" t="n">
        <f aca="false">Production!R35</f>
        <v>0.0998554432461426</v>
      </c>
      <c r="L93" s="0" t="str">
        <f aca="false">Production!S35</f>
        <v>mCTUh</v>
      </c>
      <c r="O93" s="0" t="str">
        <f aca="false">D93</f>
        <v>Htox</v>
      </c>
      <c r="P93" s="0" t="e">
        <f aca="false">P85/P$80*1000</f>
        <v>#DIV/0!</v>
      </c>
      <c r="Q93" s="0" t="e">
        <f aca="false">Q85/Q$80*1000</f>
        <v>#DIV/0!</v>
      </c>
      <c r="R93" s="0" t="e">
        <f aca="false">R85/R$80*1000</f>
        <v>#DIV/0!</v>
      </c>
      <c r="S93" s="0" t="e">
        <f aca="false">S85/S$80*1000</f>
        <v>#DIV/0!</v>
      </c>
      <c r="T93" s="0" t="e">
        <f aca="false">T85/T$80*1000</f>
        <v>#DIV/0!</v>
      </c>
      <c r="U93" s="0" t="e">
        <f aca="false">U85/U$80*1000</f>
        <v>#DIV/0!</v>
      </c>
      <c r="V93" s="0" t="e">
        <f aca="false">V85/V$80*1000</f>
        <v>#DIV/0!</v>
      </c>
      <c r="Y93" s="0" t="str">
        <f aca="false">O93</f>
        <v>Htox</v>
      </c>
      <c r="Z93" s="0" t="e">
        <f aca="false">E93+P93</f>
        <v>#DIV/0!</v>
      </c>
      <c r="AA93" s="0" t="e">
        <f aca="false">F93+Q93</f>
        <v>#DIV/0!</v>
      </c>
      <c r="AB93" s="0" t="e">
        <f aca="false">G93+R93</f>
        <v>#DIV/0!</v>
      </c>
      <c r="AC93" s="0" t="e">
        <f aca="false">H93+S93</f>
        <v>#DIV/0!</v>
      </c>
      <c r="AD93" s="0" t="e">
        <f aca="false">I93+T93</f>
        <v>#DIV/0!</v>
      </c>
      <c r="AE93" s="0" t="e">
        <f aca="false">J93+U93</f>
        <v>#DIV/0!</v>
      </c>
      <c r="AF93" s="0" t="e">
        <f aca="false">K93+V93</f>
        <v>#DIV/0!</v>
      </c>
      <c r="AG93" s="0" t="str">
        <f aca="false">L93</f>
        <v>mCTUh</v>
      </c>
      <c r="AI93" s="0" t="str">
        <f aca="false">Y93</f>
        <v>Htox</v>
      </c>
      <c r="AJ93" s="0" t="n">
        <f aca="false">E93</f>
        <v>0.115903522221953</v>
      </c>
      <c r="AK93" s="0" t="e">
        <f aca="false">P93</f>
        <v>#DIV/0!</v>
      </c>
      <c r="AL93" s="0" t="e">
        <f aca="false">AJ93+AK93</f>
        <v>#DIV/0!</v>
      </c>
      <c r="AM93" s="14" t="n">
        <f aca="false">F93</f>
        <v>0.174290634680358</v>
      </c>
      <c r="AN93" s="13" t="e">
        <f aca="false">Q93</f>
        <v>#DIV/0!</v>
      </c>
      <c r="AO93" s="13" t="e">
        <f aca="false">AM93+AN93</f>
        <v>#DIV/0!</v>
      </c>
      <c r="AP93" s="14" t="n">
        <f aca="false">G93</f>
        <v>0.0173704982476526</v>
      </c>
      <c r="AQ93" s="13" t="e">
        <f aca="false">R93</f>
        <v>#DIV/0!</v>
      </c>
      <c r="AR93" s="13" t="e">
        <f aca="false">AP93+AQ93</f>
        <v>#DIV/0!</v>
      </c>
      <c r="AS93" s="14" t="n">
        <f aca="false">H93</f>
        <v>0.02945644675635</v>
      </c>
      <c r="AT93" s="13" t="e">
        <f aca="false">S93</f>
        <v>#DIV/0!</v>
      </c>
      <c r="AU93" s="13" t="e">
        <f aca="false">AS93+AT93</f>
        <v>#DIV/0!</v>
      </c>
      <c r="AV93" s="14" t="n">
        <f aca="false">I93</f>
        <v>0.0271297748228062</v>
      </c>
      <c r="AW93" s="13" t="e">
        <f aca="false">T93</f>
        <v>#DIV/0!</v>
      </c>
      <c r="AX93" s="13" t="e">
        <f aca="false">AV93+AW93</f>
        <v>#DIV/0!</v>
      </c>
      <c r="AY93" s="14" t="n">
        <f aca="false">J93</f>
        <v>0.104049828097105</v>
      </c>
      <c r="AZ93" s="13" t="e">
        <f aca="false">U93</f>
        <v>#DIV/0!</v>
      </c>
      <c r="BA93" s="13" t="e">
        <f aca="false">AY93+AZ93</f>
        <v>#DIV/0!</v>
      </c>
      <c r="BB93" s="14" t="n">
        <f aca="false">K93</f>
        <v>0.0998554432461426</v>
      </c>
      <c r="BC93" s="13" t="e">
        <f aca="false">V93</f>
        <v>#DIV/0!</v>
      </c>
      <c r="BD93" s="13" t="e">
        <f aca="false">BB93+BC93</f>
        <v>#DIV/0!</v>
      </c>
    </row>
    <row r="94" customFormat="false" ht="15" hidden="true" customHeight="false" outlineLevel="1" collapsed="false">
      <c r="D94" s="0" t="str">
        <f aca="false">Production!K36</f>
        <v>RDP</v>
      </c>
      <c r="E94" s="0" t="n">
        <f aca="false">Production!L36</f>
        <v>0.0361930848658929</v>
      </c>
      <c r="F94" s="0" t="n">
        <f aca="false">Production!M36</f>
        <v>0.00782460869798786</v>
      </c>
      <c r="G94" s="0" t="n">
        <f aca="false">Production!N36</f>
        <v>0.00530667917567065</v>
      </c>
      <c r="H94" s="0" t="n">
        <f aca="false">Production!O36</f>
        <v>0.0090884376033322</v>
      </c>
      <c r="I94" s="0" t="n">
        <f aca="false">Production!P36</f>
        <v>0.00802860189424826</v>
      </c>
      <c r="J94" s="0" t="n">
        <f aca="false">Production!Q36</f>
        <v>0.0317413820907937</v>
      </c>
      <c r="K94" s="0" t="n">
        <f aca="false">Production!R36</f>
        <v>0.0307600786326463</v>
      </c>
      <c r="L94" s="0" t="str">
        <f aca="false">Production!S36</f>
        <v>kg Sb eq</v>
      </c>
      <c r="O94" s="0" t="str">
        <f aca="false">D94</f>
        <v>RDP</v>
      </c>
      <c r="P94" s="0" t="e">
        <f aca="false">P86/P$80*1000</f>
        <v>#DIV/0!</v>
      </c>
      <c r="Q94" s="0" t="e">
        <f aca="false">Q86/Q$80*1000</f>
        <v>#DIV/0!</v>
      </c>
      <c r="R94" s="0" t="e">
        <f aca="false">R86/R$80*1000</f>
        <v>#DIV/0!</v>
      </c>
      <c r="S94" s="0" t="e">
        <f aca="false">S86/S$80*1000</f>
        <v>#DIV/0!</v>
      </c>
      <c r="T94" s="0" t="e">
        <f aca="false">T86/T$80*1000</f>
        <v>#DIV/0!</v>
      </c>
      <c r="U94" s="0" t="e">
        <f aca="false">U86/U$80*1000</f>
        <v>#DIV/0!</v>
      </c>
      <c r="V94" s="0" t="e">
        <f aca="false">V86/V$80*1000</f>
        <v>#DIV/0!</v>
      </c>
      <c r="Y94" s="0" t="str">
        <f aca="false">O94</f>
        <v>RDP</v>
      </c>
      <c r="Z94" s="0" t="e">
        <f aca="false">E94+P94</f>
        <v>#DIV/0!</v>
      </c>
      <c r="AA94" s="0" t="e">
        <f aca="false">F94+Q94</f>
        <v>#DIV/0!</v>
      </c>
      <c r="AB94" s="0" t="e">
        <f aca="false">G94+R94</f>
        <v>#DIV/0!</v>
      </c>
      <c r="AC94" s="0" t="e">
        <f aca="false">H94+S94</f>
        <v>#DIV/0!</v>
      </c>
      <c r="AD94" s="0" t="e">
        <f aca="false">I94+T94</f>
        <v>#DIV/0!</v>
      </c>
      <c r="AE94" s="0" t="e">
        <f aca="false">J94+U94</f>
        <v>#DIV/0!</v>
      </c>
      <c r="AF94" s="0" t="e">
        <f aca="false">K94+V94</f>
        <v>#DIV/0!</v>
      </c>
      <c r="AI94" s="0" t="str">
        <f aca="false">Y94</f>
        <v>RDP</v>
      </c>
      <c r="AJ94" s="0" t="n">
        <f aca="false">E94</f>
        <v>0.0361930848658929</v>
      </c>
      <c r="AK94" s="0" t="e">
        <f aca="false">P94</f>
        <v>#DIV/0!</v>
      </c>
      <c r="AL94" s="0" t="e">
        <f aca="false">AJ94+AK94</f>
        <v>#DIV/0!</v>
      </c>
      <c r="AM94" s="14" t="n">
        <f aca="false">F94</f>
        <v>0.00782460869798786</v>
      </c>
      <c r="AN94" s="13" t="e">
        <f aca="false">Q94</f>
        <v>#DIV/0!</v>
      </c>
      <c r="AO94" s="13" t="e">
        <f aca="false">AM94+AN94</f>
        <v>#DIV/0!</v>
      </c>
      <c r="AP94" s="14" t="n">
        <f aca="false">G94</f>
        <v>0.00530667917567065</v>
      </c>
      <c r="AQ94" s="13" t="e">
        <f aca="false">R94</f>
        <v>#DIV/0!</v>
      </c>
      <c r="AR94" s="13" t="e">
        <f aca="false">AP94+AQ94</f>
        <v>#DIV/0!</v>
      </c>
      <c r="AS94" s="14" t="n">
        <f aca="false">H94</f>
        <v>0.0090884376033322</v>
      </c>
      <c r="AT94" s="13" t="e">
        <f aca="false">S94</f>
        <v>#DIV/0!</v>
      </c>
      <c r="AU94" s="13" t="e">
        <f aca="false">AS94+AT94</f>
        <v>#DIV/0!</v>
      </c>
      <c r="AV94" s="14" t="n">
        <f aca="false">I94</f>
        <v>0.00802860189424826</v>
      </c>
      <c r="AW94" s="13" t="e">
        <f aca="false">T94</f>
        <v>#DIV/0!</v>
      </c>
      <c r="AX94" s="13" t="e">
        <f aca="false">AV94+AW94</f>
        <v>#DIV/0!</v>
      </c>
      <c r="AY94" s="14" t="n">
        <f aca="false">J94</f>
        <v>0.0317413820907937</v>
      </c>
      <c r="AZ94" s="13" t="e">
        <f aca="false">U94</f>
        <v>#DIV/0!</v>
      </c>
      <c r="BA94" s="13" t="e">
        <f aca="false">AY94+AZ94</f>
        <v>#DIV/0!</v>
      </c>
      <c r="BB94" s="14" t="n">
        <f aca="false">K94</f>
        <v>0.0307600786326463</v>
      </c>
      <c r="BC94" s="13" t="e">
        <f aca="false">V94</f>
        <v>#DIV/0!</v>
      </c>
      <c r="BD94" s="13" t="e">
        <f aca="false">BB94+BC94</f>
        <v>#DIV/0!</v>
      </c>
    </row>
    <row r="95" customFormat="false" ht="15" hidden="true" customHeight="false" outlineLevel="1" collapsed="false">
      <c r="D95" s="0" t="str">
        <f aca="false">Production!K37</f>
        <v>ODP</v>
      </c>
      <c r="E95" s="0" t="n">
        <f aca="false">Production!L37</f>
        <v>1.15426253549621E-005</v>
      </c>
      <c r="F95" s="0" t="n">
        <f aca="false">Production!M37</f>
        <v>7.78308779054209E-006</v>
      </c>
      <c r="G95" s="0" t="n">
        <f aca="false">Production!N37</f>
        <v>4.67149494824371E-006</v>
      </c>
      <c r="H95" s="0" t="n">
        <f aca="false">Production!O37</f>
        <v>4.65260473150084E-006</v>
      </c>
      <c r="I95" s="0" t="n">
        <f aca="false">Production!P37</f>
        <v>8.88690961550524E-006</v>
      </c>
      <c r="J95" s="0" t="n">
        <f aca="false">Production!Q37</f>
        <v>4.95361183448353E-006</v>
      </c>
      <c r="K95" s="0" t="n">
        <f aca="false">Production!R37</f>
        <v>3.90864395059779E-006</v>
      </c>
      <c r="L95" s="0" t="str">
        <f aca="false">Production!S37</f>
        <v>kg CFC-11 eq</v>
      </c>
      <c r="O95" s="0" t="str">
        <f aca="false">D95</f>
        <v>ODP</v>
      </c>
      <c r="P95" s="0" t="e">
        <f aca="false">P87/P$80*1000</f>
        <v>#DIV/0!</v>
      </c>
      <c r="Q95" s="0" t="e">
        <f aca="false">Q87/Q$80*1000</f>
        <v>#DIV/0!</v>
      </c>
      <c r="R95" s="0" t="e">
        <f aca="false">R87/R$80*1000</f>
        <v>#DIV/0!</v>
      </c>
      <c r="S95" s="0" t="e">
        <f aca="false">S87/S$80*1000</f>
        <v>#DIV/0!</v>
      </c>
      <c r="T95" s="0" t="e">
        <f aca="false">T87/T$80*1000</f>
        <v>#DIV/0!</v>
      </c>
      <c r="U95" s="0" t="e">
        <f aca="false">U87/U$80*1000</f>
        <v>#DIV/0!</v>
      </c>
      <c r="V95" s="0" t="e">
        <f aca="false">V87/V$80*1000</f>
        <v>#DIV/0!</v>
      </c>
      <c r="Y95" s="0" t="str">
        <f aca="false">O95</f>
        <v>ODP</v>
      </c>
      <c r="Z95" s="0" t="e">
        <f aca="false">E95+P95</f>
        <v>#DIV/0!</v>
      </c>
      <c r="AA95" s="0" t="e">
        <f aca="false">F95+Q95</f>
        <v>#DIV/0!</v>
      </c>
      <c r="AB95" s="0" t="e">
        <f aca="false">G95+R95</f>
        <v>#DIV/0!</v>
      </c>
      <c r="AC95" s="0" t="e">
        <f aca="false">H95+S95</f>
        <v>#DIV/0!</v>
      </c>
      <c r="AD95" s="0" t="e">
        <f aca="false">I95+T95</f>
        <v>#DIV/0!</v>
      </c>
      <c r="AE95" s="0" t="e">
        <f aca="false">J95+U95</f>
        <v>#DIV/0!</v>
      </c>
      <c r="AF95" s="0" t="e">
        <f aca="false">K95+V95</f>
        <v>#DIV/0!</v>
      </c>
      <c r="AI95" s="0" t="str">
        <f aca="false">Y95</f>
        <v>ODP</v>
      </c>
      <c r="AJ95" s="0" t="n">
        <f aca="false">E95</f>
        <v>1.15426253549621E-005</v>
      </c>
      <c r="AK95" s="0" t="e">
        <f aca="false">P95</f>
        <v>#DIV/0!</v>
      </c>
      <c r="AL95" s="0" t="e">
        <f aca="false">AJ95+AK95</f>
        <v>#DIV/0!</v>
      </c>
      <c r="AM95" s="14" t="n">
        <f aca="false">F95</f>
        <v>7.78308779054209E-006</v>
      </c>
      <c r="AN95" s="13" t="e">
        <f aca="false">Q95</f>
        <v>#DIV/0!</v>
      </c>
      <c r="AO95" s="13" t="e">
        <f aca="false">AM95+AN95</f>
        <v>#DIV/0!</v>
      </c>
      <c r="AP95" s="14" t="n">
        <f aca="false">G95</f>
        <v>4.67149494824371E-006</v>
      </c>
      <c r="AQ95" s="13" t="e">
        <f aca="false">R95</f>
        <v>#DIV/0!</v>
      </c>
      <c r="AR95" s="13" t="e">
        <f aca="false">AP95+AQ95</f>
        <v>#DIV/0!</v>
      </c>
      <c r="AS95" s="14" t="n">
        <f aca="false">H95</f>
        <v>4.65260473150084E-006</v>
      </c>
      <c r="AT95" s="13" t="e">
        <f aca="false">S95</f>
        <v>#DIV/0!</v>
      </c>
      <c r="AU95" s="13" t="e">
        <f aca="false">AS95+AT95</f>
        <v>#DIV/0!</v>
      </c>
      <c r="AV95" s="14" t="n">
        <f aca="false">I95</f>
        <v>8.88690961550524E-006</v>
      </c>
      <c r="AW95" s="13" t="e">
        <f aca="false">T95</f>
        <v>#DIV/0!</v>
      </c>
      <c r="AX95" s="13" t="e">
        <f aca="false">AV95+AW95</f>
        <v>#DIV/0!</v>
      </c>
      <c r="AY95" s="14" t="n">
        <f aca="false">J95</f>
        <v>4.95361183448353E-006</v>
      </c>
      <c r="AZ95" s="13" t="e">
        <f aca="false">U95</f>
        <v>#DIV/0!</v>
      </c>
      <c r="BA95" s="13" t="e">
        <f aca="false">AY95+AZ95</f>
        <v>#DIV/0!</v>
      </c>
      <c r="BB95" s="14" t="n">
        <f aca="false">K95</f>
        <v>3.90864395059779E-006</v>
      </c>
      <c r="BC95" s="13" t="e">
        <f aca="false">V95</f>
        <v>#DIV/0!</v>
      </c>
      <c r="BD95" s="13" t="e">
        <f aca="false">BB95+BC95</f>
        <v>#DIV/0!</v>
      </c>
    </row>
    <row r="96" customFormat="false" ht="15" hidden="true" customHeight="false" outlineLevel="1" collapsed="false">
      <c r="D96" s="0" t="str">
        <f aca="false">Production!K38</f>
        <v>PMF</v>
      </c>
      <c r="E96" s="0" t="n">
        <f aca="false">Production!L38</f>
        <v>0.0731441400954694</v>
      </c>
      <c r="F96" s="0" t="n">
        <f aca="false">Production!M38</f>
        <v>0.0668877840311866</v>
      </c>
      <c r="G96" s="0" t="n">
        <f aca="false">Production!N38</f>
        <v>0.0415689868760868</v>
      </c>
      <c r="H96" s="0" t="n">
        <f aca="false">Production!O38</f>
        <v>0.0354701523130048</v>
      </c>
      <c r="I96" s="0" t="n">
        <f aca="false">Production!P38</f>
        <v>0.0475443768425014</v>
      </c>
      <c r="J96" s="0" t="n">
        <f aca="false">Production!Q38</f>
        <v>0.0407652740172023</v>
      </c>
      <c r="K96" s="0" t="n">
        <f aca="false">Production!R38</f>
        <v>0.0352538349760988</v>
      </c>
      <c r="L96" s="0" t="str">
        <f aca="false">Production!S38</f>
        <v>kg PM2.5 eq</v>
      </c>
      <c r="O96" s="0" t="str">
        <f aca="false">D96</f>
        <v>PMF</v>
      </c>
      <c r="P96" s="0" t="e">
        <f aca="false">P88/P$80*1000</f>
        <v>#DIV/0!</v>
      </c>
      <c r="Q96" s="0" t="e">
        <f aca="false">Q88/Q$80*1000</f>
        <v>#DIV/0!</v>
      </c>
      <c r="R96" s="0" t="e">
        <f aca="false">R88/R$80*1000</f>
        <v>#DIV/0!</v>
      </c>
      <c r="S96" s="0" t="e">
        <f aca="false">S88/S$80*1000</f>
        <v>#DIV/0!</v>
      </c>
      <c r="T96" s="0" t="e">
        <f aca="false">T88/T$80*1000</f>
        <v>#DIV/0!</v>
      </c>
      <c r="U96" s="0" t="e">
        <f aca="false">U88/U$80*1000</f>
        <v>#DIV/0!</v>
      </c>
      <c r="V96" s="0" t="e">
        <f aca="false">V88/V$80*1000</f>
        <v>#DIV/0!</v>
      </c>
      <c r="Y96" s="0" t="str">
        <f aca="false">O96</f>
        <v>PMF</v>
      </c>
      <c r="Z96" s="0" t="e">
        <f aca="false">E96+P96</f>
        <v>#DIV/0!</v>
      </c>
      <c r="AA96" s="0" t="e">
        <f aca="false">F96+Q96</f>
        <v>#DIV/0!</v>
      </c>
      <c r="AB96" s="0" t="e">
        <f aca="false">G96+R96</f>
        <v>#DIV/0!</v>
      </c>
      <c r="AC96" s="0" t="e">
        <f aca="false">H96+S96</f>
        <v>#DIV/0!</v>
      </c>
      <c r="AD96" s="0" t="e">
        <f aca="false">I96+T96</f>
        <v>#DIV/0!</v>
      </c>
      <c r="AE96" s="0" t="e">
        <f aca="false">J96+U96</f>
        <v>#DIV/0!</v>
      </c>
      <c r="AF96" s="0" t="e">
        <f aca="false">K96+V96</f>
        <v>#DIV/0!</v>
      </c>
      <c r="AI96" s="0" t="str">
        <f aca="false">Y96</f>
        <v>PMF</v>
      </c>
      <c r="AJ96" s="0" t="n">
        <f aca="false">E96</f>
        <v>0.0731441400954694</v>
      </c>
      <c r="AK96" s="0" t="e">
        <f aca="false">P96</f>
        <v>#DIV/0!</v>
      </c>
      <c r="AL96" s="0" t="e">
        <f aca="false">AJ96+AK96</f>
        <v>#DIV/0!</v>
      </c>
      <c r="AM96" s="14" t="n">
        <f aca="false">F96</f>
        <v>0.0668877840311866</v>
      </c>
      <c r="AN96" s="13" t="e">
        <f aca="false">Q96</f>
        <v>#DIV/0!</v>
      </c>
      <c r="AO96" s="13" t="e">
        <f aca="false">AM96+AN96</f>
        <v>#DIV/0!</v>
      </c>
      <c r="AP96" s="14" t="n">
        <f aca="false">G96</f>
        <v>0.0415689868760868</v>
      </c>
      <c r="AQ96" s="13" t="e">
        <f aca="false">R96</f>
        <v>#DIV/0!</v>
      </c>
      <c r="AR96" s="13" t="e">
        <f aca="false">AP96+AQ96</f>
        <v>#DIV/0!</v>
      </c>
      <c r="AS96" s="14" t="n">
        <f aca="false">H96</f>
        <v>0.0354701523130048</v>
      </c>
      <c r="AT96" s="13" t="e">
        <f aca="false">S96</f>
        <v>#DIV/0!</v>
      </c>
      <c r="AU96" s="13" t="e">
        <f aca="false">AS96+AT96</f>
        <v>#DIV/0!</v>
      </c>
      <c r="AV96" s="14" t="n">
        <f aca="false">I96</f>
        <v>0.0475443768425014</v>
      </c>
      <c r="AW96" s="13" t="e">
        <f aca="false">T96</f>
        <v>#DIV/0!</v>
      </c>
      <c r="AX96" s="13" t="e">
        <f aca="false">AV96+AW96</f>
        <v>#DIV/0!</v>
      </c>
      <c r="AY96" s="14" t="n">
        <f aca="false">J96</f>
        <v>0.0407652740172023</v>
      </c>
      <c r="AZ96" s="13" t="e">
        <f aca="false">U96</f>
        <v>#DIV/0!</v>
      </c>
      <c r="BA96" s="13" t="e">
        <f aca="false">AY96+AZ96</f>
        <v>#DIV/0!</v>
      </c>
      <c r="BB96" s="14" t="n">
        <f aca="false">K96</f>
        <v>0.0352538349760988</v>
      </c>
      <c r="BC96" s="13" t="e">
        <f aca="false">V96</f>
        <v>#DIV/0!</v>
      </c>
      <c r="BD96" s="13" t="e">
        <f aca="false">BB96+BC96</f>
        <v>#DIV/0!</v>
      </c>
    </row>
    <row r="97" customFormat="false" ht="15" hidden="true" customHeight="false" outlineLevel="1" collapsed="false"/>
    <row r="99" customFormat="false" ht="15" hidden="false" customHeight="false" outlineLevel="0" collapsed="false">
      <c r="A99" s="20"/>
      <c r="B99" s="21" t="s">
        <v>161</v>
      </c>
      <c r="E99" s="22"/>
      <c r="L99" s="21" t="str">
        <f aca="false">B99</f>
        <v>ADVANCED HYDROMETALLURGICAL RECYCLING</v>
      </c>
      <c r="O99" s="22"/>
      <c r="V99" s="21" t="str">
        <f aca="false">L99</f>
        <v>ADVANCED HYDROMETALLURGICAL RECYCLING</v>
      </c>
      <c r="Y99" s="22"/>
      <c r="AF99" s="21" t="str">
        <f aca="false">V99</f>
        <v>ADVANCED HYDROMETALLURGICAL RECYCLING</v>
      </c>
      <c r="AI99" s="22"/>
      <c r="AP99" s="20" t="str">
        <f aca="false">AF99</f>
        <v>ADVANCED HYDROMETALLURGICAL RECYCLING</v>
      </c>
      <c r="AS99" s="22"/>
      <c r="AZ99" s="21" t="str">
        <f aca="false">AP99</f>
        <v>ADVANCED HYDROMETALLURGICAL RECYCLING</v>
      </c>
      <c r="BC99" s="22"/>
      <c r="BJ99" s="21" t="str">
        <f aca="false">AZ99</f>
        <v>ADVANCED HYDROMETALLURGICAL RECYCLING</v>
      </c>
      <c r="BM99" s="22"/>
    </row>
    <row r="100" customFormat="false" ht="15" hidden="false" customHeight="false" outlineLevel="0" collapsed="false">
      <c r="B100" s="6" t="s">
        <v>162</v>
      </c>
      <c r="L100" s="27" t="s">
        <v>12</v>
      </c>
      <c r="V100" s="27" t="s">
        <v>163</v>
      </c>
      <c r="AF100" s="27" t="s">
        <v>164</v>
      </c>
      <c r="AO100" s="6"/>
      <c r="AP100" s="28" t="s">
        <v>165</v>
      </c>
      <c r="AZ100" s="27" t="s">
        <v>18</v>
      </c>
      <c r="BJ100" s="27" t="s">
        <v>19</v>
      </c>
    </row>
    <row r="101" customFormat="false" ht="15" hidden="false" customHeight="false" outlineLevel="0" collapsed="false">
      <c r="G101" s="0" t="s">
        <v>153</v>
      </c>
      <c r="H101" s="0" t="n">
        <f aca="false">E142</f>
        <v>158.317535552206</v>
      </c>
      <c r="J101" s="0" t="n">
        <f aca="false">H101</f>
        <v>158.317535552206</v>
      </c>
      <c r="K101" s="0" t="n">
        <f aca="false">H101</f>
        <v>158.317535552206</v>
      </c>
      <c r="L101" s="8"/>
      <c r="Q101" s="13" t="s">
        <v>153</v>
      </c>
      <c r="R101" s="13" t="n">
        <f aca="false">F142</f>
        <v>158.47437844641</v>
      </c>
      <c r="T101" s="13" t="n">
        <f aca="false">R101</f>
        <v>158.47437844641</v>
      </c>
      <c r="U101" s="13" t="n">
        <f aca="false">R101</f>
        <v>158.47437844641</v>
      </c>
      <c r="V101" s="8"/>
      <c r="AA101" s="13" t="s">
        <v>153</v>
      </c>
      <c r="AB101" s="13" t="n">
        <f aca="false">G142</f>
        <v>158.291084158831</v>
      </c>
      <c r="AD101" s="13" t="n">
        <f aca="false">AB101</f>
        <v>158.291084158831</v>
      </c>
      <c r="AE101" s="13" t="n">
        <f aca="false">AB101</f>
        <v>158.291084158831</v>
      </c>
      <c r="AF101" s="8"/>
      <c r="AK101" s="13" t="s">
        <v>153</v>
      </c>
      <c r="AL101" s="13" t="n">
        <f aca="false">I142</f>
        <v>159.43</v>
      </c>
      <c r="AN101" s="13" t="n">
        <f aca="false">AL101</f>
        <v>159.43</v>
      </c>
      <c r="AO101" s="13" t="n">
        <f aca="false">AL101</f>
        <v>159.43</v>
      </c>
      <c r="AP101" s="8"/>
      <c r="AU101" s="13" t="s">
        <v>153</v>
      </c>
      <c r="AV101" s="13" t="n">
        <f aca="false">T142</f>
        <v>159.43</v>
      </c>
      <c r="AX101" s="13" t="n">
        <f aca="false">AV101</f>
        <v>159.43</v>
      </c>
      <c r="AY101" s="13" t="n">
        <f aca="false">AV101</f>
        <v>159.43</v>
      </c>
      <c r="AZ101" s="8"/>
      <c r="BE101" s="13" t="s">
        <v>153</v>
      </c>
      <c r="BF101" s="13" t="n">
        <f aca="false">U142</f>
        <v>158.468209910082</v>
      </c>
      <c r="BH101" s="13" t="n">
        <f aca="false">BF101</f>
        <v>158.468209910082</v>
      </c>
      <c r="BI101" s="13" t="n">
        <f aca="false">BF101</f>
        <v>158.468209910082</v>
      </c>
      <c r="BJ101" s="8"/>
      <c r="BO101" s="13" t="s">
        <v>153</v>
      </c>
      <c r="BP101" s="13" t="n">
        <f aca="false">V142</f>
        <v>157.996995327638</v>
      </c>
      <c r="BR101" s="13" t="n">
        <f aca="false">BP101</f>
        <v>157.996995327638</v>
      </c>
      <c r="BS101" s="13" t="n">
        <f aca="false">BP101</f>
        <v>157.996995327638</v>
      </c>
    </row>
    <row r="102" customFormat="false" ht="15" hidden="false" customHeight="false" outlineLevel="0" collapsed="false">
      <c r="A102" s="9"/>
      <c r="B102" s="10" t="s">
        <v>166</v>
      </c>
      <c r="E102" s="11" t="str">
        <f aca="false">B100</f>
        <v>Na-Ion battery cell, prismatic, NaNMC(111)-HC (2021)</v>
      </c>
      <c r="L102" s="9" t="str">
        <f aca="false">B102</f>
        <v>Impact analysis - whole recycling</v>
      </c>
      <c r="O102" s="11" t="str">
        <f aca="false">L100</f>
        <v>Na-Ion battery cell, prismatic, NaMVP-HC (2021)</v>
      </c>
      <c r="V102" s="9" t="str">
        <f aca="false">L102</f>
        <v>Impact analysis - whole recycling</v>
      </c>
      <c r="Y102" s="11" t="str">
        <f aca="false">V100</f>
        <v>Recycling of Na-Ion battery cell, prismatic, NaMMO-HC (2021)</v>
      </c>
      <c r="AF102" s="9" t="str">
        <f aca="false">V102</f>
        <v>Impact analysis - whole recycling</v>
      </c>
      <c r="AI102" s="11" t="str">
        <f aca="false">AF100</f>
        <v>Na-Ion battery cell, prismatic, NaNMMT - NaNiMnMgTiO-HC (2021)</v>
      </c>
      <c r="AP102" s="9" t="str">
        <f aca="false">AF102</f>
        <v>Impact analysis - whole recycling</v>
      </c>
      <c r="AS102" s="11" t="str">
        <f aca="false">AP100</f>
        <v>PBD - prussian blue</v>
      </c>
      <c r="AZ102" s="9" t="str">
        <f aca="false">AP102</f>
        <v>Impact analysis - whole recycling</v>
      </c>
      <c r="BC102" s="11" t="str">
        <f aca="false">AZ100</f>
        <v>Li-Ion battery cell, prismatic, NMC622-C (2021)</v>
      </c>
      <c r="BJ102" s="9" t="str">
        <f aca="false">AP102</f>
        <v>Impact analysis - whole recycling</v>
      </c>
      <c r="BM102" s="11" t="str">
        <f aca="false">BJ100</f>
        <v>Li-Ion battery cell, prismatic, LFP-C (2021)</v>
      </c>
    </row>
    <row r="103" customFormat="false" ht="15" hidden="false" customHeight="false" outlineLevel="0" collapsed="false">
      <c r="B103" s="0" t="s">
        <v>27</v>
      </c>
      <c r="C103" s="0" t="s">
        <v>28</v>
      </c>
      <c r="D103" s="0" t="s">
        <v>29</v>
      </c>
      <c r="E103" s="0" t="s">
        <v>30</v>
      </c>
      <c r="F103" s="0" t="s">
        <v>31</v>
      </c>
      <c r="G103" s="0" t="s">
        <v>30</v>
      </c>
      <c r="H103" s="0" t="s">
        <v>32</v>
      </c>
      <c r="I103" s="0" t="s">
        <v>30</v>
      </c>
      <c r="J103" s="0" t="s">
        <v>167</v>
      </c>
      <c r="K103" s="0" t="s">
        <v>168</v>
      </c>
      <c r="L103" s="14" t="s">
        <v>27</v>
      </c>
      <c r="M103" s="13" t="s">
        <v>28</v>
      </c>
      <c r="N103" s="13" t="s">
        <v>29</v>
      </c>
      <c r="O103" s="13" t="s">
        <v>30</v>
      </c>
      <c r="P103" s="13" t="s">
        <v>31</v>
      </c>
      <c r="Q103" s="13" t="s">
        <v>30</v>
      </c>
      <c r="R103" s="13" t="s">
        <v>32</v>
      </c>
      <c r="S103" s="13" t="s">
        <v>30</v>
      </c>
      <c r="T103" s="13" t="s">
        <v>167</v>
      </c>
      <c r="U103" s="13" t="s">
        <v>168</v>
      </c>
      <c r="V103" s="14" t="s">
        <v>27</v>
      </c>
      <c r="W103" s="13" t="s">
        <v>28</v>
      </c>
      <c r="X103" s="13" t="s">
        <v>29</v>
      </c>
      <c r="Y103" s="13" t="s">
        <v>30</v>
      </c>
      <c r="Z103" s="13" t="s">
        <v>31</v>
      </c>
      <c r="AA103" s="13" t="s">
        <v>30</v>
      </c>
      <c r="AB103" s="13" t="s">
        <v>32</v>
      </c>
      <c r="AC103" s="13" t="s">
        <v>30</v>
      </c>
      <c r="AD103" s="13" t="s">
        <v>167</v>
      </c>
      <c r="AE103" s="13" t="s">
        <v>168</v>
      </c>
      <c r="AF103" s="14" t="s">
        <v>27</v>
      </c>
      <c r="AG103" s="13" t="s">
        <v>28</v>
      </c>
      <c r="AH103" s="13" t="s">
        <v>29</v>
      </c>
      <c r="AI103" s="13" t="s">
        <v>30</v>
      </c>
      <c r="AJ103" s="13" t="s">
        <v>31</v>
      </c>
      <c r="AK103" s="13" t="s">
        <v>30</v>
      </c>
      <c r="AL103" s="13" t="s">
        <v>32</v>
      </c>
      <c r="AM103" s="13" t="s">
        <v>30</v>
      </c>
      <c r="AN103" s="13" t="s">
        <v>167</v>
      </c>
      <c r="AO103" s="13" t="s">
        <v>168</v>
      </c>
      <c r="AP103" s="14" t="s">
        <v>27</v>
      </c>
      <c r="AQ103" s="13" t="s">
        <v>28</v>
      </c>
      <c r="AR103" s="13" t="s">
        <v>29</v>
      </c>
      <c r="AS103" s="13" t="s">
        <v>30</v>
      </c>
      <c r="AT103" s="13" t="s">
        <v>31</v>
      </c>
      <c r="AU103" s="13" t="s">
        <v>30</v>
      </c>
      <c r="AV103" s="13" t="s">
        <v>32</v>
      </c>
      <c r="AW103" s="13" t="s">
        <v>30</v>
      </c>
      <c r="AX103" s="13" t="s">
        <v>167</v>
      </c>
      <c r="AY103" s="13" t="s">
        <v>168</v>
      </c>
      <c r="AZ103" s="14" t="s">
        <v>27</v>
      </c>
      <c r="BA103" s="13" t="s">
        <v>28</v>
      </c>
      <c r="BB103" s="13" t="s">
        <v>29</v>
      </c>
      <c r="BC103" s="13" t="s">
        <v>30</v>
      </c>
      <c r="BD103" s="13" t="s">
        <v>31</v>
      </c>
      <c r="BE103" s="13" t="s">
        <v>30</v>
      </c>
      <c r="BF103" s="13" t="s">
        <v>32</v>
      </c>
      <c r="BG103" s="13" t="s">
        <v>30</v>
      </c>
      <c r="BH103" s="13" t="s">
        <v>167</v>
      </c>
      <c r="BI103" s="13" t="s">
        <v>168</v>
      </c>
      <c r="BJ103" s="14" t="s">
        <v>27</v>
      </c>
      <c r="BK103" s="13" t="s">
        <v>28</v>
      </c>
      <c r="BL103" s="13" t="s">
        <v>29</v>
      </c>
      <c r="BM103" s="13" t="s">
        <v>30</v>
      </c>
      <c r="BN103" s="13" t="s">
        <v>31</v>
      </c>
      <c r="BO103" s="13" t="s">
        <v>30</v>
      </c>
      <c r="BP103" s="13" t="s">
        <v>32</v>
      </c>
      <c r="BQ103" s="13" t="s">
        <v>30</v>
      </c>
      <c r="BR103" s="13" t="s">
        <v>167</v>
      </c>
      <c r="BS103" s="13" t="s">
        <v>168</v>
      </c>
      <c r="BW103" s="13" t="s">
        <v>27</v>
      </c>
      <c r="BX103" s="13" t="s">
        <v>28</v>
      </c>
      <c r="BY103" s="13" t="s">
        <v>29</v>
      </c>
      <c r="BZ103" s="13" t="s">
        <v>30</v>
      </c>
      <c r="CA103" s="13" t="s">
        <v>31</v>
      </c>
      <c r="CB103" s="13" t="s">
        <v>30</v>
      </c>
      <c r="CC103" s="13" t="s">
        <v>32</v>
      </c>
      <c r="CD103" s="13" t="s">
        <v>30</v>
      </c>
    </row>
    <row r="104" customFormat="false" ht="15" hidden="false" customHeight="false" outlineLevel="0" collapsed="false">
      <c r="B104" s="0" t="s">
        <v>33</v>
      </c>
      <c r="H104" s="0" t="n">
        <v>-0.09782</v>
      </c>
      <c r="I104" s="0" t="s">
        <v>34</v>
      </c>
      <c r="J104" s="0" t="n">
        <f aca="false">H123</f>
        <v>-0.08638</v>
      </c>
      <c r="K104" s="0" t="n">
        <f aca="false">H104-J104</f>
        <v>-0.01144</v>
      </c>
      <c r="L104" s="14" t="s">
        <v>33</v>
      </c>
      <c r="R104" s="0" t="n">
        <v>-0.03407</v>
      </c>
      <c r="S104" s="13" t="s">
        <v>34</v>
      </c>
      <c r="T104" s="13" t="n">
        <f aca="false">R123</f>
        <v>-0.02065</v>
      </c>
      <c r="U104" s="13" t="n">
        <f aca="false">R104-T104</f>
        <v>-0.01342</v>
      </c>
      <c r="V104" s="14" t="s">
        <v>33</v>
      </c>
      <c r="AB104" s="0" t="n">
        <v>-0.04618</v>
      </c>
      <c r="AC104" s="13" t="s">
        <v>34</v>
      </c>
      <c r="AD104" s="13" t="n">
        <f aca="false">AB123</f>
        <v>-0.03524</v>
      </c>
      <c r="AE104" s="13" t="n">
        <f aca="false">AB104-AD104</f>
        <v>-0.01094</v>
      </c>
      <c r="AF104" s="14" t="s">
        <v>33</v>
      </c>
      <c r="AL104" s="0" t="n">
        <v>-0.0532</v>
      </c>
      <c r="AM104" s="13" t="s">
        <v>34</v>
      </c>
      <c r="AN104" s="13" t="n">
        <f aca="false">AL123</f>
        <v>-0.04351</v>
      </c>
      <c r="AO104" s="13" t="n">
        <f aca="false">AL104-AN104</f>
        <v>-0.00969</v>
      </c>
      <c r="AP104" s="14" t="s">
        <v>33</v>
      </c>
      <c r="AV104" s="0" t="n">
        <v>-0.0449</v>
      </c>
      <c r="AW104" s="13" t="s">
        <v>34</v>
      </c>
      <c r="AX104" s="13" t="n">
        <f aca="false">AV123</f>
        <v>-0.02287</v>
      </c>
      <c r="AY104" s="13" t="n">
        <f aca="false">AV104-AX104</f>
        <v>-0.02203</v>
      </c>
      <c r="AZ104" s="14" t="s">
        <v>33</v>
      </c>
      <c r="BF104" s="0" t="n">
        <v>-0.04759</v>
      </c>
      <c r="BG104" s="13" t="s">
        <v>34</v>
      </c>
      <c r="BH104" s="13" t="n">
        <f aca="false">BF123</f>
        <v>-0.03579</v>
      </c>
      <c r="BI104" s="13" t="n">
        <f aca="false">BF104-BH104</f>
        <v>-0.0118</v>
      </c>
      <c r="BJ104" s="14" t="s">
        <v>33</v>
      </c>
      <c r="BP104" s="0" t="n">
        <v>-0.01838</v>
      </c>
      <c r="BQ104" s="13" t="s">
        <v>34</v>
      </c>
      <c r="BR104" s="13" t="n">
        <f aca="false">BP123</f>
        <v>0.00066</v>
      </c>
      <c r="BS104" s="13" t="n">
        <f aca="false">BP104-BR104</f>
        <v>-0.01904</v>
      </c>
      <c r="BW104" s="13" t="s">
        <v>33</v>
      </c>
      <c r="CC104" s="0" t="n">
        <v>-0.07082</v>
      </c>
      <c r="CD104" s="13" t="s">
        <v>34</v>
      </c>
    </row>
    <row r="105" customFormat="false" ht="15" hidden="false" customHeight="false" outlineLevel="0" collapsed="false">
      <c r="B105" s="0" t="s">
        <v>35</v>
      </c>
      <c r="H105" s="0" t="n">
        <v>-5.05023</v>
      </c>
      <c r="I105" s="0" t="s">
        <v>36</v>
      </c>
      <c r="J105" s="0" t="n">
        <f aca="false">H124</f>
        <v>-3.57547</v>
      </c>
      <c r="K105" s="0" t="n">
        <f aca="false">H105-J105</f>
        <v>-1.47476</v>
      </c>
      <c r="L105" s="14" t="s">
        <v>35</v>
      </c>
      <c r="R105" s="0" t="n">
        <v>-1.31878</v>
      </c>
      <c r="S105" s="13" t="s">
        <v>36</v>
      </c>
      <c r="T105" s="13" t="n">
        <f aca="false">R124</f>
        <v>0.44375</v>
      </c>
      <c r="U105" s="13" t="n">
        <f aca="false">R105-T105</f>
        <v>-1.76253</v>
      </c>
      <c r="V105" s="14" t="s">
        <v>35</v>
      </c>
      <c r="AB105" s="0" t="n">
        <v>-1.00348</v>
      </c>
      <c r="AC105" s="13" t="s">
        <v>36</v>
      </c>
      <c r="AD105" s="13" t="n">
        <f aca="false">AB124</f>
        <v>0.41071</v>
      </c>
      <c r="AE105" s="13" t="n">
        <f aca="false">AB105-AD105</f>
        <v>-1.41419</v>
      </c>
      <c r="AF105" s="14" t="s">
        <v>35</v>
      </c>
      <c r="AL105" s="0" t="n">
        <v>-2.11352</v>
      </c>
      <c r="AM105" s="13" t="s">
        <v>36</v>
      </c>
      <c r="AN105" s="13" t="n">
        <f aca="false">AL124</f>
        <v>-0.39502</v>
      </c>
      <c r="AO105" s="13" t="n">
        <f aca="false">AL105-AN105</f>
        <v>-1.7185</v>
      </c>
      <c r="AP105" s="14" t="s">
        <v>35</v>
      </c>
      <c r="AV105" s="0" t="n">
        <v>-2.09008</v>
      </c>
      <c r="AW105" s="13" t="s">
        <v>36</v>
      </c>
      <c r="AX105" s="13" t="n">
        <f aca="false">AV124</f>
        <v>0.84662</v>
      </c>
      <c r="AY105" s="13" t="n">
        <f aca="false">AV105-AX105</f>
        <v>-2.9367</v>
      </c>
      <c r="AZ105" s="14" t="s">
        <v>35</v>
      </c>
      <c r="BF105" s="0" t="n">
        <v>-2.75495</v>
      </c>
      <c r="BG105" s="13" t="s">
        <v>36</v>
      </c>
      <c r="BH105" s="13" t="n">
        <f aca="false">BF124</f>
        <v>-1.9551</v>
      </c>
      <c r="BI105" s="13" t="n">
        <f aca="false">BF105-BH105</f>
        <v>-0.79985</v>
      </c>
      <c r="BJ105" s="14" t="s">
        <v>35</v>
      </c>
      <c r="BP105" s="0" t="n">
        <v>-1.03389</v>
      </c>
      <c r="BQ105" s="13" t="s">
        <v>36</v>
      </c>
      <c r="BR105" s="13" t="n">
        <f aca="false">BP124</f>
        <v>0.27169</v>
      </c>
      <c r="BS105" s="13" t="n">
        <f aca="false">BP105-BR105</f>
        <v>-1.30558</v>
      </c>
      <c r="BW105" s="13" t="s">
        <v>35</v>
      </c>
      <c r="CC105" s="0" t="n">
        <v>0.39914</v>
      </c>
      <c r="CD105" s="13" t="s">
        <v>36</v>
      </c>
    </row>
    <row r="106" customFormat="false" ht="15" hidden="false" customHeight="false" outlineLevel="0" collapsed="false">
      <c r="B106" s="0" t="s">
        <v>37</v>
      </c>
      <c r="H106" s="0" t="n">
        <v>-360.81595</v>
      </c>
      <c r="I106" s="0" t="s">
        <v>38</v>
      </c>
      <c r="J106" s="0" t="n">
        <f aca="false">H125</f>
        <v>-314.46931</v>
      </c>
      <c r="K106" s="0" t="n">
        <f aca="false">H106-J106</f>
        <v>-46.34664</v>
      </c>
      <c r="L106" s="14" t="s">
        <v>37</v>
      </c>
      <c r="R106" s="0" t="n">
        <v>-44.86203</v>
      </c>
      <c r="S106" s="13" t="s">
        <v>38</v>
      </c>
      <c r="T106" s="13" t="n">
        <f aca="false">R125</f>
        <v>10.86965</v>
      </c>
      <c r="U106" s="13" t="n">
        <f aca="false">R106-T106</f>
        <v>-55.73168</v>
      </c>
      <c r="V106" s="14" t="s">
        <v>37</v>
      </c>
      <c r="AB106" s="0" t="n">
        <v>-33.52197</v>
      </c>
      <c r="AC106" s="13" t="s">
        <v>38</v>
      </c>
      <c r="AD106" s="13" t="n">
        <f aca="false">AB125</f>
        <v>10.3078</v>
      </c>
      <c r="AE106" s="13" t="n">
        <f aca="false">AB106-AD106</f>
        <v>-43.82977</v>
      </c>
      <c r="AF106" s="14" t="s">
        <v>37</v>
      </c>
      <c r="AL106" s="0" t="n">
        <v>-92.58671</v>
      </c>
      <c r="AM106" s="13" t="s">
        <v>38</v>
      </c>
      <c r="AN106" s="13" t="n">
        <f aca="false">AL125</f>
        <v>-49.93964</v>
      </c>
      <c r="AO106" s="13" t="n">
        <f aca="false">AL106-AN106</f>
        <v>-42.64707</v>
      </c>
      <c r="AP106" s="14" t="s">
        <v>37</v>
      </c>
      <c r="AV106" s="12" t="n">
        <v>-73.3263</v>
      </c>
      <c r="AW106" s="13" t="s">
        <v>38</v>
      </c>
      <c r="AX106" s="13" t="n">
        <f aca="false">AV125</f>
        <v>18.48654</v>
      </c>
      <c r="AY106" s="13" t="n">
        <f aca="false">AV106-AX106</f>
        <v>-91.81284</v>
      </c>
      <c r="AZ106" s="14" t="s">
        <v>37</v>
      </c>
      <c r="BF106" s="0" t="n">
        <v>-804.08807</v>
      </c>
      <c r="BG106" s="13" t="s">
        <v>38</v>
      </c>
      <c r="BH106" s="13" t="n">
        <f aca="false">BF125</f>
        <v>-165.55289</v>
      </c>
      <c r="BI106" s="13" t="n">
        <f aca="false">BF106-BH106</f>
        <v>-638.53518</v>
      </c>
      <c r="BJ106" s="14" t="s">
        <v>37</v>
      </c>
      <c r="BP106" s="0" t="n">
        <v>-1020.26158</v>
      </c>
      <c r="BQ106" s="13" t="s">
        <v>38</v>
      </c>
      <c r="BR106" s="13" t="n">
        <f aca="false">BP125</f>
        <v>9.60638</v>
      </c>
      <c r="BS106" s="13" t="n">
        <f aca="false">BP106-BR106</f>
        <v>-1029.86796</v>
      </c>
      <c r="BW106" s="13" t="s">
        <v>37</v>
      </c>
      <c r="CC106" s="0" t="n">
        <v>2.69396</v>
      </c>
      <c r="CD106" s="13" t="s">
        <v>38</v>
      </c>
    </row>
    <row r="107" customFormat="false" ht="15" hidden="false" customHeight="false" outlineLevel="0" collapsed="false">
      <c r="B107" s="0" t="s">
        <v>39</v>
      </c>
      <c r="H107" s="0" t="n">
        <v>-0.00151</v>
      </c>
      <c r="I107" s="0" t="s">
        <v>40</v>
      </c>
      <c r="J107" s="0" t="n">
        <f aca="false">H126</f>
        <v>-0.00113</v>
      </c>
      <c r="K107" s="0" t="n">
        <f aca="false">H107-J107</f>
        <v>-0.00038</v>
      </c>
      <c r="L107" s="14" t="s">
        <v>39</v>
      </c>
      <c r="R107" s="12" t="n">
        <v>-4.94247E-005</v>
      </c>
      <c r="S107" s="13" t="s">
        <v>40</v>
      </c>
      <c r="T107" s="13" t="n">
        <f aca="false">R126</f>
        <v>0.00045</v>
      </c>
      <c r="U107" s="13" t="n">
        <f aca="false">R107-T107</f>
        <v>-0.0004994247</v>
      </c>
      <c r="V107" s="14" t="s">
        <v>39</v>
      </c>
      <c r="AB107" s="12" t="n">
        <v>4.128E-005</v>
      </c>
      <c r="AC107" s="13" t="s">
        <v>40</v>
      </c>
      <c r="AD107" s="13" t="n">
        <f aca="false">AB126</f>
        <v>0.00042</v>
      </c>
      <c r="AE107" s="13" t="n">
        <f aca="false">AB107-AD107</f>
        <v>-0.00037872</v>
      </c>
      <c r="AF107" s="14" t="s">
        <v>39</v>
      </c>
      <c r="AL107" s="0" t="n">
        <v>-0.00041</v>
      </c>
      <c r="AM107" s="13" t="s">
        <v>40</v>
      </c>
      <c r="AN107" s="13" t="n">
        <f aca="false">AL126</f>
        <v>6.27213E-005</v>
      </c>
      <c r="AO107" s="13" t="n">
        <f aca="false">AL107-AN107</f>
        <v>-0.0004727213</v>
      </c>
      <c r="AP107" s="14" t="s">
        <v>39</v>
      </c>
      <c r="AV107" s="12" t="n">
        <v>-0.00026</v>
      </c>
      <c r="AW107" s="13" t="s">
        <v>40</v>
      </c>
      <c r="AX107" s="13" t="n">
        <f aca="false">AV126</f>
        <v>0.00061</v>
      </c>
      <c r="AY107" s="13" t="n">
        <f aca="false">AV107-AX107</f>
        <v>-0.00087</v>
      </c>
      <c r="AZ107" s="14" t="s">
        <v>39</v>
      </c>
      <c r="BF107" s="0" t="n">
        <v>-0.00352</v>
      </c>
      <c r="BG107" s="13" t="s">
        <v>40</v>
      </c>
      <c r="BH107" s="13" t="n">
        <f aca="false">BF126</f>
        <v>-0.00104</v>
      </c>
      <c r="BI107" s="13" t="n">
        <f aca="false">BF107-BH107</f>
        <v>-0.00248</v>
      </c>
      <c r="BJ107" s="14" t="s">
        <v>39</v>
      </c>
      <c r="BP107" s="0" t="n">
        <v>-0.00407</v>
      </c>
      <c r="BQ107" s="13" t="s">
        <v>40</v>
      </c>
      <c r="BR107" s="13" t="n">
        <f aca="false">BP126</f>
        <v>-4.63087E-005</v>
      </c>
      <c r="BS107" s="13" t="n">
        <f aca="false">BP107-BR107</f>
        <v>-0.0040236913</v>
      </c>
      <c r="BW107" s="13" t="s">
        <v>39</v>
      </c>
      <c r="CC107" s="12" t="n">
        <v>0.00076</v>
      </c>
      <c r="CD107" s="13" t="s">
        <v>40</v>
      </c>
    </row>
    <row r="108" customFormat="false" ht="15" hidden="false" customHeight="false" outlineLevel="0" collapsed="false">
      <c r="B108" s="0" t="s">
        <v>41</v>
      </c>
      <c r="H108" s="12" t="n">
        <v>-4.37822E-006</v>
      </c>
      <c r="I108" s="13" t="s">
        <v>42</v>
      </c>
      <c r="J108" s="13" t="n">
        <f aca="false">H127</f>
        <v>-4.00005E-006</v>
      </c>
      <c r="K108" s="13" t="n">
        <f aca="false">H108-J108</f>
        <v>-3.78170000000001E-007</v>
      </c>
      <c r="L108" s="14" t="s">
        <v>41</v>
      </c>
      <c r="R108" s="12" t="n">
        <v>-4.05756E-007</v>
      </c>
      <c r="S108" s="13" t="s">
        <v>42</v>
      </c>
      <c r="T108" s="13" t="n">
        <f aca="false">R127</f>
        <v>5.5385E-008</v>
      </c>
      <c r="U108" s="13" t="n">
        <f aca="false">R108-T108</f>
        <v>-4.61141E-007</v>
      </c>
      <c r="V108" s="14" t="s">
        <v>41</v>
      </c>
      <c r="AB108" s="12" t="n">
        <v>-3.08629E-007</v>
      </c>
      <c r="AC108" s="13" t="s">
        <v>42</v>
      </c>
      <c r="AD108" s="13" t="n">
        <f aca="false">AB127</f>
        <v>4.83569E-008</v>
      </c>
      <c r="AE108" s="13" t="n">
        <f aca="false">AB108-AD108</f>
        <v>-3.569859E-007</v>
      </c>
      <c r="AF108" s="14" t="s">
        <v>41</v>
      </c>
      <c r="AL108" s="12" t="n">
        <v>-9.35174E-007</v>
      </c>
      <c r="AM108" s="13" t="s">
        <v>42</v>
      </c>
      <c r="AN108" s="13" t="n">
        <f aca="false">AL127</f>
        <v>-5.96885E-007</v>
      </c>
      <c r="AO108" s="13" t="n">
        <f aca="false">AL108-AN108</f>
        <v>-3.38289E-007</v>
      </c>
      <c r="AP108" s="14" t="s">
        <v>41</v>
      </c>
      <c r="AV108" s="12" t="n">
        <v>-6.56079E-007</v>
      </c>
      <c r="AW108" s="13" t="s">
        <v>42</v>
      </c>
      <c r="AX108" s="13" t="n">
        <f aca="false">AV127</f>
        <v>1.02817E-007</v>
      </c>
      <c r="AY108" s="13" t="n">
        <f aca="false">AV108-AX108</f>
        <v>-7.58896E-007</v>
      </c>
      <c r="AZ108" s="14" t="s">
        <v>41</v>
      </c>
      <c r="BF108" s="12" t="n">
        <v>-2.59534E-006</v>
      </c>
      <c r="BG108" s="13" t="s">
        <v>42</v>
      </c>
      <c r="BH108" s="13" t="n">
        <f aca="false">BF127</f>
        <v>-2.07749E-006</v>
      </c>
      <c r="BI108" s="13" t="n">
        <f aca="false">BF108-BH108</f>
        <v>-5.1785E-007</v>
      </c>
      <c r="BJ108" s="14" t="s">
        <v>41</v>
      </c>
      <c r="BP108" s="12" t="n">
        <v>-8.39182E-007</v>
      </c>
      <c r="BQ108" s="13" t="s">
        <v>42</v>
      </c>
      <c r="BR108" s="13" t="n">
        <f aca="false">BP127</f>
        <v>-1.13453E-010</v>
      </c>
      <c r="BS108" s="13" t="n">
        <f aca="false">BP108-BR108</f>
        <v>-8.39068547E-007</v>
      </c>
      <c r="BW108" s="13" t="s">
        <v>41</v>
      </c>
      <c r="CC108" s="12" t="n">
        <v>7.63773E-009</v>
      </c>
      <c r="CD108" s="13" t="s">
        <v>42</v>
      </c>
    </row>
    <row r="109" customFormat="false" ht="15" hidden="false" customHeight="false" outlineLevel="0" collapsed="false">
      <c r="B109" s="0" t="s">
        <v>43</v>
      </c>
      <c r="H109" s="12" t="n">
        <v>-8.19396E-006</v>
      </c>
      <c r="I109" s="13" t="s">
        <v>42</v>
      </c>
      <c r="J109" s="13" t="n">
        <f aca="false">H128</f>
        <v>-7.69516E-006</v>
      </c>
      <c r="K109" s="13" t="n">
        <f aca="false">H109-J109</f>
        <v>-4.98800000000001E-007</v>
      </c>
      <c r="L109" s="14" t="s">
        <v>43</v>
      </c>
      <c r="R109" s="12" t="n">
        <v>-2.68004E-007</v>
      </c>
      <c r="S109" s="13" t="s">
        <v>42</v>
      </c>
      <c r="T109" s="13" t="n">
        <f aca="false">R128</f>
        <v>3.19359E-007</v>
      </c>
      <c r="U109" s="13" t="n">
        <f aca="false">R109-T109</f>
        <v>-5.87363E-007</v>
      </c>
      <c r="V109" s="14" t="s">
        <v>43</v>
      </c>
      <c r="AB109" s="12" t="n">
        <v>-1.62992E-007</v>
      </c>
      <c r="AC109" s="13" t="s">
        <v>42</v>
      </c>
      <c r="AD109" s="13" t="n">
        <f aca="false">AB128</f>
        <v>3.1497E-007</v>
      </c>
      <c r="AE109" s="13" t="n">
        <f aca="false">AB109-AD109</f>
        <v>-4.77962E-007</v>
      </c>
      <c r="AF109" s="14" t="s">
        <v>43</v>
      </c>
      <c r="AL109" s="12" t="n">
        <v>-1.47425E-006</v>
      </c>
      <c r="AM109" s="13" t="s">
        <v>42</v>
      </c>
      <c r="AN109" s="13" t="n">
        <f aca="false">AL128</f>
        <v>-1.01182E-006</v>
      </c>
      <c r="AO109" s="13" t="n">
        <f aca="false">AL109-AN109</f>
        <v>-4.6243E-007</v>
      </c>
      <c r="AP109" s="14" t="s">
        <v>43</v>
      </c>
      <c r="AV109" s="12" t="n">
        <v>-5.81505E-007</v>
      </c>
      <c r="AW109" s="13" t="s">
        <v>42</v>
      </c>
      <c r="AX109" s="13" t="n">
        <f aca="false">AV128</f>
        <v>3.92018E-007</v>
      </c>
      <c r="AY109" s="13" t="n">
        <f aca="false">AV109-AX109</f>
        <v>-9.73523E-007</v>
      </c>
      <c r="AZ109" s="14" t="s">
        <v>43</v>
      </c>
      <c r="BF109" s="12" t="n">
        <v>-1.08697E-005</v>
      </c>
      <c r="BG109" s="13" t="s">
        <v>42</v>
      </c>
      <c r="BH109" s="13" t="n">
        <f aca="false">BF128</f>
        <v>-4.14769E-006</v>
      </c>
      <c r="BI109" s="13" t="n">
        <f aca="false">BF109-BH109</f>
        <v>-6.72201E-006</v>
      </c>
      <c r="BJ109" s="14" t="s">
        <v>43</v>
      </c>
      <c r="BP109" s="12" t="n">
        <v>-1.07986E-005</v>
      </c>
      <c r="BQ109" s="13" t="s">
        <v>42</v>
      </c>
      <c r="BR109" s="13" t="n">
        <f aca="false">BP128</f>
        <v>4.2224E-008</v>
      </c>
      <c r="BS109" s="13" t="n">
        <f aca="false">BP109-BR109</f>
        <v>-1.0840824E-005</v>
      </c>
      <c r="BW109" s="13" t="s">
        <v>43</v>
      </c>
      <c r="CC109" s="12" t="n">
        <v>6.02132E-007</v>
      </c>
      <c r="CD109" s="13" t="s">
        <v>42</v>
      </c>
    </row>
    <row r="110" customFormat="false" ht="15" hidden="false" customHeight="false" outlineLevel="0" collapsed="false">
      <c r="B110" s="0" t="s">
        <v>44</v>
      </c>
      <c r="H110" s="12" t="n">
        <v>-1.67738E-005</v>
      </c>
      <c r="I110" s="13" t="s">
        <v>38</v>
      </c>
      <c r="J110" s="13" t="n">
        <f aca="false">H129</f>
        <v>-1.67053E-005</v>
      </c>
      <c r="K110" s="13" t="n">
        <f aca="false">H110-J110</f>
        <v>-6.84999999999977E-008</v>
      </c>
      <c r="L110" s="14" t="s">
        <v>44</v>
      </c>
      <c r="R110" s="12" t="n">
        <v>2.87636E-007</v>
      </c>
      <c r="S110" s="13" t="s">
        <v>38</v>
      </c>
      <c r="T110" s="13" t="n">
        <f aca="false">R129</f>
        <v>4.13539E-007</v>
      </c>
      <c r="U110" s="13" t="n">
        <f aca="false">R110-T110</f>
        <v>-1.25903E-007</v>
      </c>
      <c r="V110" s="14" t="s">
        <v>44</v>
      </c>
      <c r="AB110" s="12" t="n">
        <v>1.47052E-007</v>
      </c>
      <c r="AC110" s="13" t="s">
        <v>38</v>
      </c>
      <c r="AD110" s="13" t="n">
        <f aca="false">AB129</f>
        <v>2.38812E-007</v>
      </c>
      <c r="AE110" s="13" t="n">
        <f aca="false">AB110-AD110</f>
        <v>-9.176E-008</v>
      </c>
      <c r="AF110" s="14" t="s">
        <v>44</v>
      </c>
      <c r="AL110" s="12" t="n">
        <v>-2.58053E-006</v>
      </c>
      <c r="AM110" s="13" t="s">
        <v>38</v>
      </c>
      <c r="AN110" s="13" t="n">
        <f aca="false">AL129</f>
        <v>-2.34756E-006</v>
      </c>
      <c r="AO110" s="13" t="n">
        <f aca="false">AL110-AN110</f>
        <v>-2.3297E-007</v>
      </c>
      <c r="AP110" s="14" t="s">
        <v>44</v>
      </c>
      <c r="AV110" s="12" t="n">
        <v>2.19772E-007</v>
      </c>
      <c r="AW110" s="13" t="s">
        <v>38</v>
      </c>
      <c r="AX110" s="13" t="n">
        <f aca="false">AV129</f>
        <v>5.1068E-007</v>
      </c>
      <c r="AY110" s="13" t="n">
        <f aca="false">AV110-AX110</f>
        <v>-2.90908E-007</v>
      </c>
      <c r="AZ110" s="14" t="s">
        <v>44</v>
      </c>
      <c r="BF110" s="12" t="n">
        <v>-8.50627E-006</v>
      </c>
      <c r="BG110" s="13" t="s">
        <v>38</v>
      </c>
      <c r="BH110" s="13" t="n">
        <f aca="false">BF129</f>
        <v>-8.32701E-006</v>
      </c>
      <c r="BI110" s="13" t="n">
        <f aca="false">BF110-BH110</f>
        <v>-1.79259999999999E-007</v>
      </c>
      <c r="BJ110" s="14" t="s">
        <v>44</v>
      </c>
      <c r="BP110" s="12" t="n">
        <v>1.24015E-007</v>
      </c>
      <c r="BQ110" s="13" t="s">
        <v>38</v>
      </c>
      <c r="BR110" s="13" t="n">
        <f aca="false">BP129</f>
        <v>4.38565E-007</v>
      </c>
      <c r="BS110" s="13" t="n">
        <f aca="false">BP110-BR110</f>
        <v>-3.1455E-007</v>
      </c>
      <c r="BW110" s="13" t="s">
        <v>44</v>
      </c>
      <c r="CC110" s="12" t="n">
        <v>6.22374E-007</v>
      </c>
      <c r="CD110" s="13" t="s">
        <v>38</v>
      </c>
    </row>
    <row r="111" customFormat="false" ht="15" hidden="false" customHeight="false" outlineLevel="0" collapsed="false">
      <c r="B111" s="0" t="s">
        <v>45</v>
      </c>
      <c r="H111" s="0" t="n">
        <v>-2.10144</v>
      </c>
      <c r="I111" s="0" t="s">
        <v>46</v>
      </c>
      <c r="J111" s="0" t="n">
        <f aca="false">H130</f>
        <v>-2.10572</v>
      </c>
      <c r="K111" s="0" t="n">
        <f aca="false">H111-J111</f>
        <v>0.00427999999999962</v>
      </c>
      <c r="L111" s="14" t="s">
        <v>45</v>
      </c>
      <c r="R111" s="0" t="n">
        <v>0.20158</v>
      </c>
      <c r="S111" s="13" t="s">
        <v>46</v>
      </c>
      <c r="T111" s="13" t="n">
        <f aca="false">R130</f>
        <v>0.21556</v>
      </c>
      <c r="U111" s="13" t="n">
        <f aca="false">R111-T111</f>
        <v>-0.01398</v>
      </c>
      <c r="V111" s="14" t="s">
        <v>45</v>
      </c>
      <c r="AB111" s="0" t="n">
        <v>0.17042</v>
      </c>
      <c r="AC111" s="13" t="s">
        <v>46</v>
      </c>
      <c r="AD111" s="13" t="n">
        <f aca="false">AB130</f>
        <v>0.17661</v>
      </c>
      <c r="AE111" s="13" t="n">
        <f aca="false">AB111-AD111</f>
        <v>-0.00619</v>
      </c>
      <c r="AF111" s="14" t="s">
        <v>45</v>
      </c>
      <c r="AL111" s="0" t="n">
        <v>-0.24686</v>
      </c>
      <c r="AM111" s="13" t="s">
        <v>46</v>
      </c>
      <c r="AN111" s="13" t="n">
        <f aca="false">AL130</f>
        <v>-0.18915</v>
      </c>
      <c r="AO111" s="13" t="n">
        <f aca="false">AL111-AN111</f>
        <v>-0.05771</v>
      </c>
      <c r="AP111" s="14" t="s">
        <v>45</v>
      </c>
      <c r="AV111" s="0" t="n">
        <v>0.19721</v>
      </c>
      <c r="AW111" s="13" t="s">
        <v>46</v>
      </c>
      <c r="AX111" s="13" t="n">
        <f aca="false">AV130</f>
        <v>0.25388</v>
      </c>
      <c r="AY111" s="13" t="n">
        <f aca="false">AV111-AX111</f>
        <v>-0.05667</v>
      </c>
      <c r="AZ111" s="14" t="s">
        <v>45</v>
      </c>
      <c r="BF111" s="0" t="n">
        <v>-1.07126</v>
      </c>
      <c r="BG111" s="13" t="s">
        <v>46</v>
      </c>
      <c r="BH111" s="13" t="n">
        <f aca="false">BF130</f>
        <v>-1.05366</v>
      </c>
      <c r="BI111" s="13" t="n">
        <f aca="false">BF111-BH111</f>
        <v>-0.0176000000000001</v>
      </c>
      <c r="BJ111" s="14" t="s">
        <v>45</v>
      </c>
      <c r="BP111" s="0" t="n">
        <v>0.14164</v>
      </c>
      <c r="BQ111" s="13" t="s">
        <v>46</v>
      </c>
      <c r="BR111" s="13" t="n">
        <f aca="false">BP130</f>
        <v>0.18027</v>
      </c>
      <c r="BS111" s="13" t="n">
        <f aca="false">BP111-BR111</f>
        <v>-0.03863</v>
      </c>
      <c r="BW111" s="13" t="s">
        <v>45</v>
      </c>
      <c r="CC111" s="0" t="n">
        <v>0.41557</v>
      </c>
      <c r="CD111" s="13" t="s">
        <v>46</v>
      </c>
    </row>
    <row r="112" customFormat="false" ht="15" hidden="false" customHeight="false" outlineLevel="0" collapsed="false">
      <c r="B112" s="0" t="s">
        <v>47</v>
      </c>
      <c r="H112" s="0" t="n">
        <v>-5.57018</v>
      </c>
      <c r="I112" s="0" t="s">
        <v>48</v>
      </c>
      <c r="J112" s="0" t="n">
        <f aca="false">H131</f>
        <v>-4.68128</v>
      </c>
      <c r="K112" s="0" t="n">
        <f aca="false">H112-J112</f>
        <v>-0.8889</v>
      </c>
      <c r="L112" s="14" t="s">
        <v>47</v>
      </c>
      <c r="R112" s="0" t="n">
        <v>-1.65816</v>
      </c>
      <c r="S112" s="13" t="s">
        <v>48</v>
      </c>
      <c r="T112" s="13" t="n">
        <f aca="false">R131</f>
        <v>-0.65847</v>
      </c>
      <c r="U112" s="13" t="n">
        <f aca="false">R112-T112</f>
        <v>-0.99969</v>
      </c>
      <c r="V112" s="14" t="s">
        <v>47</v>
      </c>
      <c r="AB112" s="0" t="n">
        <v>-1.83073</v>
      </c>
      <c r="AC112" s="13" t="s">
        <v>48</v>
      </c>
      <c r="AD112" s="13" t="n">
        <f aca="false">AB131</f>
        <v>-0.97558</v>
      </c>
      <c r="AE112" s="13" t="n">
        <f aca="false">AB112-AD112</f>
        <v>-0.85515</v>
      </c>
      <c r="AF112" s="14" t="s">
        <v>47</v>
      </c>
      <c r="AL112" s="0" t="n">
        <v>-4.46754</v>
      </c>
      <c r="AM112" s="13" t="s">
        <v>48</v>
      </c>
      <c r="AN112" s="13" t="n">
        <f aca="false">AL131</f>
        <v>-3.64021</v>
      </c>
      <c r="AO112" s="13" t="n">
        <f aca="false">AL112-AN112</f>
        <v>-0.82733</v>
      </c>
      <c r="AP112" s="14" t="s">
        <v>47</v>
      </c>
      <c r="AV112" s="0" t="n">
        <v>-2.35905</v>
      </c>
      <c r="AW112" s="13" t="s">
        <v>48</v>
      </c>
      <c r="AX112" s="13" t="n">
        <f aca="false">AV131</f>
        <v>-0.73231</v>
      </c>
      <c r="AY112" s="13" t="n">
        <f aca="false">AV112-AX112</f>
        <v>-1.62674</v>
      </c>
      <c r="AZ112" s="14" t="s">
        <v>47</v>
      </c>
      <c r="BF112" s="0" t="n">
        <v>1.1797</v>
      </c>
      <c r="BG112" s="13" t="s">
        <v>48</v>
      </c>
      <c r="BH112" s="13" t="n">
        <f aca="false">BF131</f>
        <v>-3.98364</v>
      </c>
      <c r="BI112" s="13" t="n">
        <f aca="false">BF112-BH112</f>
        <v>5.16334</v>
      </c>
      <c r="BJ112" s="14" t="s">
        <v>47</v>
      </c>
      <c r="BP112" s="0" t="n">
        <v>6.90381</v>
      </c>
      <c r="BQ112" s="13" t="s">
        <v>48</v>
      </c>
      <c r="BR112" s="13" t="n">
        <f aca="false">BP131</f>
        <v>-1.43219</v>
      </c>
      <c r="BS112" s="13" t="n">
        <f aca="false">BP112-BR112</f>
        <v>8.336</v>
      </c>
      <c r="BW112" s="13" t="s">
        <v>47</v>
      </c>
      <c r="CC112" s="0" t="n">
        <v>-1.59519</v>
      </c>
      <c r="CD112" s="13" t="s">
        <v>48</v>
      </c>
    </row>
    <row r="113" customFormat="false" ht="15" hidden="false" customHeight="false" outlineLevel="0" collapsed="false">
      <c r="B113" s="0" t="s">
        <v>49</v>
      </c>
      <c r="H113" s="0" t="n">
        <v>-0.0175</v>
      </c>
      <c r="I113" s="0" t="s">
        <v>50</v>
      </c>
      <c r="J113" s="0" t="n">
        <f aca="false">H132</f>
        <v>-0.01592</v>
      </c>
      <c r="K113" s="0" t="n">
        <f aca="false">H113-J113</f>
        <v>-0.00158</v>
      </c>
      <c r="L113" s="14" t="s">
        <v>49</v>
      </c>
      <c r="R113" s="0" t="n">
        <v>-0.00836</v>
      </c>
      <c r="S113" s="13" t="s">
        <v>50</v>
      </c>
      <c r="T113" s="13" t="n">
        <f aca="false">R132</f>
        <v>-0.00646</v>
      </c>
      <c r="U113" s="13" t="n">
        <f aca="false">R113-T113</f>
        <v>-0.0019</v>
      </c>
      <c r="V113" s="14" t="s">
        <v>49</v>
      </c>
      <c r="AB113" s="0" t="n">
        <v>-0.00954</v>
      </c>
      <c r="AC113" s="13" t="s">
        <v>50</v>
      </c>
      <c r="AD113" s="13" t="n">
        <f aca="false">AB132</f>
        <v>-0.00803</v>
      </c>
      <c r="AE113" s="13" t="n">
        <f aca="false">AB113-AD113</f>
        <v>-0.00151</v>
      </c>
      <c r="AF113" s="14" t="s">
        <v>49</v>
      </c>
      <c r="AL113" s="0" t="n">
        <v>-0.01048</v>
      </c>
      <c r="AM113" s="13" t="s">
        <v>50</v>
      </c>
      <c r="AN113" s="13" t="n">
        <f aca="false">AL132</f>
        <v>-0.00895</v>
      </c>
      <c r="AO113" s="13" t="n">
        <f aca="false">AL113-AN113</f>
        <v>-0.00153</v>
      </c>
      <c r="AP113" s="14" t="s">
        <v>49</v>
      </c>
      <c r="AV113" s="12" t="n">
        <v>-0.00978</v>
      </c>
      <c r="AW113" s="13" t="s">
        <v>50</v>
      </c>
      <c r="AX113" s="13" t="n">
        <f aca="false">AV132</f>
        <v>-0.00663</v>
      </c>
      <c r="AY113" s="13" t="n">
        <f aca="false">AV113-AX113</f>
        <v>-0.00315</v>
      </c>
      <c r="AZ113" s="14" t="s">
        <v>49</v>
      </c>
      <c r="BF113" s="0" t="n">
        <v>-0.00656</v>
      </c>
      <c r="BG113" s="13" t="s">
        <v>50</v>
      </c>
      <c r="BH113" s="13" t="n">
        <f aca="false">BF132</f>
        <v>-0.0044</v>
      </c>
      <c r="BI113" s="13" t="n">
        <f aca="false">BF113-BH113</f>
        <v>-0.00216</v>
      </c>
      <c r="BJ113" s="14" t="s">
        <v>49</v>
      </c>
      <c r="BP113" s="0" t="n">
        <v>-0.00403</v>
      </c>
      <c r="BQ113" s="13" t="s">
        <v>50</v>
      </c>
      <c r="BR113" s="13" t="n">
        <f aca="false">BP132</f>
        <v>-0.00053</v>
      </c>
      <c r="BS113" s="13" t="n">
        <f aca="false">BP113-BR113</f>
        <v>-0.0035</v>
      </c>
      <c r="BW113" s="13" t="s">
        <v>49</v>
      </c>
      <c r="CC113" s="0" t="n">
        <v>-0.01615</v>
      </c>
      <c r="CD113" s="13" t="s">
        <v>50</v>
      </c>
    </row>
    <row r="114" customFormat="false" ht="15" hidden="false" customHeight="false" outlineLevel="0" collapsed="false">
      <c r="B114" s="0" t="s">
        <v>51</v>
      </c>
      <c r="H114" s="0" t="n">
        <v>-0.00447</v>
      </c>
      <c r="I114" s="0" t="s">
        <v>52</v>
      </c>
      <c r="J114" s="0" t="n">
        <f aca="false">H133</f>
        <v>-0.00385</v>
      </c>
      <c r="K114" s="0" t="n">
        <f aca="false">H114-J114</f>
        <v>-0.00062</v>
      </c>
      <c r="L114" s="14" t="s">
        <v>51</v>
      </c>
      <c r="R114" s="0" t="n">
        <v>-0.00062</v>
      </c>
      <c r="S114" s="13" t="s">
        <v>52</v>
      </c>
      <c r="T114" s="13" t="n">
        <f aca="false">R133</f>
        <v>6.68898E-006</v>
      </c>
      <c r="U114" s="13" t="n">
        <f aca="false">R114-T114</f>
        <v>-0.00062668898</v>
      </c>
      <c r="V114" s="14" t="s">
        <v>51</v>
      </c>
      <c r="AB114" s="0" t="n">
        <v>-0.00061</v>
      </c>
      <c r="AC114" s="13" t="s">
        <v>52</v>
      </c>
      <c r="AD114" s="13" t="n">
        <f aca="false">AB133</f>
        <v>-7.46501E-006</v>
      </c>
      <c r="AE114" s="13" t="n">
        <f aca="false">AB114-AD114</f>
        <v>-0.00060253499</v>
      </c>
      <c r="AF114" s="14" t="s">
        <v>51</v>
      </c>
      <c r="AL114" s="0" t="n">
        <v>-0.00097</v>
      </c>
      <c r="AM114" s="13" t="s">
        <v>52</v>
      </c>
      <c r="AN114" s="13" t="n">
        <f aca="false">AL133</f>
        <v>-0.00064</v>
      </c>
      <c r="AO114" s="13" t="n">
        <f aca="false">AL114-AN114</f>
        <v>-0.00033</v>
      </c>
      <c r="AP114" s="14" t="s">
        <v>51</v>
      </c>
      <c r="AV114" s="12" t="n">
        <v>-0.00094</v>
      </c>
      <c r="AW114" s="13" t="s">
        <v>52</v>
      </c>
      <c r="AX114" s="13" t="n">
        <f aca="false">AV133</f>
        <v>2.40683E-005</v>
      </c>
      <c r="AY114" s="13" t="n">
        <f aca="false">AV114-AX114</f>
        <v>-0.0009640683</v>
      </c>
      <c r="AZ114" s="14" t="s">
        <v>51</v>
      </c>
      <c r="BF114" s="0" t="n">
        <v>-0.00476</v>
      </c>
      <c r="BG114" s="13" t="s">
        <v>52</v>
      </c>
      <c r="BH114" s="13" t="n">
        <f aca="false">BF133</f>
        <v>-0.00264</v>
      </c>
      <c r="BI114" s="13" t="n">
        <f aca="false">BF114-BH114</f>
        <v>-0.00212</v>
      </c>
      <c r="BJ114" s="14" t="s">
        <v>51</v>
      </c>
      <c r="BP114" s="0" t="n">
        <v>-0.00394</v>
      </c>
      <c r="BQ114" s="13" t="s">
        <v>52</v>
      </c>
      <c r="BR114" s="13" t="n">
        <f aca="false">BP133</f>
        <v>-0.00055</v>
      </c>
      <c r="BS114" s="13" t="n">
        <f aca="false">BP114-BR114</f>
        <v>-0.00339</v>
      </c>
      <c r="BW114" s="13" t="s">
        <v>51</v>
      </c>
      <c r="CC114" s="12" t="n">
        <v>-6.63513E-005</v>
      </c>
      <c r="CD114" s="13" t="s">
        <v>52</v>
      </c>
    </row>
    <row r="115" customFormat="false" ht="15" hidden="false" customHeight="false" outlineLevel="0" collapsed="false">
      <c r="B115" s="0" t="s">
        <v>53</v>
      </c>
      <c r="H115" s="12" t="n">
        <v>-6.35962E-007</v>
      </c>
      <c r="I115" s="13" t="s">
        <v>54</v>
      </c>
      <c r="J115" s="13" t="n">
        <f aca="false">H134</f>
        <v>-5.44378E-007</v>
      </c>
      <c r="K115" s="13" t="n">
        <f aca="false">H115-J115</f>
        <v>-9.15840000000001E-008</v>
      </c>
      <c r="L115" s="14" t="s">
        <v>53</v>
      </c>
      <c r="R115" s="12" t="n">
        <v>-1.03138E-007</v>
      </c>
      <c r="S115" s="13" t="s">
        <v>54</v>
      </c>
      <c r="T115" s="13" t="n">
        <f aca="false">R134</f>
        <v>-2.12268E-009</v>
      </c>
      <c r="U115" s="13" t="n">
        <f aca="false">R115-T115</f>
        <v>-1.0101532E-007</v>
      </c>
      <c r="V115" s="14" t="s">
        <v>53</v>
      </c>
      <c r="AB115" s="12" t="n">
        <v>-1.50421E-007</v>
      </c>
      <c r="AC115" s="13" t="s">
        <v>54</v>
      </c>
      <c r="AD115" s="13" t="n">
        <f aca="false">AB134</f>
        <v>-6.21936E-008</v>
      </c>
      <c r="AE115" s="13" t="n">
        <f aca="false">AB115-AD115</f>
        <v>-8.82274E-008</v>
      </c>
      <c r="AF115" s="14" t="s">
        <v>53</v>
      </c>
      <c r="AL115" s="12" t="n">
        <v>-2.09503E-007</v>
      </c>
      <c r="AM115" s="13" t="s">
        <v>54</v>
      </c>
      <c r="AN115" s="13" t="n">
        <f aca="false">AL134</f>
        <v>-1.25456E-007</v>
      </c>
      <c r="AO115" s="13" t="n">
        <f aca="false">AL115-AN115</f>
        <v>-8.4047E-008</v>
      </c>
      <c r="AP115" s="14" t="s">
        <v>53</v>
      </c>
      <c r="AV115" s="12" t="n">
        <v>-1.17568E-007</v>
      </c>
      <c r="AW115" s="13" t="s">
        <v>54</v>
      </c>
      <c r="AX115" s="13" t="n">
        <f aca="false">AV134</f>
        <v>4.56067E-008</v>
      </c>
      <c r="AY115" s="13" t="n">
        <f aca="false">AV115-AX115</f>
        <v>-1.631747E-007</v>
      </c>
      <c r="AZ115" s="14" t="s">
        <v>53</v>
      </c>
      <c r="BF115" s="12" t="n">
        <v>-2.93987E-007</v>
      </c>
      <c r="BG115" s="13" t="s">
        <v>54</v>
      </c>
      <c r="BH115" s="13" t="n">
        <f aca="false">BF134</f>
        <v>-2.50607E-007</v>
      </c>
      <c r="BI115" s="13" t="n">
        <f aca="false">BF115-BH115</f>
        <v>-4.338E-008</v>
      </c>
      <c r="BJ115" s="14" t="s">
        <v>53</v>
      </c>
      <c r="BP115" s="12" t="n">
        <v>-4.56666E-008</v>
      </c>
      <c r="BQ115" s="13" t="s">
        <v>54</v>
      </c>
      <c r="BR115" s="13" t="n">
        <f aca="false">BP134</f>
        <v>2.33736E-008</v>
      </c>
      <c r="BS115" s="13" t="n">
        <f aca="false">BP115-BR115</f>
        <v>-6.90402E-008</v>
      </c>
      <c r="BW115" s="13" t="s">
        <v>53</v>
      </c>
      <c r="CC115" s="12" t="n">
        <v>-1.44178E-007</v>
      </c>
      <c r="CD115" s="13" t="s">
        <v>54</v>
      </c>
    </row>
    <row r="116" customFormat="false" ht="15" hidden="false" customHeight="false" outlineLevel="0" collapsed="false">
      <c r="B116" s="0" t="s">
        <v>55</v>
      </c>
      <c r="H116" s="0" t="n">
        <v>-0.00689</v>
      </c>
      <c r="I116" s="0" t="s">
        <v>56</v>
      </c>
      <c r="J116" s="0" t="n">
        <f aca="false">H135</f>
        <v>-0.00539</v>
      </c>
      <c r="K116" s="0" t="n">
        <f aca="false">H116-J116</f>
        <v>-0.0015</v>
      </c>
      <c r="L116" s="14" t="s">
        <v>55</v>
      </c>
      <c r="R116" s="0" t="n">
        <v>-0.00238</v>
      </c>
      <c r="S116" s="13" t="s">
        <v>56</v>
      </c>
      <c r="T116" s="13" t="n">
        <f aca="false">R135</f>
        <v>-0.00057</v>
      </c>
      <c r="U116" s="13" t="n">
        <f aca="false">R116-T116</f>
        <v>-0.00181</v>
      </c>
      <c r="V116" s="14" t="s">
        <v>55</v>
      </c>
      <c r="AB116" s="0" t="n">
        <v>-0.00255</v>
      </c>
      <c r="AC116" s="13" t="s">
        <v>56</v>
      </c>
      <c r="AD116" s="13" t="n">
        <f aca="false">AB135</f>
        <v>-0.00112</v>
      </c>
      <c r="AE116" s="13" t="n">
        <f aca="false">AB116-AD116</f>
        <v>-0.00143</v>
      </c>
      <c r="AF116" s="14" t="s">
        <v>55</v>
      </c>
      <c r="AL116" s="0" t="n">
        <v>-0.00329</v>
      </c>
      <c r="AM116" s="13" t="s">
        <v>56</v>
      </c>
      <c r="AN116" s="13" t="n">
        <f aca="false">AL135</f>
        <v>-0.00192</v>
      </c>
      <c r="AO116" s="13" t="n">
        <f aca="false">AL116-AN116</f>
        <v>-0.00137</v>
      </c>
      <c r="AP116" s="14" t="s">
        <v>55</v>
      </c>
      <c r="AV116" s="0" t="n">
        <v>-0.00338</v>
      </c>
      <c r="AW116" s="13" t="s">
        <v>56</v>
      </c>
      <c r="AX116" s="13" t="n">
        <f aca="false">AV135</f>
        <v>-0.00042</v>
      </c>
      <c r="AY116" s="13" t="n">
        <f aca="false">AV116-AX116</f>
        <v>-0.00296</v>
      </c>
      <c r="AZ116" s="14" t="s">
        <v>55</v>
      </c>
      <c r="BF116" s="0" t="n">
        <v>-0.00433</v>
      </c>
      <c r="BG116" s="13" t="s">
        <v>56</v>
      </c>
      <c r="BH116" s="13" t="n">
        <f aca="false">BF135</f>
        <v>-0.00303</v>
      </c>
      <c r="BI116" s="13" t="n">
        <f aca="false">BF116-BH116</f>
        <v>-0.0013</v>
      </c>
      <c r="BJ116" s="14" t="s">
        <v>55</v>
      </c>
      <c r="BP116" s="0" t="n">
        <v>-0.00245</v>
      </c>
      <c r="BQ116" s="13" t="s">
        <v>56</v>
      </c>
      <c r="BR116" s="13" t="n">
        <f aca="false">BP135</f>
        <v>-0.00035</v>
      </c>
      <c r="BS116" s="13" t="n">
        <f aca="false">BP116-BR116</f>
        <v>-0.0021</v>
      </c>
      <c r="BW116" s="13" t="s">
        <v>55</v>
      </c>
      <c r="CC116" s="0" t="n">
        <v>-0.00261</v>
      </c>
      <c r="CD116" s="13" t="s">
        <v>56</v>
      </c>
    </row>
    <row r="117" customFormat="false" ht="15" hidden="false" customHeight="false" outlineLevel="0" collapsed="false">
      <c r="B117" s="0" t="s">
        <v>57</v>
      </c>
      <c r="H117" s="0" t="n">
        <v>-0.03522</v>
      </c>
      <c r="I117" s="0" t="s">
        <v>58</v>
      </c>
      <c r="J117" s="0" t="n">
        <f aca="false">H136</f>
        <v>-0.03024</v>
      </c>
      <c r="K117" s="0" t="n">
        <f aca="false">H117-J117</f>
        <v>-0.00498</v>
      </c>
      <c r="L117" s="14" t="s">
        <v>57</v>
      </c>
      <c r="R117" s="0" t="n">
        <v>-0.01619</v>
      </c>
      <c r="S117" s="13" t="s">
        <v>58</v>
      </c>
      <c r="T117" s="13" t="n">
        <f aca="false">R136</f>
        <v>-0.01031</v>
      </c>
      <c r="U117" s="13" t="n">
        <f aca="false">R117-T117</f>
        <v>-0.00588</v>
      </c>
      <c r="V117" s="14" t="s">
        <v>57</v>
      </c>
      <c r="AB117" s="0" t="n">
        <v>-0.01989</v>
      </c>
      <c r="AC117" s="13" t="s">
        <v>58</v>
      </c>
      <c r="AD117" s="13" t="n">
        <f aca="false">AB136</f>
        <v>-0.01515</v>
      </c>
      <c r="AE117" s="13" t="n">
        <f aca="false">AB117-AD117</f>
        <v>-0.00474</v>
      </c>
      <c r="AF117" s="14" t="s">
        <v>57</v>
      </c>
      <c r="AL117" s="0" t="n">
        <v>-0.02105</v>
      </c>
      <c r="AM117" s="13" t="s">
        <v>58</v>
      </c>
      <c r="AN117" s="13" t="n">
        <f aca="false">AL136</f>
        <v>-0.01637</v>
      </c>
      <c r="AO117" s="13" t="n">
        <f aca="false">AL117-AN117</f>
        <v>-0.00468</v>
      </c>
      <c r="AP117" s="14" t="s">
        <v>57</v>
      </c>
      <c r="AV117" s="0" t="n">
        <v>-0.02104</v>
      </c>
      <c r="AW117" s="13" t="s">
        <v>58</v>
      </c>
      <c r="AX117" s="13" t="n">
        <f aca="false">AV136</f>
        <v>-0.01137</v>
      </c>
      <c r="AY117" s="13" t="n">
        <f aca="false">AV117-AX117</f>
        <v>-0.00967</v>
      </c>
      <c r="AZ117" s="14" t="s">
        <v>57</v>
      </c>
      <c r="BF117" s="0" t="n">
        <v>-0.01715</v>
      </c>
      <c r="BG117" s="13" t="s">
        <v>58</v>
      </c>
      <c r="BH117" s="13" t="n">
        <f aca="false">BF136</f>
        <v>-0.01094</v>
      </c>
      <c r="BI117" s="13" t="n">
        <f aca="false">BF117-BH117</f>
        <v>-0.00621</v>
      </c>
      <c r="BJ117" s="14" t="s">
        <v>57</v>
      </c>
      <c r="BP117" s="0" t="n">
        <v>-0.01205</v>
      </c>
      <c r="BQ117" s="13" t="s">
        <v>58</v>
      </c>
      <c r="BR117" s="13" t="n">
        <f aca="false">BP136</f>
        <v>-0.00202</v>
      </c>
      <c r="BS117" s="13" t="n">
        <f aca="false">BP117-BR117</f>
        <v>-0.01003</v>
      </c>
      <c r="BW117" s="13" t="s">
        <v>57</v>
      </c>
      <c r="CC117" s="0" t="n">
        <v>-0.03013</v>
      </c>
      <c r="CD117" s="13" t="s">
        <v>58</v>
      </c>
    </row>
    <row r="118" customFormat="false" ht="15" hidden="false" customHeight="false" outlineLevel="0" collapsed="false">
      <c r="B118" s="0" t="s">
        <v>59</v>
      </c>
      <c r="H118" s="0" t="n">
        <v>-0.15214</v>
      </c>
      <c r="I118" s="0" t="s">
        <v>60</v>
      </c>
      <c r="J118" s="0" t="n">
        <f aca="false">H137</f>
        <v>-0.13519</v>
      </c>
      <c r="K118" s="0" t="n">
        <f aca="false">H118-J118</f>
        <v>-0.01695</v>
      </c>
      <c r="L118" s="14" t="s">
        <v>59</v>
      </c>
      <c r="R118" s="0" t="n">
        <v>-0.08313</v>
      </c>
      <c r="S118" s="13" t="s">
        <v>60</v>
      </c>
      <c r="T118" s="13" t="n">
        <f aca="false">R137</f>
        <v>-0.06281</v>
      </c>
      <c r="U118" s="13" t="n">
        <f aca="false">R118-T118</f>
        <v>-0.02032</v>
      </c>
      <c r="V118" s="14" t="s">
        <v>59</v>
      </c>
      <c r="AB118" s="0" t="n">
        <v>-0.10362</v>
      </c>
      <c r="AC118" s="13" t="s">
        <v>60</v>
      </c>
      <c r="AD118" s="13" t="n">
        <f aca="false">AB137</f>
        <v>-0.08746</v>
      </c>
      <c r="AE118" s="13" t="n">
        <f aca="false">AB118-AD118</f>
        <v>-0.01616</v>
      </c>
      <c r="AF118" s="14" t="s">
        <v>59</v>
      </c>
      <c r="AL118" s="0" t="n">
        <v>-0.1029</v>
      </c>
      <c r="AM118" s="13" t="s">
        <v>60</v>
      </c>
      <c r="AN118" s="13" t="n">
        <f aca="false">AL137</f>
        <v>-0.0867</v>
      </c>
      <c r="AO118" s="13" t="n">
        <f aca="false">AL118-AN118</f>
        <v>-0.0162</v>
      </c>
      <c r="AP118" s="14" t="s">
        <v>59</v>
      </c>
      <c r="AV118" s="0" t="n">
        <v>-0.10422</v>
      </c>
      <c r="AW118" s="13" t="s">
        <v>60</v>
      </c>
      <c r="AX118" s="13" t="n">
        <f aca="false">AV137</f>
        <v>-0.07067</v>
      </c>
      <c r="AY118" s="13" t="n">
        <f aca="false">AV118-AX118</f>
        <v>-0.03355</v>
      </c>
      <c r="AZ118" s="14" t="s">
        <v>59</v>
      </c>
      <c r="BF118" s="0" t="n">
        <v>-0.06047</v>
      </c>
      <c r="BG118" s="13" t="s">
        <v>60</v>
      </c>
      <c r="BH118" s="13" t="n">
        <f aca="false">BF137</f>
        <v>-0.03181</v>
      </c>
      <c r="BI118" s="13" t="n">
        <f aca="false">BF118-BH118</f>
        <v>-0.02866</v>
      </c>
      <c r="BJ118" s="14" t="s">
        <v>59</v>
      </c>
      <c r="BP118" s="0" t="n">
        <v>-0.05043</v>
      </c>
      <c r="BQ118" s="13" t="s">
        <v>60</v>
      </c>
      <c r="BR118" s="13" t="n">
        <f aca="false">BP137</f>
        <v>-0.00409</v>
      </c>
      <c r="BS118" s="13" t="n">
        <f aca="false">BP118-BR118</f>
        <v>-0.04634</v>
      </c>
      <c r="BW118" s="13" t="s">
        <v>59</v>
      </c>
      <c r="CC118" s="0" t="n">
        <v>-0.17118</v>
      </c>
      <c r="CD118" s="13" t="s">
        <v>60</v>
      </c>
    </row>
    <row r="119" customFormat="false" ht="15" hidden="false" customHeight="false" outlineLevel="0" collapsed="false">
      <c r="B119" s="0" t="s">
        <v>61</v>
      </c>
      <c r="H119" s="0" t="n">
        <v>-8.1726</v>
      </c>
      <c r="I119" s="0" t="s">
        <v>62</v>
      </c>
      <c r="J119" s="0" t="n">
        <f aca="false">H138</f>
        <v>-7.13296</v>
      </c>
      <c r="K119" s="0" t="n">
        <f aca="false">H119-J119</f>
        <v>-1.03964</v>
      </c>
      <c r="L119" s="14" t="s">
        <v>61</v>
      </c>
      <c r="R119" s="0" t="n">
        <v>-0.45568</v>
      </c>
      <c r="S119" s="13" t="s">
        <v>62</v>
      </c>
      <c r="T119" s="13" t="n">
        <f aca="false">R138</f>
        <v>0.85471</v>
      </c>
      <c r="U119" s="13" t="n">
        <f aca="false">R119-T119</f>
        <v>-1.31039</v>
      </c>
      <c r="V119" s="14" t="s">
        <v>61</v>
      </c>
      <c r="AB119" s="0" t="n">
        <v>-0.28217</v>
      </c>
      <c r="AC119" s="13" t="s">
        <v>62</v>
      </c>
      <c r="AD119" s="13" t="n">
        <f aca="false">AB138</f>
        <v>0.7259</v>
      </c>
      <c r="AE119" s="13" t="n">
        <f aca="false">AB119-AD119</f>
        <v>-1.00807</v>
      </c>
      <c r="AF119" s="14" t="s">
        <v>61</v>
      </c>
      <c r="AL119" s="0" t="n">
        <v>-1.73306</v>
      </c>
      <c r="AM119" s="13" t="s">
        <v>62</v>
      </c>
      <c r="AN119" s="13" t="n">
        <f aca="false">AL138</f>
        <v>-0.5679</v>
      </c>
      <c r="AO119" s="13" t="n">
        <f aca="false">AL119-AN119</f>
        <v>-1.16516</v>
      </c>
      <c r="AP119" s="14" t="s">
        <v>61</v>
      </c>
      <c r="AV119" s="0" t="n">
        <v>-1.0732</v>
      </c>
      <c r="AW119" s="13" t="s">
        <v>62</v>
      </c>
      <c r="AX119" s="13" t="n">
        <f aca="false">AV138</f>
        <v>1.16541</v>
      </c>
      <c r="AY119" s="13" t="n">
        <f aca="false">AV119-AX119</f>
        <v>-2.23861</v>
      </c>
      <c r="AZ119" s="14" t="s">
        <v>61</v>
      </c>
      <c r="BF119" s="0" t="n">
        <v>-4.63255</v>
      </c>
      <c r="BG119" s="13" t="s">
        <v>62</v>
      </c>
      <c r="BH119" s="13" t="n">
        <f aca="false">BF138</f>
        <v>-3.72703</v>
      </c>
      <c r="BI119" s="13" t="n">
        <f aca="false">BF119-BH119</f>
        <v>-0.90552</v>
      </c>
      <c r="BJ119" s="14" t="s">
        <v>61</v>
      </c>
      <c r="BP119" s="0" t="n">
        <v>-0.93083</v>
      </c>
      <c r="BQ119" s="13" t="s">
        <v>62</v>
      </c>
      <c r="BR119" s="13" t="n">
        <f aca="false">BP138</f>
        <v>0.56462</v>
      </c>
      <c r="BS119" s="13" t="n">
        <f aca="false">BP119-BR119</f>
        <v>-1.49545</v>
      </c>
      <c r="BW119" s="13" t="s">
        <v>61</v>
      </c>
      <c r="CC119" s="0" t="n">
        <v>1.36112</v>
      </c>
      <c r="CD119" s="13" t="s">
        <v>62</v>
      </c>
    </row>
    <row r="120" customFormat="false" ht="15" hidden="false" customHeight="false" outlineLevel="0" collapsed="false">
      <c r="L120" s="14"/>
      <c r="V120" s="14"/>
      <c r="AZ120" s="14"/>
      <c r="BJ120" s="14"/>
    </row>
    <row r="121" customFormat="false" ht="15" hidden="false" customHeight="false" outlineLevel="0" collapsed="false">
      <c r="A121" s="9"/>
      <c r="B121" s="10" t="s">
        <v>169</v>
      </c>
      <c r="E121" s="11" t="str">
        <f aca="false">E102</f>
        <v>Na-Ion battery cell, prismatic, NaNMC(111)-HC (2021)</v>
      </c>
      <c r="L121" s="9" t="str">
        <f aca="false">B121</f>
        <v>Impact analysis - hydrometallurgy</v>
      </c>
      <c r="O121" s="11" t="str">
        <f aca="false">O102</f>
        <v>Na-Ion battery cell, prismatic, NaMVP-HC (2021)</v>
      </c>
      <c r="V121" s="9" t="str">
        <f aca="false">L121</f>
        <v>Impact analysis - hydrometallurgy</v>
      </c>
      <c r="Y121" s="11" t="str">
        <f aca="false">Y102</f>
        <v>Recycling of Na-Ion battery cell, prismatic, NaMMO-HC (2021)</v>
      </c>
      <c r="AF121" s="9" t="str">
        <f aca="false">V121</f>
        <v>Impact analysis - hydrometallurgy</v>
      </c>
      <c r="AI121" s="11" t="str">
        <f aca="false">AI102</f>
        <v>Na-Ion battery cell, prismatic, NaNMMT - NaNiMnMgTiO-HC (2021)</v>
      </c>
      <c r="AP121" s="9" t="str">
        <f aca="false">AF121</f>
        <v>Impact analysis - hydrometallurgy</v>
      </c>
      <c r="AS121" s="11" t="str">
        <f aca="false">AS102</f>
        <v>PBD - prussian blue</v>
      </c>
      <c r="AZ121" s="9" t="str">
        <f aca="false">AP121</f>
        <v>Impact analysis - hydrometallurgy</v>
      </c>
      <c r="BC121" s="11" t="str">
        <f aca="false">BC102</f>
        <v>Li-Ion battery cell, prismatic, NMC622-C (2021)</v>
      </c>
      <c r="BJ121" s="9" t="str">
        <f aca="false">AP121</f>
        <v>Impact analysis - hydrometallurgy</v>
      </c>
      <c r="BM121" s="11" t="str">
        <f aca="false">BM102</f>
        <v>Li-Ion battery cell, prismatic, LFP-C (2021)</v>
      </c>
    </row>
    <row r="122" customFormat="false" ht="15" hidden="false" customHeight="false" outlineLevel="0" collapsed="false">
      <c r="B122" s="0" t="s">
        <v>27</v>
      </c>
      <c r="C122" s="0" t="s">
        <v>28</v>
      </c>
      <c r="D122" s="0" t="s">
        <v>29</v>
      </c>
      <c r="E122" s="0" t="s">
        <v>30</v>
      </c>
      <c r="F122" s="0" t="s">
        <v>31</v>
      </c>
      <c r="G122" s="0" t="s">
        <v>30</v>
      </c>
      <c r="H122" s="0" t="s">
        <v>32</v>
      </c>
      <c r="I122" s="0" t="s">
        <v>30</v>
      </c>
      <c r="L122" s="14" t="s">
        <v>27</v>
      </c>
      <c r="M122" s="13" t="s">
        <v>28</v>
      </c>
      <c r="N122" s="13" t="s">
        <v>29</v>
      </c>
      <c r="O122" s="13" t="s">
        <v>30</v>
      </c>
      <c r="P122" s="13" t="s">
        <v>31</v>
      </c>
      <c r="Q122" s="13" t="s">
        <v>30</v>
      </c>
      <c r="R122" s="13" t="s">
        <v>32</v>
      </c>
      <c r="S122" s="13" t="s">
        <v>30</v>
      </c>
      <c r="V122" s="14" t="s">
        <v>27</v>
      </c>
      <c r="W122" s="13" t="s">
        <v>28</v>
      </c>
      <c r="X122" s="13" t="s">
        <v>29</v>
      </c>
      <c r="Y122" s="13" t="s">
        <v>30</v>
      </c>
      <c r="Z122" s="13" t="s">
        <v>31</v>
      </c>
      <c r="AA122" s="13" t="s">
        <v>30</v>
      </c>
      <c r="AB122" s="13" t="s">
        <v>32</v>
      </c>
      <c r="AC122" s="13" t="s">
        <v>30</v>
      </c>
      <c r="AP122" s="13" t="s">
        <v>27</v>
      </c>
      <c r="AQ122" s="13" t="s">
        <v>28</v>
      </c>
      <c r="AR122" s="13" t="s">
        <v>29</v>
      </c>
      <c r="AS122" s="13" t="s">
        <v>30</v>
      </c>
      <c r="AT122" s="13" t="s">
        <v>31</v>
      </c>
      <c r="AU122" s="13" t="s">
        <v>30</v>
      </c>
      <c r="AV122" s="13" t="s">
        <v>32</v>
      </c>
      <c r="AW122" s="13" t="s">
        <v>30</v>
      </c>
      <c r="AZ122" s="14"/>
      <c r="BJ122" s="14"/>
    </row>
    <row r="123" customFormat="false" ht="15" hidden="false" customHeight="false" outlineLevel="0" collapsed="false">
      <c r="B123" s="0" t="s">
        <v>33</v>
      </c>
      <c r="H123" s="0" t="n">
        <v>-0.08638</v>
      </c>
      <c r="I123" s="0" t="s">
        <v>34</v>
      </c>
      <c r="L123" s="14" t="s">
        <v>33</v>
      </c>
      <c r="R123" s="0" t="n">
        <v>-0.02065</v>
      </c>
      <c r="S123" s="13" t="s">
        <v>34</v>
      </c>
      <c r="V123" s="14" t="s">
        <v>33</v>
      </c>
      <c r="AB123" s="0" t="n">
        <v>-0.03524</v>
      </c>
      <c r="AC123" s="13" t="s">
        <v>34</v>
      </c>
      <c r="AL123" s="0" t="n">
        <v>-0.04351</v>
      </c>
      <c r="AP123" s="13" t="s">
        <v>33</v>
      </c>
      <c r="AV123" s="0" t="n">
        <v>-0.02287</v>
      </c>
      <c r="AW123" s="13" t="s">
        <v>34</v>
      </c>
      <c r="AZ123" s="14"/>
      <c r="BF123" s="0" t="n">
        <v>-0.03579</v>
      </c>
      <c r="BJ123" s="14"/>
      <c r="BP123" s="0" t="n">
        <v>0.00066</v>
      </c>
    </row>
    <row r="124" customFormat="false" ht="15" hidden="false" customHeight="false" outlineLevel="0" collapsed="false">
      <c r="B124" s="0" t="s">
        <v>35</v>
      </c>
      <c r="H124" s="0" t="n">
        <v>-3.57547</v>
      </c>
      <c r="I124" s="0" t="s">
        <v>36</v>
      </c>
      <c r="L124" s="14" t="s">
        <v>35</v>
      </c>
      <c r="R124" s="0" t="n">
        <v>0.44375</v>
      </c>
      <c r="S124" s="13" t="s">
        <v>36</v>
      </c>
      <c r="V124" s="14" t="s">
        <v>35</v>
      </c>
      <c r="AB124" s="0" t="n">
        <v>0.41071</v>
      </c>
      <c r="AC124" s="13" t="s">
        <v>36</v>
      </c>
      <c r="AL124" s="0" t="n">
        <v>-0.39502</v>
      </c>
      <c r="AP124" s="13" t="s">
        <v>35</v>
      </c>
      <c r="AV124" s="0" t="n">
        <v>0.84662</v>
      </c>
      <c r="AW124" s="13" t="s">
        <v>36</v>
      </c>
      <c r="AZ124" s="14"/>
      <c r="BF124" s="0" t="n">
        <v>-1.9551</v>
      </c>
      <c r="BJ124" s="14"/>
      <c r="BP124" s="0" t="n">
        <v>0.27169</v>
      </c>
    </row>
    <row r="125" customFormat="false" ht="15" hidden="false" customHeight="false" outlineLevel="0" collapsed="false">
      <c r="B125" s="0" t="s">
        <v>37</v>
      </c>
      <c r="H125" s="0" t="n">
        <v>-314.46931</v>
      </c>
      <c r="I125" s="0" t="s">
        <v>38</v>
      </c>
      <c r="L125" s="14" t="s">
        <v>37</v>
      </c>
      <c r="R125" s="0" t="n">
        <v>10.86965</v>
      </c>
      <c r="S125" s="13" t="s">
        <v>38</v>
      </c>
      <c r="V125" s="14" t="s">
        <v>37</v>
      </c>
      <c r="AB125" s="0" t="n">
        <v>10.3078</v>
      </c>
      <c r="AC125" s="13" t="s">
        <v>38</v>
      </c>
      <c r="AL125" s="0" t="n">
        <v>-49.93964</v>
      </c>
      <c r="AP125" s="13" t="s">
        <v>37</v>
      </c>
      <c r="AV125" s="0" t="n">
        <v>18.48654</v>
      </c>
      <c r="AW125" s="13" t="s">
        <v>38</v>
      </c>
      <c r="AZ125" s="14"/>
      <c r="BF125" s="0" t="n">
        <v>-165.55289</v>
      </c>
      <c r="BJ125" s="14"/>
      <c r="BP125" s="0" t="n">
        <v>9.60638</v>
      </c>
    </row>
    <row r="126" customFormat="false" ht="15" hidden="false" customHeight="false" outlineLevel="0" collapsed="false">
      <c r="B126" s="0" t="s">
        <v>39</v>
      </c>
      <c r="H126" s="0" t="n">
        <v>-0.00113</v>
      </c>
      <c r="I126" s="0" t="s">
        <v>40</v>
      </c>
      <c r="L126" s="14" t="s">
        <v>39</v>
      </c>
      <c r="R126" s="0" t="n">
        <v>0.00045</v>
      </c>
      <c r="S126" s="13" t="s">
        <v>40</v>
      </c>
      <c r="V126" s="14" t="s">
        <v>39</v>
      </c>
      <c r="AB126" s="0" t="n">
        <v>0.00042</v>
      </c>
      <c r="AC126" s="13" t="s">
        <v>40</v>
      </c>
      <c r="AL126" s="0" t="n">
        <v>6.27213E-005</v>
      </c>
      <c r="AP126" s="13" t="s">
        <v>39</v>
      </c>
      <c r="AV126" s="0" t="n">
        <v>0.00061</v>
      </c>
      <c r="AW126" s="13" t="s">
        <v>40</v>
      </c>
      <c r="AZ126" s="14"/>
      <c r="BF126" s="0" t="n">
        <v>-0.00104</v>
      </c>
      <c r="BJ126" s="14"/>
      <c r="BP126" s="12" t="n">
        <v>-4.63087E-005</v>
      </c>
    </row>
    <row r="127" customFormat="false" ht="15" hidden="false" customHeight="false" outlineLevel="0" collapsed="false">
      <c r="B127" s="0" t="s">
        <v>41</v>
      </c>
      <c r="H127" s="12" t="n">
        <v>-4.00005E-006</v>
      </c>
      <c r="I127" s="13" t="s">
        <v>42</v>
      </c>
      <c r="L127" s="14" t="s">
        <v>41</v>
      </c>
      <c r="R127" s="12" t="n">
        <v>5.5385E-008</v>
      </c>
      <c r="S127" s="13" t="s">
        <v>42</v>
      </c>
      <c r="V127" s="14" t="s">
        <v>41</v>
      </c>
      <c r="AB127" s="12" t="n">
        <v>4.83569E-008</v>
      </c>
      <c r="AC127" s="13" t="s">
        <v>42</v>
      </c>
      <c r="AL127" s="12" t="n">
        <v>-5.96885E-007</v>
      </c>
      <c r="AP127" s="13" t="s">
        <v>41</v>
      </c>
      <c r="AV127" s="12" t="n">
        <v>1.02817E-007</v>
      </c>
      <c r="AW127" s="13" t="s">
        <v>42</v>
      </c>
      <c r="AZ127" s="14"/>
      <c r="BF127" s="12" t="n">
        <v>-2.07749E-006</v>
      </c>
      <c r="BJ127" s="14"/>
      <c r="BP127" s="12" t="n">
        <v>-1.13453E-010</v>
      </c>
    </row>
    <row r="128" customFormat="false" ht="15" hidden="false" customHeight="false" outlineLevel="0" collapsed="false">
      <c r="B128" s="0" t="s">
        <v>43</v>
      </c>
      <c r="H128" s="12" t="n">
        <v>-7.69516E-006</v>
      </c>
      <c r="I128" s="13" t="s">
        <v>42</v>
      </c>
      <c r="L128" s="14" t="s">
        <v>43</v>
      </c>
      <c r="R128" s="12" t="n">
        <v>3.19359E-007</v>
      </c>
      <c r="S128" s="13" t="s">
        <v>42</v>
      </c>
      <c r="V128" s="14" t="s">
        <v>43</v>
      </c>
      <c r="AB128" s="12" t="n">
        <v>3.1497E-007</v>
      </c>
      <c r="AC128" s="13" t="s">
        <v>42</v>
      </c>
      <c r="AL128" s="12" t="n">
        <v>-1.01182E-006</v>
      </c>
      <c r="AP128" s="13" t="s">
        <v>43</v>
      </c>
      <c r="AV128" s="12" t="n">
        <v>3.92018E-007</v>
      </c>
      <c r="AW128" s="13" t="s">
        <v>42</v>
      </c>
      <c r="AZ128" s="14"/>
      <c r="BF128" s="12" t="n">
        <v>-4.14769E-006</v>
      </c>
      <c r="BJ128" s="14"/>
      <c r="BP128" s="12" t="n">
        <v>4.2224E-008</v>
      </c>
    </row>
    <row r="129" customFormat="false" ht="15" hidden="false" customHeight="false" outlineLevel="0" collapsed="false">
      <c r="B129" s="0" t="s">
        <v>44</v>
      </c>
      <c r="H129" s="12" t="n">
        <v>-1.67053E-005</v>
      </c>
      <c r="I129" s="13" t="s">
        <v>38</v>
      </c>
      <c r="L129" s="14" t="s">
        <v>44</v>
      </c>
      <c r="R129" s="12" t="n">
        <v>4.13539E-007</v>
      </c>
      <c r="S129" s="13" t="s">
        <v>38</v>
      </c>
      <c r="V129" s="14" t="s">
        <v>44</v>
      </c>
      <c r="AB129" s="12" t="n">
        <v>2.38812E-007</v>
      </c>
      <c r="AC129" s="13" t="s">
        <v>38</v>
      </c>
      <c r="AL129" s="12" t="n">
        <v>-2.34756E-006</v>
      </c>
      <c r="AP129" s="13" t="s">
        <v>44</v>
      </c>
      <c r="AV129" s="12" t="n">
        <v>5.1068E-007</v>
      </c>
      <c r="AW129" s="13" t="s">
        <v>38</v>
      </c>
      <c r="AZ129" s="14"/>
      <c r="BF129" s="12" t="n">
        <v>-8.32701E-006</v>
      </c>
      <c r="BJ129" s="14"/>
      <c r="BP129" s="12" t="n">
        <v>4.38565E-007</v>
      </c>
    </row>
    <row r="130" customFormat="false" ht="15" hidden="false" customHeight="false" outlineLevel="0" collapsed="false">
      <c r="B130" s="0" t="s">
        <v>45</v>
      </c>
      <c r="H130" s="0" t="n">
        <v>-2.10572</v>
      </c>
      <c r="I130" s="0" t="s">
        <v>46</v>
      </c>
      <c r="L130" s="14" t="s">
        <v>45</v>
      </c>
      <c r="R130" s="0" t="n">
        <v>0.21556</v>
      </c>
      <c r="S130" s="13" t="s">
        <v>46</v>
      </c>
      <c r="V130" s="14" t="s">
        <v>45</v>
      </c>
      <c r="AB130" s="0" t="n">
        <v>0.17661</v>
      </c>
      <c r="AC130" s="13" t="s">
        <v>46</v>
      </c>
      <c r="AL130" s="0" t="n">
        <v>-0.18915</v>
      </c>
      <c r="AP130" s="13" t="s">
        <v>45</v>
      </c>
      <c r="AV130" s="0" t="n">
        <v>0.25388</v>
      </c>
      <c r="AW130" s="13" t="s">
        <v>46</v>
      </c>
      <c r="AZ130" s="14"/>
      <c r="BF130" s="0" t="n">
        <v>-1.05366</v>
      </c>
      <c r="BJ130" s="14"/>
      <c r="BP130" s="0" t="n">
        <v>0.18027</v>
      </c>
    </row>
    <row r="131" customFormat="false" ht="15" hidden="false" customHeight="false" outlineLevel="0" collapsed="false">
      <c r="B131" s="0" t="s">
        <v>47</v>
      </c>
      <c r="H131" s="0" t="n">
        <v>-4.68128</v>
      </c>
      <c r="I131" s="0" t="s">
        <v>48</v>
      </c>
      <c r="L131" s="14" t="s">
        <v>47</v>
      </c>
      <c r="R131" s="0" t="n">
        <v>-0.65847</v>
      </c>
      <c r="S131" s="13" t="s">
        <v>48</v>
      </c>
      <c r="V131" s="14" t="s">
        <v>47</v>
      </c>
      <c r="AB131" s="0" t="n">
        <v>-0.97558</v>
      </c>
      <c r="AC131" s="13" t="s">
        <v>48</v>
      </c>
      <c r="AL131" s="0" t="n">
        <v>-3.64021</v>
      </c>
      <c r="AP131" s="13" t="s">
        <v>47</v>
      </c>
      <c r="AV131" s="0" t="n">
        <v>-0.73231</v>
      </c>
      <c r="AW131" s="13" t="s">
        <v>48</v>
      </c>
      <c r="AZ131" s="14"/>
      <c r="BF131" s="0" t="n">
        <v>-3.98364</v>
      </c>
      <c r="BJ131" s="14"/>
      <c r="BP131" s="0" t="n">
        <v>-1.43219</v>
      </c>
    </row>
    <row r="132" customFormat="false" ht="15" hidden="false" customHeight="false" outlineLevel="0" collapsed="false">
      <c r="B132" s="0" t="s">
        <v>49</v>
      </c>
      <c r="H132" s="0" t="n">
        <v>-0.01592</v>
      </c>
      <c r="I132" s="0" t="s">
        <v>50</v>
      </c>
      <c r="L132" s="14" t="s">
        <v>49</v>
      </c>
      <c r="R132" s="0" t="n">
        <v>-0.00646</v>
      </c>
      <c r="S132" s="13" t="s">
        <v>50</v>
      </c>
      <c r="V132" s="14" t="s">
        <v>49</v>
      </c>
      <c r="AB132" s="0" t="n">
        <v>-0.00803</v>
      </c>
      <c r="AC132" s="13" t="s">
        <v>50</v>
      </c>
      <c r="AL132" s="0" t="n">
        <v>-0.00895</v>
      </c>
      <c r="AP132" s="13" t="s">
        <v>49</v>
      </c>
      <c r="AV132" s="0" t="n">
        <v>-0.00663</v>
      </c>
      <c r="AW132" s="13" t="s">
        <v>50</v>
      </c>
      <c r="AZ132" s="14"/>
      <c r="BF132" s="0" t="n">
        <v>-0.0044</v>
      </c>
      <c r="BJ132" s="14"/>
      <c r="BP132" s="0" t="n">
        <v>-0.00053</v>
      </c>
    </row>
    <row r="133" customFormat="false" ht="15" hidden="false" customHeight="false" outlineLevel="0" collapsed="false">
      <c r="B133" s="0" t="s">
        <v>51</v>
      </c>
      <c r="H133" s="0" t="n">
        <v>-0.00385</v>
      </c>
      <c r="I133" s="0" t="s">
        <v>52</v>
      </c>
      <c r="L133" s="14" t="s">
        <v>51</v>
      </c>
      <c r="R133" s="12" t="n">
        <v>6.68898E-006</v>
      </c>
      <c r="S133" s="13" t="s">
        <v>52</v>
      </c>
      <c r="V133" s="14" t="s">
        <v>51</v>
      </c>
      <c r="AB133" s="12" t="n">
        <v>-7.46501E-006</v>
      </c>
      <c r="AC133" s="13" t="s">
        <v>52</v>
      </c>
      <c r="AL133" s="0" t="n">
        <v>-0.00064</v>
      </c>
      <c r="AP133" s="13" t="s">
        <v>51</v>
      </c>
      <c r="AV133" s="12" t="n">
        <v>2.40683E-005</v>
      </c>
      <c r="AW133" s="13" t="s">
        <v>52</v>
      </c>
      <c r="AZ133" s="14"/>
      <c r="BF133" s="0" t="n">
        <v>-0.00264</v>
      </c>
      <c r="BJ133" s="14"/>
      <c r="BP133" s="0" t="n">
        <v>-0.00055</v>
      </c>
    </row>
    <row r="134" customFormat="false" ht="15" hidden="false" customHeight="false" outlineLevel="0" collapsed="false">
      <c r="B134" s="0" t="s">
        <v>53</v>
      </c>
      <c r="H134" s="12" t="n">
        <v>-5.44378E-007</v>
      </c>
      <c r="I134" s="13" t="s">
        <v>54</v>
      </c>
      <c r="L134" s="14" t="s">
        <v>53</v>
      </c>
      <c r="R134" s="12" t="n">
        <v>-2.12268E-009</v>
      </c>
      <c r="S134" s="13" t="s">
        <v>54</v>
      </c>
      <c r="V134" s="14" t="s">
        <v>53</v>
      </c>
      <c r="AB134" s="12" t="n">
        <v>-6.21936E-008</v>
      </c>
      <c r="AC134" s="13" t="s">
        <v>54</v>
      </c>
      <c r="AL134" s="12" t="n">
        <v>-1.25456E-007</v>
      </c>
      <c r="AP134" s="13" t="s">
        <v>53</v>
      </c>
      <c r="AV134" s="12" t="n">
        <v>4.56067E-008</v>
      </c>
      <c r="AW134" s="13" t="s">
        <v>54</v>
      </c>
      <c r="AZ134" s="14"/>
      <c r="BF134" s="12" t="n">
        <v>-2.50607E-007</v>
      </c>
      <c r="BJ134" s="14"/>
      <c r="BP134" s="12" t="n">
        <v>2.33736E-008</v>
      </c>
    </row>
    <row r="135" customFormat="false" ht="15" hidden="false" customHeight="false" outlineLevel="0" collapsed="false">
      <c r="B135" s="0" t="s">
        <v>55</v>
      </c>
      <c r="H135" s="0" t="n">
        <v>-0.00539</v>
      </c>
      <c r="I135" s="0" t="s">
        <v>56</v>
      </c>
      <c r="L135" s="14" t="s">
        <v>55</v>
      </c>
      <c r="R135" s="0" t="n">
        <v>-0.00057</v>
      </c>
      <c r="S135" s="13" t="s">
        <v>56</v>
      </c>
      <c r="V135" s="14" t="s">
        <v>55</v>
      </c>
      <c r="AB135" s="0" t="n">
        <v>-0.00112</v>
      </c>
      <c r="AC135" s="13" t="s">
        <v>56</v>
      </c>
      <c r="AL135" s="0" t="n">
        <v>-0.00192</v>
      </c>
      <c r="AP135" s="13" t="s">
        <v>55</v>
      </c>
      <c r="AV135" s="0" t="n">
        <v>-0.00042</v>
      </c>
      <c r="AW135" s="13" t="s">
        <v>56</v>
      </c>
      <c r="AZ135" s="14"/>
      <c r="BF135" s="0" t="n">
        <v>-0.00303</v>
      </c>
      <c r="BJ135" s="14"/>
      <c r="BP135" s="0" t="n">
        <v>-0.00035</v>
      </c>
    </row>
    <row r="136" customFormat="false" ht="15" hidden="false" customHeight="false" outlineLevel="0" collapsed="false">
      <c r="B136" s="0" t="s">
        <v>57</v>
      </c>
      <c r="H136" s="0" t="n">
        <v>-0.03024</v>
      </c>
      <c r="I136" s="0" t="s">
        <v>58</v>
      </c>
      <c r="L136" s="14" t="s">
        <v>57</v>
      </c>
      <c r="R136" s="0" t="n">
        <v>-0.01031</v>
      </c>
      <c r="S136" s="13" t="s">
        <v>58</v>
      </c>
      <c r="V136" s="14" t="s">
        <v>57</v>
      </c>
      <c r="AB136" s="0" t="n">
        <v>-0.01515</v>
      </c>
      <c r="AC136" s="13" t="s">
        <v>58</v>
      </c>
      <c r="AL136" s="0" t="n">
        <v>-0.01637</v>
      </c>
      <c r="AP136" s="13" t="s">
        <v>57</v>
      </c>
      <c r="AV136" s="0" t="n">
        <v>-0.01137</v>
      </c>
      <c r="AW136" s="13" t="s">
        <v>58</v>
      </c>
      <c r="AZ136" s="14"/>
      <c r="BF136" s="0" t="n">
        <v>-0.01094</v>
      </c>
      <c r="BJ136" s="14"/>
      <c r="BP136" s="0" t="n">
        <v>-0.00202</v>
      </c>
    </row>
    <row r="137" customFormat="false" ht="15" hidden="false" customHeight="false" outlineLevel="0" collapsed="false">
      <c r="B137" s="0" t="s">
        <v>59</v>
      </c>
      <c r="H137" s="0" t="n">
        <v>-0.13519</v>
      </c>
      <c r="I137" s="0" t="s">
        <v>60</v>
      </c>
      <c r="L137" s="14" t="s">
        <v>59</v>
      </c>
      <c r="R137" s="0" t="n">
        <v>-0.06281</v>
      </c>
      <c r="S137" s="13" t="s">
        <v>60</v>
      </c>
      <c r="V137" s="14" t="s">
        <v>59</v>
      </c>
      <c r="AB137" s="0" t="n">
        <v>-0.08746</v>
      </c>
      <c r="AC137" s="13" t="s">
        <v>60</v>
      </c>
      <c r="AL137" s="0" t="n">
        <v>-0.0867</v>
      </c>
      <c r="AP137" s="13" t="s">
        <v>59</v>
      </c>
      <c r="AV137" s="0" t="n">
        <v>-0.07067</v>
      </c>
      <c r="AW137" s="13" t="s">
        <v>60</v>
      </c>
      <c r="AZ137" s="14"/>
      <c r="BF137" s="0" t="n">
        <v>-0.03181</v>
      </c>
      <c r="BJ137" s="14"/>
      <c r="BP137" s="0" t="n">
        <v>-0.00409</v>
      </c>
    </row>
    <row r="138" customFormat="false" ht="15" hidden="false" customHeight="false" outlineLevel="0" collapsed="false">
      <c r="B138" s="0" t="s">
        <v>61</v>
      </c>
      <c r="H138" s="0" t="n">
        <v>-7.13296</v>
      </c>
      <c r="I138" s="0" t="s">
        <v>62</v>
      </c>
      <c r="L138" s="14" t="s">
        <v>61</v>
      </c>
      <c r="R138" s="0" t="n">
        <v>0.85471</v>
      </c>
      <c r="S138" s="13" t="s">
        <v>62</v>
      </c>
      <c r="V138" s="14" t="s">
        <v>61</v>
      </c>
      <c r="AB138" s="0" t="n">
        <v>0.7259</v>
      </c>
      <c r="AC138" s="13" t="s">
        <v>62</v>
      </c>
      <c r="AL138" s="0" t="n">
        <v>-0.5679</v>
      </c>
      <c r="AP138" s="13" t="s">
        <v>61</v>
      </c>
      <c r="AV138" s="0" t="n">
        <v>1.16541</v>
      </c>
      <c r="AW138" s="13" t="s">
        <v>62</v>
      </c>
      <c r="AZ138" s="14"/>
      <c r="BF138" s="0" t="n">
        <v>-3.72703</v>
      </c>
      <c r="BJ138" s="14"/>
      <c r="BP138" s="0" t="n">
        <v>0.56462</v>
      </c>
    </row>
    <row r="139" customFormat="false" ht="15" hidden="false" customHeight="false" outlineLevel="0" collapsed="false">
      <c r="L139" s="14"/>
      <c r="V139" s="14"/>
      <c r="AZ139" s="14"/>
      <c r="BJ139" s="14"/>
    </row>
    <row r="140" customFormat="false" ht="15" hidden="false" customHeight="false" outlineLevel="0" collapsed="false">
      <c r="L140" s="14"/>
      <c r="V140" s="14"/>
      <c r="AZ140" s="14"/>
      <c r="BJ140" s="14"/>
    </row>
    <row r="141" customFormat="false" ht="15" hidden="false" customHeight="false" outlineLevel="0" collapsed="false">
      <c r="O141" s="0" t="s">
        <v>64</v>
      </c>
      <c r="BJ141" s="14"/>
    </row>
    <row r="142" customFormat="false" ht="15" hidden="false" customHeight="false" outlineLevel="0" collapsed="false">
      <c r="B142" s="6" t="str">
        <f aca="false">B81</f>
        <v>Production impacts:</v>
      </c>
      <c r="D142" s="0" t="str">
        <f aca="false">D81</f>
        <v>Wh/cell</v>
      </c>
      <c r="E142" s="13" t="n">
        <f aca="false">E81</f>
        <v>158.317535552206</v>
      </c>
      <c r="F142" s="13" t="n">
        <f aca="false">F81</f>
        <v>158.47437844641</v>
      </c>
      <c r="G142" s="13" t="n">
        <f aca="false">G81</f>
        <v>158.291084158831</v>
      </c>
      <c r="H142" s="13" t="n">
        <f aca="false">H81</f>
        <v>158.443074910041</v>
      </c>
      <c r="I142" s="13" t="n">
        <f aca="false">I81</f>
        <v>159.43</v>
      </c>
      <c r="J142" s="13" t="n">
        <f aca="false">J81</f>
        <v>158.468209910082</v>
      </c>
      <c r="K142" s="13" t="n">
        <f aca="false">K81</f>
        <v>157.996995327638</v>
      </c>
      <c r="M142" s="6" t="str">
        <f aca="false">M81</f>
        <v>Recycling impacts:</v>
      </c>
      <c r="O142" s="0" t="str">
        <f aca="false">D142</f>
        <v>Wh/cell</v>
      </c>
      <c r="P142" s="13" t="n">
        <f aca="false">E142</f>
        <v>158.317535552206</v>
      </c>
      <c r="Q142" s="13" t="n">
        <f aca="false">F142</f>
        <v>158.47437844641</v>
      </c>
      <c r="R142" s="13" t="n">
        <f aca="false">G142</f>
        <v>158.291084158831</v>
      </c>
      <c r="S142" s="13" t="n">
        <f aca="false">H142</f>
        <v>158.443074910041</v>
      </c>
      <c r="T142" s="13" t="n">
        <f aca="false">I142</f>
        <v>159.43</v>
      </c>
      <c r="U142" s="13" t="n">
        <f aca="false">J142</f>
        <v>158.468209910082</v>
      </c>
      <c r="V142" s="13" t="n">
        <f aca="false">K142</f>
        <v>157.996995327638</v>
      </c>
      <c r="AH142" s="6" t="s">
        <v>156</v>
      </c>
      <c r="AJ142" s="23" t="str">
        <f aca="false">E143</f>
        <v>NaNMC</v>
      </c>
      <c r="AK142" s="23"/>
      <c r="AL142" s="23"/>
      <c r="AM142" s="24" t="str">
        <f aca="false">F143</f>
        <v>NaMVP</v>
      </c>
      <c r="AN142" s="24"/>
      <c r="AO142" s="24"/>
      <c r="AP142" s="24" t="str">
        <f aca="false">G143</f>
        <v>NaMMO</v>
      </c>
      <c r="AQ142" s="24"/>
      <c r="AR142" s="24"/>
      <c r="AS142" s="24" t="str">
        <f aca="false">H143</f>
        <v>NaNMMT</v>
      </c>
      <c r="AT142" s="24"/>
      <c r="AU142" s="24"/>
      <c r="AV142" s="24" t="str">
        <f aca="false">I143</f>
        <v>NaPBA</v>
      </c>
      <c r="AW142" s="24"/>
      <c r="AX142" s="24"/>
      <c r="AY142" s="24" t="str">
        <f aca="false">J143</f>
        <v>LiNMC</v>
      </c>
      <c r="AZ142" s="24"/>
      <c r="BA142" s="24"/>
      <c r="BB142" s="24" t="str">
        <f aca="false">K143</f>
        <v>LiFP</v>
      </c>
      <c r="BC142" s="24"/>
      <c r="BD142" s="24"/>
    </row>
    <row r="143" customFormat="false" ht="15" hidden="false" customHeight="false" outlineLevel="0" collapsed="false">
      <c r="D143" s="6" t="str">
        <f aca="false">D82</f>
        <v>per cell</v>
      </c>
      <c r="E143" s="6" t="str">
        <f aca="false">E82</f>
        <v>NaNMC</v>
      </c>
      <c r="F143" s="6" t="str">
        <f aca="false">F82</f>
        <v>NaMVP</v>
      </c>
      <c r="G143" s="6" t="str">
        <f aca="false">G82</f>
        <v>NaMMO</v>
      </c>
      <c r="H143" s="6" t="str">
        <f aca="false">H82</f>
        <v>NaNMMT</v>
      </c>
      <c r="I143" s="6" t="str">
        <f aca="false">I82</f>
        <v>NaPBA</v>
      </c>
      <c r="J143" s="6" t="str">
        <f aca="false">J82</f>
        <v>LiNMC</v>
      </c>
      <c r="K143" s="6" t="str">
        <f aca="false">K82</f>
        <v>LiFP</v>
      </c>
      <c r="O143" s="6" t="s">
        <v>73</v>
      </c>
      <c r="P143" s="6" t="str">
        <f aca="false">E143</f>
        <v>NaNMC</v>
      </c>
      <c r="Q143" s="6" t="str">
        <f aca="false">F143</f>
        <v>NaMVP</v>
      </c>
      <c r="R143" s="6" t="str">
        <f aca="false">G143</f>
        <v>NaMMO</v>
      </c>
      <c r="S143" s="6" t="str">
        <f aca="false">H143</f>
        <v>NaNMMT</v>
      </c>
      <c r="T143" s="6" t="str">
        <f aca="false">I143</f>
        <v>NaPBA</v>
      </c>
      <c r="U143" s="6" t="str">
        <f aca="false">J143</f>
        <v>LiNMC</v>
      </c>
      <c r="V143" s="6" t="str">
        <f aca="false">K143</f>
        <v>LiFP</v>
      </c>
      <c r="AI143" s="6" t="s">
        <v>73</v>
      </c>
      <c r="AJ143" s="25" t="s">
        <v>158</v>
      </c>
      <c r="AK143" s="25" t="s">
        <v>159</v>
      </c>
      <c r="AL143" s="25" t="s">
        <v>160</v>
      </c>
      <c r="AM143" s="26" t="s">
        <v>158</v>
      </c>
      <c r="AN143" s="25" t="s">
        <v>159</v>
      </c>
      <c r="AO143" s="25" t="s">
        <v>160</v>
      </c>
      <c r="AP143" s="26" t="s">
        <v>158</v>
      </c>
      <c r="AQ143" s="25" t="s">
        <v>159</v>
      </c>
      <c r="AR143" s="25" t="s">
        <v>160</v>
      </c>
      <c r="AS143" s="26" t="s">
        <v>158</v>
      </c>
      <c r="AT143" s="25" t="s">
        <v>159</v>
      </c>
      <c r="AU143" s="25" t="s">
        <v>160</v>
      </c>
      <c r="AV143" s="26" t="s">
        <v>158</v>
      </c>
      <c r="AW143" s="25" t="s">
        <v>159</v>
      </c>
      <c r="AX143" s="25" t="s">
        <v>160</v>
      </c>
      <c r="AY143" s="26" t="s">
        <v>158</v>
      </c>
      <c r="AZ143" s="25" t="s">
        <v>159</v>
      </c>
      <c r="BA143" s="25" t="s">
        <v>160</v>
      </c>
      <c r="BB143" s="26" t="s">
        <v>158</v>
      </c>
      <c r="BC143" s="25" t="s">
        <v>159</v>
      </c>
      <c r="BD143" s="25" t="s">
        <v>160</v>
      </c>
    </row>
    <row r="144" customFormat="false" ht="15" hidden="false" customHeight="false" outlineLevel="0" collapsed="false">
      <c r="D144" s="0" t="str">
        <f aca="false">D83</f>
        <v>AP</v>
      </c>
      <c r="E144" s="0" t="n">
        <f aca="false">E83</f>
        <v>0.15678</v>
      </c>
      <c r="F144" s="0" t="n">
        <f aca="false">F83</f>
        <v>0.13554</v>
      </c>
      <c r="G144" s="0" t="n">
        <f aca="false">G83</f>
        <v>0.07892</v>
      </c>
      <c r="H144" s="0" t="n">
        <f aca="false">H83</f>
        <v>0.08394</v>
      </c>
      <c r="I144" s="0" t="n">
        <f aca="false">I83</f>
        <v>0.09139</v>
      </c>
      <c r="J144" s="0" t="n">
        <f aca="false">J83</f>
        <v>0.07144</v>
      </c>
      <c r="K144" s="0" t="n">
        <f aca="false">K83</f>
        <v>0.05301</v>
      </c>
      <c r="L144" s="0" t="str">
        <f aca="false">L83</f>
        <v>molc H+ eq</v>
      </c>
      <c r="O144" s="0" t="str">
        <f aca="false">D144</f>
        <v>AP</v>
      </c>
      <c r="P144" s="0" t="n">
        <f aca="false">H104</f>
        <v>-0.09782</v>
      </c>
      <c r="Q144" s="0" t="n">
        <f aca="false">R104</f>
        <v>-0.03407</v>
      </c>
      <c r="R144" s="0" t="n">
        <f aca="false">AB104</f>
        <v>-0.04618</v>
      </c>
      <c r="S144" s="0" t="n">
        <f aca="false">AL104</f>
        <v>-0.0532</v>
      </c>
      <c r="T144" s="0" t="n">
        <f aca="false">AV104</f>
        <v>-0.0449</v>
      </c>
      <c r="U144" s="0" t="n">
        <f aca="false">BF104</f>
        <v>-0.04759</v>
      </c>
      <c r="V144" s="0" t="n">
        <f aca="false">BP104</f>
        <v>-0.01838</v>
      </c>
      <c r="W144" s="0" t="str">
        <f aca="false">L144</f>
        <v>molc H+ eq</v>
      </c>
      <c r="AI144" s="0" t="str">
        <f aca="false">AI83</f>
        <v>AP</v>
      </c>
      <c r="AJ144" s="0" t="n">
        <f aca="false">E144</f>
        <v>0.15678</v>
      </c>
      <c r="AK144" s="0" t="n">
        <f aca="false">P144</f>
        <v>-0.09782</v>
      </c>
      <c r="AL144" s="0" t="n">
        <f aca="false">AJ144+AK144</f>
        <v>0.05896</v>
      </c>
      <c r="AM144" s="14" t="n">
        <f aca="false">F144</f>
        <v>0.13554</v>
      </c>
      <c r="AN144" s="13" t="n">
        <f aca="false">Q144</f>
        <v>-0.03407</v>
      </c>
      <c r="AO144" s="13" t="n">
        <f aca="false">AM144+AN144</f>
        <v>0.10147</v>
      </c>
      <c r="AP144" s="14" t="n">
        <f aca="false">G144</f>
        <v>0.07892</v>
      </c>
      <c r="AQ144" s="13" t="n">
        <f aca="false">R144</f>
        <v>-0.04618</v>
      </c>
      <c r="AR144" s="13" t="n">
        <f aca="false">AP144+AQ144</f>
        <v>0.03274</v>
      </c>
      <c r="AS144" s="14" t="n">
        <f aca="false">H144</f>
        <v>0.08394</v>
      </c>
      <c r="AT144" s="13" t="n">
        <f aca="false">S144</f>
        <v>-0.0532</v>
      </c>
      <c r="AU144" s="13" t="n">
        <f aca="false">AS144+AT144</f>
        <v>0.03074</v>
      </c>
      <c r="AV144" s="14" t="n">
        <f aca="false">I144</f>
        <v>0.09139</v>
      </c>
      <c r="AW144" s="13" t="n">
        <f aca="false">T144</f>
        <v>-0.0449</v>
      </c>
      <c r="AX144" s="13" t="n">
        <f aca="false">AV144+AW144</f>
        <v>0.04649</v>
      </c>
      <c r="AY144" s="14" t="n">
        <f aca="false">J144</f>
        <v>0.07144</v>
      </c>
      <c r="AZ144" s="13" t="n">
        <f aca="false">U144</f>
        <v>-0.04759</v>
      </c>
      <c r="BA144" s="13" t="n">
        <f aca="false">AY144+AZ144</f>
        <v>0.02385</v>
      </c>
      <c r="BB144" s="14" t="n">
        <f aca="false">K144</f>
        <v>0.05301</v>
      </c>
      <c r="BC144" s="13" t="n">
        <f aca="false">V144</f>
        <v>-0.01838</v>
      </c>
      <c r="BD144" s="13" t="n">
        <f aca="false">BB144+BC144</f>
        <v>0.03463</v>
      </c>
      <c r="BE144" s="0" t="str">
        <f aca="false">W144</f>
        <v>molc H+ eq</v>
      </c>
    </row>
    <row r="145" customFormat="false" ht="15" hidden="false" customHeight="false" outlineLevel="0" collapsed="false">
      <c r="D145" s="0" t="str">
        <f aca="false">D84</f>
        <v>GWP</v>
      </c>
      <c r="E145" s="0" t="n">
        <f aca="false">E84</f>
        <v>13.71866</v>
      </c>
      <c r="F145" s="0" t="n">
        <f aca="false">F84</f>
        <v>14.20745</v>
      </c>
      <c r="G145" s="0" t="n">
        <f aca="false">G84</f>
        <v>8.28422</v>
      </c>
      <c r="H145" s="0" t="n">
        <f aca="false">H84</f>
        <v>8.01709</v>
      </c>
      <c r="I145" s="0" t="n">
        <f aca="false">I84</f>
        <v>13.87795</v>
      </c>
      <c r="J145" s="0" t="n">
        <f aca="false">J84</f>
        <v>7.10008</v>
      </c>
      <c r="K145" s="0" t="n">
        <f aca="false">K84</f>
        <v>7.83497</v>
      </c>
      <c r="L145" s="0" t="str">
        <f aca="false">L84</f>
        <v>kg CO2 eq</v>
      </c>
      <c r="O145" s="0" t="str">
        <f aca="false">D145</f>
        <v>GWP</v>
      </c>
      <c r="P145" s="0" t="n">
        <f aca="false">H105</f>
        <v>-5.05023</v>
      </c>
      <c r="Q145" s="0" t="n">
        <f aca="false">R105</f>
        <v>-1.31878</v>
      </c>
      <c r="R145" s="0" t="n">
        <f aca="false">AB105</f>
        <v>-1.00348</v>
      </c>
      <c r="S145" s="0" t="n">
        <f aca="false">AL105</f>
        <v>-2.11352</v>
      </c>
      <c r="T145" s="0" t="n">
        <f aca="false">AV105</f>
        <v>-2.09008</v>
      </c>
      <c r="U145" s="0" t="n">
        <f aca="false">BF105</f>
        <v>-2.75495</v>
      </c>
      <c r="V145" s="0" t="n">
        <f aca="false">BP105</f>
        <v>-1.03389</v>
      </c>
      <c r="W145" s="0" t="str">
        <f aca="false">L145</f>
        <v>kg CO2 eq</v>
      </c>
      <c r="AI145" s="0" t="str">
        <f aca="false">AI84</f>
        <v>GWP</v>
      </c>
      <c r="AJ145" s="0" t="n">
        <f aca="false">E145</f>
        <v>13.71866</v>
      </c>
      <c r="AK145" s="0" t="n">
        <f aca="false">P145</f>
        <v>-5.05023</v>
      </c>
      <c r="AL145" s="0" t="n">
        <f aca="false">AJ145+AK145</f>
        <v>8.66843</v>
      </c>
      <c r="AM145" s="14" t="n">
        <f aca="false">F145</f>
        <v>14.20745</v>
      </c>
      <c r="AN145" s="13" t="n">
        <f aca="false">Q145</f>
        <v>-1.31878</v>
      </c>
      <c r="AO145" s="13" t="n">
        <f aca="false">AM145+AN145</f>
        <v>12.88867</v>
      </c>
      <c r="AP145" s="14" t="n">
        <f aca="false">G145</f>
        <v>8.28422</v>
      </c>
      <c r="AQ145" s="13" t="n">
        <f aca="false">R145</f>
        <v>-1.00348</v>
      </c>
      <c r="AR145" s="13" t="n">
        <f aca="false">AP145+AQ145</f>
        <v>7.28074</v>
      </c>
      <c r="AS145" s="14" t="n">
        <f aca="false">H145</f>
        <v>8.01709</v>
      </c>
      <c r="AT145" s="13" t="n">
        <f aca="false">S145</f>
        <v>-2.11352</v>
      </c>
      <c r="AU145" s="13" t="n">
        <f aca="false">AS145+AT145</f>
        <v>5.90357</v>
      </c>
      <c r="AV145" s="14" t="n">
        <f aca="false">I145</f>
        <v>13.87795</v>
      </c>
      <c r="AW145" s="13" t="n">
        <f aca="false">T145</f>
        <v>-2.09008</v>
      </c>
      <c r="AX145" s="13" t="n">
        <f aca="false">AV145+AW145</f>
        <v>11.78787</v>
      </c>
      <c r="AY145" s="14" t="n">
        <f aca="false">J145</f>
        <v>7.10008</v>
      </c>
      <c r="AZ145" s="13" t="n">
        <f aca="false">U145</f>
        <v>-2.75495</v>
      </c>
      <c r="BA145" s="13" t="n">
        <f aca="false">AY145+AZ145</f>
        <v>4.34513</v>
      </c>
      <c r="BB145" s="14" t="n">
        <f aca="false">K145</f>
        <v>7.83497</v>
      </c>
      <c r="BC145" s="13" t="n">
        <f aca="false">V145</f>
        <v>-1.03389</v>
      </c>
      <c r="BD145" s="13" t="n">
        <f aca="false">BB145+BC145</f>
        <v>6.80108</v>
      </c>
      <c r="BE145" s="0" t="str">
        <f aca="false">W145</f>
        <v>kg CO2 eq</v>
      </c>
    </row>
    <row r="146" customFormat="false" ht="15" hidden="false" customHeight="false" outlineLevel="0" collapsed="false">
      <c r="D146" s="0" t="str">
        <f aca="false">D85</f>
        <v>Htox</v>
      </c>
      <c r="E146" s="0" t="n">
        <f aca="false">E85</f>
        <v>0.01834956</v>
      </c>
      <c r="F146" s="0" t="n">
        <f aca="false">F85</f>
        <v>0.0276206</v>
      </c>
      <c r="G146" s="0" t="n">
        <f aca="false">G85</f>
        <v>0.002749595</v>
      </c>
      <c r="H146" s="0" t="n">
        <f aca="false">H85</f>
        <v>0.00466717</v>
      </c>
      <c r="I146" s="0" t="n">
        <f aca="false">I85</f>
        <v>0.0043253</v>
      </c>
      <c r="J146" s="0" t="n">
        <f aca="false">J85</f>
        <v>0.01648859</v>
      </c>
      <c r="K146" s="0" t="n">
        <f aca="false">K85</f>
        <v>0.01577686</v>
      </c>
      <c r="L146" s="0" t="str">
        <f aca="false">L85</f>
        <v>mCTUh</v>
      </c>
      <c r="O146" s="0" t="str">
        <f aca="false">D146</f>
        <v>Htox</v>
      </c>
      <c r="P146" s="12" t="n">
        <f aca="false">(H108+H109)*1000</f>
        <v>-0.01257218</v>
      </c>
      <c r="Q146" s="12" t="n">
        <f aca="false">(R108+R109)*1000</f>
        <v>-0.00067376</v>
      </c>
      <c r="R146" s="12" t="n">
        <f aca="false">(AB108+AB109)*1000</f>
        <v>-0.000471621</v>
      </c>
      <c r="S146" s="12" t="n">
        <f aca="false">(AL108+AL109)*1000</f>
        <v>-0.002409424</v>
      </c>
      <c r="T146" s="12" t="n">
        <f aca="false">(AV108+AV109)*1000</f>
        <v>-0.001237584</v>
      </c>
      <c r="U146" s="12" t="n">
        <f aca="false">(BF108+BF109)*1000</f>
        <v>-0.01346504</v>
      </c>
      <c r="V146" s="12" t="n">
        <f aca="false">(BP108+BP109)*1000</f>
        <v>-0.011637782</v>
      </c>
      <c r="W146" s="0" t="str">
        <f aca="false">L146</f>
        <v>mCTUh</v>
      </c>
      <c r="AF146" s="12"/>
      <c r="AI146" s="0" t="str">
        <f aca="false">AI85</f>
        <v>Htox</v>
      </c>
      <c r="AJ146" s="13" t="n">
        <f aca="false">E146</f>
        <v>0.01834956</v>
      </c>
      <c r="AK146" s="13" t="n">
        <f aca="false">P146</f>
        <v>-0.01257218</v>
      </c>
      <c r="AL146" s="13" t="n">
        <f aca="false">AJ146+AK146</f>
        <v>0.00577738</v>
      </c>
      <c r="AM146" s="14" t="n">
        <f aca="false">F146</f>
        <v>0.0276206</v>
      </c>
      <c r="AN146" s="13" t="n">
        <f aca="false">Q146</f>
        <v>-0.00067376</v>
      </c>
      <c r="AO146" s="13" t="n">
        <f aca="false">AM146+AN146</f>
        <v>0.02694684</v>
      </c>
      <c r="AP146" s="14" t="n">
        <f aca="false">G146</f>
        <v>0.002749595</v>
      </c>
      <c r="AQ146" s="13" t="n">
        <f aca="false">R146</f>
        <v>-0.000471621</v>
      </c>
      <c r="AR146" s="13" t="n">
        <f aca="false">AP146+AQ146</f>
        <v>0.002277974</v>
      </c>
      <c r="AS146" s="14" t="n">
        <f aca="false">H146</f>
        <v>0.00466717</v>
      </c>
      <c r="AT146" s="13" t="n">
        <f aca="false">S146</f>
        <v>-0.002409424</v>
      </c>
      <c r="AU146" s="13" t="n">
        <f aca="false">AS146+AT146</f>
        <v>0.002257746</v>
      </c>
      <c r="AV146" s="14" t="n">
        <f aca="false">I146</f>
        <v>0.0043253</v>
      </c>
      <c r="AW146" s="13" t="n">
        <f aca="false">T146</f>
        <v>-0.001237584</v>
      </c>
      <c r="AX146" s="13" t="n">
        <f aca="false">AV146+AW146</f>
        <v>0.003087716</v>
      </c>
      <c r="AY146" s="14" t="n">
        <f aca="false">J146</f>
        <v>0.01648859</v>
      </c>
      <c r="AZ146" s="13" t="n">
        <f aca="false">U146</f>
        <v>-0.01346504</v>
      </c>
      <c r="BA146" s="13" t="n">
        <f aca="false">AY146+AZ146</f>
        <v>0.00302355</v>
      </c>
      <c r="BB146" s="14" t="n">
        <f aca="false">K146</f>
        <v>0.01577686</v>
      </c>
      <c r="BC146" s="13" t="n">
        <f aca="false">V146</f>
        <v>-0.011637782</v>
      </c>
      <c r="BD146" s="13" t="n">
        <f aca="false">BB146+BC146</f>
        <v>0.004139078</v>
      </c>
      <c r="BE146" s="0" t="str">
        <f aca="false">W146</f>
        <v>mCTUh</v>
      </c>
    </row>
    <row r="147" customFormat="false" ht="15" hidden="false" customHeight="false" outlineLevel="0" collapsed="false">
      <c r="D147" s="0" t="str">
        <f aca="false">D86</f>
        <v>RDP</v>
      </c>
      <c r="E147" s="0" t="n">
        <f aca="false">E86</f>
        <v>0.00573</v>
      </c>
      <c r="F147" s="0" t="n">
        <f aca="false">F86</f>
        <v>0.00124</v>
      </c>
      <c r="G147" s="0" t="n">
        <f aca="false">G86</f>
        <v>0.00084</v>
      </c>
      <c r="H147" s="0" t="n">
        <f aca="false">H86</f>
        <v>0.00144</v>
      </c>
      <c r="I147" s="0" t="n">
        <f aca="false">I86</f>
        <v>0.00128</v>
      </c>
      <c r="J147" s="0" t="n">
        <f aca="false">J86</f>
        <v>0.00503</v>
      </c>
      <c r="K147" s="0" t="n">
        <f aca="false">K86</f>
        <v>0.00486</v>
      </c>
      <c r="L147" s="0" t="str">
        <f aca="false">L86</f>
        <v>kg Sb eq</v>
      </c>
      <c r="O147" s="0" t="str">
        <f aca="false">D147</f>
        <v>RDP</v>
      </c>
      <c r="P147" s="0" t="n">
        <f aca="false">H114</f>
        <v>-0.00447</v>
      </c>
      <c r="Q147" s="0" t="n">
        <f aca="false">R114</f>
        <v>-0.00062</v>
      </c>
      <c r="R147" s="0" t="n">
        <f aca="false">AB114</f>
        <v>-0.00061</v>
      </c>
      <c r="S147" s="0" t="n">
        <f aca="false">AL114</f>
        <v>-0.00097</v>
      </c>
      <c r="T147" s="0" t="n">
        <f aca="false">AV114</f>
        <v>-0.00094</v>
      </c>
      <c r="U147" s="0" t="n">
        <f aca="false">BF114</f>
        <v>-0.00476</v>
      </c>
      <c r="V147" s="0" t="n">
        <f aca="false">BP114</f>
        <v>-0.00394</v>
      </c>
      <c r="W147" s="0" t="str">
        <f aca="false">L147</f>
        <v>kg Sb eq</v>
      </c>
      <c r="AI147" s="0" t="str">
        <f aca="false">AI86</f>
        <v>RDP</v>
      </c>
      <c r="AJ147" s="0" t="n">
        <f aca="false">E147</f>
        <v>0.00573</v>
      </c>
      <c r="AK147" s="0" t="n">
        <f aca="false">P147</f>
        <v>-0.00447</v>
      </c>
      <c r="AL147" s="0" t="n">
        <f aca="false">AJ147+AK147</f>
        <v>0.00126</v>
      </c>
      <c r="AM147" s="14" t="n">
        <f aca="false">F147</f>
        <v>0.00124</v>
      </c>
      <c r="AN147" s="13" t="n">
        <f aca="false">Q147</f>
        <v>-0.00062</v>
      </c>
      <c r="AO147" s="13" t="n">
        <f aca="false">AM147+AN147</f>
        <v>0.00062</v>
      </c>
      <c r="AP147" s="14" t="n">
        <f aca="false">G147</f>
        <v>0.00084</v>
      </c>
      <c r="AQ147" s="13" t="n">
        <f aca="false">R147</f>
        <v>-0.00061</v>
      </c>
      <c r="AR147" s="13" t="n">
        <f aca="false">AP147+AQ147</f>
        <v>0.00023</v>
      </c>
      <c r="AS147" s="14" t="n">
        <f aca="false">H147</f>
        <v>0.00144</v>
      </c>
      <c r="AT147" s="13" t="n">
        <f aca="false">S147</f>
        <v>-0.00097</v>
      </c>
      <c r="AU147" s="13" t="n">
        <f aca="false">AS147+AT147</f>
        <v>0.00047</v>
      </c>
      <c r="AV147" s="14" t="n">
        <f aca="false">I147</f>
        <v>0.00128</v>
      </c>
      <c r="AW147" s="13" t="n">
        <f aca="false">T147</f>
        <v>-0.00094</v>
      </c>
      <c r="AX147" s="13" t="n">
        <f aca="false">AV147+AW147</f>
        <v>0.00034</v>
      </c>
      <c r="AY147" s="14" t="n">
        <f aca="false">J147</f>
        <v>0.00503</v>
      </c>
      <c r="AZ147" s="13" t="n">
        <f aca="false">U147</f>
        <v>-0.00476</v>
      </c>
      <c r="BA147" s="13" t="n">
        <f aca="false">AY147+AZ147</f>
        <v>0.000269999999999999</v>
      </c>
      <c r="BB147" s="14" t="n">
        <f aca="false">K147</f>
        <v>0.00486</v>
      </c>
      <c r="BC147" s="13" t="n">
        <f aca="false">V147</f>
        <v>-0.00394</v>
      </c>
      <c r="BD147" s="13" t="n">
        <f aca="false">BB147+BC147</f>
        <v>0.00092</v>
      </c>
      <c r="BE147" s="0" t="str">
        <f aca="false">W147</f>
        <v>kg Sb eq</v>
      </c>
    </row>
    <row r="148" customFormat="false" ht="15" hidden="false" customHeight="false" outlineLevel="0" collapsed="false">
      <c r="D148" s="0" t="str">
        <f aca="false">D87</f>
        <v>ODP</v>
      </c>
      <c r="E148" s="0" t="n">
        <f aca="false">E87</f>
        <v>1.8274E-006</v>
      </c>
      <c r="F148" s="0" t="n">
        <f aca="false">F87</f>
        <v>1.23342E-006</v>
      </c>
      <c r="G148" s="0" t="n">
        <f aca="false">G87</f>
        <v>7.39456E-007</v>
      </c>
      <c r="H148" s="0" t="n">
        <f aca="false">H87</f>
        <v>7.37173E-007</v>
      </c>
      <c r="I148" s="0" t="n">
        <f aca="false">I87</f>
        <v>1.41684E-006</v>
      </c>
      <c r="J148" s="0" t="n">
        <f aca="false">J87</f>
        <v>7.8499E-007</v>
      </c>
      <c r="K148" s="0" t="n">
        <f aca="false">K87</f>
        <v>6.17554E-007</v>
      </c>
      <c r="L148" s="0" t="str">
        <f aca="false">L87</f>
        <v>kg CFC-11 eq</v>
      </c>
      <c r="O148" s="0" t="str">
        <f aca="false">D148</f>
        <v>ODP</v>
      </c>
      <c r="P148" s="12" t="n">
        <f aca="false">H115</f>
        <v>-6.35962E-007</v>
      </c>
      <c r="Q148" s="12" t="n">
        <f aca="false">R115</f>
        <v>-1.03138E-007</v>
      </c>
      <c r="R148" s="12" t="n">
        <f aca="false">AB115</f>
        <v>-1.50421E-007</v>
      </c>
      <c r="S148" s="12" t="n">
        <f aca="false">AL115</f>
        <v>-2.09503E-007</v>
      </c>
      <c r="T148" s="12" t="n">
        <f aca="false">AV115</f>
        <v>-1.17568E-007</v>
      </c>
      <c r="U148" s="12" t="n">
        <f aca="false">BF115</f>
        <v>-2.93987E-007</v>
      </c>
      <c r="V148" s="12" t="n">
        <f aca="false">BP115</f>
        <v>-4.56666E-008</v>
      </c>
      <c r="W148" s="0" t="str">
        <f aca="false">L148</f>
        <v>kg CFC-11 eq</v>
      </c>
      <c r="AF148" s="12"/>
      <c r="AI148" s="0" t="str">
        <f aca="false">AI87</f>
        <v>ODP</v>
      </c>
      <c r="AJ148" s="13" t="n">
        <f aca="false">E148</f>
        <v>1.8274E-006</v>
      </c>
      <c r="AK148" s="13" t="n">
        <f aca="false">P148</f>
        <v>-6.35962E-007</v>
      </c>
      <c r="AL148" s="13" t="n">
        <f aca="false">AJ148+AK148</f>
        <v>1.191438E-006</v>
      </c>
      <c r="AM148" s="14" t="n">
        <f aca="false">F148</f>
        <v>1.23342E-006</v>
      </c>
      <c r="AN148" s="13" t="n">
        <f aca="false">Q148</f>
        <v>-1.03138E-007</v>
      </c>
      <c r="AO148" s="13" t="n">
        <f aca="false">AM148+AN148</f>
        <v>1.130282E-006</v>
      </c>
      <c r="AP148" s="14" t="n">
        <f aca="false">G148</f>
        <v>7.39456E-007</v>
      </c>
      <c r="AQ148" s="13" t="n">
        <f aca="false">R148</f>
        <v>-1.50421E-007</v>
      </c>
      <c r="AR148" s="13" t="n">
        <f aca="false">AP148+AQ148</f>
        <v>5.89035E-007</v>
      </c>
      <c r="AS148" s="14" t="n">
        <f aca="false">H148</f>
        <v>7.37173E-007</v>
      </c>
      <c r="AT148" s="13" t="n">
        <f aca="false">S148</f>
        <v>-2.09503E-007</v>
      </c>
      <c r="AU148" s="13" t="n">
        <f aca="false">AS148+AT148</f>
        <v>5.2767E-007</v>
      </c>
      <c r="AV148" s="14" t="n">
        <f aca="false">I148</f>
        <v>1.41684E-006</v>
      </c>
      <c r="AW148" s="13" t="n">
        <f aca="false">T148</f>
        <v>-1.17568E-007</v>
      </c>
      <c r="AX148" s="13" t="n">
        <f aca="false">AV148+AW148</f>
        <v>1.299272E-006</v>
      </c>
      <c r="AY148" s="14" t="n">
        <f aca="false">J148</f>
        <v>7.8499E-007</v>
      </c>
      <c r="AZ148" s="13" t="n">
        <f aca="false">U148</f>
        <v>-2.93987E-007</v>
      </c>
      <c r="BA148" s="13" t="n">
        <f aca="false">AY148+AZ148</f>
        <v>4.91003E-007</v>
      </c>
      <c r="BB148" s="14" t="n">
        <f aca="false">K148</f>
        <v>6.17554E-007</v>
      </c>
      <c r="BC148" s="13" t="n">
        <f aca="false">V148</f>
        <v>-4.56666E-008</v>
      </c>
      <c r="BD148" s="13" t="n">
        <f aca="false">BB148+BC148</f>
        <v>5.718874E-007</v>
      </c>
      <c r="BE148" s="0" t="str">
        <f aca="false">W148</f>
        <v>kg CFC-11 eq</v>
      </c>
    </row>
    <row r="149" customFormat="false" ht="15" hidden="false" customHeight="false" outlineLevel="0" collapsed="false">
      <c r="D149" s="0" t="str">
        <f aca="false">D88</f>
        <v>PMF</v>
      </c>
      <c r="E149" s="0" t="n">
        <f aca="false">E88</f>
        <v>0.01158</v>
      </c>
      <c r="F149" s="0" t="n">
        <f aca="false">F88</f>
        <v>0.0106</v>
      </c>
      <c r="G149" s="0" t="n">
        <f aca="false">G88</f>
        <v>0.00658</v>
      </c>
      <c r="H149" s="0" t="n">
        <f aca="false">H88</f>
        <v>0.00562</v>
      </c>
      <c r="I149" s="0" t="n">
        <f aca="false">I88</f>
        <v>0.00758</v>
      </c>
      <c r="J149" s="0" t="n">
        <f aca="false">J88</f>
        <v>0.00646</v>
      </c>
      <c r="K149" s="0" t="n">
        <f aca="false">K88</f>
        <v>0.00557</v>
      </c>
      <c r="L149" s="0" t="str">
        <f aca="false">L88</f>
        <v>kg PM2.5 eq</v>
      </c>
      <c r="O149" s="0" t="str">
        <f aca="false">D149</f>
        <v>PMF</v>
      </c>
      <c r="P149" s="0" t="n">
        <f aca="false">H116</f>
        <v>-0.00689</v>
      </c>
      <c r="Q149" s="0" t="n">
        <f aca="false">R116</f>
        <v>-0.00238</v>
      </c>
      <c r="R149" s="0" t="n">
        <f aca="false">AB116</f>
        <v>-0.00255</v>
      </c>
      <c r="S149" s="0" t="n">
        <f aca="false">AL116</f>
        <v>-0.00329</v>
      </c>
      <c r="T149" s="0" t="n">
        <f aca="false">AV116</f>
        <v>-0.00338</v>
      </c>
      <c r="U149" s="0" t="n">
        <f aca="false">BF116</f>
        <v>-0.00433</v>
      </c>
      <c r="V149" s="0" t="n">
        <f aca="false">BP116</f>
        <v>-0.00245</v>
      </c>
      <c r="W149" s="0" t="str">
        <f aca="false">L149</f>
        <v>kg PM2.5 eq</v>
      </c>
      <c r="AI149" s="0" t="str">
        <f aca="false">AI88</f>
        <v>PMF</v>
      </c>
      <c r="AJ149" s="0" t="n">
        <f aca="false">E149</f>
        <v>0.01158</v>
      </c>
      <c r="AK149" s="0" t="n">
        <f aca="false">P149</f>
        <v>-0.00689</v>
      </c>
      <c r="AL149" s="0" t="n">
        <f aca="false">AJ149+AK149</f>
        <v>0.00469</v>
      </c>
      <c r="AM149" s="14" t="n">
        <f aca="false">F149</f>
        <v>0.0106</v>
      </c>
      <c r="AN149" s="13" t="n">
        <f aca="false">Q149</f>
        <v>-0.00238</v>
      </c>
      <c r="AO149" s="13" t="n">
        <f aca="false">AM149+AN149</f>
        <v>0.00822</v>
      </c>
      <c r="AP149" s="14" t="n">
        <f aca="false">G149</f>
        <v>0.00658</v>
      </c>
      <c r="AQ149" s="13" t="n">
        <f aca="false">R149</f>
        <v>-0.00255</v>
      </c>
      <c r="AR149" s="13" t="n">
        <f aca="false">AP149+AQ149</f>
        <v>0.00403</v>
      </c>
      <c r="AS149" s="14" t="n">
        <f aca="false">H149</f>
        <v>0.00562</v>
      </c>
      <c r="AT149" s="13" t="n">
        <f aca="false">S149</f>
        <v>-0.00329</v>
      </c>
      <c r="AU149" s="13" t="n">
        <f aca="false">AS149+AT149</f>
        <v>0.00233</v>
      </c>
      <c r="AV149" s="14" t="n">
        <f aca="false">I149</f>
        <v>0.00758</v>
      </c>
      <c r="AW149" s="13" t="n">
        <f aca="false">T149</f>
        <v>-0.00338</v>
      </c>
      <c r="AX149" s="13" t="n">
        <f aca="false">AV149+AW149</f>
        <v>0.0042</v>
      </c>
      <c r="AY149" s="14" t="n">
        <f aca="false">J149</f>
        <v>0.00646</v>
      </c>
      <c r="AZ149" s="13" t="n">
        <f aca="false">U149</f>
        <v>-0.00433</v>
      </c>
      <c r="BA149" s="13" t="n">
        <f aca="false">AY149+AZ149</f>
        <v>0.00213</v>
      </c>
      <c r="BB149" s="14" t="n">
        <f aca="false">K149</f>
        <v>0.00557</v>
      </c>
      <c r="BC149" s="13" t="n">
        <f aca="false">V149</f>
        <v>-0.00245</v>
      </c>
      <c r="BD149" s="13" t="n">
        <f aca="false">BB149+BC149</f>
        <v>0.00312</v>
      </c>
      <c r="BE149" s="0" t="str">
        <f aca="false">W149</f>
        <v>kg PM2.5 eq</v>
      </c>
    </row>
    <row r="150" customFormat="false" ht="15" hidden="false" customHeight="false" outlineLevel="0" collapsed="false">
      <c r="AI150" s="6"/>
      <c r="AJ150" s="23" t="str">
        <f aca="false">E151</f>
        <v>NaNMC</v>
      </c>
      <c r="AK150" s="23"/>
      <c r="AL150" s="23"/>
      <c r="AM150" s="24" t="str">
        <f aca="false">F151</f>
        <v>NaMVP</v>
      </c>
      <c r="AN150" s="24"/>
      <c r="AO150" s="24"/>
      <c r="AP150" s="24" t="str">
        <f aca="false">G151</f>
        <v>NaMMO</v>
      </c>
      <c r="AQ150" s="24"/>
      <c r="AR150" s="24"/>
      <c r="AS150" s="24" t="str">
        <f aca="false">H151</f>
        <v>NaNMMT</v>
      </c>
      <c r="AT150" s="24"/>
      <c r="AU150" s="24"/>
      <c r="AV150" s="24" t="str">
        <f aca="false">I151</f>
        <v>NaPBA</v>
      </c>
      <c r="AW150" s="24"/>
      <c r="AX150" s="24"/>
      <c r="AY150" s="24" t="str">
        <f aca="false">J151</f>
        <v>LiNMC</v>
      </c>
      <c r="AZ150" s="24"/>
      <c r="BA150" s="24"/>
      <c r="BB150" s="24" t="str">
        <f aca="false">K151</f>
        <v>LiFP</v>
      </c>
      <c r="BC150" s="24"/>
      <c r="BD150" s="24"/>
    </row>
    <row r="151" customFormat="false" ht="15" hidden="false" customHeight="false" outlineLevel="0" collapsed="false">
      <c r="D151" s="6" t="str">
        <f aca="false">D90</f>
        <v>per kWh</v>
      </c>
      <c r="E151" s="6" t="str">
        <f aca="false">E90</f>
        <v>NaNMC</v>
      </c>
      <c r="F151" s="6" t="str">
        <f aca="false">F90</f>
        <v>NaMVP</v>
      </c>
      <c r="G151" s="6" t="str">
        <f aca="false">G90</f>
        <v>NaMMO</v>
      </c>
      <c r="H151" s="6" t="str">
        <f aca="false">H90</f>
        <v>NaNMMT</v>
      </c>
      <c r="I151" s="6" t="str">
        <f aca="false">I90</f>
        <v>NaPBA</v>
      </c>
      <c r="J151" s="6" t="str">
        <f aca="false">J90</f>
        <v>LiNMC</v>
      </c>
      <c r="K151" s="6" t="str">
        <f aca="false">K90</f>
        <v>LiFP</v>
      </c>
      <c r="O151" s="6" t="str">
        <f aca="false">D151</f>
        <v>per kWh</v>
      </c>
      <c r="P151" s="6" t="str">
        <f aca="false">E151</f>
        <v>NaNMC</v>
      </c>
      <c r="Q151" s="6" t="str">
        <f aca="false">F151</f>
        <v>NaMVP</v>
      </c>
      <c r="R151" s="6" t="str">
        <f aca="false">G151</f>
        <v>NaMMO</v>
      </c>
      <c r="S151" s="6" t="str">
        <f aca="false">H151</f>
        <v>NaNMMT</v>
      </c>
      <c r="T151" s="6" t="str">
        <f aca="false">I151</f>
        <v>NaPBA</v>
      </c>
      <c r="U151" s="6" t="str">
        <f aca="false">J151</f>
        <v>LiNMC</v>
      </c>
      <c r="V151" s="6" t="str">
        <f aca="false">K151</f>
        <v>LiFP</v>
      </c>
      <c r="AI151" s="6" t="s">
        <v>87</v>
      </c>
      <c r="AJ151" s="25" t="s">
        <v>158</v>
      </c>
      <c r="AK151" s="25" t="s">
        <v>159</v>
      </c>
      <c r="AL151" s="25" t="s">
        <v>160</v>
      </c>
      <c r="AM151" s="26" t="s">
        <v>158</v>
      </c>
      <c r="AN151" s="25" t="s">
        <v>159</v>
      </c>
      <c r="AO151" s="25" t="s">
        <v>160</v>
      </c>
      <c r="AP151" s="26" t="s">
        <v>158</v>
      </c>
      <c r="AQ151" s="25" t="s">
        <v>159</v>
      </c>
      <c r="AR151" s="25" t="s">
        <v>160</v>
      </c>
      <c r="AS151" s="26" t="s">
        <v>158</v>
      </c>
      <c r="AT151" s="25" t="s">
        <v>159</v>
      </c>
      <c r="AU151" s="25" t="s">
        <v>160</v>
      </c>
      <c r="AV151" s="26" t="s">
        <v>158</v>
      </c>
      <c r="AW151" s="25" t="s">
        <v>159</v>
      </c>
      <c r="AX151" s="25" t="s">
        <v>160</v>
      </c>
      <c r="AY151" s="26" t="s">
        <v>158</v>
      </c>
      <c r="AZ151" s="25" t="s">
        <v>159</v>
      </c>
      <c r="BA151" s="25" t="s">
        <v>160</v>
      </c>
      <c r="BB151" s="26" t="s">
        <v>158</v>
      </c>
      <c r="BC151" s="25" t="s">
        <v>159</v>
      </c>
      <c r="BD151" s="25" t="s">
        <v>160</v>
      </c>
    </row>
    <row r="152" customFormat="false" ht="15" hidden="false" customHeight="false" outlineLevel="0" collapsed="false">
      <c r="D152" s="0" t="str">
        <f aca="false">D91</f>
        <v>AP</v>
      </c>
      <c r="E152" s="0" t="n">
        <f aca="false">E91</f>
        <v>0.99028828015265</v>
      </c>
      <c r="F152" s="0" t="n">
        <f aca="false">F91</f>
        <v>0.855280212036512</v>
      </c>
      <c r="G152" s="0" t="n">
        <f aca="false">G91</f>
        <v>0.498575143504676</v>
      </c>
      <c r="H152" s="0" t="n">
        <f aca="false">H91</f>
        <v>0.529780175294239</v>
      </c>
      <c r="I152" s="0" t="n">
        <f aca="false">I91</f>
        <v>0.573229630558866</v>
      </c>
      <c r="J152" s="0" t="n">
        <f aca="false">J91</f>
        <v>0.450815971484354</v>
      </c>
      <c r="K152" s="0" t="n">
        <f aca="false">K91</f>
        <v>0.335512709530161</v>
      </c>
      <c r="L152" s="0" t="str">
        <f aca="false">L91</f>
        <v>molc H+ eq</v>
      </c>
      <c r="O152" s="0" t="str">
        <f aca="false">D152</f>
        <v>AP</v>
      </c>
      <c r="P152" s="0" t="n">
        <f aca="false">P144/P$142*1000</f>
        <v>-0.617872174796098</v>
      </c>
      <c r="Q152" s="0" t="n">
        <f aca="false">Q144/Q$142*1000</f>
        <v>-0.214987434145521</v>
      </c>
      <c r="R152" s="0" t="n">
        <f aca="false">R144/R$142*1000</f>
        <v>-0.291741005157703</v>
      </c>
      <c r="S152" s="0" t="n">
        <f aca="false">S144/S$142*1000</f>
        <v>-0.335767278123106</v>
      </c>
      <c r="T152" s="0" t="n">
        <f aca="false">T144/T$142*1000</f>
        <v>-0.281628300821677</v>
      </c>
      <c r="U152" s="0" t="n">
        <f aca="false">U144/U$142*1000</f>
        <v>-0.300312599145303</v>
      </c>
      <c r="V152" s="0" t="n">
        <f aca="false">V144/V$142*1000</f>
        <v>-0.116331326186839</v>
      </c>
      <c r="W152" s="0" t="str">
        <f aca="false">W144</f>
        <v>molc H+ eq</v>
      </c>
      <c r="AI152" s="0" t="str">
        <f aca="false">AI144</f>
        <v>AP</v>
      </c>
      <c r="AJ152" s="0" t="n">
        <f aca="false">E152</f>
        <v>0.99028828015265</v>
      </c>
      <c r="AK152" s="0" t="n">
        <f aca="false">P152</f>
        <v>-0.617872174796098</v>
      </c>
      <c r="AL152" s="0" t="n">
        <f aca="false">AJ152+AK152</f>
        <v>0.372416105356552</v>
      </c>
      <c r="AM152" s="14" t="n">
        <f aca="false">F152</f>
        <v>0.855280212036512</v>
      </c>
      <c r="AN152" s="13" t="n">
        <f aca="false">Q152</f>
        <v>-0.214987434145521</v>
      </c>
      <c r="AO152" s="13" t="n">
        <f aca="false">AM152+AN152</f>
        <v>0.640292777890991</v>
      </c>
      <c r="AP152" s="14" t="n">
        <f aca="false">G152</f>
        <v>0.498575143504676</v>
      </c>
      <c r="AQ152" s="13" t="n">
        <f aca="false">R152</f>
        <v>-0.291741005157703</v>
      </c>
      <c r="AR152" s="13" t="n">
        <f aca="false">AP152+AQ152</f>
        <v>0.206834138346973</v>
      </c>
      <c r="AS152" s="14" t="n">
        <f aca="false">H152</f>
        <v>0.529780175294239</v>
      </c>
      <c r="AT152" s="13" t="n">
        <f aca="false">S152</f>
        <v>-0.335767278123106</v>
      </c>
      <c r="AU152" s="13" t="n">
        <f aca="false">AS152+AT152</f>
        <v>0.194012897171133</v>
      </c>
      <c r="AV152" s="14" t="n">
        <f aca="false">I152</f>
        <v>0.573229630558866</v>
      </c>
      <c r="AW152" s="13" t="n">
        <f aca="false">T152</f>
        <v>-0.281628300821677</v>
      </c>
      <c r="AX152" s="13" t="n">
        <f aca="false">AV152+AW152</f>
        <v>0.291601329737189</v>
      </c>
      <c r="AY152" s="14" t="n">
        <f aca="false">J152</f>
        <v>0.450815971484354</v>
      </c>
      <c r="AZ152" s="13" t="n">
        <f aca="false">U152</f>
        <v>-0.300312599145303</v>
      </c>
      <c r="BA152" s="13" t="n">
        <f aca="false">AY152+AZ152</f>
        <v>0.150503372339052</v>
      </c>
      <c r="BB152" s="14" t="n">
        <f aca="false">K152</f>
        <v>0.335512709530161</v>
      </c>
      <c r="BC152" s="13" t="n">
        <f aca="false">V152</f>
        <v>-0.116331326186839</v>
      </c>
      <c r="BD152" s="13" t="n">
        <f aca="false">BB152+BC152</f>
        <v>0.219181383343322</v>
      </c>
    </row>
    <row r="153" customFormat="false" ht="15" hidden="false" customHeight="false" outlineLevel="0" collapsed="false">
      <c r="D153" s="0" t="str">
        <f aca="false">D92</f>
        <v>GWP</v>
      </c>
      <c r="E153" s="0" t="n">
        <f aca="false">E92</f>
        <v>86.6528142454328</v>
      </c>
      <c r="F153" s="0" t="n">
        <f aca="false">F92</f>
        <v>89.6514006824417</v>
      </c>
      <c r="G153" s="0" t="n">
        <f aca="false">G92</f>
        <v>52.3353544769933</v>
      </c>
      <c r="H153" s="0" t="n">
        <f aca="false">H92</f>
        <v>50.5991821009017</v>
      </c>
      <c r="I153" s="0" t="n">
        <f aca="false">I92</f>
        <v>87.0472934830333</v>
      </c>
      <c r="J153" s="0" t="n">
        <f aca="false">J92</f>
        <v>44.8044437684299</v>
      </c>
      <c r="K153" s="0" t="n">
        <f aca="false">K92</f>
        <v>49.5893607581122</v>
      </c>
      <c r="L153" s="0" t="str">
        <f aca="false">L92</f>
        <v>kg CO2 eq</v>
      </c>
      <c r="O153" s="0" t="str">
        <f aca="false">D153</f>
        <v>GWP</v>
      </c>
      <c r="P153" s="0" t="n">
        <f aca="false">P145/P$142*1000</f>
        <v>-31.8993722482161</v>
      </c>
      <c r="Q153" s="0" t="n">
        <f aca="false">Q145/Q$142*1000</f>
        <v>-8.32172375704229</v>
      </c>
      <c r="R153" s="0" t="n">
        <f aca="false">R145/R$142*1000</f>
        <v>-6.33946002285951</v>
      </c>
      <c r="S153" s="0" t="n">
        <f aca="false">S145/S$142*1000</f>
        <v>-13.3393018356907</v>
      </c>
      <c r="T153" s="0" t="n">
        <f aca="false">T145/T$142*1000</f>
        <v>-13.1097033180706</v>
      </c>
      <c r="U153" s="0" t="n">
        <f aca="false">U145/U$142*1000</f>
        <v>-17.3848748689925</v>
      </c>
      <c r="V153" s="0" t="n">
        <f aca="false">V145/V$142*1000</f>
        <v>-6.54373203652402</v>
      </c>
      <c r="W153" s="0" t="str">
        <f aca="false">W145</f>
        <v>kg CO2 eq</v>
      </c>
      <c r="AI153" s="0" t="str">
        <f aca="false">AI145</f>
        <v>GWP</v>
      </c>
      <c r="AJ153" s="0" t="n">
        <f aca="false">E153</f>
        <v>86.6528142454328</v>
      </c>
      <c r="AK153" s="0" t="n">
        <f aca="false">P153</f>
        <v>-31.8993722482161</v>
      </c>
      <c r="AL153" s="0" t="n">
        <f aca="false">AJ153+AK153</f>
        <v>54.7534419972167</v>
      </c>
      <c r="AM153" s="14" t="n">
        <f aca="false">F153</f>
        <v>89.6514006824417</v>
      </c>
      <c r="AN153" s="13" t="n">
        <f aca="false">Q153</f>
        <v>-8.32172375704229</v>
      </c>
      <c r="AO153" s="13" t="n">
        <f aca="false">AM153+AN153</f>
        <v>81.3296769253994</v>
      </c>
      <c r="AP153" s="14" t="n">
        <f aca="false">G153</f>
        <v>52.3353544769933</v>
      </c>
      <c r="AQ153" s="13" t="n">
        <f aca="false">R153</f>
        <v>-6.33946002285951</v>
      </c>
      <c r="AR153" s="13" t="n">
        <f aca="false">AP153+AQ153</f>
        <v>45.9958944541338</v>
      </c>
      <c r="AS153" s="14" t="n">
        <f aca="false">H153</f>
        <v>50.5991821009017</v>
      </c>
      <c r="AT153" s="13" t="n">
        <f aca="false">S153</f>
        <v>-13.3393018356907</v>
      </c>
      <c r="AU153" s="13" t="n">
        <f aca="false">AS153+AT153</f>
        <v>37.259880265211</v>
      </c>
      <c r="AV153" s="14" t="n">
        <f aca="false">I153</f>
        <v>87.0472934830333</v>
      </c>
      <c r="AW153" s="13" t="n">
        <f aca="false">T153</f>
        <v>-13.1097033180706</v>
      </c>
      <c r="AX153" s="13" t="n">
        <f aca="false">AV153+AW153</f>
        <v>73.9375901649627</v>
      </c>
      <c r="AY153" s="14" t="n">
        <f aca="false">J153</f>
        <v>44.8044437684299</v>
      </c>
      <c r="AZ153" s="13" t="n">
        <f aca="false">U153</f>
        <v>-17.3848748689925</v>
      </c>
      <c r="BA153" s="13" t="n">
        <f aca="false">AY153+AZ153</f>
        <v>27.4195688994375</v>
      </c>
      <c r="BB153" s="14" t="n">
        <f aca="false">K153</f>
        <v>49.5893607581122</v>
      </c>
      <c r="BC153" s="13" t="n">
        <f aca="false">V153</f>
        <v>-6.54373203652402</v>
      </c>
      <c r="BD153" s="13" t="n">
        <f aca="false">BB153+BC153</f>
        <v>43.0456287215881</v>
      </c>
    </row>
    <row r="154" customFormat="false" ht="15" hidden="false" customHeight="false" outlineLevel="0" collapsed="false">
      <c r="D154" s="0" t="str">
        <f aca="false">D93</f>
        <v>Htox</v>
      </c>
      <c r="E154" s="0" t="n">
        <f aca="false">E93</f>
        <v>0.115903522221953</v>
      </c>
      <c r="F154" s="0" t="n">
        <f aca="false">F93</f>
        <v>0.174290634680358</v>
      </c>
      <c r="G154" s="0" t="n">
        <f aca="false">G93</f>
        <v>0.0173704982476526</v>
      </c>
      <c r="H154" s="0" t="n">
        <f aca="false">H93</f>
        <v>0.02945644675635</v>
      </c>
      <c r="I154" s="0" t="n">
        <f aca="false">I93</f>
        <v>0.0271297748228062</v>
      </c>
      <c r="J154" s="0" t="n">
        <f aca="false">J93</f>
        <v>0.104049828097105</v>
      </c>
      <c r="K154" s="0" t="n">
        <f aca="false">K93</f>
        <v>0.0998554432461426</v>
      </c>
      <c r="L154" s="0" t="str">
        <f aca="false">L93</f>
        <v>mCTUh</v>
      </c>
      <c r="O154" s="0" t="str">
        <f aca="false">D154</f>
        <v>Htox</v>
      </c>
      <c r="P154" s="0" t="n">
        <f aca="false">P146/P$142*1000</f>
        <v>-0.0794111653907995</v>
      </c>
      <c r="Q154" s="0" t="n">
        <f aca="false">Q146/Q$142*1000</f>
        <v>-0.00425153899706153</v>
      </c>
      <c r="R154" s="0" t="n">
        <f aca="false">R146/R$142*1000</f>
        <v>-0.00297945397560592</v>
      </c>
      <c r="S154" s="0" t="n">
        <f aca="false">S146/S$142*1000</f>
        <v>-0.0152068747805355</v>
      </c>
      <c r="T154" s="0" t="n">
        <f aca="false">T146/T$142*1000</f>
        <v>-0.00776255409897761</v>
      </c>
      <c r="U154" s="0" t="n">
        <f aca="false">U146/U$142*1000</f>
        <v>-0.0849699760452924</v>
      </c>
      <c r="V154" s="0" t="n">
        <f aca="false">V146/V$142*1000</f>
        <v>-0.0736582488538264</v>
      </c>
      <c r="W154" s="0" t="str">
        <f aca="false">W146</f>
        <v>mCTUh</v>
      </c>
      <c r="AI154" s="0" t="str">
        <f aca="false">AI146</f>
        <v>Htox</v>
      </c>
      <c r="AJ154" s="0" t="n">
        <f aca="false">E154</f>
        <v>0.115903522221953</v>
      </c>
      <c r="AK154" s="0" t="n">
        <f aca="false">P154</f>
        <v>-0.0794111653907995</v>
      </c>
      <c r="AL154" s="0" t="n">
        <f aca="false">AJ154+AK154</f>
        <v>0.036492356831154</v>
      </c>
      <c r="AM154" s="14" t="n">
        <f aca="false">F154</f>
        <v>0.174290634680358</v>
      </c>
      <c r="AN154" s="13" t="n">
        <f aca="false">Q154</f>
        <v>-0.00425153899706153</v>
      </c>
      <c r="AO154" s="13" t="n">
        <f aca="false">AM154+AN154</f>
        <v>0.170039095683296</v>
      </c>
      <c r="AP154" s="14" t="n">
        <f aca="false">G154</f>
        <v>0.0173704982476526</v>
      </c>
      <c r="AQ154" s="13" t="n">
        <f aca="false">R154</f>
        <v>-0.00297945397560592</v>
      </c>
      <c r="AR154" s="13" t="n">
        <f aca="false">AP154+AQ154</f>
        <v>0.0143910442720466</v>
      </c>
      <c r="AS154" s="14" t="n">
        <f aca="false">H154</f>
        <v>0.02945644675635</v>
      </c>
      <c r="AT154" s="13" t="n">
        <f aca="false">S154</f>
        <v>-0.0152068747805355</v>
      </c>
      <c r="AU154" s="13" t="n">
        <f aca="false">AS154+AT154</f>
        <v>0.0142495719758145</v>
      </c>
      <c r="AV154" s="14" t="n">
        <f aca="false">I154</f>
        <v>0.0271297748228062</v>
      </c>
      <c r="AW154" s="13" t="n">
        <f aca="false">T154</f>
        <v>-0.00776255409897761</v>
      </c>
      <c r="AX154" s="13" t="n">
        <f aca="false">AV154+AW154</f>
        <v>0.0193672207238286</v>
      </c>
      <c r="AY154" s="14" t="n">
        <f aca="false">J154</f>
        <v>0.104049828097105</v>
      </c>
      <c r="AZ154" s="13" t="n">
        <f aca="false">U154</f>
        <v>-0.0849699760452924</v>
      </c>
      <c r="BA154" s="13" t="n">
        <f aca="false">AY154+AZ154</f>
        <v>0.019079852051813</v>
      </c>
      <c r="BB154" s="14" t="n">
        <f aca="false">K154</f>
        <v>0.0998554432461426</v>
      </c>
      <c r="BC154" s="13" t="n">
        <f aca="false">V154</f>
        <v>-0.0736582488538264</v>
      </c>
      <c r="BD154" s="13" t="n">
        <f aca="false">BB154+BC154</f>
        <v>0.0261971943923162</v>
      </c>
    </row>
    <row r="155" customFormat="false" ht="15" hidden="false" customHeight="false" outlineLevel="0" collapsed="false">
      <c r="D155" s="0" t="str">
        <f aca="false">D94</f>
        <v>RDP</v>
      </c>
      <c r="E155" s="0" t="n">
        <f aca="false">E94</f>
        <v>0.0361930848658929</v>
      </c>
      <c r="F155" s="0" t="n">
        <f aca="false">F94</f>
        <v>0.00782460869798786</v>
      </c>
      <c r="G155" s="0" t="n">
        <f aca="false">G94</f>
        <v>0.00530667917567065</v>
      </c>
      <c r="H155" s="0" t="n">
        <f aca="false">H94</f>
        <v>0.0090884376033322</v>
      </c>
      <c r="I155" s="0" t="n">
        <f aca="false">I94</f>
        <v>0.00802860189424826</v>
      </c>
      <c r="J155" s="0" t="n">
        <f aca="false">J94</f>
        <v>0.0317413820907937</v>
      </c>
      <c r="K155" s="0" t="n">
        <f aca="false">K94</f>
        <v>0.0307600786326463</v>
      </c>
      <c r="L155" s="0" t="str">
        <f aca="false">L94</f>
        <v>kg Sb eq</v>
      </c>
      <c r="O155" s="0" t="str">
        <f aca="false">D155</f>
        <v>RDP</v>
      </c>
      <c r="P155" s="0" t="n">
        <f aca="false">P147/P$142*1000</f>
        <v>-0.0282343960472149</v>
      </c>
      <c r="Q155" s="0" t="n">
        <f aca="false">Q147/Q$142*1000</f>
        <v>-0.00391230434899393</v>
      </c>
      <c r="R155" s="0" t="n">
        <f aca="false">R147/R$142*1000</f>
        <v>-0.00385365987757036</v>
      </c>
      <c r="S155" s="0" t="n">
        <f aca="false">S147/S$142*1000</f>
        <v>-0.00612207255224461</v>
      </c>
      <c r="T155" s="0" t="n">
        <f aca="false">T147/T$142*1000</f>
        <v>-0.00589600451608857</v>
      </c>
      <c r="U155" s="0" t="n">
        <f aca="false">U147/U$142*1000</f>
        <v>-0.0300375703284648</v>
      </c>
      <c r="V155" s="0" t="n">
        <f aca="false">V147/V$142*1000</f>
        <v>-0.0249371830890178</v>
      </c>
      <c r="W155" s="0" t="str">
        <f aca="false">W147</f>
        <v>kg Sb eq</v>
      </c>
      <c r="AI155" s="0" t="str">
        <f aca="false">AI147</f>
        <v>RDP</v>
      </c>
      <c r="AJ155" s="0" t="n">
        <f aca="false">E155</f>
        <v>0.0361930848658929</v>
      </c>
      <c r="AK155" s="0" t="n">
        <f aca="false">P155</f>
        <v>-0.0282343960472149</v>
      </c>
      <c r="AL155" s="0" t="n">
        <f aca="false">AJ155+AK155</f>
        <v>0.00795868881867801</v>
      </c>
      <c r="AM155" s="14" t="n">
        <f aca="false">F155</f>
        <v>0.00782460869798786</v>
      </c>
      <c r="AN155" s="13" t="n">
        <f aca="false">Q155</f>
        <v>-0.00391230434899393</v>
      </c>
      <c r="AO155" s="13" t="n">
        <f aca="false">AM155+AN155</f>
        <v>0.00391230434899393</v>
      </c>
      <c r="AP155" s="14" t="n">
        <f aca="false">G155</f>
        <v>0.00530667917567065</v>
      </c>
      <c r="AQ155" s="13" t="n">
        <f aca="false">R155</f>
        <v>-0.00385365987757036</v>
      </c>
      <c r="AR155" s="13" t="n">
        <f aca="false">AP155+AQ155</f>
        <v>0.0014530192981003</v>
      </c>
      <c r="AS155" s="14" t="n">
        <f aca="false">H155</f>
        <v>0.0090884376033322</v>
      </c>
      <c r="AT155" s="13" t="n">
        <f aca="false">S155</f>
        <v>-0.00612207255224461</v>
      </c>
      <c r="AU155" s="13" t="n">
        <f aca="false">AS155+AT155</f>
        <v>0.00296636505108759</v>
      </c>
      <c r="AV155" s="14" t="n">
        <f aca="false">I155</f>
        <v>0.00802860189424826</v>
      </c>
      <c r="AW155" s="13" t="n">
        <f aca="false">T155</f>
        <v>-0.00589600451608857</v>
      </c>
      <c r="AX155" s="13" t="n">
        <f aca="false">AV155+AW155</f>
        <v>0.0021325973781597</v>
      </c>
      <c r="AY155" s="14" t="n">
        <f aca="false">J155</f>
        <v>0.0317413820907937</v>
      </c>
      <c r="AZ155" s="13" t="n">
        <f aca="false">U155</f>
        <v>-0.0300375703284648</v>
      </c>
      <c r="BA155" s="13" t="n">
        <f aca="false">AY155+AZ155</f>
        <v>0.00170381176232889</v>
      </c>
      <c r="BB155" s="14" t="n">
        <f aca="false">K155</f>
        <v>0.0307600786326463</v>
      </c>
      <c r="BC155" s="13" t="n">
        <f aca="false">V155</f>
        <v>-0.0249371830890178</v>
      </c>
      <c r="BD155" s="13" t="n">
        <f aca="false">BB155+BC155</f>
        <v>0.00582289554362852</v>
      </c>
    </row>
    <row r="156" customFormat="false" ht="15" hidden="false" customHeight="false" outlineLevel="0" collapsed="false">
      <c r="D156" s="0" t="str">
        <f aca="false">D95</f>
        <v>ODP</v>
      </c>
      <c r="E156" s="0" t="n">
        <f aca="false">E95</f>
        <v>1.15426253549621E-005</v>
      </c>
      <c r="F156" s="0" t="n">
        <f aca="false">F95</f>
        <v>7.78308779054209E-006</v>
      </c>
      <c r="G156" s="0" t="n">
        <f aca="false">G95</f>
        <v>4.67149494824371E-006</v>
      </c>
      <c r="H156" s="0" t="n">
        <f aca="false">H95</f>
        <v>4.65260473150084E-006</v>
      </c>
      <c r="I156" s="0" t="n">
        <f aca="false">I95</f>
        <v>8.88690961550524E-006</v>
      </c>
      <c r="J156" s="0" t="n">
        <f aca="false">J95</f>
        <v>4.95361183448353E-006</v>
      </c>
      <c r="K156" s="0" t="n">
        <f aca="false">K95</f>
        <v>3.90864395059779E-006</v>
      </c>
      <c r="L156" s="0" t="str">
        <f aca="false">L95</f>
        <v>kg CFC-11 eq</v>
      </c>
      <c r="O156" s="0" t="str">
        <f aca="false">D156</f>
        <v>ODP</v>
      </c>
      <c r="P156" s="0" t="n">
        <f aca="false">P148/P$142*1000</f>
        <v>-4.01700290357469E-006</v>
      </c>
      <c r="Q156" s="0" t="n">
        <f aca="false">Q148/Q$142*1000</f>
        <v>-6.50818138623445E-007</v>
      </c>
      <c r="R156" s="0" t="n">
        <f aca="false">R148/R$142*1000</f>
        <v>-9.50280938432804E-007</v>
      </c>
      <c r="S156" s="0" t="n">
        <f aca="false">S148/S$142*1000</f>
        <v>-1.3222603772298E-006</v>
      </c>
      <c r="T156" s="0" t="n">
        <f aca="false">T148/T$142*1000</f>
        <v>-7.37427083986703E-007</v>
      </c>
      <c r="U156" s="0" t="n">
        <f aca="false">U148/U$142*1000</f>
        <v>-1.85517966137697E-006</v>
      </c>
      <c r="V156" s="0" t="n">
        <f aca="false">V148/V$142*1000</f>
        <v>-2.8903461047029E-007</v>
      </c>
      <c r="W156" s="0" t="str">
        <f aca="false">W148</f>
        <v>kg CFC-11 eq</v>
      </c>
      <c r="AI156" s="0" t="str">
        <f aca="false">AI148</f>
        <v>ODP</v>
      </c>
      <c r="AJ156" s="0" t="n">
        <f aca="false">E156</f>
        <v>1.15426253549621E-005</v>
      </c>
      <c r="AK156" s="0" t="n">
        <f aca="false">P156</f>
        <v>-4.01700290357469E-006</v>
      </c>
      <c r="AL156" s="0" t="n">
        <f aca="false">AJ156+AK156</f>
        <v>7.52562245138738E-006</v>
      </c>
      <c r="AM156" s="14" t="n">
        <f aca="false">F156</f>
        <v>7.78308779054209E-006</v>
      </c>
      <c r="AN156" s="13" t="n">
        <f aca="false">Q156</f>
        <v>-6.50818138623445E-007</v>
      </c>
      <c r="AO156" s="13" t="n">
        <f aca="false">AM156+AN156</f>
        <v>7.13226965191864E-006</v>
      </c>
      <c r="AP156" s="14" t="n">
        <f aca="false">G156</f>
        <v>4.67149494824371E-006</v>
      </c>
      <c r="AQ156" s="13" t="n">
        <f aca="false">R156</f>
        <v>-9.50280938432804E-007</v>
      </c>
      <c r="AR156" s="13" t="n">
        <f aca="false">AP156+AQ156</f>
        <v>3.72121400981091E-006</v>
      </c>
      <c r="AS156" s="14" t="n">
        <f aca="false">H156</f>
        <v>4.65260473150084E-006</v>
      </c>
      <c r="AT156" s="13" t="n">
        <f aca="false">S156</f>
        <v>-1.3222603772298E-006</v>
      </c>
      <c r="AU156" s="13" t="n">
        <f aca="false">AS156+AT156</f>
        <v>3.33034435427104E-006</v>
      </c>
      <c r="AV156" s="14" t="n">
        <f aca="false">I156</f>
        <v>8.88690961550524E-006</v>
      </c>
      <c r="AW156" s="13" t="n">
        <f aca="false">T156</f>
        <v>-7.37427083986703E-007</v>
      </c>
      <c r="AX156" s="13" t="n">
        <f aca="false">AV156+AW156</f>
        <v>8.14948253151853E-006</v>
      </c>
      <c r="AY156" s="14" t="n">
        <f aca="false">J156</f>
        <v>4.95361183448353E-006</v>
      </c>
      <c r="AZ156" s="13" t="n">
        <f aca="false">U156</f>
        <v>-1.85517966137697E-006</v>
      </c>
      <c r="BA156" s="13" t="n">
        <f aca="false">AY156+AZ156</f>
        <v>3.09843217310656E-006</v>
      </c>
      <c r="BB156" s="14" t="n">
        <f aca="false">K156</f>
        <v>3.90864395059779E-006</v>
      </c>
      <c r="BC156" s="13" t="n">
        <f aca="false">V156</f>
        <v>-2.8903461047029E-007</v>
      </c>
      <c r="BD156" s="13" t="n">
        <f aca="false">BB156+BC156</f>
        <v>3.6196093401275E-006</v>
      </c>
    </row>
    <row r="157" customFormat="false" ht="15" hidden="false" customHeight="false" outlineLevel="0" collapsed="false">
      <c r="D157" s="0" t="str">
        <f aca="false">D96</f>
        <v>PMF</v>
      </c>
      <c r="E157" s="0" t="n">
        <f aca="false">E96</f>
        <v>0.0731441400954694</v>
      </c>
      <c r="F157" s="0" t="n">
        <f aca="false">F96</f>
        <v>0.0668877840311866</v>
      </c>
      <c r="G157" s="0" t="n">
        <f aca="false">G96</f>
        <v>0.0415689868760868</v>
      </c>
      <c r="H157" s="0" t="n">
        <f aca="false">H96</f>
        <v>0.0354701523130048</v>
      </c>
      <c r="I157" s="0" t="n">
        <f aca="false">I96</f>
        <v>0.0475443768425014</v>
      </c>
      <c r="J157" s="0" t="n">
        <f aca="false">J96</f>
        <v>0.0407652740172023</v>
      </c>
      <c r="K157" s="0" t="n">
        <f aca="false">K96</f>
        <v>0.0352538349760988</v>
      </c>
      <c r="L157" s="0" t="str">
        <f aca="false">L96</f>
        <v>kg PM2.5 eq</v>
      </c>
      <c r="O157" s="0" t="str">
        <f aca="false">D157</f>
        <v>PMF</v>
      </c>
      <c r="P157" s="0" t="n">
        <f aca="false">P149/P$142*1000</f>
        <v>-0.0435201317148345</v>
      </c>
      <c r="Q157" s="0" t="n">
        <f aca="false">Q149/Q$142*1000</f>
        <v>-0.0150182005654928</v>
      </c>
      <c r="R157" s="0" t="n">
        <f aca="false">R149/R$142*1000</f>
        <v>-0.0161095617832859</v>
      </c>
      <c r="S157" s="0" t="n">
        <f aca="false">S149/S$142*1000</f>
        <v>-0.0207645553576131</v>
      </c>
      <c r="T157" s="0" t="n">
        <f aca="false">T149/T$142*1000</f>
        <v>-0.0212005268769993</v>
      </c>
      <c r="U157" s="0" t="n">
        <f aca="false">U149/U$142*1000</f>
        <v>-0.0273240923366077</v>
      </c>
      <c r="V157" s="0" t="n">
        <f aca="false">V149/V$142*1000</f>
        <v>-0.0155066240020542</v>
      </c>
      <c r="W157" s="0" t="str">
        <f aca="false">W149</f>
        <v>kg PM2.5 eq</v>
      </c>
      <c r="AI157" s="0" t="str">
        <f aca="false">AI149</f>
        <v>PMF</v>
      </c>
      <c r="AJ157" s="0" t="n">
        <f aca="false">E157</f>
        <v>0.0731441400954694</v>
      </c>
      <c r="AK157" s="0" t="n">
        <f aca="false">P157</f>
        <v>-0.0435201317148345</v>
      </c>
      <c r="AL157" s="0" t="n">
        <f aca="false">AJ157+AK157</f>
        <v>0.0296240083806348</v>
      </c>
      <c r="AM157" s="14" t="n">
        <f aca="false">F157</f>
        <v>0.0668877840311866</v>
      </c>
      <c r="AN157" s="13" t="n">
        <f aca="false">Q157</f>
        <v>-0.0150182005654928</v>
      </c>
      <c r="AO157" s="13" t="n">
        <f aca="false">AM157+AN157</f>
        <v>0.0518695834656937</v>
      </c>
      <c r="AP157" s="14" t="n">
        <f aca="false">G157</f>
        <v>0.0415689868760868</v>
      </c>
      <c r="AQ157" s="13" t="n">
        <f aca="false">R157</f>
        <v>-0.0161095617832859</v>
      </c>
      <c r="AR157" s="13" t="n">
        <f aca="false">AP157+AQ157</f>
        <v>0.0254594250928009</v>
      </c>
      <c r="AS157" s="14" t="n">
        <f aca="false">H157</f>
        <v>0.0354701523130048</v>
      </c>
      <c r="AT157" s="13" t="n">
        <f aca="false">S157</f>
        <v>-0.0207645553576131</v>
      </c>
      <c r="AU157" s="13" t="n">
        <f aca="false">AS157+AT157</f>
        <v>0.0147055969553917</v>
      </c>
      <c r="AV157" s="14" t="n">
        <f aca="false">I157</f>
        <v>0.0475443768425014</v>
      </c>
      <c r="AW157" s="13" t="n">
        <f aca="false">T157</f>
        <v>-0.0212005268769993</v>
      </c>
      <c r="AX157" s="13" t="n">
        <f aca="false">AV157+AW157</f>
        <v>0.0263438499655021</v>
      </c>
      <c r="AY157" s="14" t="n">
        <f aca="false">J157</f>
        <v>0.0407652740172023</v>
      </c>
      <c r="AZ157" s="13" t="n">
        <f aca="false">U157</f>
        <v>-0.0273240923366077</v>
      </c>
      <c r="BA157" s="13" t="n">
        <f aca="false">AY157+AZ157</f>
        <v>0.0134411816805946</v>
      </c>
      <c r="BB157" s="14" t="n">
        <f aca="false">K157</f>
        <v>0.0352538349760988</v>
      </c>
      <c r="BC157" s="13" t="n">
        <f aca="false">V157</f>
        <v>-0.0155066240020542</v>
      </c>
      <c r="BD157" s="13" t="n">
        <f aca="false">BB157+BC157</f>
        <v>0.0197472109740446</v>
      </c>
    </row>
    <row r="160" customFormat="false" ht="15" hidden="false" customHeight="false" outlineLevel="0" collapsed="false">
      <c r="H160" s="0" t="s">
        <v>170</v>
      </c>
      <c r="R160" s="0" t="s">
        <v>170</v>
      </c>
      <c r="AB160" s="0" t="s">
        <v>170</v>
      </c>
      <c r="AL160" s="0" t="s">
        <v>170</v>
      </c>
      <c r="AV160" s="0" t="s">
        <v>170</v>
      </c>
    </row>
    <row r="161" customFormat="false" ht="15" hidden="false" customHeight="false" outlineLevel="0" collapsed="false">
      <c r="H161" s="6" t="s">
        <v>87</v>
      </c>
      <c r="I161" s="13" t="s">
        <v>171</v>
      </c>
      <c r="J161" s="13" t="s">
        <v>172</v>
      </c>
      <c r="K161" s="13" t="s">
        <v>173</v>
      </c>
      <c r="L161" s="13" t="s">
        <v>174</v>
      </c>
      <c r="M161" s="13" t="s">
        <v>175</v>
      </c>
      <c r="R161" s="6" t="s">
        <v>87</v>
      </c>
      <c r="S161" s="13" t="s">
        <v>158</v>
      </c>
      <c r="T161" s="0" t="str">
        <f aca="false">T103</f>
        <v>from black mass processing </v>
      </c>
      <c r="U161" s="0" t="str">
        <f aca="false">U103</f>
        <v>mechnical only</v>
      </c>
      <c r="V161" s="13" t="s">
        <v>176</v>
      </c>
      <c r="W161" s="13" t="s">
        <v>177</v>
      </c>
      <c r="AB161" s="6" t="s">
        <v>87</v>
      </c>
      <c r="AC161" s="13" t="s">
        <v>158</v>
      </c>
      <c r="AD161" s="0" t="str">
        <f aca="false">AD103</f>
        <v>from black mass processing </v>
      </c>
      <c r="AE161" s="0" t="str">
        <f aca="false">AE103</f>
        <v>mechnical only</v>
      </c>
      <c r="AF161" s="13" t="s">
        <v>176</v>
      </c>
      <c r="AG161" s="13" t="s">
        <v>177</v>
      </c>
      <c r="AL161" s="6" t="s">
        <v>87</v>
      </c>
      <c r="AM161" s="13" t="s">
        <v>158</v>
      </c>
      <c r="AN161" s="0" t="str">
        <f aca="false">AN103</f>
        <v>from black mass processing </v>
      </c>
      <c r="AO161" s="0" t="str">
        <f aca="false">AO103</f>
        <v>mechnical only</v>
      </c>
      <c r="AP161" s="13" t="s">
        <v>176</v>
      </c>
      <c r="AQ161" s="13" t="s">
        <v>177</v>
      </c>
      <c r="AV161" s="6" t="s">
        <v>87</v>
      </c>
      <c r="AW161" s="13" t="s">
        <v>158</v>
      </c>
      <c r="AX161" s="0" t="str">
        <f aca="false">AX103</f>
        <v>from black mass processing </v>
      </c>
      <c r="AY161" s="0" t="str">
        <f aca="false">AY103</f>
        <v>mechnical only</v>
      </c>
      <c r="AZ161" s="13" t="s">
        <v>176</v>
      </c>
      <c r="BA161" s="13" t="s">
        <v>177</v>
      </c>
      <c r="BF161" s="6" t="s">
        <v>87</v>
      </c>
      <c r="BG161" s="13" t="s">
        <v>158</v>
      </c>
      <c r="BH161" s="0" t="str">
        <f aca="false">BH103</f>
        <v>from black mass processing </v>
      </c>
      <c r="BI161" s="0" t="str">
        <f aca="false">BI103</f>
        <v>mechnical only</v>
      </c>
      <c r="BJ161" s="13" t="s">
        <v>176</v>
      </c>
      <c r="BK161" s="13" t="s">
        <v>177</v>
      </c>
      <c r="BP161" s="6" t="s">
        <v>87</v>
      </c>
      <c r="BQ161" s="13" t="s">
        <v>158</v>
      </c>
      <c r="BR161" s="0" t="str">
        <f aca="false">BR103</f>
        <v>from black mass processing </v>
      </c>
      <c r="BS161" s="0" t="str">
        <f aca="false">BS103</f>
        <v>mechnical only</v>
      </c>
      <c r="BT161" s="13" t="s">
        <v>176</v>
      </c>
      <c r="BU161" s="13" t="s">
        <v>177</v>
      </c>
    </row>
    <row r="162" customFormat="false" ht="15" hidden="false" customHeight="false" outlineLevel="0" collapsed="false">
      <c r="H162" s="0" t="s">
        <v>74</v>
      </c>
      <c r="I162" s="0" t="n">
        <f aca="false">E152</f>
        <v>0.99028828015265</v>
      </c>
      <c r="J162" s="0" t="n">
        <f aca="false">J104/J$101*1000</f>
        <v>-0.54561233345826</v>
      </c>
      <c r="K162" s="0" t="n">
        <f aca="false">K104/K$101*1000</f>
        <v>-0.0722598413378385</v>
      </c>
      <c r="L162" s="0" t="n">
        <f aca="false">SUM(I162:K162)</f>
        <v>0.372416105356552</v>
      </c>
      <c r="M162" s="0" t="n">
        <f aca="false">I162+K162</f>
        <v>0.918028438814812</v>
      </c>
      <c r="R162" s="0" t="s">
        <v>74</v>
      </c>
      <c r="S162" s="0" t="n">
        <f aca="false">F152</f>
        <v>0.855280212036512</v>
      </c>
      <c r="T162" s="0" t="n">
        <f aca="false">T104/T$101*1000</f>
        <v>-0.130304975494717</v>
      </c>
      <c r="U162" s="0" t="n">
        <f aca="false">U104/U$101*1000</f>
        <v>-0.0846824586508042</v>
      </c>
      <c r="V162" s="0" t="n">
        <f aca="false">SUM(S162:U162)</f>
        <v>0.640292777890991</v>
      </c>
      <c r="W162" s="0" t="n">
        <f aca="false">S162+U162</f>
        <v>0.770597753385708</v>
      </c>
      <c r="AB162" s="0" t="s">
        <v>74</v>
      </c>
      <c r="AC162" s="0" t="n">
        <f aca="false">G152</f>
        <v>0.498575143504676</v>
      </c>
      <c r="AD162" s="0" t="n">
        <f aca="false">AD104/AD$101*1000</f>
        <v>-0.222627826369802</v>
      </c>
      <c r="AE162" s="0" t="n">
        <f aca="false">AE104/AE$101*1000</f>
        <v>-0.0691131787879011</v>
      </c>
      <c r="AF162" s="0" t="n">
        <f aca="false">SUM(AC162:AE162)</f>
        <v>0.206834138346973</v>
      </c>
      <c r="AG162" s="0" t="n">
        <f aca="false">AC162+AE162</f>
        <v>0.429461964716775</v>
      </c>
      <c r="AH162" s="0" t="str">
        <f aca="false">L152</f>
        <v>molc H+ eq</v>
      </c>
      <c r="AL162" s="0" t="s">
        <v>74</v>
      </c>
      <c r="AM162" s="0" t="n">
        <f aca="false">H152</f>
        <v>0.529780175294239</v>
      </c>
      <c r="AN162" s="0" t="n">
        <f aca="false">AN104/AN$101*1000</f>
        <v>-0.272909740952142</v>
      </c>
      <c r="AO162" s="0" t="n">
        <f aca="false">AO104/AO$101*1000</f>
        <v>-0.0607790252775513</v>
      </c>
      <c r="AP162" s="0" t="n">
        <f aca="false">SUM(AM162:AO162)</f>
        <v>0.196091409064546</v>
      </c>
      <c r="AQ162" s="0" t="n">
        <f aca="false">AM162+AO162</f>
        <v>0.469001150016688</v>
      </c>
      <c r="AV162" s="0" t="s">
        <v>74</v>
      </c>
      <c r="AW162" s="0" t="n">
        <f aca="false">I152</f>
        <v>0.573229630558866</v>
      </c>
      <c r="AX162" s="0" t="n">
        <f aca="false">AX104/AX$101*1000</f>
        <v>-0.143448535407389</v>
      </c>
      <c r="AY162" s="0" t="n">
        <f aca="false">AY104/AY$101*1000</f>
        <v>-0.138179765414288</v>
      </c>
      <c r="AZ162" s="0" t="n">
        <f aca="false">SUM(AW162:AY162)</f>
        <v>0.291601329737189</v>
      </c>
      <c r="BA162" s="0" t="n">
        <f aca="false">AW162+AY162</f>
        <v>0.435049865144578</v>
      </c>
      <c r="BF162" s="0" t="s">
        <v>74</v>
      </c>
      <c r="BG162" s="0" t="n">
        <f aca="false">J152</f>
        <v>0.450815971484354</v>
      </c>
      <c r="BH162" s="0" t="n">
        <f aca="false">BH104/BH$101*1000</f>
        <v>-0.225849714717596</v>
      </c>
      <c r="BI162" s="0" t="n">
        <f aca="false">BI104/BI$101*1000</f>
        <v>-0.0744628844277069</v>
      </c>
      <c r="BJ162" s="0" t="n">
        <f aca="false">SUM(BG162:BI162)</f>
        <v>0.150503372339052</v>
      </c>
      <c r="BK162" s="0" t="n">
        <f aca="false">BG162+BI162</f>
        <v>0.376353087056648</v>
      </c>
      <c r="BP162" s="0" t="s">
        <v>74</v>
      </c>
      <c r="BQ162" s="0" t="n">
        <f aca="false">K152</f>
        <v>0.335512709530161</v>
      </c>
      <c r="BR162" s="0" t="n">
        <f aca="false">BR104/BR$101*1000</f>
        <v>0.00417729462912481</v>
      </c>
      <c r="BS162" s="0" t="n">
        <f aca="false">BS104/BS$101*1000</f>
        <v>-0.120508620815964</v>
      </c>
      <c r="BT162" s="0" t="n">
        <f aca="false">SUM(BQ162:BS162)</f>
        <v>0.219181383343322</v>
      </c>
      <c r="BU162" s="0" t="n">
        <f aca="false">BQ162+BS162</f>
        <v>0.215004088714197</v>
      </c>
    </row>
    <row r="163" customFormat="false" ht="15" hidden="false" customHeight="false" outlineLevel="0" collapsed="false">
      <c r="H163" s="0" t="s">
        <v>75</v>
      </c>
      <c r="I163" s="0" t="n">
        <f aca="false">E153</f>
        <v>86.6528142454328</v>
      </c>
      <c r="J163" s="0" t="n">
        <f aca="false">J105/J$101*1000</f>
        <v>-22.5841691353323</v>
      </c>
      <c r="K163" s="0" t="n">
        <f aca="false">K105/K$101*1000</f>
        <v>-9.3152031128838</v>
      </c>
      <c r="L163" s="0" t="n">
        <f aca="false">SUM(I163:K163)</f>
        <v>54.7534419972167</v>
      </c>
      <c r="M163" s="0" t="n">
        <f aca="false">I163+K163</f>
        <v>77.337611132549</v>
      </c>
      <c r="R163" s="0" t="s">
        <v>75</v>
      </c>
      <c r="S163" s="0" t="n">
        <f aca="false">F153</f>
        <v>89.6514006824417</v>
      </c>
      <c r="T163" s="0" t="n">
        <f aca="false">T105/T$101*1000</f>
        <v>2.80013718526783</v>
      </c>
      <c r="U163" s="0" t="n">
        <f aca="false">U105/U$101*1000</f>
        <v>-11.1218609423101</v>
      </c>
      <c r="V163" s="0" t="n">
        <f aca="false">SUM(S163:U163)</f>
        <v>81.3296769253994</v>
      </c>
      <c r="W163" s="0" t="n">
        <f aca="false">S163+U163</f>
        <v>78.5295397401315</v>
      </c>
      <c r="AB163" s="0" t="s">
        <v>75</v>
      </c>
      <c r="AC163" s="0" t="n">
        <f aca="false">G153</f>
        <v>52.3353544769933</v>
      </c>
      <c r="AD163" s="0" t="n">
        <f aca="false">AD105/AD$101*1000</f>
        <v>2.59465024314249</v>
      </c>
      <c r="AE163" s="0" t="n">
        <f aca="false">AE105/AE$101*1000</f>
        <v>-8.934110266002</v>
      </c>
      <c r="AF163" s="0" t="n">
        <f aca="false">SUM(AC163:AE163)</f>
        <v>45.9958944541338</v>
      </c>
      <c r="AG163" s="0" t="n">
        <f aca="false">AC163+AE163</f>
        <v>43.4012442109913</v>
      </c>
      <c r="AH163" s="0" t="str">
        <f aca="false">L153</f>
        <v>kg CO2 eq</v>
      </c>
      <c r="AL163" s="0" t="s">
        <v>75</v>
      </c>
      <c r="AM163" s="0" t="n">
        <f aca="false">H153</f>
        <v>50.5991821009017</v>
      </c>
      <c r="AN163" s="0" t="n">
        <f aca="false">AN105/AN$101*1000</f>
        <v>-2.47770181270777</v>
      </c>
      <c r="AO163" s="0" t="n">
        <f aca="false">AO105/AO$101*1000</f>
        <v>-10.7790252775513</v>
      </c>
      <c r="AP163" s="0" t="n">
        <f aca="false">SUM(AM163:AO163)</f>
        <v>37.3424550106427</v>
      </c>
      <c r="AQ163" s="0" t="n">
        <f aca="false">AM163+AO163</f>
        <v>39.8201568233505</v>
      </c>
      <c r="AV163" s="0" t="s">
        <v>75</v>
      </c>
      <c r="AW163" s="0" t="n">
        <f aca="false">I153</f>
        <v>87.0472934830333</v>
      </c>
      <c r="AX163" s="0" t="n">
        <f aca="false">AX105/AX$101*1000</f>
        <v>5.31029291852224</v>
      </c>
      <c r="AY163" s="0" t="n">
        <f aca="false">AY105/AY$101*1000</f>
        <v>-18.4199962365929</v>
      </c>
      <c r="AZ163" s="0" t="n">
        <f aca="false">SUM(AW163:AY163)</f>
        <v>73.9375901649627</v>
      </c>
      <c r="BA163" s="0" t="n">
        <f aca="false">AW163+AY163</f>
        <v>68.6272972464404</v>
      </c>
      <c r="BF163" s="0" t="s">
        <v>75</v>
      </c>
      <c r="BG163" s="0" t="n">
        <f aca="false">J153</f>
        <v>44.8044437684299</v>
      </c>
      <c r="BH163" s="0" t="n">
        <f aca="false">BH105/BH$101*1000</f>
        <v>-12.3374902834415</v>
      </c>
      <c r="BI163" s="0" t="n">
        <f aca="false">BI105/BI$101*1000</f>
        <v>-5.04738458555096</v>
      </c>
      <c r="BJ163" s="0" t="n">
        <f aca="false">SUM(BG163:BI163)</f>
        <v>27.4195688994375</v>
      </c>
      <c r="BK163" s="0" t="n">
        <f aca="false">BG163+BI163</f>
        <v>39.757059182879</v>
      </c>
      <c r="BP163" s="0" t="s">
        <v>75</v>
      </c>
      <c r="BQ163" s="0" t="n">
        <f aca="false">K153</f>
        <v>49.5893607581122</v>
      </c>
      <c r="BR163" s="0" t="n">
        <f aca="false">BR105/BR$101*1000</f>
        <v>1.71958966331352</v>
      </c>
      <c r="BS163" s="0" t="n">
        <f aca="false">BS105/BS$101*1000</f>
        <v>-8.26332169983753</v>
      </c>
      <c r="BT163" s="0" t="n">
        <f aca="false">SUM(BQ163:BS163)</f>
        <v>43.0456287215881</v>
      </c>
      <c r="BU163" s="0" t="n">
        <f aca="false">BQ163+BS163</f>
        <v>41.3260390582746</v>
      </c>
    </row>
    <row r="164" customFormat="false" ht="15" hidden="false" customHeight="false" outlineLevel="0" collapsed="false">
      <c r="H164" s="0" t="s">
        <v>77</v>
      </c>
      <c r="I164" s="0" t="n">
        <f aca="false">E154</f>
        <v>0.115903522221953</v>
      </c>
      <c r="J164" s="12" t="n">
        <f aca="false">(J108+J109)/J101*1000*1000</f>
        <v>-0.0738718548088026</v>
      </c>
      <c r="K164" s="12" t="n">
        <f aca="false">(K108+K109)/K101*1000*1000</f>
        <v>-0.00553931058199688</v>
      </c>
      <c r="L164" s="13" t="n">
        <f aca="false">SUM(I164:K164)</f>
        <v>0.036492356831154</v>
      </c>
      <c r="M164" s="13" t="n">
        <f aca="false">I164+K164</f>
        <v>0.110364211639957</v>
      </c>
      <c r="R164" s="13" t="s">
        <v>77</v>
      </c>
      <c r="S164" s="13" t="n">
        <f aca="false">F154</f>
        <v>0.174290634680358</v>
      </c>
      <c r="T164" s="12" t="n">
        <f aca="false">(T108+T109)/T101*1000*1000</f>
        <v>0.00236469771122481</v>
      </c>
      <c r="U164" s="12" t="n">
        <f aca="false">(U108+U109)/U101*1000*1000</f>
        <v>-0.00661623670828634</v>
      </c>
      <c r="V164" s="13" t="n">
        <f aca="false">SUM(S164:U164)</f>
        <v>0.170039095683296</v>
      </c>
      <c r="W164" s="13" t="n">
        <f aca="false">S164+U164</f>
        <v>0.167674397972071</v>
      </c>
      <c r="AB164" s="13" t="s">
        <v>77</v>
      </c>
      <c r="AC164" s="13" t="n">
        <f aca="false">G154</f>
        <v>0.0173704982476526</v>
      </c>
      <c r="AD164" s="12" t="n">
        <f aca="false">(AD108+AD109)/AD101*1000*1000</f>
        <v>0.00229530868356068</v>
      </c>
      <c r="AE164" s="12" t="n">
        <f aca="false">(AE108+AE109)/AE101*1000*1000</f>
        <v>-0.0052747626591666</v>
      </c>
      <c r="AF164" s="13" t="n">
        <f aca="false">SUM(AC164:AE164)</f>
        <v>0.0143910442720466</v>
      </c>
      <c r="AG164" s="13" t="n">
        <f aca="false">AC164+AE164</f>
        <v>0.012095735588486</v>
      </c>
      <c r="AH164" s="0" t="str">
        <f aca="false">L154</f>
        <v>mCTUh</v>
      </c>
      <c r="AL164" s="13" t="s">
        <v>77</v>
      </c>
      <c r="AM164" s="13" t="n">
        <f aca="false">H154</f>
        <v>0.02945644675635</v>
      </c>
      <c r="AN164" s="12" t="n">
        <f aca="false">(AN108+AN109)/AN101*1000*1000</f>
        <v>-0.0100903531330364</v>
      </c>
      <c r="AO164" s="12" t="n">
        <f aca="false">(AO108+AO109)/AO101*1000*1000</f>
        <v>-0.00502238600012545</v>
      </c>
      <c r="AP164" s="13" t="n">
        <f aca="false">SUM(AM164:AO164)</f>
        <v>0.0143437076231881</v>
      </c>
      <c r="AQ164" s="13" t="n">
        <f aca="false">AM164+AO164</f>
        <v>0.0244340607562245</v>
      </c>
      <c r="AV164" s="13" t="s">
        <v>77</v>
      </c>
      <c r="AW164" s="13" t="n">
        <f aca="false">I154</f>
        <v>0.0271297748228062</v>
      </c>
      <c r="AX164" s="12" t="n">
        <f aca="false">(AX108+AX109)/AX101*1000*1000</f>
        <v>0.00310377595182839</v>
      </c>
      <c r="AY164" s="12" t="n">
        <f aca="false">(AY108+AY109)/AY101*1000*1000</f>
        <v>-0.010866330050806</v>
      </c>
      <c r="AZ164" s="13" t="n">
        <f aca="false">SUM(AW164:AY164)</f>
        <v>0.0193672207238286</v>
      </c>
      <c r="BA164" s="13" t="n">
        <f aca="false">AW164+AY164</f>
        <v>0.0162634447720003</v>
      </c>
      <c r="BF164" s="13" t="s">
        <v>77</v>
      </c>
      <c r="BG164" s="13" t="n">
        <f aca="false">J154</f>
        <v>0.104049828097105</v>
      </c>
      <c r="BH164" s="12" t="n">
        <f aca="false">(BH108+BH109)/BH101*1000*1000</f>
        <v>-0.0392834626170909</v>
      </c>
      <c r="BI164" s="12" t="n">
        <f aca="false">(BI108+BI109)/BI101*1000*1000</f>
        <v>-0.0456865134282015</v>
      </c>
      <c r="BJ164" s="13" t="n">
        <f aca="false">SUM(BG164:BI164)</f>
        <v>0.019079852051813</v>
      </c>
      <c r="BK164" s="13" t="n">
        <f aca="false">BG164+BI164</f>
        <v>0.0583633146689039</v>
      </c>
      <c r="BP164" s="13" t="s">
        <v>77</v>
      </c>
      <c r="BQ164" s="13" t="n">
        <f aca="false">K154</f>
        <v>0.0998554432461426</v>
      </c>
      <c r="BR164" s="12" t="n">
        <f aca="false">(BR108+BR109)/BR101*1000*1000</f>
        <v>0.000266527517897891</v>
      </c>
      <c r="BS164" s="12" t="n">
        <f aca="false">(BS108+BS109)/BS101*1000*1000</f>
        <v>-0.0739247763717243</v>
      </c>
      <c r="BT164" s="13" t="n">
        <f aca="false">SUM(BQ164:BS164)</f>
        <v>0.0261971943923162</v>
      </c>
      <c r="BU164" s="13" t="n">
        <f aca="false">BQ164+BS164</f>
        <v>0.0259306668744183</v>
      </c>
    </row>
    <row r="165" customFormat="false" ht="15" hidden="false" customHeight="false" outlineLevel="0" collapsed="false">
      <c r="H165" s="0" t="s">
        <v>80</v>
      </c>
      <c r="I165" s="0" t="n">
        <f aca="false">E155</f>
        <v>0.0361930848658929</v>
      </c>
      <c r="J165" s="0" t="n">
        <f aca="false">J114/J$101*1000</f>
        <v>-0.0243182158348495</v>
      </c>
      <c r="K165" s="0" t="n">
        <f aca="false">K114/K$101*1000</f>
        <v>-0.00391618021236537</v>
      </c>
      <c r="L165" s="0" t="n">
        <f aca="false">SUM(I165:K165)</f>
        <v>0.00795868881867801</v>
      </c>
      <c r="M165" s="0" t="n">
        <f aca="false">I165+K165</f>
        <v>0.0322769046535275</v>
      </c>
      <c r="R165" s="0" t="s">
        <v>80</v>
      </c>
      <c r="S165" s="0" t="n">
        <f aca="false">F155</f>
        <v>0.00782460869798786</v>
      </c>
      <c r="T165" s="0" t="n">
        <f aca="false">T114/T$101*1000</f>
        <v>4.22085895876346E-005</v>
      </c>
      <c r="U165" s="0" t="n">
        <f aca="false">U114/U$101*1000</f>
        <v>-0.00395451293858157</v>
      </c>
      <c r="V165" s="0" t="n">
        <f aca="false">SUM(S165:U165)</f>
        <v>0.00391230434899393</v>
      </c>
      <c r="W165" s="0" t="n">
        <f aca="false">S165+U165</f>
        <v>0.0038700957594063</v>
      </c>
      <c r="AB165" s="0" t="s">
        <v>80</v>
      </c>
      <c r="AC165" s="0" t="n">
        <f aca="false">G155</f>
        <v>0.00530667917567065</v>
      </c>
      <c r="AD165" s="0" t="n">
        <f aca="false">AD114/AD$101*1000</f>
        <v>-4.71600156109205E-005</v>
      </c>
      <c r="AE165" s="0" t="n">
        <f aca="false">AE114/AE$101*1000</f>
        <v>-0.00380649986195944</v>
      </c>
      <c r="AF165" s="0" t="n">
        <f aca="false">SUM(AC165:AE165)</f>
        <v>0.0014530192981003</v>
      </c>
      <c r="AG165" s="0" t="n">
        <f aca="false">AC165+AE165</f>
        <v>0.00150017931371122</v>
      </c>
      <c r="AH165" s="0" t="str">
        <f aca="false">L155</f>
        <v>kg Sb eq</v>
      </c>
      <c r="AL165" s="0" t="s">
        <v>80</v>
      </c>
      <c r="AM165" s="0" t="n">
        <f aca="false">H155</f>
        <v>0.0090884376033322</v>
      </c>
      <c r="AN165" s="0" t="n">
        <f aca="false">AN114/AN$101*1000</f>
        <v>-0.00401430094712413</v>
      </c>
      <c r="AO165" s="0" t="n">
        <f aca="false">AO114/AO$101*1000</f>
        <v>-0.00206987392586088</v>
      </c>
      <c r="AP165" s="0" t="n">
        <f aca="false">SUM(AM165:AO165)</f>
        <v>0.00300426273034719</v>
      </c>
      <c r="AQ165" s="0" t="n">
        <f aca="false">AM165+AO165</f>
        <v>0.00701856367747132</v>
      </c>
      <c r="AV165" s="0" t="s">
        <v>80</v>
      </c>
      <c r="AW165" s="0" t="n">
        <f aca="false">I155</f>
        <v>0.00802860189424826</v>
      </c>
      <c r="AX165" s="0" t="n">
        <f aca="false">AX114/AX$101*1000</f>
        <v>0.000150964686696356</v>
      </c>
      <c r="AY165" s="0" t="n">
        <f aca="false">AY114/AY$101*1000</f>
        <v>-0.00604696920278492</v>
      </c>
      <c r="AZ165" s="0" t="n">
        <f aca="false">SUM(AW165:AY165)</f>
        <v>0.0021325973781597</v>
      </c>
      <c r="BA165" s="0" t="n">
        <f aca="false">AW165+AY165</f>
        <v>0.00198163269146334</v>
      </c>
      <c r="BF165" s="0" t="s">
        <v>80</v>
      </c>
      <c r="BG165" s="0" t="n">
        <f aca="false">J155</f>
        <v>0.0317413820907937</v>
      </c>
      <c r="BH165" s="0" t="n">
        <f aca="false">BH114/BH$101*1000</f>
        <v>-0.0166594927872158</v>
      </c>
      <c r="BI165" s="0" t="n">
        <f aca="false">BI114/BI$101*1000</f>
        <v>-0.013378077541249</v>
      </c>
      <c r="BJ165" s="0" t="n">
        <f aca="false">SUM(BG165:BI165)</f>
        <v>0.00170381176232889</v>
      </c>
      <c r="BK165" s="0" t="n">
        <f aca="false">BG165+BI165</f>
        <v>0.0183633045495447</v>
      </c>
      <c r="BP165" s="0" t="s">
        <v>80</v>
      </c>
      <c r="BQ165" s="0" t="n">
        <f aca="false">K155</f>
        <v>0.0307600786326463</v>
      </c>
      <c r="BR165" s="0" t="n">
        <f aca="false">BR114/BR$101*1000</f>
        <v>-0.00348107885760401</v>
      </c>
      <c r="BS165" s="0" t="n">
        <f aca="false">BS114/BS$101*1000</f>
        <v>-0.0214561042314138</v>
      </c>
      <c r="BT165" s="0" t="n">
        <f aca="false">SUM(BQ165:BS165)</f>
        <v>0.00582289554362853</v>
      </c>
      <c r="BU165" s="0" t="n">
        <f aca="false">BQ165+BS165</f>
        <v>0.00930397440123254</v>
      </c>
    </row>
    <row r="166" customFormat="false" ht="15" hidden="false" customHeight="false" outlineLevel="0" collapsed="false">
      <c r="H166" s="0" t="s">
        <v>82</v>
      </c>
      <c r="I166" s="0" t="n">
        <f aca="false">E156</f>
        <v>1.15426253549621E-005</v>
      </c>
      <c r="J166" s="12" t="n">
        <f aca="false">J115/J$101*1000</f>
        <v>-3.43851992201135E-006</v>
      </c>
      <c r="K166" s="12" t="n">
        <f aca="false">K115/K$101*1000</f>
        <v>-5.7848298156334E-007</v>
      </c>
      <c r="L166" s="13" t="n">
        <f aca="false">SUM(I166:K166)</f>
        <v>7.52562245138738E-006</v>
      </c>
      <c r="M166" s="13" t="n">
        <f aca="false">I166+K166</f>
        <v>1.09641423733987E-005</v>
      </c>
      <c r="R166" s="13" t="s">
        <v>82</v>
      </c>
      <c r="S166" s="13" t="n">
        <f aca="false">F156</f>
        <v>7.78308779054209E-006</v>
      </c>
      <c r="T166" s="12" t="n">
        <f aca="false">T115/T$101*1000</f>
        <v>-1.33944680572943E-008</v>
      </c>
      <c r="U166" s="12" t="n">
        <f aca="false">U115/U$101*1000</f>
        <v>-6.37423670566151E-007</v>
      </c>
      <c r="V166" s="13" t="n">
        <f aca="false">SUM(S166:U166)</f>
        <v>7.13226965191864E-006</v>
      </c>
      <c r="W166" s="13" t="n">
        <f aca="false">S166+U166</f>
        <v>7.14566411997594E-006</v>
      </c>
      <c r="AB166" s="13" t="s">
        <v>82</v>
      </c>
      <c r="AC166" s="13" t="n">
        <f aca="false">G156</f>
        <v>4.67149494824371E-006</v>
      </c>
      <c r="AD166" s="12" t="n">
        <f aca="false">AD115/AD$101*1000</f>
        <v>-3.92906526166655E-007</v>
      </c>
      <c r="AE166" s="12" t="n">
        <f aca="false">AE115/AE$101*1000</f>
        <v>-5.57374412266149E-007</v>
      </c>
      <c r="AF166" s="13" t="n">
        <f aca="false">SUM(AC166:AE166)</f>
        <v>3.72121400981091E-006</v>
      </c>
      <c r="AG166" s="13" t="n">
        <f aca="false">AC166+AE166</f>
        <v>4.11412053597757E-006</v>
      </c>
      <c r="AH166" s="0" t="str">
        <f aca="false">L156</f>
        <v>kg CFC-11 eq</v>
      </c>
      <c r="AL166" s="13" t="s">
        <v>82</v>
      </c>
      <c r="AM166" s="13" t="n">
        <f aca="false">H156</f>
        <v>4.65260473150084E-006</v>
      </c>
      <c r="AN166" s="12" t="n">
        <f aca="false">AN115/AN$101*1000</f>
        <v>-7.86903343160008E-007</v>
      </c>
      <c r="AO166" s="12" t="n">
        <f aca="false">AO115/AO$101*1000</f>
        <v>-5.27171799535846E-007</v>
      </c>
      <c r="AP166" s="13" t="n">
        <f aca="false">SUM(AM166:AO166)</f>
        <v>3.33852958880498E-006</v>
      </c>
      <c r="AQ166" s="13" t="n">
        <f aca="false">AM166+AO166</f>
        <v>4.12543293196499E-006</v>
      </c>
      <c r="AV166" s="13" t="s">
        <v>82</v>
      </c>
      <c r="AW166" s="13" t="n">
        <f aca="false">I156</f>
        <v>8.88690961550524E-006</v>
      </c>
      <c r="AX166" s="12" t="n">
        <f aca="false">AX115/AX$101*1000</f>
        <v>2.86060967195634E-007</v>
      </c>
      <c r="AY166" s="12" t="n">
        <f aca="false">AY115/AY$101*1000</f>
        <v>-1.02348805118234E-006</v>
      </c>
      <c r="AZ166" s="13" t="n">
        <f aca="false">SUM(AW166:AY166)</f>
        <v>8.14948253151853E-006</v>
      </c>
      <c r="BA166" s="13" t="n">
        <f aca="false">AW166+AY166</f>
        <v>7.8634215643229E-006</v>
      </c>
      <c r="BF166" s="13" t="s">
        <v>82</v>
      </c>
      <c r="BG166" s="13" t="n">
        <f aca="false">J156</f>
        <v>4.95361183448353E-006</v>
      </c>
      <c r="BH166" s="12" t="n">
        <f aca="false">BH115/BH$101*1000</f>
        <v>-1.58143390489613E-006</v>
      </c>
      <c r="BI166" s="12" t="n">
        <f aca="false">BI115/BI$101*1000</f>
        <v>-2.73745756480841E-007</v>
      </c>
      <c r="BJ166" s="13" t="n">
        <f aca="false">SUM(BG166:BI166)</f>
        <v>3.09843217310656E-006</v>
      </c>
      <c r="BK166" s="13" t="n">
        <f aca="false">BG166+BI166</f>
        <v>4.67986607800269E-006</v>
      </c>
      <c r="BP166" s="13" t="s">
        <v>82</v>
      </c>
      <c r="BQ166" s="13" t="n">
        <f aca="false">K156</f>
        <v>3.90864395059779E-006</v>
      </c>
      <c r="BR166" s="12" t="n">
        <f aca="false">BR115/BR$101*1000</f>
        <v>1.47936990520169E-007</v>
      </c>
      <c r="BS166" s="12" t="n">
        <f aca="false">BS115/BS$101*1000</f>
        <v>-4.36971600990459E-007</v>
      </c>
      <c r="BT166" s="13" t="n">
        <f aca="false">SUM(BQ166:BS166)</f>
        <v>3.6196093401275E-006</v>
      </c>
      <c r="BU166" s="13" t="n">
        <f aca="false">BQ166+BS166</f>
        <v>3.47167234960734E-006</v>
      </c>
    </row>
    <row r="167" customFormat="false" ht="15" hidden="false" customHeight="false" outlineLevel="0" collapsed="false">
      <c r="H167" s="0" t="s">
        <v>84</v>
      </c>
      <c r="I167" s="0" t="n">
        <f aca="false">E157</f>
        <v>0.0731441400954694</v>
      </c>
      <c r="J167" s="0" t="n">
        <f aca="false">J116/J$101*1000</f>
        <v>-0.0340455021687893</v>
      </c>
      <c r="K167" s="0" t="n">
        <f aca="false">K116/K$101*1000</f>
        <v>-0.00947462954604526</v>
      </c>
      <c r="L167" s="0" t="n">
        <f aca="false">SUM(I167:K167)</f>
        <v>0.0296240083806348</v>
      </c>
      <c r="M167" s="0" t="n">
        <f aca="false">I167+K167</f>
        <v>0.0636695105494241</v>
      </c>
      <c r="R167" s="0" t="s">
        <v>84</v>
      </c>
      <c r="S167" s="0" t="n">
        <f aca="false">F157</f>
        <v>0.0668877840311866</v>
      </c>
      <c r="T167" s="0" t="n">
        <f aca="false">T116/T$101*1000</f>
        <v>-0.00359679593375249</v>
      </c>
      <c r="U167" s="0" t="n">
        <f aca="false">U116/U$101*1000</f>
        <v>-0.0114214046317404</v>
      </c>
      <c r="V167" s="0" t="n">
        <f aca="false">SUM(S167:U167)</f>
        <v>0.0518695834656937</v>
      </c>
      <c r="W167" s="0" t="n">
        <f aca="false">S167+U167</f>
        <v>0.0554663793994462</v>
      </c>
      <c r="AB167" s="0" t="s">
        <v>84</v>
      </c>
      <c r="AC167" s="0" t="n">
        <f aca="false">G157</f>
        <v>0.0415689868760868</v>
      </c>
      <c r="AD167" s="0" t="n">
        <f aca="false">AD116/AD$101*1000</f>
        <v>-0.00707557223422754</v>
      </c>
      <c r="AE167" s="0" t="n">
        <f aca="false">AE116/AE$101*1000</f>
        <v>-0.00903398954905838</v>
      </c>
      <c r="AF167" s="0" t="n">
        <f aca="false">SUM(AC167:AE167)</f>
        <v>0.0254594250928009</v>
      </c>
      <c r="AG167" s="0" t="n">
        <f aca="false">AC167+AE167</f>
        <v>0.0325349973270284</v>
      </c>
      <c r="AH167" s="0" t="str">
        <f aca="false">L157</f>
        <v>kg PM2.5 eq</v>
      </c>
      <c r="AL167" s="0" t="s">
        <v>84</v>
      </c>
      <c r="AM167" s="0" t="n">
        <f aca="false">H157</f>
        <v>0.0354701523130048</v>
      </c>
      <c r="AN167" s="0" t="n">
        <f aca="false">AN116/AN$101*1000</f>
        <v>-0.0120429028413724</v>
      </c>
      <c r="AO167" s="0" t="n">
        <f aca="false">AO116/AO$101*1000</f>
        <v>-0.00859311296493759</v>
      </c>
      <c r="AP167" s="0" t="n">
        <f aca="false">SUM(AM167:AO167)</f>
        <v>0.0148341365066948</v>
      </c>
      <c r="AQ167" s="0" t="n">
        <f aca="false">AM167+AO167</f>
        <v>0.0268770393480672</v>
      </c>
      <c r="AV167" s="0" t="s">
        <v>84</v>
      </c>
      <c r="AW167" s="0" t="n">
        <f aca="false">I157</f>
        <v>0.0475443768425014</v>
      </c>
      <c r="AX167" s="0" t="n">
        <f aca="false">AX116/AX$101*1000</f>
        <v>-0.00263438499655021</v>
      </c>
      <c r="AY167" s="0" t="n">
        <f aca="false">AY116/AY$101*1000</f>
        <v>-0.0185661418804491</v>
      </c>
      <c r="AZ167" s="0" t="n">
        <f aca="false">SUM(AW167:AY167)</f>
        <v>0.0263438499655021</v>
      </c>
      <c r="BA167" s="0" t="n">
        <f aca="false">AW167+AY167</f>
        <v>0.0289782349620523</v>
      </c>
      <c r="BF167" s="0" t="s">
        <v>84</v>
      </c>
      <c r="BG167" s="0" t="n">
        <f aca="false">J157</f>
        <v>0.0407652740172023</v>
      </c>
      <c r="BH167" s="0" t="n">
        <f aca="false">BH116/BH$101*1000</f>
        <v>-0.0191205542216908</v>
      </c>
      <c r="BI167" s="0" t="n">
        <f aca="false">BI116/BI$101*1000</f>
        <v>-0.00820353811491686</v>
      </c>
      <c r="BJ167" s="0" t="n">
        <f aca="false">SUM(BG167:BI167)</f>
        <v>0.0134411816805946</v>
      </c>
      <c r="BK167" s="0" t="n">
        <f aca="false">BG167+BI167</f>
        <v>0.0325617359022854</v>
      </c>
      <c r="BP167" s="0" t="s">
        <v>84</v>
      </c>
      <c r="BQ167" s="0" t="n">
        <f aca="false">K157</f>
        <v>0.0352538349760988</v>
      </c>
      <c r="BR167" s="0" t="n">
        <f aca="false">BR116/BR$101*1000</f>
        <v>-0.00221523200029346</v>
      </c>
      <c r="BS167" s="0" t="n">
        <f aca="false">BS116/BS$101*1000</f>
        <v>-0.0132913920017608</v>
      </c>
      <c r="BT167" s="0" t="n">
        <f aca="false">SUM(BQ167:BS167)</f>
        <v>0.0197472109740446</v>
      </c>
      <c r="BU167" s="0" t="n">
        <f aca="false">BQ167+BS167</f>
        <v>0.021962442974338</v>
      </c>
    </row>
    <row r="169" customFormat="false" ht="15" hidden="false" customHeight="false" outlineLevel="0" collapsed="false">
      <c r="G169" s="0" t="s">
        <v>178</v>
      </c>
    </row>
    <row r="170" customFormat="false" ht="15" hidden="false" customHeight="false" outlineLevel="0" collapsed="false">
      <c r="H170" s="29" t="s">
        <v>74</v>
      </c>
      <c r="I170" s="25" t="str">
        <f aca="false">$I$161</f>
        <v>Production</v>
      </c>
      <c r="J170" s="25" t="str">
        <f aca="false">$J$161</f>
        <v>Hydromet. rec.</v>
      </c>
      <c r="K170" s="25" t="str">
        <f aca="false">$K$161</f>
        <v>Mech. recyc.</v>
      </c>
      <c r="L170" s="25" t="str">
        <f aca="false">$M$161</f>
        <v>Net mech. Rec.</v>
      </c>
      <c r="M170" s="25" t="str">
        <f aca="false">$L$161</f>
        <v>Net full Rec.</v>
      </c>
      <c r="O170" s="29" t="s">
        <v>75</v>
      </c>
      <c r="P170" s="25" t="str">
        <f aca="false">$I$161</f>
        <v>Production</v>
      </c>
      <c r="Q170" s="25" t="str">
        <f aca="false">$J$161</f>
        <v>Hydromet. rec.</v>
      </c>
      <c r="R170" s="25" t="str">
        <f aca="false">$K$161</f>
        <v>Mech. recyc.</v>
      </c>
      <c r="S170" s="25" t="str">
        <f aca="false">$M$161</f>
        <v>Net mech. Rec.</v>
      </c>
      <c r="T170" s="25" t="str">
        <f aca="false">$L$161</f>
        <v>Net full Rec.</v>
      </c>
      <c r="V170" s="29" t="s">
        <v>86</v>
      </c>
      <c r="W170" s="25" t="str">
        <f aca="false">$I$161</f>
        <v>Production</v>
      </c>
      <c r="X170" s="25" t="str">
        <f aca="false">$J$161</f>
        <v>Hydromet. rec.</v>
      </c>
      <c r="Y170" s="25" t="str">
        <f aca="false">$K$161</f>
        <v>Mech. recyc.</v>
      </c>
      <c r="Z170" s="25" t="str">
        <f aca="false">$M$161</f>
        <v>Net mech. Rec.</v>
      </c>
      <c r="AA170" s="25" t="str">
        <f aca="false">$L$161</f>
        <v>Net full Rec.</v>
      </c>
      <c r="AC170" s="29" t="s">
        <v>77</v>
      </c>
      <c r="AD170" s="25" t="str">
        <f aca="false">$I$161</f>
        <v>Production</v>
      </c>
      <c r="AE170" s="25" t="str">
        <f aca="false">$J$161</f>
        <v>Hydromet. rec.</v>
      </c>
      <c r="AF170" s="25" t="str">
        <f aca="false">$K$161</f>
        <v>Mech. recyc.</v>
      </c>
      <c r="AG170" s="25" t="str">
        <f aca="false">$M$161</f>
        <v>Net mech. Rec.</v>
      </c>
      <c r="AH170" s="25" t="str">
        <f aca="false">$L$161</f>
        <v>Net full Rec.</v>
      </c>
    </row>
    <row r="171" customFormat="false" ht="15" hidden="false" customHeight="false" outlineLevel="0" collapsed="false">
      <c r="H171" s="0" t="str">
        <f aca="false">$E$143</f>
        <v>NaNMC</v>
      </c>
      <c r="I171" s="0" t="n">
        <f aca="false">I162</f>
        <v>0.99028828015265</v>
      </c>
      <c r="J171" s="0" t="n">
        <f aca="false">J162</f>
        <v>-0.54561233345826</v>
      </c>
      <c r="K171" s="0" t="n">
        <f aca="false">K162</f>
        <v>-0.0722598413378385</v>
      </c>
      <c r="L171" s="0" t="n">
        <f aca="false">M162</f>
        <v>0.918028438814812</v>
      </c>
      <c r="M171" s="0" t="n">
        <f aca="false">L162</f>
        <v>0.372416105356552</v>
      </c>
      <c r="O171" s="0" t="str">
        <f aca="false">$E$143</f>
        <v>NaNMC</v>
      </c>
      <c r="P171" s="0" t="n">
        <f aca="false">I163</f>
        <v>86.6528142454328</v>
      </c>
      <c r="Q171" s="0" t="n">
        <f aca="false">J163</f>
        <v>-22.5841691353323</v>
      </c>
      <c r="R171" s="0" t="n">
        <f aca="false">K163</f>
        <v>-9.3152031128838</v>
      </c>
      <c r="S171" s="0" t="n">
        <f aca="false">M163</f>
        <v>77.337611132549</v>
      </c>
      <c r="T171" s="0" t="n">
        <f aca="false">L163</f>
        <v>54.7534419972167</v>
      </c>
      <c r="V171" s="0" t="str">
        <f aca="false">$E$143</f>
        <v>NaNMC</v>
      </c>
      <c r="W171" s="0" t="n">
        <f aca="false">I165</f>
        <v>0.0361930848658929</v>
      </c>
      <c r="X171" s="0" t="n">
        <f aca="false">J165</f>
        <v>-0.0243182158348495</v>
      </c>
      <c r="Y171" s="0" t="n">
        <f aca="false">K165</f>
        <v>-0.00391618021236537</v>
      </c>
      <c r="Z171" s="0" t="n">
        <f aca="false">M165</f>
        <v>0.0322769046535275</v>
      </c>
      <c r="AA171" s="0" t="n">
        <f aca="false">L165</f>
        <v>0.00795868881867801</v>
      </c>
      <c r="AC171" s="0" t="str">
        <f aca="false">$E$143</f>
        <v>NaNMC</v>
      </c>
      <c r="AD171" s="0" t="n">
        <f aca="false">I164</f>
        <v>0.115903522221953</v>
      </c>
      <c r="AE171" s="0" t="n">
        <f aca="false">J164</f>
        <v>-0.0738718548088026</v>
      </c>
      <c r="AF171" s="0" t="n">
        <f aca="false">K164</f>
        <v>-0.00553931058199688</v>
      </c>
      <c r="AG171" s="0" t="n">
        <f aca="false">M164</f>
        <v>0.110364211639957</v>
      </c>
      <c r="AH171" s="0" t="n">
        <f aca="false">L164</f>
        <v>0.036492356831154</v>
      </c>
    </row>
    <row r="172" customFormat="false" ht="15" hidden="false" customHeight="false" outlineLevel="0" collapsed="false">
      <c r="H172" s="0" t="str">
        <f aca="false">$F$143</f>
        <v>NaMVP</v>
      </c>
      <c r="I172" s="0" t="n">
        <f aca="false">S162</f>
        <v>0.855280212036512</v>
      </c>
      <c r="J172" s="0" t="n">
        <f aca="false">T162</f>
        <v>-0.130304975494717</v>
      </c>
      <c r="K172" s="0" t="n">
        <f aca="false">U162</f>
        <v>-0.0846824586508042</v>
      </c>
      <c r="L172" s="0" t="n">
        <f aca="false">W162</f>
        <v>0.770597753385708</v>
      </c>
      <c r="M172" s="0" t="n">
        <f aca="false">V162</f>
        <v>0.640292777890991</v>
      </c>
      <c r="O172" s="0" t="str">
        <f aca="false">$F$143</f>
        <v>NaMVP</v>
      </c>
      <c r="P172" s="0" t="n">
        <f aca="false">S163</f>
        <v>89.6514006824417</v>
      </c>
      <c r="Q172" s="0" t="n">
        <f aca="false">T163</f>
        <v>2.80013718526783</v>
      </c>
      <c r="R172" s="0" t="n">
        <f aca="false">U163</f>
        <v>-11.1218609423101</v>
      </c>
      <c r="S172" s="0" t="n">
        <f aca="false">W163</f>
        <v>78.5295397401315</v>
      </c>
      <c r="T172" s="0" t="n">
        <f aca="false">V163</f>
        <v>81.3296769253994</v>
      </c>
      <c r="V172" s="0" t="str">
        <f aca="false">$F$143</f>
        <v>NaMVP</v>
      </c>
      <c r="W172" s="0" t="n">
        <f aca="false">S165</f>
        <v>0.00782460869798786</v>
      </c>
      <c r="X172" s="0" t="n">
        <f aca="false">T165</f>
        <v>4.22085895876346E-005</v>
      </c>
      <c r="Y172" s="0" t="n">
        <f aca="false">U165</f>
        <v>-0.00395451293858157</v>
      </c>
      <c r="Z172" s="0" t="n">
        <f aca="false">W165</f>
        <v>0.0038700957594063</v>
      </c>
      <c r="AA172" s="0" t="n">
        <f aca="false">V165</f>
        <v>0.00391230434899393</v>
      </c>
      <c r="AC172" s="0" t="str">
        <f aca="false">$F$143</f>
        <v>NaMVP</v>
      </c>
      <c r="AD172" s="0" t="n">
        <f aca="false">S164</f>
        <v>0.174290634680358</v>
      </c>
      <c r="AE172" s="0" t="n">
        <f aca="false">T164</f>
        <v>0.00236469771122481</v>
      </c>
      <c r="AF172" s="0" t="n">
        <f aca="false">U164</f>
        <v>-0.00661623670828634</v>
      </c>
      <c r="AG172" s="0" t="n">
        <f aca="false">W164</f>
        <v>0.167674397972071</v>
      </c>
      <c r="AH172" s="0" t="n">
        <f aca="false">V164</f>
        <v>0.170039095683296</v>
      </c>
    </row>
    <row r="173" customFormat="false" ht="15" hidden="false" customHeight="false" outlineLevel="0" collapsed="false">
      <c r="H173" s="0" t="str">
        <f aca="false">$G$143</f>
        <v>NaMMO</v>
      </c>
      <c r="I173" s="0" t="n">
        <f aca="false">AC162</f>
        <v>0.498575143504676</v>
      </c>
      <c r="J173" s="0" t="n">
        <f aca="false">AD162</f>
        <v>-0.222627826369802</v>
      </c>
      <c r="K173" s="0" t="n">
        <f aca="false">AE162</f>
        <v>-0.0691131787879011</v>
      </c>
      <c r="L173" s="0" t="n">
        <f aca="false">AG162</f>
        <v>0.429461964716775</v>
      </c>
      <c r="M173" s="0" t="n">
        <f aca="false">AF162</f>
        <v>0.206834138346973</v>
      </c>
      <c r="O173" s="0" t="str">
        <f aca="false">$G$143</f>
        <v>NaMMO</v>
      </c>
      <c r="P173" s="0" t="n">
        <f aca="false">AC163</f>
        <v>52.3353544769933</v>
      </c>
      <c r="Q173" s="0" t="n">
        <f aca="false">AD163</f>
        <v>2.59465024314249</v>
      </c>
      <c r="R173" s="0" t="n">
        <f aca="false">AE163</f>
        <v>-8.934110266002</v>
      </c>
      <c r="S173" s="0" t="n">
        <f aca="false">AG163</f>
        <v>43.4012442109913</v>
      </c>
      <c r="T173" s="0" t="n">
        <f aca="false">AF163</f>
        <v>45.9958944541338</v>
      </c>
      <c r="V173" s="0" t="str">
        <f aca="false">$G$143</f>
        <v>NaMMO</v>
      </c>
      <c r="W173" s="0" t="n">
        <f aca="false">AC165</f>
        <v>0.00530667917567065</v>
      </c>
      <c r="X173" s="0" t="n">
        <f aca="false">AD165</f>
        <v>-4.71600156109205E-005</v>
      </c>
      <c r="Y173" s="0" t="n">
        <f aca="false">AE165</f>
        <v>-0.00380649986195944</v>
      </c>
      <c r="Z173" s="0" t="n">
        <f aca="false">AG165</f>
        <v>0.00150017931371122</v>
      </c>
      <c r="AA173" s="0" t="n">
        <f aca="false">AF165</f>
        <v>0.0014530192981003</v>
      </c>
      <c r="AC173" s="0" t="str">
        <f aca="false">$G$143</f>
        <v>NaMMO</v>
      </c>
      <c r="AD173" s="0" t="n">
        <f aca="false">AC164</f>
        <v>0.0173704982476526</v>
      </c>
      <c r="AE173" s="0" t="n">
        <f aca="false">AD164</f>
        <v>0.00229530868356068</v>
      </c>
      <c r="AF173" s="0" t="n">
        <f aca="false">AE164</f>
        <v>-0.0052747626591666</v>
      </c>
      <c r="AG173" s="0" t="n">
        <f aca="false">AG164</f>
        <v>0.012095735588486</v>
      </c>
      <c r="AH173" s="0" t="n">
        <f aca="false">AF164</f>
        <v>0.0143910442720466</v>
      </c>
    </row>
    <row r="174" customFormat="false" ht="15" hidden="false" customHeight="false" outlineLevel="0" collapsed="false">
      <c r="H174" s="0" t="str">
        <f aca="false">$H$143</f>
        <v>NaNMMT</v>
      </c>
      <c r="I174" s="0" t="n">
        <f aca="false">AM162</f>
        <v>0.529780175294239</v>
      </c>
      <c r="J174" s="0" t="n">
        <f aca="false">AN162</f>
        <v>-0.272909740952142</v>
      </c>
      <c r="K174" s="0" t="n">
        <f aca="false">AO162</f>
        <v>-0.0607790252775513</v>
      </c>
      <c r="L174" s="0" t="n">
        <f aca="false">AQ162</f>
        <v>0.469001150016688</v>
      </c>
      <c r="M174" s="0" t="n">
        <f aca="false">AP162</f>
        <v>0.196091409064546</v>
      </c>
      <c r="O174" s="0" t="str">
        <f aca="false">$H$143</f>
        <v>NaNMMT</v>
      </c>
      <c r="P174" s="0" t="n">
        <f aca="false">AM163</f>
        <v>50.5991821009017</v>
      </c>
      <c r="Q174" s="0" t="n">
        <f aca="false">AN163</f>
        <v>-2.47770181270777</v>
      </c>
      <c r="R174" s="0" t="n">
        <f aca="false">AO163</f>
        <v>-10.7790252775513</v>
      </c>
      <c r="S174" s="0" t="n">
        <f aca="false">AQ163</f>
        <v>39.8201568233505</v>
      </c>
      <c r="T174" s="0" t="n">
        <f aca="false">AP163</f>
        <v>37.3424550106427</v>
      </c>
      <c r="V174" s="0" t="str">
        <f aca="false">$H$143</f>
        <v>NaNMMT</v>
      </c>
      <c r="W174" s="0" t="n">
        <f aca="false">AM165</f>
        <v>0.0090884376033322</v>
      </c>
      <c r="X174" s="0" t="n">
        <f aca="false">AN165</f>
        <v>-0.00401430094712413</v>
      </c>
      <c r="Y174" s="0" t="n">
        <f aca="false">AO165</f>
        <v>-0.00206987392586088</v>
      </c>
      <c r="Z174" s="0" t="n">
        <f aca="false">AQ165</f>
        <v>0.00701856367747132</v>
      </c>
      <c r="AA174" s="0" t="n">
        <f aca="false">AP165</f>
        <v>0.00300426273034719</v>
      </c>
      <c r="AC174" s="0" t="str">
        <f aca="false">$H$143</f>
        <v>NaNMMT</v>
      </c>
      <c r="AD174" s="0" t="n">
        <f aca="false">AM164</f>
        <v>0.02945644675635</v>
      </c>
      <c r="AE174" s="0" t="n">
        <f aca="false">AN164</f>
        <v>-0.0100903531330364</v>
      </c>
      <c r="AF174" s="0" t="n">
        <f aca="false">AO164</f>
        <v>-0.00502238600012545</v>
      </c>
      <c r="AG174" s="0" t="n">
        <f aca="false">AQ164</f>
        <v>0.0244340607562245</v>
      </c>
      <c r="AH174" s="0" t="n">
        <f aca="false">AP164</f>
        <v>0.0143437076231881</v>
      </c>
    </row>
    <row r="175" customFormat="false" ht="15" hidden="false" customHeight="false" outlineLevel="0" collapsed="false">
      <c r="H175" s="0" t="str">
        <f aca="false">$I$143</f>
        <v>NaPBA</v>
      </c>
      <c r="I175" s="0" t="n">
        <f aca="false">AW162</f>
        <v>0.573229630558866</v>
      </c>
      <c r="J175" s="0" t="n">
        <f aca="false">AX162</f>
        <v>-0.143448535407389</v>
      </c>
      <c r="K175" s="0" t="n">
        <f aca="false">AY162</f>
        <v>-0.138179765414288</v>
      </c>
      <c r="L175" s="0" t="n">
        <f aca="false">BA162</f>
        <v>0.435049865144578</v>
      </c>
      <c r="M175" s="0" t="n">
        <f aca="false">AZ162</f>
        <v>0.291601329737189</v>
      </c>
      <c r="O175" s="0" t="str">
        <f aca="false">$I$143</f>
        <v>NaPBA</v>
      </c>
      <c r="P175" s="0" t="n">
        <f aca="false">AW163</f>
        <v>87.0472934830333</v>
      </c>
      <c r="Q175" s="0" t="n">
        <f aca="false">AX163</f>
        <v>5.31029291852224</v>
      </c>
      <c r="R175" s="0" t="n">
        <f aca="false">AY163</f>
        <v>-18.4199962365929</v>
      </c>
      <c r="S175" s="0" t="n">
        <f aca="false">BA163</f>
        <v>68.6272972464404</v>
      </c>
      <c r="T175" s="0" t="n">
        <f aca="false">AZ163</f>
        <v>73.9375901649627</v>
      </c>
      <c r="V175" s="0" t="str">
        <f aca="false">$I$143</f>
        <v>NaPBA</v>
      </c>
      <c r="W175" s="0" t="n">
        <f aca="false">AW165</f>
        <v>0.00802860189424826</v>
      </c>
      <c r="X175" s="0" t="n">
        <f aca="false">AX165</f>
        <v>0.000150964686696356</v>
      </c>
      <c r="Y175" s="0" t="n">
        <f aca="false">AY165</f>
        <v>-0.00604696920278492</v>
      </c>
      <c r="Z175" s="0" t="n">
        <f aca="false">BA165</f>
        <v>0.00198163269146334</v>
      </c>
      <c r="AA175" s="0" t="n">
        <f aca="false">AZ165</f>
        <v>0.0021325973781597</v>
      </c>
      <c r="AC175" s="0" t="str">
        <f aca="false">$I$143</f>
        <v>NaPBA</v>
      </c>
      <c r="AD175" s="0" t="n">
        <f aca="false">AW164</f>
        <v>0.0271297748228062</v>
      </c>
      <c r="AE175" s="0" t="n">
        <f aca="false">AX164</f>
        <v>0.00310377595182839</v>
      </c>
      <c r="AF175" s="0" t="n">
        <f aca="false">AY164</f>
        <v>-0.010866330050806</v>
      </c>
      <c r="AG175" s="0" t="n">
        <f aca="false">BA164</f>
        <v>0.0162634447720003</v>
      </c>
      <c r="AH175" s="0" t="n">
        <f aca="false">AZ164</f>
        <v>0.0193672207238286</v>
      </c>
    </row>
    <row r="176" customFormat="false" ht="15" hidden="false" customHeight="false" outlineLevel="0" collapsed="false">
      <c r="H176" s="0" t="str">
        <f aca="false">$J$143</f>
        <v>LiNMC</v>
      </c>
      <c r="I176" s="0" t="n">
        <f aca="false">BG162</f>
        <v>0.450815971484354</v>
      </c>
      <c r="J176" s="0" t="n">
        <f aca="false">BH162</f>
        <v>-0.225849714717596</v>
      </c>
      <c r="K176" s="0" t="n">
        <f aca="false">BI162</f>
        <v>-0.0744628844277069</v>
      </c>
      <c r="L176" s="0" t="n">
        <f aca="false">BK162</f>
        <v>0.376353087056648</v>
      </c>
      <c r="M176" s="0" t="n">
        <f aca="false">BJ162</f>
        <v>0.150503372339052</v>
      </c>
      <c r="O176" s="0" t="str">
        <f aca="false">$J$143</f>
        <v>LiNMC</v>
      </c>
      <c r="P176" s="0" t="n">
        <f aca="false">BG163</f>
        <v>44.8044437684299</v>
      </c>
      <c r="Q176" s="0" t="n">
        <f aca="false">BH163</f>
        <v>-12.3374902834415</v>
      </c>
      <c r="R176" s="0" t="n">
        <f aca="false">BI163</f>
        <v>-5.04738458555096</v>
      </c>
      <c r="S176" s="0" t="n">
        <f aca="false">BK163</f>
        <v>39.757059182879</v>
      </c>
      <c r="T176" s="0" t="n">
        <f aca="false">BJ163</f>
        <v>27.4195688994375</v>
      </c>
      <c r="V176" s="0" t="str">
        <f aca="false">$J$143</f>
        <v>LiNMC</v>
      </c>
      <c r="W176" s="0" t="n">
        <f aca="false">BG165</f>
        <v>0.0317413820907937</v>
      </c>
      <c r="X176" s="0" t="n">
        <f aca="false">BH165</f>
        <v>-0.0166594927872158</v>
      </c>
      <c r="Y176" s="0" t="n">
        <f aca="false">BI165</f>
        <v>-0.013378077541249</v>
      </c>
      <c r="Z176" s="0" t="n">
        <f aca="false">BK165</f>
        <v>0.0183633045495447</v>
      </c>
      <c r="AA176" s="0" t="n">
        <f aca="false">BJ165</f>
        <v>0.00170381176232889</v>
      </c>
      <c r="AC176" s="0" t="str">
        <f aca="false">$J$143</f>
        <v>LiNMC</v>
      </c>
      <c r="AD176" s="0" t="n">
        <f aca="false">BG164</f>
        <v>0.104049828097105</v>
      </c>
      <c r="AE176" s="0" t="n">
        <f aca="false">BH164</f>
        <v>-0.0392834626170909</v>
      </c>
      <c r="AF176" s="0" t="n">
        <f aca="false">BI164</f>
        <v>-0.0456865134282015</v>
      </c>
      <c r="AG176" s="0" t="n">
        <f aca="false">BK164</f>
        <v>0.0583633146689039</v>
      </c>
      <c r="AH176" s="0" t="n">
        <f aca="false">BJ164</f>
        <v>0.019079852051813</v>
      </c>
    </row>
    <row r="177" customFormat="false" ht="15" hidden="false" customHeight="false" outlineLevel="0" collapsed="false">
      <c r="H177" s="0" t="str">
        <f aca="false">$K$143</f>
        <v>LiFP</v>
      </c>
      <c r="I177" s="0" t="n">
        <f aca="false">BQ162</f>
        <v>0.335512709530161</v>
      </c>
      <c r="J177" s="0" t="n">
        <f aca="false">BR162</f>
        <v>0.00417729462912481</v>
      </c>
      <c r="K177" s="0" t="n">
        <f aca="false">BS162</f>
        <v>-0.120508620815964</v>
      </c>
      <c r="L177" s="0" t="n">
        <f aca="false">BU162</f>
        <v>0.215004088714197</v>
      </c>
      <c r="M177" s="0" t="n">
        <f aca="false">BT162</f>
        <v>0.219181383343322</v>
      </c>
      <c r="O177" s="0" t="str">
        <f aca="false">$K$143</f>
        <v>LiFP</v>
      </c>
      <c r="P177" s="0" t="n">
        <f aca="false">BQ163</f>
        <v>49.5893607581122</v>
      </c>
      <c r="Q177" s="0" t="n">
        <f aca="false">BR163</f>
        <v>1.71958966331352</v>
      </c>
      <c r="R177" s="0" t="n">
        <f aca="false">BS163</f>
        <v>-8.26332169983753</v>
      </c>
      <c r="S177" s="0" t="n">
        <f aca="false">BU163</f>
        <v>41.3260390582746</v>
      </c>
      <c r="T177" s="0" t="n">
        <f aca="false">BT163</f>
        <v>43.0456287215881</v>
      </c>
      <c r="V177" s="0" t="str">
        <f aca="false">$K$143</f>
        <v>LiFP</v>
      </c>
      <c r="W177" s="0" t="n">
        <f aca="false">BQ165</f>
        <v>0.0307600786326463</v>
      </c>
      <c r="X177" s="0" t="n">
        <f aca="false">BR165</f>
        <v>-0.00348107885760401</v>
      </c>
      <c r="Y177" s="0" t="n">
        <f aca="false">BS165</f>
        <v>-0.0214561042314138</v>
      </c>
      <c r="Z177" s="0" t="n">
        <f aca="false">BU165</f>
        <v>0.00930397440123254</v>
      </c>
      <c r="AA177" s="0" t="n">
        <f aca="false">BT165</f>
        <v>0.00582289554362853</v>
      </c>
      <c r="AC177" s="0" t="str">
        <f aca="false">$K$143</f>
        <v>LiFP</v>
      </c>
      <c r="AD177" s="0" t="n">
        <f aca="false">BQ164</f>
        <v>0.0998554432461426</v>
      </c>
      <c r="AE177" s="0" t="n">
        <f aca="false">BR164</f>
        <v>0.000266527517897891</v>
      </c>
      <c r="AF177" s="0" t="n">
        <f aca="false">BS164</f>
        <v>-0.0739247763717243</v>
      </c>
      <c r="AG177" s="0" t="n">
        <f aca="false">BU164</f>
        <v>0.0259306668744183</v>
      </c>
      <c r="AH177" s="0" t="n">
        <f aca="false">BT164</f>
        <v>0.0261971943923162</v>
      </c>
    </row>
    <row r="179" customFormat="false" ht="15" hidden="false" customHeight="false" outlineLevel="0" collapsed="false">
      <c r="F179" s="30" t="s">
        <v>74</v>
      </c>
      <c r="G179" s="31"/>
      <c r="H179" s="31" t="s">
        <v>66</v>
      </c>
      <c r="I179" s="31"/>
      <c r="J179" s="31"/>
      <c r="K179" s="32"/>
      <c r="L179" s="32" t="s">
        <v>67</v>
      </c>
      <c r="M179" s="32"/>
      <c r="N179" s="32"/>
      <c r="O179" s="32"/>
      <c r="P179" s="32" t="s">
        <v>68</v>
      </c>
      <c r="Q179" s="32"/>
      <c r="R179" s="32"/>
      <c r="S179" s="32"/>
      <c r="T179" s="32" t="s">
        <v>69</v>
      </c>
      <c r="U179" s="32"/>
      <c r="V179" s="32"/>
      <c r="W179" s="32"/>
      <c r="X179" s="32" t="s">
        <v>70</v>
      </c>
      <c r="Y179" s="32"/>
      <c r="Z179" s="32"/>
      <c r="AA179" s="32"/>
      <c r="AB179" s="32" t="s">
        <v>71</v>
      </c>
      <c r="AC179" s="32"/>
      <c r="AD179" s="32"/>
      <c r="AE179" s="32"/>
      <c r="AF179" s="32" t="s">
        <v>72</v>
      </c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</row>
    <row r="180" customFormat="false" ht="15" hidden="false" customHeight="false" outlineLevel="0" collapsed="false">
      <c r="F180" s="6"/>
      <c r="G180" s="14"/>
      <c r="H180" s="13" t="s">
        <v>171</v>
      </c>
      <c r="I180" s="13" t="s">
        <v>179</v>
      </c>
      <c r="J180" s="13" t="s">
        <v>180</v>
      </c>
      <c r="K180" s="13" t="s">
        <v>160</v>
      </c>
      <c r="L180" s="0" t="str">
        <f aca="false">H180</f>
        <v>Production</v>
      </c>
      <c r="M180" s="0" t="str">
        <f aca="false">I180</f>
        <v>Mech. Rec.</v>
      </c>
      <c r="N180" s="0" t="str">
        <f aca="false">J180</f>
        <v>Hydrom. Rec.</v>
      </c>
      <c r="O180" s="0" t="str">
        <f aca="false">K180</f>
        <v>Net</v>
      </c>
      <c r="P180" s="0" t="str">
        <f aca="false">L180</f>
        <v>Production</v>
      </c>
      <c r="Q180" s="0" t="str">
        <f aca="false">M180</f>
        <v>Mech. Rec.</v>
      </c>
      <c r="R180" s="0" t="str">
        <f aca="false">N180</f>
        <v>Hydrom. Rec.</v>
      </c>
      <c r="S180" s="0" t="str">
        <f aca="false">O180</f>
        <v>Net</v>
      </c>
      <c r="T180" s="0" t="str">
        <f aca="false">P180</f>
        <v>Production</v>
      </c>
      <c r="U180" s="0" t="str">
        <f aca="false">Q180</f>
        <v>Mech. Rec.</v>
      </c>
      <c r="V180" s="0" t="str">
        <f aca="false">R180</f>
        <v>Hydrom. Rec.</v>
      </c>
      <c r="W180" s="0" t="str">
        <f aca="false">S180</f>
        <v>Net</v>
      </c>
      <c r="X180" s="0" t="str">
        <f aca="false">T180</f>
        <v>Production</v>
      </c>
      <c r="Y180" s="0" t="str">
        <f aca="false">U180</f>
        <v>Mech. Rec.</v>
      </c>
      <c r="Z180" s="0" t="str">
        <f aca="false">V180</f>
        <v>Hydrom. Rec.</v>
      </c>
      <c r="AA180" s="0" t="str">
        <f aca="false">W180</f>
        <v>Net</v>
      </c>
      <c r="AB180" s="0" t="str">
        <f aca="false">X180</f>
        <v>Production</v>
      </c>
      <c r="AC180" s="0" t="str">
        <f aca="false">Y180</f>
        <v>Mech. Rec.</v>
      </c>
      <c r="AD180" s="0" t="str">
        <f aca="false">Z180</f>
        <v>Hydrom. Rec.</v>
      </c>
      <c r="AE180" s="0" t="str">
        <f aca="false">AA180</f>
        <v>Net</v>
      </c>
      <c r="AF180" s="0" t="str">
        <f aca="false">AB180</f>
        <v>Production</v>
      </c>
      <c r="AG180" s="0" t="str">
        <f aca="false">AC180</f>
        <v>Mech. Rec.</v>
      </c>
      <c r="AH180" s="0" t="str">
        <f aca="false">AD180</f>
        <v>Hydrom. Rec.</v>
      </c>
      <c r="AI180" s="0" t="str">
        <f aca="false">AE180</f>
        <v>Net</v>
      </c>
    </row>
    <row r="181" customFormat="false" ht="15" hidden="false" customHeight="false" outlineLevel="0" collapsed="false">
      <c r="F181" s="6" t="s">
        <v>158</v>
      </c>
      <c r="G181" s="14"/>
      <c r="H181" s="13" t="n">
        <f aca="false">$I171</f>
        <v>0.99028828015265</v>
      </c>
      <c r="L181" s="13" t="n">
        <f aca="false">$I172</f>
        <v>0.855280212036512</v>
      </c>
      <c r="P181" s="13" t="n">
        <f aca="false">$I173</f>
        <v>0.498575143504676</v>
      </c>
      <c r="T181" s="13" t="n">
        <f aca="false">$I174</f>
        <v>0.529780175294239</v>
      </c>
      <c r="X181" s="13" t="n">
        <f aca="false">$I175</f>
        <v>0.573229630558866</v>
      </c>
      <c r="AB181" s="13" t="n">
        <f aca="false">$I176</f>
        <v>0.450815971484354</v>
      </c>
      <c r="AF181" s="13" t="n">
        <f aca="false">$I177</f>
        <v>0.335512709530161</v>
      </c>
    </row>
    <row r="182" customFormat="false" ht="15" hidden="false" customHeight="false" outlineLevel="0" collapsed="false">
      <c r="F182" s="6" t="s">
        <v>181</v>
      </c>
      <c r="I182" s="13" t="n">
        <f aca="false">H181+$K171</f>
        <v>0.918028438814812</v>
      </c>
      <c r="J182" s="13" t="n">
        <f aca="false">I182+$J171</f>
        <v>0.372416105356552</v>
      </c>
      <c r="M182" s="13" t="n">
        <f aca="false">L181+$K172</f>
        <v>0.770597753385708</v>
      </c>
      <c r="N182" s="13" t="n">
        <f aca="false">M182+$J172</f>
        <v>0.640292777890991</v>
      </c>
      <c r="Q182" s="13" t="n">
        <f aca="false">P181+$K173</f>
        <v>0.429461964716775</v>
      </c>
      <c r="R182" s="13" t="n">
        <f aca="false">Q182+$J173</f>
        <v>0.206834138346973</v>
      </c>
      <c r="U182" s="13" t="n">
        <f aca="false">T181+$K174</f>
        <v>0.469001150016688</v>
      </c>
      <c r="V182" s="13" t="n">
        <f aca="false">U182+$J174</f>
        <v>0.196091409064546</v>
      </c>
      <c r="Y182" s="13" t="n">
        <f aca="false">X181+$K175</f>
        <v>0.435049865144578</v>
      </c>
      <c r="Z182" s="13" t="n">
        <f aca="false">Y182+$J175</f>
        <v>0.291601329737189</v>
      </c>
      <c r="AC182" s="13" t="n">
        <f aca="false">AB181+$K176</f>
        <v>0.376353087056648</v>
      </c>
      <c r="AD182" s="13" t="n">
        <f aca="false">AC182+$J176</f>
        <v>0.150503372339052</v>
      </c>
      <c r="AG182" s="13" t="n">
        <f aca="false">AF181+$K177</f>
        <v>0.215004088714197</v>
      </c>
      <c r="AH182" s="13" t="n">
        <f aca="false">AG182+$J177</f>
        <v>0.219181383343322</v>
      </c>
    </row>
    <row r="183" customFormat="false" ht="15" hidden="false" customHeight="false" outlineLevel="0" collapsed="false">
      <c r="F183" s="6" t="s">
        <v>182</v>
      </c>
      <c r="G183" s="14"/>
      <c r="I183" s="13" t="n">
        <f aca="false">-$K171</f>
        <v>0.0722598413378385</v>
      </c>
      <c r="J183" s="13" t="n">
        <f aca="false">-$J171</f>
        <v>0.54561233345826</v>
      </c>
      <c r="M183" s="13" t="n">
        <f aca="false">-$K172</f>
        <v>0.0846824586508042</v>
      </c>
      <c r="N183" s="13" t="n">
        <f aca="false">-$J172</f>
        <v>0.130304975494717</v>
      </c>
      <c r="Q183" s="13" t="n">
        <f aca="false">-$K173</f>
        <v>0.0691131787879011</v>
      </c>
      <c r="R183" s="13" t="n">
        <f aca="false">-$J173</f>
        <v>0.222627826369802</v>
      </c>
      <c r="U183" s="13" t="n">
        <f aca="false">-$K174</f>
        <v>0.0607790252775513</v>
      </c>
      <c r="V183" s="13" t="n">
        <f aca="false">-$J174</f>
        <v>0.272909740952142</v>
      </c>
      <c r="Y183" s="13" t="n">
        <f aca="false">-$K175</f>
        <v>0.138179765414288</v>
      </c>
      <c r="Z183" s="13" t="n">
        <f aca="false">-$J175</f>
        <v>0.143448535407389</v>
      </c>
      <c r="AC183" s="13" t="n">
        <f aca="false">-$K176</f>
        <v>0.0744628844277069</v>
      </c>
      <c r="AD183" s="13" t="n">
        <f aca="false">-$J176</f>
        <v>0.225849714717596</v>
      </c>
      <c r="AG183" s="13" t="n">
        <f aca="false">-$K177</f>
        <v>0.120508620815964</v>
      </c>
      <c r="AH183" s="13" t="n">
        <f aca="false">-$J177</f>
        <v>-0.00417729462912481</v>
      </c>
    </row>
    <row r="184" customFormat="false" ht="15" hidden="false" customHeight="false" outlineLevel="0" collapsed="false">
      <c r="F184" s="6" t="s">
        <v>160</v>
      </c>
      <c r="G184" s="14"/>
      <c r="K184" s="13" t="n">
        <f aca="false">$M171</f>
        <v>0.372416105356552</v>
      </c>
      <c r="O184" s="13" t="n">
        <f aca="false">$M172</f>
        <v>0.640292777890991</v>
      </c>
      <c r="S184" s="13" t="n">
        <f aca="false">$M173</f>
        <v>0.206834138346973</v>
      </c>
      <c r="W184" s="13" t="n">
        <f aca="false">$M174</f>
        <v>0.196091409064546</v>
      </c>
      <c r="AA184" s="13" t="n">
        <f aca="false">$M175</f>
        <v>0.291601329737189</v>
      </c>
      <c r="AE184" s="13" t="n">
        <f aca="false">$M176</f>
        <v>0.150503372339052</v>
      </c>
      <c r="AI184" s="13" t="n">
        <f aca="false">$M177</f>
        <v>0.219181383343322</v>
      </c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</row>
    <row r="186" customFormat="false" ht="15" hidden="false" customHeight="false" outlineLevel="0" collapsed="false">
      <c r="F186" s="30" t="s">
        <v>75</v>
      </c>
      <c r="G186" s="31"/>
      <c r="H186" s="31" t="str">
        <f aca="false">H179</f>
        <v>NaNMC</v>
      </c>
      <c r="I186" s="31"/>
      <c r="J186" s="31"/>
      <c r="K186" s="32"/>
      <c r="L186" s="31" t="str">
        <f aca="false">L179</f>
        <v>NaMVP</v>
      </c>
      <c r="M186" s="31"/>
      <c r="N186" s="31"/>
      <c r="O186" s="32"/>
      <c r="P186" s="31" t="str">
        <f aca="false">P179</f>
        <v>NaMMO</v>
      </c>
      <c r="Q186" s="31"/>
      <c r="R186" s="31"/>
      <c r="S186" s="32"/>
      <c r="T186" s="31" t="str">
        <f aca="false">T179</f>
        <v>NaNMMT</v>
      </c>
      <c r="U186" s="31"/>
      <c r="V186" s="31"/>
      <c r="W186" s="32"/>
      <c r="X186" s="31" t="str">
        <f aca="false">X179</f>
        <v>NaPBA</v>
      </c>
      <c r="Y186" s="31"/>
      <c r="Z186" s="31"/>
      <c r="AA186" s="32"/>
      <c r="AB186" s="31" t="str">
        <f aca="false">AB179</f>
        <v>LiNMC</v>
      </c>
      <c r="AC186" s="31"/>
      <c r="AD186" s="31"/>
      <c r="AE186" s="32"/>
      <c r="AF186" s="31" t="str">
        <f aca="false">AF179</f>
        <v>LiFP</v>
      </c>
      <c r="AG186" s="31"/>
      <c r="AH186" s="31"/>
      <c r="AI186" s="32"/>
    </row>
    <row r="187" customFormat="false" ht="15" hidden="false" customHeight="false" outlineLevel="0" collapsed="false">
      <c r="F187" s="6"/>
      <c r="G187" s="14"/>
      <c r="H187" s="13" t="s">
        <v>171</v>
      </c>
      <c r="I187" s="13" t="s">
        <v>179</v>
      </c>
      <c r="J187" s="13" t="s">
        <v>180</v>
      </c>
      <c r="K187" s="13" t="s">
        <v>160</v>
      </c>
      <c r="L187" s="13" t="s">
        <v>171</v>
      </c>
      <c r="M187" s="13" t="s">
        <v>179</v>
      </c>
      <c r="N187" s="13" t="s">
        <v>180</v>
      </c>
      <c r="O187" s="13" t="s">
        <v>160</v>
      </c>
      <c r="P187" s="13" t="s">
        <v>171</v>
      </c>
      <c r="Q187" s="13" t="s">
        <v>179</v>
      </c>
      <c r="R187" s="13" t="s">
        <v>180</v>
      </c>
      <c r="S187" s="13" t="s">
        <v>160</v>
      </c>
      <c r="T187" s="13" t="s">
        <v>171</v>
      </c>
      <c r="U187" s="13" t="s">
        <v>179</v>
      </c>
      <c r="V187" s="13" t="s">
        <v>180</v>
      </c>
      <c r="W187" s="13" t="s">
        <v>160</v>
      </c>
      <c r="X187" s="13" t="s">
        <v>171</v>
      </c>
      <c r="Y187" s="13" t="s">
        <v>179</v>
      </c>
      <c r="Z187" s="13" t="s">
        <v>180</v>
      </c>
      <c r="AA187" s="13" t="s">
        <v>160</v>
      </c>
      <c r="AB187" s="13" t="s">
        <v>171</v>
      </c>
      <c r="AC187" s="13" t="s">
        <v>179</v>
      </c>
      <c r="AD187" s="13" t="s">
        <v>180</v>
      </c>
      <c r="AE187" s="13" t="s">
        <v>160</v>
      </c>
      <c r="AF187" s="13" t="s">
        <v>171</v>
      </c>
      <c r="AG187" s="13" t="s">
        <v>179</v>
      </c>
      <c r="AH187" s="13" t="s">
        <v>180</v>
      </c>
      <c r="AI187" s="13" t="s">
        <v>160</v>
      </c>
    </row>
    <row r="188" customFormat="false" ht="15" hidden="false" customHeight="false" outlineLevel="0" collapsed="false">
      <c r="F188" s="6" t="s">
        <v>158</v>
      </c>
      <c r="G188" s="14"/>
      <c r="H188" s="13" t="n">
        <f aca="false">$P171</f>
        <v>86.6528142454328</v>
      </c>
      <c r="L188" s="13" t="n">
        <f aca="false">$P172</f>
        <v>89.6514006824417</v>
      </c>
      <c r="P188" s="13" t="n">
        <f aca="false">$P173</f>
        <v>52.3353544769933</v>
      </c>
      <c r="T188" s="13" t="n">
        <f aca="false">$P174</f>
        <v>50.5991821009017</v>
      </c>
      <c r="X188" s="13" t="n">
        <f aca="false">$P175</f>
        <v>87.0472934830333</v>
      </c>
      <c r="AB188" s="13" t="n">
        <f aca="false">$P176</f>
        <v>44.8044437684299</v>
      </c>
      <c r="AF188" s="13" t="n">
        <f aca="false">$P177</f>
        <v>49.5893607581122</v>
      </c>
    </row>
    <row r="189" customFormat="false" ht="15" hidden="false" customHeight="false" outlineLevel="0" collapsed="false">
      <c r="F189" s="6" t="s">
        <v>181</v>
      </c>
      <c r="I189" s="13" t="n">
        <f aca="false">H188+$R171</f>
        <v>77.337611132549</v>
      </c>
      <c r="J189" s="13" t="n">
        <f aca="false">I189+$Q171</f>
        <v>54.7534419972167</v>
      </c>
      <c r="M189" s="13" t="n">
        <f aca="false">L188+$R172</f>
        <v>78.5295397401315</v>
      </c>
      <c r="N189" s="13" t="n">
        <f aca="false">M189+$Q172</f>
        <v>81.3296769253994</v>
      </c>
      <c r="Q189" s="13" t="n">
        <f aca="false">P188+$R173</f>
        <v>43.4012442109913</v>
      </c>
      <c r="R189" s="13" t="n">
        <f aca="false">Q189+$Q173</f>
        <v>45.9958944541338</v>
      </c>
      <c r="U189" s="13" t="n">
        <f aca="false">T188+$R174</f>
        <v>39.8201568233505</v>
      </c>
      <c r="V189" s="13" t="n">
        <f aca="false">U189+$Q174</f>
        <v>37.3424550106427</v>
      </c>
      <c r="Y189" s="13" t="n">
        <f aca="false">X188+$R175</f>
        <v>68.6272972464404</v>
      </c>
      <c r="Z189" s="13" t="n">
        <f aca="false">Y189+$Q175</f>
        <v>73.9375901649627</v>
      </c>
      <c r="AC189" s="13" t="n">
        <f aca="false">AB188+$R176</f>
        <v>39.757059182879</v>
      </c>
      <c r="AD189" s="13" t="n">
        <f aca="false">AC189+$Q176</f>
        <v>27.4195688994375</v>
      </c>
      <c r="AG189" s="13" t="n">
        <f aca="false">AF188+$R177</f>
        <v>41.3260390582746</v>
      </c>
      <c r="AH189" s="13" t="n">
        <f aca="false">AG189+$Q177</f>
        <v>43.0456287215881</v>
      </c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</row>
    <row r="190" customFormat="false" ht="15" hidden="false" customHeight="false" outlineLevel="0" collapsed="false">
      <c r="F190" s="6" t="s">
        <v>182</v>
      </c>
      <c r="G190" s="14"/>
      <c r="I190" s="13" t="n">
        <f aca="false">-$R171</f>
        <v>9.3152031128838</v>
      </c>
      <c r="J190" s="13" t="n">
        <f aca="false">-$Q171</f>
        <v>22.5841691353323</v>
      </c>
      <c r="M190" s="13" t="n">
        <f aca="false">-$R172</f>
        <v>11.1218609423101</v>
      </c>
      <c r="N190" s="13" t="n">
        <f aca="false">-$Q172</f>
        <v>-2.80013718526783</v>
      </c>
      <c r="Q190" s="13" t="n">
        <f aca="false">-$R173</f>
        <v>8.934110266002</v>
      </c>
      <c r="R190" s="13" t="n">
        <f aca="false">-$Q173</f>
        <v>-2.59465024314249</v>
      </c>
      <c r="U190" s="13" t="n">
        <f aca="false">-$R174</f>
        <v>10.7790252775513</v>
      </c>
      <c r="V190" s="13" t="n">
        <f aca="false">-$Q174</f>
        <v>2.47770181270777</v>
      </c>
      <c r="Y190" s="13" t="n">
        <f aca="false">-$R175</f>
        <v>18.4199962365929</v>
      </c>
      <c r="Z190" s="13" t="n">
        <f aca="false">-$Q175</f>
        <v>-5.31029291852224</v>
      </c>
      <c r="AC190" s="13" t="n">
        <f aca="false">-$R176</f>
        <v>5.04738458555096</v>
      </c>
      <c r="AD190" s="13" t="n">
        <f aca="false">-$Q176</f>
        <v>12.3374902834415</v>
      </c>
      <c r="AG190" s="13" t="n">
        <f aca="false">-$R177</f>
        <v>8.26332169983753</v>
      </c>
      <c r="AH190" s="13" t="n">
        <f aca="false">-$Q177</f>
        <v>-1.71958966331352</v>
      </c>
    </row>
    <row r="191" customFormat="false" ht="15" hidden="false" customHeight="false" outlineLevel="0" collapsed="false">
      <c r="F191" s="6" t="s">
        <v>160</v>
      </c>
      <c r="G191" s="14"/>
      <c r="K191" s="13" t="n">
        <f aca="false">$T171</f>
        <v>54.7534419972167</v>
      </c>
      <c r="O191" s="13" t="n">
        <f aca="false">$T172</f>
        <v>81.3296769253994</v>
      </c>
      <c r="S191" s="13" t="n">
        <f aca="false">$T173</f>
        <v>45.9958944541338</v>
      </c>
      <c r="W191" s="13" t="n">
        <f aca="false">$T174</f>
        <v>37.3424550106427</v>
      </c>
      <c r="AA191" s="13" t="n">
        <f aca="false">$T175</f>
        <v>73.9375901649627</v>
      </c>
      <c r="AE191" s="13" t="n">
        <f aca="false">$T176</f>
        <v>27.4195688994375</v>
      </c>
      <c r="AI191" s="13" t="n">
        <f aca="false">$T177</f>
        <v>43.0456287215881</v>
      </c>
    </row>
    <row r="192" customFormat="false" ht="15" hidden="false" customHeight="false" outlineLevel="0" collapsed="false">
      <c r="F192" s="30" t="s">
        <v>86</v>
      </c>
      <c r="G192" s="31"/>
      <c r="H192" s="31" t="str">
        <f aca="false">H186</f>
        <v>NaNMC</v>
      </c>
      <c r="I192" s="31"/>
      <c r="J192" s="31"/>
      <c r="K192" s="32"/>
      <c r="L192" s="31" t="str">
        <f aca="false">L186</f>
        <v>NaMVP</v>
      </c>
      <c r="M192" s="31"/>
      <c r="N192" s="31"/>
      <c r="O192" s="32"/>
      <c r="P192" s="31" t="str">
        <f aca="false">P186</f>
        <v>NaMMO</v>
      </c>
      <c r="Q192" s="31"/>
      <c r="R192" s="31"/>
      <c r="S192" s="32"/>
      <c r="T192" s="31" t="str">
        <f aca="false">T186</f>
        <v>NaNMMT</v>
      </c>
      <c r="U192" s="31"/>
      <c r="V192" s="31"/>
      <c r="W192" s="32"/>
      <c r="X192" s="31" t="str">
        <f aca="false">X186</f>
        <v>NaPBA</v>
      </c>
      <c r="Y192" s="31"/>
      <c r="Z192" s="31"/>
      <c r="AA192" s="32"/>
      <c r="AB192" s="31" t="str">
        <f aca="false">AB186</f>
        <v>LiNMC</v>
      </c>
      <c r="AC192" s="31"/>
      <c r="AD192" s="31"/>
      <c r="AE192" s="32"/>
      <c r="AF192" s="31" t="str">
        <f aca="false">AF186</f>
        <v>LiFP</v>
      </c>
      <c r="AG192" s="31"/>
      <c r="AH192" s="31"/>
      <c r="AI192" s="32"/>
    </row>
    <row r="193" customFormat="false" ht="15" hidden="false" customHeight="false" outlineLevel="0" collapsed="false">
      <c r="F193" s="6"/>
      <c r="G193" s="14"/>
      <c r="H193" s="13" t="s">
        <v>171</v>
      </c>
      <c r="I193" s="13" t="s">
        <v>179</v>
      </c>
      <c r="J193" s="13" t="s">
        <v>180</v>
      </c>
      <c r="K193" s="13" t="s">
        <v>160</v>
      </c>
      <c r="L193" s="13" t="s">
        <v>171</v>
      </c>
      <c r="M193" s="13" t="s">
        <v>179</v>
      </c>
      <c r="N193" s="13" t="s">
        <v>180</v>
      </c>
      <c r="O193" s="13" t="s">
        <v>160</v>
      </c>
      <c r="P193" s="13" t="s">
        <v>171</v>
      </c>
      <c r="Q193" s="13" t="s">
        <v>179</v>
      </c>
      <c r="R193" s="13" t="s">
        <v>180</v>
      </c>
      <c r="S193" s="13" t="s">
        <v>160</v>
      </c>
      <c r="T193" s="13" t="s">
        <v>171</v>
      </c>
      <c r="U193" s="13" t="s">
        <v>179</v>
      </c>
      <c r="V193" s="13" t="s">
        <v>180</v>
      </c>
      <c r="W193" s="13" t="s">
        <v>160</v>
      </c>
      <c r="X193" s="13" t="s">
        <v>171</v>
      </c>
      <c r="Y193" s="13" t="s">
        <v>179</v>
      </c>
      <c r="Z193" s="13" t="s">
        <v>180</v>
      </c>
      <c r="AA193" s="13" t="s">
        <v>160</v>
      </c>
      <c r="AB193" s="13" t="s">
        <v>171</v>
      </c>
      <c r="AC193" s="13" t="s">
        <v>179</v>
      </c>
      <c r="AD193" s="13" t="s">
        <v>180</v>
      </c>
      <c r="AE193" s="13" t="s">
        <v>160</v>
      </c>
      <c r="AF193" s="13" t="s">
        <v>171</v>
      </c>
      <c r="AG193" s="13" t="s">
        <v>179</v>
      </c>
      <c r="AH193" s="13" t="s">
        <v>180</v>
      </c>
      <c r="AI193" s="13" t="s">
        <v>160</v>
      </c>
    </row>
    <row r="194" customFormat="false" ht="15" hidden="false" customHeight="false" outlineLevel="0" collapsed="false">
      <c r="F194" s="6" t="s">
        <v>158</v>
      </c>
      <c r="G194" s="14"/>
      <c r="H194" s="13" t="n">
        <f aca="false">$W171</f>
        <v>0.0361930848658929</v>
      </c>
      <c r="L194" s="13" t="n">
        <f aca="false">$W172</f>
        <v>0.00782460869798786</v>
      </c>
      <c r="P194" s="13" t="n">
        <f aca="false">$W173</f>
        <v>0.00530667917567065</v>
      </c>
      <c r="T194" s="13" t="n">
        <f aca="false">$W174</f>
        <v>0.0090884376033322</v>
      </c>
      <c r="X194" s="13" t="n">
        <f aca="false">$W175</f>
        <v>0.00802860189424826</v>
      </c>
      <c r="AB194" s="13" t="n">
        <f aca="false">$W176</f>
        <v>0.0317413820907937</v>
      </c>
      <c r="AF194" s="13" t="n">
        <f aca="false">$W177</f>
        <v>0.0307600786326463</v>
      </c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</row>
    <row r="195" customFormat="false" ht="15" hidden="false" customHeight="false" outlineLevel="0" collapsed="false">
      <c r="F195" s="6" t="s">
        <v>181</v>
      </c>
      <c r="G195" s="14"/>
      <c r="I195" s="13" t="n">
        <f aca="false">H194+$Y171</f>
        <v>0.0322769046535275</v>
      </c>
      <c r="J195" s="13" t="n">
        <f aca="false">I195+$X171</f>
        <v>0.00795868881867801</v>
      </c>
      <c r="M195" s="13" t="n">
        <f aca="false">L194+$Y172</f>
        <v>0.0038700957594063</v>
      </c>
      <c r="N195" s="13" t="n">
        <f aca="false">M195+$X172</f>
        <v>0.00391230434899393</v>
      </c>
      <c r="Q195" s="13" t="n">
        <f aca="false">P194+$Y173</f>
        <v>0.00150017931371122</v>
      </c>
      <c r="R195" s="13" t="n">
        <f aca="false">Q195+$X173</f>
        <v>0.0014530192981003</v>
      </c>
      <c r="U195" s="13" t="n">
        <f aca="false">T194+$Y174</f>
        <v>0.00701856367747132</v>
      </c>
      <c r="V195" s="13" t="n">
        <f aca="false">U195+$X174</f>
        <v>0.00300426273034719</v>
      </c>
      <c r="Y195" s="13" t="n">
        <f aca="false">X194+$Y175</f>
        <v>0.00198163269146334</v>
      </c>
      <c r="Z195" s="13" t="n">
        <f aca="false">Y195+$X175</f>
        <v>0.0021325973781597</v>
      </c>
      <c r="AC195" s="13" t="n">
        <f aca="false">AB194+$Y176</f>
        <v>0.0183633045495447</v>
      </c>
      <c r="AD195" s="13" t="n">
        <f aca="false">AC195+$X176</f>
        <v>0.00170381176232889</v>
      </c>
      <c r="AG195" s="13" t="n">
        <f aca="false">AF194+$Y177</f>
        <v>0.00930397440123254</v>
      </c>
      <c r="AH195" s="13" t="n">
        <f aca="false">AG195+$X177</f>
        <v>0.00582289554362853</v>
      </c>
    </row>
    <row r="196" customFormat="false" ht="15" hidden="false" customHeight="false" outlineLevel="0" collapsed="false">
      <c r="F196" s="6" t="s">
        <v>182</v>
      </c>
      <c r="G196" s="14"/>
      <c r="I196" s="13" t="n">
        <f aca="false">-$Y171</f>
        <v>0.00391618021236537</v>
      </c>
      <c r="J196" s="13" t="n">
        <f aca="false">-$X171</f>
        <v>0.0243182158348495</v>
      </c>
      <c r="M196" s="13" t="n">
        <f aca="false">-$Y172</f>
        <v>0.00395451293858157</v>
      </c>
      <c r="N196" s="13" t="n">
        <f aca="false">-$X172</f>
        <v>-4.22085895876346E-005</v>
      </c>
      <c r="Q196" s="13" t="n">
        <f aca="false">-$Y173</f>
        <v>0.00380649986195944</v>
      </c>
      <c r="R196" s="13" t="n">
        <f aca="false">-$X173</f>
        <v>4.71600156109205E-005</v>
      </c>
      <c r="U196" s="13" t="n">
        <f aca="false">-$Y174</f>
        <v>0.00206987392586088</v>
      </c>
      <c r="V196" s="13" t="n">
        <f aca="false">-$X174</f>
        <v>0.00401430094712413</v>
      </c>
      <c r="Y196" s="13" t="n">
        <f aca="false">-$Y175</f>
        <v>0.00604696920278492</v>
      </c>
      <c r="Z196" s="13" t="n">
        <f aca="false">-$X175</f>
        <v>-0.000150964686696356</v>
      </c>
      <c r="AC196" s="13" t="n">
        <f aca="false">-$Y176</f>
        <v>0.013378077541249</v>
      </c>
      <c r="AD196" s="13" t="n">
        <f aca="false">-$X176</f>
        <v>0.0166594927872158</v>
      </c>
      <c r="AG196" s="13" t="n">
        <f aca="false">-$Y177</f>
        <v>0.0214561042314138</v>
      </c>
      <c r="AH196" s="13" t="n">
        <f aca="false">-$X177</f>
        <v>0.00348107885760401</v>
      </c>
    </row>
    <row r="197" customFormat="false" ht="15" hidden="false" customHeight="false" outlineLevel="0" collapsed="false">
      <c r="F197" s="6" t="s">
        <v>160</v>
      </c>
      <c r="G197" s="14"/>
      <c r="K197" s="13" t="n">
        <f aca="false">$AA171</f>
        <v>0.00795868881867801</v>
      </c>
      <c r="O197" s="13" t="n">
        <f aca="false">$AA172</f>
        <v>0.00391230434899393</v>
      </c>
      <c r="S197" s="13" t="n">
        <f aca="false">$AA173</f>
        <v>0.0014530192981003</v>
      </c>
      <c r="W197" s="13" t="n">
        <f aca="false">$AA174</f>
        <v>0.00300426273034719</v>
      </c>
      <c r="AA197" s="13" t="n">
        <f aca="false">$AA175</f>
        <v>0.0021325973781597</v>
      </c>
      <c r="AE197" s="13" t="n">
        <f aca="false">$AA176</f>
        <v>0.00170381176232889</v>
      </c>
      <c r="AI197" s="13" t="n">
        <f aca="false">$AA177</f>
        <v>0.00582289554362853</v>
      </c>
    </row>
    <row r="198" customFormat="false" ht="15" hidden="false" customHeight="false" outlineLevel="0" collapsed="false">
      <c r="F198" s="30" t="s">
        <v>183</v>
      </c>
      <c r="G198" s="31"/>
      <c r="H198" s="31" t="str">
        <f aca="false">H192</f>
        <v>NaNMC</v>
      </c>
      <c r="I198" s="31"/>
      <c r="J198" s="31"/>
      <c r="K198" s="32"/>
      <c r="L198" s="31" t="str">
        <f aca="false">L192</f>
        <v>NaMVP</v>
      </c>
      <c r="M198" s="31"/>
      <c r="N198" s="31"/>
      <c r="O198" s="32"/>
      <c r="P198" s="31" t="str">
        <f aca="false">P192</f>
        <v>NaMMO</v>
      </c>
      <c r="Q198" s="31"/>
      <c r="R198" s="31"/>
      <c r="S198" s="32"/>
      <c r="T198" s="31" t="str">
        <f aca="false">T192</f>
        <v>NaNMMT</v>
      </c>
      <c r="U198" s="31"/>
      <c r="V198" s="31"/>
      <c r="W198" s="32"/>
      <c r="X198" s="31" t="str">
        <f aca="false">X192</f>
        <v>NaPBA</v>
      </c>
      <c r="Y198" s="31"/>
      <c r="Z198" s="31"/>
      <c r="AA198" s="32"/>
      <c r="AB198" s="31" t="str">
        <f aca="false">AB192</f>
        <v>LiNMC</v>
      </c>
      <c r="AC198" s="31"/>
      <c r="AD198" s="31"/>
      <c r="AE198" s="32"/>
      <c r="AF198" s="31" t="str">
        <f aca="false">AF192</f>
        <v>LiFP</v>
      </c>
      <c r="AG198" s="31"/>
      <c r="AH198" s="31"/>
      <c r="AI198" s="32"/>
    </row>
    <row r="199" customFormat="false" ht="15" hidden="false" customHeight="false" outlineLevel="0" collapsed="false">
      <c r="F199" s="6"/>
      <c r="G199" s="14"/>
      <c r="H199" s="13" t="s">
        <v>171</v>
      </c>
      <c r="I199" s="13" t="s">
        <v>179</v>
      </c>
      <c r="J199" s="13" t="s">
        <v>180</v>
      </c>
      <c r="K199" s="13" t="s">
        <v>160</v>
      </c>
      <c r="L199" s="13" t="s">
        <v>171</v>
      </c>
      <c r="M199" s="13" t="s">
        <v>179</v>
      </c>
      <c r="N199" s="13" t="s">
        <v>180</v>
      </c>
      <c r="O199" s="13" t="s">
        <v>160</v>
      </c>
      <c r="P199" s="13" t="s">
        <v>171</v>
      </c>
      <c r="Q199" s="13" t="s">
        <v>179</v>
      </c>
      <c r="R199" s="13" t="s">
        <v>180</v>
      </c>
      <c r="S199" s="13" t="s">
        <v>160</v>
      </c>
      <c r="T199" s="13" t="s">
        <v>171</v>
      </c>
      <c r="U199" s="13" t="s">
        <v>179</v>
      </c>
      <c r="V199" s="13" t="s">
        <v>180</v>
      </c>
      <c r="W199" s="13" t="s">
        <v>160</v>
      </c>
      <c r="X199" s="13" t="s">
        <v>171</v>
      </c>
      <c r="Y199" s="13" t="s">
        <v>179</v>
      </c>
      <c r="Z199" s="13" t="s">
        <v>180</v>
      </c>
      <c r="AA199" s="13" t="s">
        <v>160</v>
      </c>
      <c r="AB199" s="13" t="s">
        <v>171</v>
      </c>
      <c r="AC199" s="13" t="s">
        <v>179</v>
      </c>
      <c r="AD199" s="13" t="s">
        <v>180</v>
      </c>
      <c r="AE199" s="13" t="s">
        <v>160</v>
      </c>
      <c r="AF199" s="13" t="s">
        <v>171</v>
      </c>
      <c r="AG199" s="13" t="s">
        <v>179</v>
      </c>
      <c r="AH199" s="13" t="s">
        <v>180</v>
      </c>
      <c r="AI199" s="13" t="s">
        <v>160</v>
      </c>
    </row>
    <row r="200" customFormat="false" ht="15" hidden="false" customHeight="false" outlineLevel="0" collapsed="false">
      <c r="F200" s="6" t="s">
        <v>158</v>
      </c>
      <c r="G200" s="14"/>
      <c r="H200" s="13" t="n">
        <f aca="false">$AD171</f>
        <v>0.115903522221953</v>
      </c>
      <c r="L200" s="13" t="n">
        <f aca="false">$AD172</f>
        <v>0.174290634680358</v>
      </c>
      <c r="P200" s="13" t="n">
        <f aca="false">$AD173</f>
        <v>0.0173704982476526</v>
      </c>
      <c r="T200" s="13" t="n">
        <f aca="false">$AD174</f>
        <v>0.02945644675635</v>
      </c>
      <c r="X200" s="13" t="n">
        <f aca="false">$AD175</f>
        <v>0.0271297748228062</v>
      </c>
      <c r="AB200" s="13" t="n">
        <f aca="false">$AD176</f>
        <v>0.104049828097105</v>
      </c>
      <c r="AF200" s="13" t="n">
        <f aca="false">$AD177</f>
        <v>0.0998554432461426</v>
      </c>
    </row>
    <row r="201" customFormat="false" ht="15" hidden="false" customHeight="false" outlineLevel="0" collapsed="false">
      <c r="F201" s="6" t="s">
        <v>181</v>
      </c>
      <c r="G201" s="14"/>
      <c r="I201" s="13" t="n">
        <f aca="false">H200+$AF171</f>
        <v>0.110364211639957</v>
      </c>
      <c r="J201" s="13" t="n">
        <f aca="false">I201+$AE171</f>
        <v>0.0364923568311539</v>
      </c>
      <c r="M201" s="13" t="n">
        <f aca="false">L200+$AF172</f>
        <v>0.167674397972071</v>
      </c>
      <c r="N201" s="13" t="n">
        <f aca="false">M201+$AE172</f>
        <v>0.170039095683296</v>
      </c>
      <c r="Q201" s="13" t="n">
        <f aca="false">P200+$AF173</f>
        <v>0.012095735588486</v>
      </c>
      <c r="R201" s="13" t="n">
        <f aca="false">Q201+$AE173</f>
        <v>0.0143910442720466</v>
      </c>
      <c r="U201" s="13" t="n">
        <f aca="false">T200+$AF174</f>
        <v>0.0244340607562245</v>
      </c>
      <c r="V201" s="13" t="n">
        <f aca="false">U201+$AE174</f>
        <v>0.0143437076231881</v>
      </c>
      <c r="Y201" s="13" t="n">
        <f aca="false">X200+$AF175</f>
        <v>0.0162634447720003</v>
      </c>
      <c r="Z201" s="13" t="n">
        <f aca="false">Y201+$AE175</f>
        <v>0.0193672207238286</v>
      </c>
      <c r="AC201" s="13" t="n">
        <f aca="false">AB200+$AF176</f>
        <v>0.0583633146689039</v>
      </c>
      <c r="AD201" s="13" t="n">
        <f aca="false">AC201+$AE176</f>
        <v>0.019079852051813</v>
      </c>
      <c r="AG201" s="13" t="n">
        <f aca="false">AF200+$AF177</f>
        <v>0.0259306668744183</v>
      </c>
      <c r="AH201" s="13" t="n">
        <f aca="false">AG201+$AE177</f>
        <v>0.0261971943923162</v>
      </c>
    </row>
    <row r="202" customFormat="false" ht="15" hidden="false" customHeight="false" outlineLevel="0" collapsed="false">
      <c r="F202" s="6" t="s">
        <v>182</v>
      </c>
      <c r="G202" s="14"/>
      <c r="I202" s="13" t="n">
        <f aca="false">-$AF171</f>
        <v>0.00553931058199688</v>
      </c>
      <c r="J202" s="13" t="n">
        <f aca="false">-$AE171</f>
        <v>0.0738718548088026</v>
      </c>
      <c r="M202" s="13" t="n">
        <f aca="false">-$AF172</f>
        <v>0.00661623670828634</v>
      </c>
      <c r="N202" s="13" t="n">
        <f aca="false">-$AE172</f>
        <v>-0.00236469771122481</v>
      </c>
      <c r="Q202" s="13" t="n">
        <f aca="false">-$AF173</f>
        <v>0.0052747626591666</v>
      </c>
      <c r="R202" s="13" t="n">
        <f aca="false">-$AE173</f>
        <v>-0.00229530868356068</v>
      </c>
      <c r="U202" s="13" t="n">
        <f aca="false">-$AF174</f>
        <v>0.00502238600012545</v>
      </c>
      <c r="V202" s="13" t="n">
        <f aca="false">-$AE174</f>
        <v>0.0100903531330364</v>
      </c>
      <c r="Y202" s="13" t="n">
        <f aca="false">-$AF175</f>
        <v>0.010866330050806</v>
      </c>
      <c r="Z202" s="13" t="n">
        <f aca="false">-$AE175</f>
        <v>-0.00310377595182839</v>
      </c>
      <c r="AC202" s="13" t="n">
        <f aca="false">-$AF176</f>
        <v>0.0456865134282015</v>
      </c>
      <c r="AD202" s="13" t="n">
        <f aca="false">-$AE176</f>
        <v>0.0392834626170909</v>
      </c>
      <c r="AG202" s="13" t="n">
        <f aca="false">-$AF177</f>
        <v>0.0739247763717243</v>
      </c>
      <c r="AH202" s="13" t="n">
        <f aca="false">-$AE177</f>
        <v>-0.000266527517897891</v>
      </c>
    </row>
    <row r="203" customFormat="false" ht="15" hidden="false" customHeight="false" outlineLevel="0" collapsed="false">
      <c r="F203" s="6" t="s">
        <v>160</v>
      </c>
      <c r="G203" s="14"/>
      <c r="K203" s="13" t="n">
        <f aca="false">$AH171</f>
        <v>0.036492356831154</v>
      </c>
      <c r="O203" s="13" t="n">
        <f aca="false">$AH172</f>
        <v>0.170039095683296</v>
      </c>
      <c r="S203" s="13" t="n">
        <f aca="false">$AH173</f>
        <v>0.0143910442720466</v>
      </c>
      <c r="W203" s="13" t="n">
        <f aca="false">$AH174</f>
        <v>0.0143437076231881</v>
      </c>
      <c r="AA203" s="13" t="n">
        <f aca="false">$AH175</f>
        <v>0.0193672207238286</v>
      </c>
      <c r="AE203" s="13" t="n">
        <f aca="false">$AH176</f>
        <v>0.019079852051813</v>
      </c>
      <c r="AI203" s="13" t="n">
        <f aca="false">$AH177</f>
        <v>0.0261971943923162</v>
      </c>
    </row>
    <row r="204" customFormat="false" ht="15" hidden="false" customHeight="false" outlineLevel="0" collapsed="false">
      <c r="F204" s="6"/>
      <c r="G204" s="14"/>
    </row>
    <row r="205" customFormat="false" ht="15" hidden="false" customHeight="false" outlineLevel="0" collapsed="false">
      <c r="A205" s="9"/>
      <c r="E205" s="11"/>
      <c r="O205" s="11"/>
      <c r="Y205" s="11"/>
      <c r="AI205" s="11"/>
      <c r="AO205" s="9"/>
      <c r="AS205" s="11"/>
      <c r="BC205" s="11"/>
      <c r="BM205" s="11"/>
    </row>
    <row r="207" customFormat="false" ht="15" hidden="false" customHeight="false" outlineLevel="0" collapsed="false">
      <c r="B207" s="6"/>
      <c r="L207" s="6"/>
      <c r="V207" s="6"/>
      <c r="AF207" s="6"/>
      <c r="AP207" s="6"/>
      <c r="AZ207" s="6"/>
      <c r="BJ207" s="6"/>
    </row>
    <row r="209" customFormat="false" ht="15" hidden="false" customHeight="false" outlineLevel="0" collapsed="false">
      <c r="B209" s="18"/>
      <c r="L209" s="18"/>
      <c r="V209" s="18"/>
      <c r="AF209" s="18"/>
      <c r="AP209" s="18"/>
      <c r="AQ209" s="18"/>
      <c r="AZ209" s="18"/>
      <c r="BJ209" s="18"/>
    </row>
    <row r="210" customFormat="false" ht="15" hidden="false" customHeight="false" outlineLevel="0" collapsed="false">
      <c r="C210" s="18"/>
      <c r="M210" s="18"/>
      <c r="W210" s="18"/>
      <c r="AG210" s="18"/>
      <c r="AQ210" s="18"/>
      <c r="AR210" s="18"/>
      <c r="BA210" s="18"/>
      <c r="BK210" s="18"/>
    </row>
    <row r="211" customFormat="false" ht="15" hidden="false" customHeight="false" outlineLevel="0" collapsed="false">
      <c r="C211" s="18"/>
      <c r="M211" s="18"/>
      <c r="N211" s="18"/>
      <c r="X211" s="18"/>
      <c r="AG211" s="18"/>
      <c r="AQ211" s="18"/>
      <c r="AR211" s="18"/>
      <c r="BA211" s="18"/>
      <c r="BK211" s="18"/>
      <c r="BL211" s="18"/>
    </row>
    <row r="212" customFormat="false" ht="15" hidden="false" customHeight="false" outlineLevel="0" collapsed="false">
      <c r="C212" s="18"/>
      <c r="N212" s="18"/>
      <c r="X212" s="18"/>
      <c r="AG212" s="18"/>
      <c r="AQ212" s="18"/>
      <c r="AR212" s="18"/>
      <c r="BA212" s="18"/>
      <c r="BK212" s="18"/>
      <c r="BL212" s="18"/>
    </row>
    <row r="213" customFormat="false" ht="15" hidden="false" customHeight="false" outlineLevel="0" collapsed="false">
      <c r="C213" s="18"/>
      <c r="N213" s="18"/>
      <c r="X213" s="18"/>
      <c r="AG213" s="18"/>
      <c r="AQ213" s="18"/>
      <c r="AR213" s="18"/>
      <c r="AU213" s="12"/>
      <c r="BA213" s="18"/>
      <c r="BK213" s="18"/>
      <c r="BL213" s="18"/>
    </row>
    <row r="214" customFormat="false" ht="15" hidden="false" customHeight="false" outlineLevel="0" collapsed="false">
      <c r="C214" s="18"/>
      <c r="N214" s="18"/>
      <c r="X214" s="18"/>
      <c r="AG214" s="18"/>
      <c r="AQ214" s="18"/>
      <c r="AR214" s="18"/>
      <c r="BA214" s="18"/>
      <c r="BK214" s="18"/>
      <c r="BL214" s="18"/>
    </row>
    <row r="215" customFormat="false" ht="15" hidden="false" customHeight="false" outlineLevel="0" collapsed="false">
      <c r="C215" s="18"/>
      <c r="N215" s="18"/>
      <c r="X215" s="18"/>
      <c r="AG215" s="18"/>
      <c r="AQ215" s="18"/>
      <c r="AR215" s="18"/>
      <c r="AT215" s="12"/>
      <c r="BA215" s="18"/>
      <c r="BD215" s="12"/>
      <c r="BK215" s="18"/>
      <c r="BL215" s="18"/>
      <c r="BN215" s="12"/>
    </row>
    <row r="216" customFormat="false" ht="15" hidden="false" customHeight="false" outlineLevel="0" collapsed="false">
      <c r="C216" s="18"/>
      <c r="N216" s="18"/>
      <c r="X216" s="18"/>
      <c r="AG216" s="18"/>
      <c r="AQ216" s="18"/>
      <c r="AR216" s="18"/>
      <c r="BA216" s="18"/>
      <c r="BK216" s="18"/>
      <c r="BL216" s="18"/>
    </row>
    <row r="217" customFormat="false" ht="15" hidden="false" customHeight="false" outlineLevel="0" collapsed="false">
      <c r="C217" s="18"/>
      <c r="N217" s="18"/>
      <c r="X217" s="18"/>
      <c r="AH217" s="18"/>
      <c r="AQ217" s="18"/>
      <c r="AR217" s="18"/>
      <c r="BA217" s="18"/>
      <c r="BK217" s="18"/>
      <c r="BL217" s="18"/>
    </row>
    <row r="218" customFormat="false" ht="15" hidden="false" customHeight="false" outlineLevel="0" collapsed="false">
      <c r="C218" s="18"/>
      <c r="N218" s="18"/>
      <c r="X218" s="18"/>
      <c r="AH218" s="18"/>
      <c r="AQ218" s="18"/>
      <c r="AR218" s="18"/>
      <c r="BA218" s="18"/>
      <c r="BK218" s="18"/>
      <c r="BL218" s="18"/>
    </row>
    <row r="219" customFormat="false" ht="15" hidden="false" customHeight="false" outlineLevel="0" collapsed="false">
      <c r="D219" s="18"/>
      <c r="N219" s="18"/>
      <c r="X219" s="18"/>
      <c r="AH219" s="18"/>
      <c r="AQ219" s="18"/>
      <c r="AR219" s="18"/>
      <c r="BA219" s="18"/>
      <c r="BK219" s="18"/>
      <c r="BL219" s="18"/>
    </row>
    <row r="220" customFormat="false" ht="15" hidden="false" customHeight="false" outlineLevel="0" collapsed="false">
      <c r="D220" s="18"/>
      <c r="N220" s="18"/>
      <c r="P220" s="12"/>
      <c r="X220" s="18"/>
      <c r="AH220" s="18"/>
      <c r="AR220" s="18"/>
      <c r="AS220" s="18"/>
      <c r="BB220" s="18"/>
      <c r="BL220" s="18"/>
    </row>
    <row r="221" customFormat="false" ht="15" hidden="false" customHeight="false" outlineLevel="0" collapsed="false">
      <c r="D221" s="18"/>
      <c r="N221" s="18"/>
      <c r="X221" s="18"/>
      <c r="Z221" s="12"/>
      <c r="AH221" s="18"/>
      <c r="AR221" s="18"/>
      <c r="AS221" s="18"/>
      <c r="BB221" s="18"/>
      <c r="BL221" s="18"/>
    </row>
    <row r="222" customFormat="false" ht="15" hidden="false" customHeight="false" outlineLevel="0" collapsed="false">
      <c r="D222" s="18"/>
      <c r="N222" s="18"/>
      <c r="X222" s="18"/>
      <c r="AH222" s="18"/>
      <c r="AR222" s="18"/>
      <c r="AS222" s="18"/>
      <c r="BB222" s="18"/>
      <c r="BL222" s="18"/>
    </row>
    <row r="223" customFormat="false" ht="15" hidden="false" customHeight="false" outlineLevel="0" collapsed="false">
      <c r="D223" s="18"/>
      <c r="M223" s="18"/>
      <c r="N223" s="18"/>
      <c r="X223" s="18"/>
      <c r="AH223" s="18"/>
      <c r="AR223" s="18"/>
      <c r="AS223" s="18"/>
      <c r="BB223" s="18"/>
      <c r="BL223" s="18"/>
    </row>
    <row r="224" customFormat="false" ht="15" hidden="false" customHeight="false" outlineLevel="0" collapsed="false">
      <c r="D224" s="18"/>
      <c r="M224" s="18"/>
      <c r="W224" s="18"/>
      <c r="X224" s="18"/>
      <c r="AH224" s="18"/>
      <c r="AR224" s="18"/>
      <c r="AS224" s="18"/>
      <c r="BB224" s="18"/>
      <c r="BL224" s="18"/>
      <c r="BN224" s="12"/>
    </row>
    <row r="225" customFormat="false" ht="15" hidden="false" customHeight="false" outlineLevel="0" collapsed="false">
      <c r="D225" s="18"/>
      <c r="M225" s="18"/>
      <c r="W225" s="18"/>
      <c r="AH225" s="18"/>
      <c r="AR225" s="18"/>
      <c r="AS225" s="18"/>
      <c r="BB225" s="18"/>
      <c r="BL225" s="18"/>
    </row>
    <row r="226" customFormat="false" ht="15" hidden="false" customHeight="false" outlineLevel="0" collapsed="false">
      <c r="D226" s="18"/>
      <c r="M226" s="18"/>
      <c r="W226" s="18"/>
      <c r="AH226" s="18"/>
      <c r="AR226" s="18"/>
      <c r="AS226" s="18"/>
      <c r="BB226" s="18"/>
      <c r="BK226" s="18"/>
      <c r="BL226" s="18"/>
    </row>
    <row r="227" customFormat="false" ht="15" hidden="false" customHeight="false" outlineLevel="0" collapsed="false">
      <c r="D227" s="18"/>
      <c r="M227" s="18"/>
      <c r="W227" s="18"/>
      <c r="AH227" s="18"/>
      <c r="AJ227" s="12"/>
      <c r="AR227" s="18"/>
      <c r="AS227" s="18"/>
      <c r="BB227" s="18"/>
      <c r="BK227" s="18"/>
      <c r="BL227" s="18"/>
    </row>
    <row r="228" customFormat="false" ht="15" hidden="false" customHeight="false" outlineLevel="0" collapsed="false">
      <c r="D228" s="18"/>
      <c r="M228" s="18"/>
      <c r="W228" s="18"/>
      <c r="AH228" s="18"/>
      <c r="AR228" s="18"/>
      <c r="AS228" s="18"/>
      <c r="BB228" s="18"/>
      <c r="BK228" s="18"/>
      <c r="BL228" s="18"/>
    </row>
    <row r="229" customFormat="false" ht="15" hidden="false" customHeight="false" outlineLevel="0" collapsed="false">
      <c r="D229" s="18"/>
      <c r="F229" s="12"/>
      <c r="M229" s="18"/>
      <c r="W229" s="18"/>
      <c r="AH229" s="18"/>
      <c r="AR229" s="18"/>
      <c r="AS229" s="18"/>
      <c r="BB229" s="18"/>
      <c r="BK229" s="18"/>
      <c r="BL229" s="18"/>
    </row>
    <row r="230" customFormat="false" ht="15" hidden="false" customHeight="false" outlineLevel="0" collapsed="false">
      <c r="D230" s="18"/>
      <c r="M230" s="18"/>
      <c r="W230" s="18"/>
      <c r="AH230" s="18"/>
      <c r="AR230" s="18"/>
      <c r="AS230" s="18"/>
      <c r="BB230" s="18"/>
      <c r="BK230" s="18"/>
      <c r="BL230" s="18"/>
    </row>
    <row r="231" customFormat="false" ht="15" hidden="false" customHeight="false" outlineLevel="0" collapsed="false">
      <c r="D231" s="18"/>
      <c r="M231" s="18"/>
      <c r="W231" s="18"/>
      <c r="AH231" s="18"/>
      <c r="AR231" s="18"/>
      <c r="AS231" s="18"/>
      <c r="BB231" s="18"/>
      <c r="BK231" s="18"/>
      <c r="BL231" s="18"/>
    </row>
    <row r="232" customFormat="false" ht="15" hidden="false" customHeight="false" outlineLevel="0" collapsed="false">
      <c r="D232" s="18"/>
      <c r="W232" s="18"/>
      <c r="AH232" s="18"/>
      <c r="AR232" s="18"/>
      <c r="AS232" s="18"/>
      <c r="BB232" s="18"/>
      <c r="BK232" s="18"/>
      <c r="BL232" s="18"/>
    </row>
    <row r="233" customFormat="false" ht="15" hidden="false" customHeight="false" outlineLevel="0" collapsed="false">
      <c r="D233" s="18"/>
      <c r="AG233" s="18"/>
      <c r="AH233" s="18"/>
      <c r="AR233" s="18"/>
      <c r="AS233" s="18"/>
      <c r="AT233" s="12"/>
      <c r="BB233" s="18"/>
      <c r="BD233" s="12"/>
      <c r="BK233" s="18"/>
      <c r="BL233" s="18"/>
      <c r="BN233" s="12"/>
    </row>
    <row r="234" customFormat="false" ht="15" hidden="false" customHeight="false" outlineLevel="0" collapsed="false">
      <c r="D234" s="18"/>
      <c r="AG234" s="18"/>
      <c r="AR234" s="18"/>
      <c r="AS234" s="18"/>
      <c r="BB234" s="18"/>
      <c r="BK234" s="18"/>
      <c r="BL234" s="18"/>
    </row>
    <row r="235" customFormat="false" ht="15" hidden="false" customHeight="false" outlineLevel="0" collapsed="false">
      <c r="AG235" s="18"/>
      <c r="AR235" s="18"/>
      <c r="AS235" s="18"/>
      <c r="BB235" s="18"/>
      <c r="BK235" s="18"/>
      <c r="BL235" s="18"/>
    </row>
    <row r="236" customFormat="false" ht="15" hidden="false" customHeight="false" outlineLevel="0" collapsed="false">
      <c r="AR236" s="18"/>
      <c r="BB236" s="18"/>
      <c r="BL236" s="18"/>
    </row>
    <row r="237" customFormat="false" ht="15" hidden="false" customHeight="false" outlineLevel="0" collapsed="false">
      <c r="AR237" s="18"/>
      <c r="BB237" s="18"/>
      <c r="BL237" s="18"/>
    </row>
    <row r="238" customFormat="false" ht="15" hidden="false" customHeight="false" outlineLevel="0" collapsed="false">
      <c r="AR238" s="18"/>
      <c r="BB238" s="18"/>
      <c r="BL238" s="18"/>
    </row>
    <row r="241" customFormat="false" ht="15" hidden="false" customHeight="false" outlineLevel="0" collapsed="false">
      <c r="B241" s="6"/>
      <c r="L241" s="6"/>
      <c r="V241" s="6"/>
      <c r="AF241" s="6"/>
      <c r="AP241" s="6"/>
      <c r="AZ241" s="6"/>
      <c r="BJ241" s="6"/>
    </row>
    <row r="243" customFormat="false" ht="15" hidden="false" customHeight="false" outlineLevel="0" collapsed="false">
      <c r="B243" s="18"/>
      <c r="L243" s="18"/>
      <c r="V243" s="18"/>
      <c r="AF243" s="18"/>
      <c r="AP243" s="18"/>
      <c r="AQ243" s="18"/>
      <c r="AZ243" s="18"/>
      <c r="BJ243" s="18"/>
    </row>
    <row r="244" customFormat="false" ht="15" hidden="false" customHeight="false" outlineLevel="0" collapsed="false">
      <c r="C244" s="18"/>
      <c r="F244" s="12"/>
      <c r="M244" s="18"/>
      <c r="P244" s="12"/>
      <c r="W244" s="18"/>
      <c r="Z244" s="12"/>
      <c r="AG244" s="18"/>
      <c r="AJ244" s="12"/>
      <c r="AQ244" s="18"/>
      <c r="AR244" s="18"/>
      <c r="AT244" s="12"/>
      <c r="AU244" s="12"/>
      <c r="BA244" s="18"/>
      <c r="BD244" s="12"/>
      <c r="BK244" s="18"/>
      <c r="BN244" s="12"/>
    </row>
    <row r="245" customFormat="false" ht="15" hidden="false" customHeight="false" outlineLevel="0" collapsed="false">
      <c r="C245" s="18"/>
      <c r="F245" s="12"/>
      <c r="M245" s="18"/>
      <c r="N245" s="18"/>
      <c r="P245" s="12"/>
      <c r="W245" s="18"/>
      <c r="Z245" s="12"/>
      <c r="AG245" s="18"/>
      <c r="AJ245" s="12"/>
      <c r="AQ245" s="18"/>
      <c r="AR245" s="18"/>
      <c r="AT245" s="12"/>
      <c r="AU245" s="12"/>
      <c r="BA245" s="18"/>
      <c r="BD245" s="12"/>
      <c r="BK245" s="18"/>
      <c r="BN245" s="12"/>
    </row>
    <row r="246" customFormat="false" ht="15" hidden="false" customHeight="false" outlineLevel="0" collapsed="false">
      <c r="C246" s="18"/>
      <c r="F246" s="12"/>
      <c r="M246" s="18"/>
      <c r="N246" s="18"/>
      <c r="P246" s="12"/>
      <c r="W246" s="18"/>
      <c r="Z246" s="12"/>
      <c r="AG246" s="18"/>
      <c r="AJ246" s="12"/>
      <c r="AQ246" s="18"/>
      <c r="AR246" s="18"/>
      <c r="AT246" s="12"/>
      <c r="AU246" s="12"/>
      <c r="BA246" s="18"/>
      <c r="BD246" s="12"/>
      <c r="BK246" s="18"/>
      <c r="BN246" s="12"/>
    </row>
    <row r="247" customFormat="false" ht="15" hidden="false" customHeight="false" outlineLevel="0" collapsed="false">
      <c r="C247" s="18"/>
      <c r="F247" s="12"/>
      <c r="M247" s="18"/>
      <c r="N247" s="18"/>
      <c r="P247" s="12"/>
      <c r="W247" s="18"/>
      <c r="Z247" s="12"/>
      <c r="AG247" s="18"/>
      <c r="AJ247" s="12"/>
      <c r="AQ247" s="18"/>
      <c r="AR247" s="18"/>
      <c r="AT247" s="12"/>
      <c r="AU247" s="12"/>
      <c r="BA247" s="18"/>
      <c r="BD247" s="12"/>
      <c r="BK247" s="18"/>
      <c r="BN247" s="12"/>
    </row>
    <row r="248" customFormat="false" ht="15" hidden="false" customHeight="false" outlineLevel="0" collapsed="false">
      <c r="C248" s="18"/>
      <c r="F248" s="12"/>
      <c r="M248" s="18"/>
      <c r="N248" s="18"/>
      <c r="P248" s="12"/>
      <c r="W248" s="18"/>
      <c r="Z248" s="12"/>
      <c r="AG248" s="18"/>
      <c r="AJ248" s="12"/>
      <c r="AQ248" s="18"/>
      <c r="AR248" s="18"/>
      <c r="AT248" s="12"/>
      <c r="AU248" s="12"/>
      <c r="BA248" s="18"/>
      <c r="BD248" s="12"/>
      <c r="BK248" s="18"/>
      <c r="BN248" s="12"/>
    </row>
    <row r="249" customFormat="false" ht="15" hidden="false" customHeight="false" outlineLevel="0" collapsed="false">
      <c r="C249" s="18"/>
      <c r="F249" s="12"/>
      <c r="N249" s="18"/>
      <c r="P249" s="12"/>
      <c r="W249" s="18"/>
      <c r="Z249" s="12"/>
      <c r="AG249" s="18"/>
      <c r="AJ249" s="12"/>
      <c r="AQ249" s="18"/>
      <c r="AR249" s="18"/>
      <c r="AT249" s="12"/>
      <c r="AU249" s="12"/>
      <c r="BA249" s="18"/>
      <c r="BD249" s="12"/>
      <c r="BK249" s="18"/>
      <c r="BN249" s="12"/>
    </row>
    <row r="250" customFormat="false" ht="15" hidden="false" customHeight="false" outlineLevel="0" collapsed="false">
      <c r="C250" s="18"/>
      <c r="F250" s="12"/>
      <c r="N250" s="18"/>
      <c r="P250" s="12"/>
      <c r="W250" s="18"/>
      <c r="Z250" s="12"/>
      <c r="AG250" s="18"/>
      <c r="AJ250" s="12"/>
      <c r="AQ250" s="18"/>
      <c r="AR250" s="18"/>
      <c r="AT250" s="12"/>
      <c r="AU250" s="12"/>
      <c r="BA250" s="18"/>
      <c r="BD250" s="12"/>
      <c r="BK250" s="18"/>
      <c r="BN250" s="12"/>
    </row>
    <row r="251" customFormat="false" ht="15" hidden="false" customHeight="false" outlineLevel="0" collapsed="false">
      <c r="C251" s="18"/>
      <c r="N251" s="18"/>
      <c r="P251" s="12"/>
      <c r="W251" s="18"/>
      <c r="Z251" s="12"/>
      <c r="AG251" s="18"/>
      <c r="AQ251" s="18"/>
      <c r="AR251" s="18"/>
      <c r="BA251" s="18"/>
      <c r="BK251" s="18"/>
    </row>
    <row r="252" customFormat="false" ht="15" hidden="false" customHeight="false" outlineLevel="0" collapsed="false">
      <c r="C252" s="18"/>
      <c r="N252" s="18"/>
      <c r="P252" s="12"/>
      <c r="X252" s="18"/>
      <c r="Z252" s="12"/>
      <c r="AG252" s="18"/>
      <c r="AQ252" s="18"/>
      <c r="AR252" s="18"/>
      <c r="BA252" s="18"/>
      <c r="BK252" s="18"/>
    </row>
    <row r="253" customFormat="false" ht="15" hidden="false" customHeight="false" outlineLevel="0" collapsed="false">
      <c r="D253" s="18"/>
      <c r="F253" s="12"/>
      <c r="N253" s="18"/>
      <c r="P253" s="12"/>
      <c r="X253" s="18"/>
      <c r="Z253" s="12"/>
      <c r="AH253" s="18"/>
      <c r="AJ253" s="12"/>
      <c r="AQ253" s="18"/>
      <c r="AR253" s="18"/>
      <c r="BA253" s="18"/>
      <c r="BK253" s="18"/>
      <c r="BL253" s="18"/>
      <c r="BN253" s="12"/>
    </row>
    <row r="254" customFormat="false" ht="15" hidden="false" customHeight="false" outlineLevel="0" collapsed="false">
      <c r="D254" s="18"/>
      <c r="F254" s="12"/>
      <c r="N254" s="18"/>
      <c r="P254" s="12"/>
      <c r="X254" s="18"/>
      <c r="Z254" s="12"/>
      <c r="AH254" s="18"/>
      <c r="AJ254" s="12"/>
      <c r="AR254" s="18"/>
      <c r="AS254" s="18"/>
      <c r="AT254" s="12"/>
      <c r="AU254" s="12"/>
      <c r="BB254" s="18"/>
      <c r="BD254" s="12"/>
      <c r="BL254" s="18"/>
      <c r="BN254" s="12"/>
    </row>
    <row r="255" customFormat="false" ht="15" hidden="false" customHeight="false" outlineLevel="0" collapsed="false">
      <c r="D255" s="18"/>
      <c r="F255" s="12"/>
      <c r="N255" s="18"/>
      <c r="P255" s="12"/>
      <c r="X255" s="18"/>
      <c r="Z255" s="12"/>
      <c r="AH255" s="18"/>
      <c r="AJ255" s="12"/>
      <c r="AR255" s="18"/>
      <c r="AS255" s="18"/>
      <c r="AT255" s="12"/>
      <c r="AU255" s="12"/>
      <c r="BB255" s="18"/>
      <c r="BD255" s="12"/>
      <c r="BL255" s="18"/>
      <c r="BN255" s="12"/>
    </row>
    <row r="256" customFormat="false" ht="15" hidden="false" customHeight="false" outlineLevel="0" collapsed="false">
      <c r="D256" s="18"/>
      <c r="F256" s="12"/>
      <c r="N256" s="18"/>
      <c r="P256" s="12"/>
      <c r="X256" s="18"/>
      <c r="Z256" s="12"/>
      <c r="AH256" s="18"/>
      <c r="AJ256" s="12"/>
      <c r="AR256" s="18"/>
      <c r="AS256" s="18"/>
      <c r="AT256" s="12"/>
      <c r="AU256" s="12"/>
      <c r="BB256" s="18"/>
      <c r="BD256" s="12"/>
      <c r="BL256" s="18"/>
      <c r="BN256" s="12"/>
    </row>
    <row r="257" customFormat="false" ht="15" hidden="false" customHeight="false" outlineLevel="0" collapsed="false">
      <c r="D257" s="18"/>
      <c r="F257" s="12"/>
      <c r="N257" s="18"/>
      <c r="P257" s="12"/>
      <c r="X257" s="18"/>
      <c r="Z257" s="12"/>
      <c r="AH257" s="18"/>
      <c r="AJ257" s="12"/>
      <c r="AR257" s="18"/>
      <c r="AS257" s="18"/>
      <c r="AT257" s="12"/>
      <c r="AU257" s="12"/>
      <c r="BB257" s="18"/>
      <c r="BD257" s="12"/>
      <c r="BL257" s="18"/>
      <c r="BN257" s="12"/>
    </row>
    <row r="258" customFormat="false" ht="15" hidden="false" customHeight="false" outlineLevel="0" collapsed="false">
      <c r="D258" s="18"/>
      <c r="F258" s="12"/>
      <c r="M258" s="18"/>
      <c r="N258" s="18"/>
      <c r="P258" s="12"/>
      <c r="X258" s="18"/>
      <c r="Z258" s="12"/>
      <c r="AH258" s="18"/>
      <c r="AJ258" s="12"/>
      <c r="AR258" s="18"/>
      <c r="AS258" s="18"/>
      <c r="AT258" s="12"/>
      <c r="AU258" s="12"/>
      <c r="BB258" s="18"/>
      <c r="BD258" s="12"/>
      <c r="BL258" s="18"/>
      <c r="BN258" s="12"/>
    </row>
    <row r="259" customFormat="false" ht="15" hidden="false" customHeight="false" outlineLevel="0" collapsed="false">
      <c r="D259" s="18"/>
      <c r="F259" s="12"/>
      <c r="M259" s="18"/>
      <c r="N259" s="18"/>
      <c r="P259" s="12"/>
      <c r="X259" s="18"/>
      <c r="Z259" s="12"/>
      <c r="AH259" s="18"/>
      <c r="AJ259" s="12"/>
      <c r="AR259" s="18"/>
      <c r="AS259" s="18"/>
      <c r="AT259" s="12"/>
      <c r="AU259" s="12"/>
      <c r="BB259" s="18"/>
      <c r="BD259" s="12"/>
      <c r="BL259" s="18"/>
      <c r="BN259" s="12"/>
    </row>
    <row r="260" customFormat="false" ht="15" hidden="false" customHeight="false" outlineLevel="0" collapsed="false">
      <c r="D260" s="18"/>
      <c r="F260" s="12"/>
      <c r="M260" s="18"/>
      <c r="N260" s="18"/>
      <c r="P260" s="12"/>
      <c r="X260" s="18"/>
      <c r="Z260" s="12"/>
      <c r="AH260" s="18"/>
      <c r="AJ260" s="12"/>
      <c r="AR260" s="18"/>
      <c r="AS260" s="18"/>
      <c r="AT260" s="12"/>
      <c r="AU260" s="12"/>
      <c r="BB260" s="18"/>
      <c r="BD260" s="12"/>
      <c r="BL260" s="18"/>
      <c r="BN260" s="12"/>
    </row>
    <row r="261" customFormat="false" ht="15" hidden="false" customHeight="false" outlineLevel="0" collapsed="false">
      <c r="D261" s="18"/>
      <c r="F261" s="12"/>
      <c r="M261" s="18"/>
      <c r="P261" s="12"/>
      <c r="X261" s="18"/>
      <c r="Z261" s="12"/>
      <c r="AH261" s="18"/>
      <c r="AJ261" s="12"/>
      <c r="AR261" s="18"/>
      <c r="AS261" s="18"/>
      <c r="AT261" s="12"/>
      <c r="AU261" s="12"/>
      <c r="BB261" s="18"/>
      <c r="BD261" s="12"/>
      <c r="BL261" s="18"/>
      <c r="BN261" s="12"/>
    </row>
    <row r="262" customFormat="false" ht="15" hidden="false" customHeight="false" outlineLevel="0" collapsed="false">
      <c r="D262" s="18"/>
      <c r="F262" s="12"/>
      <c r="M262" s="18"/>
      <c r="P262" s="12"/>
      <c r="X262" s="18"/>
      <c r="Z262" s="12"/>
      <c r="AH262" s="18"/>
      <c r="AJ262" s="12"/>
      <c r="AR262" s="18"/>
      <c r="AS262" s="18"/>
      <c r="AT262" s="12"/>
      <c r="AU262" s="12"/>
      <c r="BB262" s="18"/>
      <c r="BD262" s="12"/>
      <c r="BL262" s="18"/>
      <c r="BN262" s="12"/>
    </row>
    <row r="263" customFormat="false" ht="15" hidden="false" customHeight="false" outlineLevel="0" collapsed="false">
      <c r="D263" s="18"/>
      <c r="F263" s="12"/>
      <c r="M263" s="18"/>
      <c r="P263" s="12"/>
      <c r="X263" s="18"/>
      <c r="Z263" s="12"/>
      <c r="AH263" s="18"/>
      <c r="AJ263" s="12"/>
      <c r="AR263" s="18"/>
      <c r="AS263" s="18"/>
      <c r="AT263" s="12"/>
      <c r="AU263" s="12"/>
      <c r="BB263" s="18"/>
      <c r="BD263" s="12"/>
      <c r="BL263" s="18"/>
      <c r="BN263" s="12"/>
    </row>
    <row r="264" customFormat="false" ht="15" hidden="false" customHeight="false" outlineLevel="0" collapsed="false">
      <c r="D264" s="18"/>
      <c r="F264" s="12"/>
      <c r="M264" s="18"/>
      <c r="P264" s="12"/>
      <c r="X264" s="18"/>
      <c r="Z264" s="12"/>
      <c r="AH264" s="18"/>
      <c r="AJ264" s="12"/>
      <c r="AR264" s="18"/>
      <c r="AS264" s="18"/>
      <c r="AT264" s="12"/>
      <c r="AU264" s="12"/>
      <c r="BB264" s="18"/>
      <c r="BD264" s="12"/>
      <c r="BL264" s="18"/>
      <c r="BN264" s="12"/>
    </row>
    <row r="265" customFormat="false" ht="15" hidden="false" customHeight="false" outlineLevel="0" collapsed="false">
      <c r="D265" s="18"/>
      <c r="F265" s="12"/>
      <c r="M265" s="18"/>
      <c r="W265" s="18"/>
      <c r="X265" s="18"/>
      <c r="AH265" s="18"/>
      <c r="AJ265" s="12"/>
      <c r="AR265" s="18"/>
      <c r="AS265" s="18"/>
      <c r="AT265" s="12"/>
      <c r="AU265" s="12"/>
      <c r="BB265" s="18"/>
      <c r="BD265" s="12"/>
      <c r="BL265" s="18"/>
      <c r="BN265" s="12"/>
    </row>
    <row r="266" customFormat="false" ht="15" hidden="false" customHeight="false" outlineLevel="0" collapsed="false">
      <c r="D266" s="18"/>
      <c r="F266" s="12"/>
      <c r="W266" s="18"/>
      <c r="AH266" s="18"/>
      <c r="AJ266" s="12"/>
      <c r="AR266" s="18"/>
      <c r="AS266" s="18"/>
      <c r="AT266" s="12"/>
      <c r="AU266" s="12"/>
      <c r="BB266" s="18"/>
      <c r="BD266" s="12"/>
      <c r="BL266" s="18"/>
      <c r="BN266" s="12"/>
    </row>
    <row r="267" customFormat="false" ht="15" hidden="false" customHeight="false" outlineLevel="0" collapsed="false">
      <c r="D267" s="18"/>
      <c r="AH267" s="18"/>
      <c r="AJ267" s="12"/>
      <c r="AR267" s="18"/>
      <c r="AS267" s="18"/>
      <c r="AT267" s="12"/>
      <c r="BB267" s="18"/>
      <c r="BD267" s="12"/>
      <c r="BL267" s="18"/>
      <c r="BN267" s="12"/>
    </row>
    <row r="268" customFormat="false" ht="15" hidden="false" customHeight="false" outlineLevel="0" collapsed="false">
      <c r="D268" s="18"/>
      <c r="AH268" s="18"/>
      <c r="AJ268" s="12"/>
      <c r="AR268" s="18"/>
      <c r="AS268" s="18"/>
      <c r="AT268" s="12"/>
      <c r="BB268" s="18"/>
      <c r="BD268" s="12"/>
      <c r="BK268" s="18"/>
      <c r="BL268" s="18"/>
      <c r="BN268" s="12"/>
    </row>
    <row r="269" customFormat="false" ht="15" hidden="false" customHeight="false" outlineLevel="0" collapsed="false">
      <c r="AH269" s="18"/>
      <c r="AR269" s="18"/>
      <c r="AS269" s="18"/>
      <c r="AT269" s="12"/>
      <c r="BB269" s="18"/>
      <c r="BD269" s="12"/>
      <c r="BK269" s="18"/>
      <c r="BL269" s="18"/>
    </row>
    <row r="270" customFormat="false" ht="15" hidden="false" customHeight="false" outlineLevel="0" collapsed="false">
      <c r="AR270" s="18"/>
      <c r="BB270" s="18"/>
      <c r="BL270" s="18"/>
    </row>
    <row r="271" customFormat="false" ht="15" hidden="false" customHeight="false" outlineLevel="0" collapsed="false">
      <c r="AR271" s="18"/>
      <c r="BB271" s="18"/>
      <c r="BL271" s="18"/>
    </row>
    <row r="272" customFormat="false" ht="15" hidden="false" customHeight="false" outlineLevel="0" collapsed="false">
      <c r="AR272" s="18"/>
      <c r="BB272" s="18"/>
    </row>
    <row r="277" customFormat="false" ht="15" hidden="false" customHeight="false" outlineLevel="0" collapsed="false">
      <c r="AT277" s="12"/>
      <c r="AV277" s="12"/>
      <c r="AX277" s="18"/>
      <c r="BN277" s="12"/>
      <c r="BP277" s="12"/>
      <c r="BR277" s="18"/>
    </row>
    <row r="278" customFormat="false" ht="15" hidden="false" customHeight="false" outlineLevel="0" collapsed="false">
      <c r="AR278" s="12"/>
      <c r="AV278" s="12"/>
      <c r="AX278" s="18"/>
      <c r="BL278" s="12"/>
      <c r="BP278" s="12"/>
      <c r="BR278" s="18"/>
    </row>
    <row r="279" customFormat="false" ht="15" hidden="false" customHeight="false" outlineLevel="0" collapsed="false">
      <c r="AX279" s="18"/>
      <c r="BL279" s="12"/>
      <c r="BP279" s="12"/>
      <c r="BR279" s="18"/>
    </row>
    <row r="280" customFormat="false" ht="15" hidden="false" customHeight="false" outlineLevel="0" collapsed="false">
      <c r="AV280" s="12"/>
      <c r="AX280" s="18"/>
      <c r="BP280" s="12"/>
      <c r="BR280" s="18"/>
    </row>
    <row r="281" customFormat="false" ht="15" hidden="false" customHeight="false" outlineLevel="0" collapsed="false">
      <c r="AR281" s="12"/>
      <c r="AV281" s="12"/>
      <c r="AX281" s="18"/>
      <c r="BL281" s="12"/>
      <c r="BP281" s="12"/>
      <c r="BR281" s="18"/>
    </row>
    <row r="282" customFormat="false" ht="15" hidden="false" customHeight="false" outlineLevel="0" collapsed="false">
      <c r="AR282" s="12"/>
      <c r="AV282" s="12"/>
      <c r="AX282" s="18"/>
      <c r="BL282" s="12"/>
      <c r="BP282" s="12"/>
      <c r="BR282" s="18"/>
    </row>
    <row r="283" customFormat="false" ht="15" hidden="false" customHeight="false" outlineLevel="0" collapsed="false">
      <c r="AR283" s="12"/>
      <c r="AV283" s="12"/>
      <c r="AX283" s="18"/>
      <c r="BL283" s="12"/>
      <c r="BP283" s="12"/>
      <c r="BR283" s="18"/>
    </row>
    <row r="284" customFormat="false" ht="15" hidden="false" customHeight="false" outlineLevel="0" collapsed="false">
      <c r="AT284" s="12"/>
      <c r="AV284" s="12"/>
      <c r="AX284" s="18"/>
      <c r="BN284" s="12"/>
      <c r="BP284" s="12"/>
      <c r="BR284" s="18"/>
    </row>
    <row r="285" customFormat="false" ht="15" hidden="false" customHeight="false" outlineLevel="0" collapsed="false">
      <c r="AT285" s="12"/>
      <c r="AV285" s="12"/>
      <c r="AX285" s="18"/>
      <c r="BN285" s="12"/>
      <c r="BP285" s="12"/>
      <c r="BR285" s="18"/>
    </row>
    <row r="286" customFormat="false" ht="15" hidden="false" customHeight="false" outlineLevel="0" collapsed="false">
      <c r="AT286" s="12"/>
      <c r="AV286" s="12"/>
      <c r="AX286" s="18"/>
      <c r="BN286" s="12"/>
      <c r="BP286" s="12"/>
      <c r="BR286" s="18"/>
    </row>
    <row r="287" customFormat="false" ht="15" hidden="false" customHeight="false" outlineLevel="0" collapsed="false">
      <c r="AX287" s="18"/>
      <c r="BL287" s="12"/>
      <c r="BP287" s="12"/>
      <c r="BR287" s="18"/>
    </row>
    <row r="288" customFormat="false" ht="15" hidden="false" customHeight="false" outlineLevel="0" collapsed="false">
      <c r="AX288" s="18"/>
      <c r="BP288" s="12"/>
      <c r="BR288" s="18"/>
    </row>
    <row r="289" customFormat="false" ht="15" hidden="false" customHeight="false" outlineLevel="0" collapsed="false">
      <c r="AR289" s="12"/>
      <c r="AV289" s="12"/>
      <c r="AX289" s="18"/>
      <c r="BL289" s="12"/>
      <c r="BP289" s="12"/>
      <c r="BR289" s="18"/>
    </row>
    <row r="290" customFormat="false" ht="15" hidden="false" customHeight="false" outlineLevel="0" collapsed="false">
      <c r="AR290" s="12"/>
      <c r="AV290" s="12"/>
      <c r="AX290" s="18"/>
      <c r="BL290" s="12"/>
      <c r="BP290" s="12"/>
      <c r="BR290" s="18"/>
    </row>
    <row r="291" customFormat="false" ht="15" hidden="false" customHeight="false" outlineLevel="0" collapsed="false">
      <c r="AX291" s="18"/>
      <c r="BL291" s="12"/>
      <c r="BP291" s="12"/>
      <c r="BR291" s="18"/>
    </row>
    <row r="292" customFormat="false" ht="15" hidden="false" customHeight="false" outlineLevel="0" collapsed="false">
      <c r="AR292" s="12"/>
      <c r="AV292" s="12"/>
      <c r="AX292" s="18"/>
      <c r="BL292" s="12"/>
      <c r="BP292" s="12"/>
      <c r="BR292" s="18"/>
    </row>
    <row r="293" customFormat="false" ht="15" hidden="false" customHeight="false" outlineLevel="0" collapsed="false">
      <c r="AR293" s="12"/>
      <c r="AV293" s="12"/>
      <c r="AX293" s="18"/>
      <c r="BL293" s="12"/>
      <c r="BP293" s="12"/>
      <c r="BR293" s="18"/>
    </row>
    <row r="294" customFormat="false" ht="15" hidden="false" customHeight="false" outlineLevel="0" collapsed="false">
      <c r="AT294" s="12"/>
      <c r="AV294" s="12"/>
      <c r="AX294" s="18"/>
      <c r="BN294" s="12"/>
      <c r="BP294" s="12"/>
      <c r="BR294" s="18"/>
    </row>
    <row r="295" customFormat="false" ht="15" hidden="false" customHeight="false" outlineLevel="0" collapsed="false">
      <c r="AT295" s="12"/>
      <c r="AV295" s="12"/>
      <c r="AX295" s="18"/>
      <c r="BN295" s="12"/>
      <c r="BP295" s="12"/>
      <c r="BR295" s="18"/>
    </row>
    <row r="296" customFormat="false" ht="15" hidden="false" customHeight="false" outlineLevel="0" collapsed="false">
      <c r="AR296" s="12"/>
      <c r="AV296" s="12"/>
      <c r="AX296" s="18"/>
      <c r="BL296" s="12"/>
      <c r="BP296" s="12"/>
      <c r="BR296" s="18"/>
    </row>
    <row r="297" customFormat="false" ht="15" hidden="false" customHeight="false" outlineLevel="0" collapsed="false">
      <c r="AP297" s="0" t="s">
        <v>184</v>
      </c>
      <c r="AQ297" s="0" t="s">
        <v>185</v>
      </c>
      <c r="AR297" s="12" t="n">
        <v>-3.95384E-008</v>
      </c>
      <c r="AS297" s="13" t="s">
        <v>186</v>
      </c>
      <c r="AT297" s="0" t="n">
        <v>0.00222</v>
      </c>
      <c r="AU297" s="13" t="s">
        <v>187</v>
      </c>
      <c r="AV297" s="12" t="n">
        <v>-8.77753E-011</v>
      </c>
      <c r="AW297" s="13" t="s">
        <v>52</v>
      </c>
      <c r="AX297" s="18" t="n">
        <f aca="false">AV297/AV$335</f>
        <v>2.34363307859743E-008</v>
      </c>
      <c r="BJ297" s="13" t="s">
        <v>184</v>
      </c>
      <c r="BK297" s="13" t="s">
        <v>185</v>
      </c>
      <c r="BL297" s="12" t="n">
        <v>-4.32572E-008</v>
      </c>
      <c r="BM297" s="13" t="s">
        <v>186</v>
      </c>
      <c r="BN297" s="0" t="n">
        <v>0.00222</v>
      </c>
      <c r="BO297" s="13" t="s">
        <v>187</v>
      </c>
      <c r="BP297" s="12" t="n">
        <v>-9.60311E-011</v>
      </c>
      <c r="BQ297" s="13" t="s">
        <v>52</v>
      </c>
      <c r="BR297" s="18" t="n">
        <f aca="false">BP297/BP$335</f>
        <v>2.88327320892686E-008</v>
      </c>
    </row>
    <row r="298" customFormat="false" ht="15" hidden="false" customHeight="false" outlineLevel="0" collapsed="false">
      <c r="AP298" s="0" t="s">
        <v>188</v>
      </c>
      <c r="AQ298" s="0" t="s">
        <v>189</v>
      </c>
      <c r="AR298" s="0" t="n">
        <v>-2.95186</v>
      </c>
      <c r="AS298" s="0" t="s">
        <v>186</v>
      </c>
      <c r="AT298" s="12" t="n">
        <v>1.66E-006</v>
      </c>
      <c r="AU298" s="13" t="s">
        <v>187</v>
      </c>
      <c r="AV298" s="12" t="n">
        <v>-4.90009E-006</v>
      </c>
      <c r="AW298" s="13" t="s">
        <v>52</v>
      </c>
      <c r="AX298" s="18" t="n">
        <f aca="false">AV298/AV$335</f>
        <v>0.00130834221154522</v>
      </c>
      <c r="BJ298" s="13" t="s">
        <v>188</v>
      </c>
      <c r="BK298" s="13" t="s">
        <v>189</v>
      </c>
      <c r="BL298" s="0" t="n">
        <v>-0.05622</v>
      </c>
      <c r="BM298" s="13" t="s">
        <v>186</v>
      </c>
      <c r="BN298" s="12" t="n">
        <v>1.66E-006</v>
      </c>
      <c r="BO298" s="13" t="s">
        <v>187</v>
      </c>
      <c r="BP298" s="12" t="n">
        <v>-9.33181E-008</v>
      </c>
      <c r="BQ298" s="13" t="s">
        <v>52</v>
      </c>
      <c r="BR298" s="18" t="n">
        <f aca="false">BP298/BP$335</f>
        <v>2.80181709506564E-005</v>
      </c>
    </row>
    <row r="299" customFormat="false" ht="15" hidden="false" customHeight="false" outlineLevel="0" collapsed="false">
      <c r="AP299" s="0" t="s">
        <v>190</v>
      </c>
      <c r="AQ299" s="0" t="s">
        <v>189</v>
      </c>
      <c r="AR299" s="12" t="n">
        <v>3.83966E-007</v>
      </c>
      <c r="AS299" s="13" t="s">
        <v>186</v>
      </c>
      <c r="AT299" s="0" t="n">
        <v>0.00057</v>
      </c>
      <c r="AU299" s="13" t="s">
        <v>187</v>
      </c>
      <c r="AV299" s="12" t="n">
        <v>2.18477E-010</v>
      </c>
      <c r="AW299" s="13" t="s">
        <v>52</v>
      </c>
      <c r="AX299" s="18" t="n">
        <f aca="false">AV299/AV$335</f>
        <v>-5.83341696482646E-008</v>
      </c>
      <c r="BJ299" s="13" t="s">
        <v>190</v>
      </c>
      <c r="BK299" s="13" t="s">
        <v>189</v>
      </c>
      <c r="BL299" s="12" t="n">
        <v>-3.99162E-007</v>
      </c>
      <c r="BM299" s="13" t="s">
        <v>186</v>
      </c>
      <c r="BN299" s="0" t="n">
        <v>0.00057</v>
      </c>
      <c r="BO299" s="13" t="s">
        <v>187</v>
      </c>
      <c r="BP299" s="12" t="n">
        <v>-2.27123E-010</v>
      </c>
      <c r="BQ299" s="13" t="s">
        <v>52</v>
      </c>
      <c r="BR299" s="18" t="n">
        <f aca="false">BP299/BP$335</f>
        <v>6.81922482436519E-008</v>
      </c>
    </row>
    <row r="300" customFormat="false" ht="15" hidden="false" customHeight="false" outlineLevel="0" collapsed="false">
      <c r="AP300" s="0" t="s">
        <v>191</v>
      </c>
      <c r="AQ300" s="0" t="s">
        <v>189</v>
      </c>
      <c r="AR300" s="0" t="n">
        <v>-0.00221</v>
      </c>
      <c r="AS300" s="0" t="s">
        <v>186</v>
      </c>
      <c r="AT300" s="0" t="n">
        <v>0.015</v>
      </c>
      <c r="AU300" s="0" t="s">
        <v>187</v>
      </c>
      <c r="AV300" s="12" t="n">
        <v>-3.32189E-005</v>
      </c>
      <c r="AW300" s="13" t="s">
        <v>52</v>
      </c>
      <c r="AX300" s="18" t="n">
        <f aca="false">AV300/AV$335</f>
        <v>0.00886956955711007</v>
      </c>
      <c r="BJ300" s="13" t="s">
        <v>191</v>
      </c>
      <c r="BK300" s="13" t="s">
        <v>189</v>
      </c>
      <c r="BL300" s="12" t="n">
        <v>-0.002</v>
      </c>
      <c r="BM300" s="13" t="s">
        <v>186</v>
      </c>
      <c r="BN300" s="0" t="n">
        <v>0.015</v>
      </c>
      <c r="BO300" s="13" t="s">
        <v>187</v>
      </c>
      <c r="BP300" s="12" t="n">
        <v>-3.00026E-005</v>
      </c>
      <c r="BQ300" s="13" t="s">
        <v>52</v>
      </c>
      <c r="BR300" s="18" t="n">
        <f aca="false">BP300/BP$335</f>
        <v>0.0090080914181082</v>
      </c>
    </row>
    <row r="301" customFormat="false" ht="15" hidden="false" customHeight="false" outlineLevel="0" collapsed="false">
      <c r="AP301" s="0" t="s">
        <v>192</v>
      </c>
      <c r="AQ301" s="0" t="s">
        <v>189</v>
      </c>
      <c r="AR301" s="0" t="n">
        <v>-0.05797</v>
      </c>
      <c r="AS301" s="0" t="s">
        <v>186</v>
      </c>
      <c r="AT301" s="0" t="n">
        <v>0.0133</v>
      </c>
      <c r="AU301" s="0" t="s">
        <v>187</v>
      </c>
      <c r="AV301" s="0" t="n">
        <v>-0.00077</v>
      </c>
      <c r="AW301" s="0" t="s">
        <v>52</v>
      </c>
      <c r="AX301" s="18" t="n">
        <f aca="false">AV301/AV$335</f>
        <v>0.205592857047487</v>
      </c>
      <c r="BJ301" s="13" t="s">
        <v>192</v>
      </c>
      <c r="BK301" s="13" t="s">
        <v>189</v>
      </c>
      <c r="BL301" s="0" t="n">
        <v>-0.04344</v>
      </c>
      <c r="BM301" s="13" t="s">
        <v>186</v>
      </c>
      <c r="BN301" s="0" t="n">
        <v>0.0133</v>
      </c>
      <c r="BO301" s="13" t="s">
        <v>187</v>
      </c>
      <c r="BP301" s="0" t="n">
        <v>-0.00058</v>
      </c>
      <c r="BQ301" s="13" t="s">
        <v>52</v>
      </c>
      <c r="BR301" s="18" t="n">
        <f aca="false">BP301/BP$335</f>
        <v>0.1741413418338</v>
      </c>
    </row>
    <row r="302" customFormat="false" ht="15" hidden="false" customHeight="false" outlineLevel="0" collapsed="false">
      <c r="AP302" s="0" t="s">
        <v>193</v>
      </c>
      <c r="AQ302" s="0" t="s">
        <v>189</v>
      </c>
      <c r="AR302" s="0" t="n">
        <v>-0.13718</v>
      </c>
      <c r="AS302" s="0" t="s">
        <v>186</v>
      </c>
      <c r="AT302" s="12" t="n">
        <v>2.48E-006</v>
      </c>
      <c r="AU302" s="13" t="s">
        <v>187</v>
      </c>
      <c r="AV302" s="12" t="n">
        <v>-3.402E-007</v>
      </c>
      <c r="AW302" s="13" t="s">
        <v>52</v>
      </c>
      <c r="AX302" s="18" t="n">
        <f aca="false">AV302/AV$335</f>
        <v>9.08346622955259E-005</v>
      </c>
      <c r="BJ302" s="13" t="s">
        <v>193</v>
      </c>
      <c r="BK302" s="13" t="s">
        <v>189</v>
      </c>
      <c r="BL302" s="12" t="n">
        <v>-0.00277</v>
      </c>
      <c r="BM302" s="13" t="s">
        <v>186</v>
      </c>
      <c r="BN302" s="12" t="n">
        <v>2.48E-006</v>
      </c>
      <c r="BO302" s="13" t="s">
        <v>187</v>
      </c>
      <c r="BP302" s="12" t="n">
        <v>-6.86139E-009</v>
      </c>
      <c r="BQ302" s="13" t="s">
        <v>52</v>
      </c>
      <c r="BR302" s="18" t="n">
        <f aca="false">BP302/BP$335</f>
        <v>2.06008907145692E-006</v>
      </c>
    </row>
    <row r="303" customFormat="false" ht="15" hidden="false" customHeight="false" outlineLevel="0" collapsed="false">
      <c r="AP303" s="0" t="s">
        <v>194</v>
      </c>
      <c r="AQ303" s="0" t="s">
        <v>189</v>
      </c>
      <c r="AR303" s="0" t="n">
        <v>-0.06768</v>
      </c>
      <c r="AS303" s="0" t="s">
        <v>186</v>
      </c>
      <c r="AT303" s="12" t="n">
        <v>2.35E-005</v>
      </c>
      <c r="AU303" s="13" t="s">
        <v>187</v>
      </c>
      <c r="AV303" s="12" t="n">
        <v>-1.59042E-006</v>
      </c>
      <c r="AW303" s="13" t="s">
        <v>52</v>
      </c>
      <c r="AX303" s="18" t="n">
        <f aca="false">AV303/AV$335</f>
        <v>0.000424648041175927</v>
      </c>
      <c r="BJ303" s="13" t="s">
        <v>194</v>
      </c>
      <c r="BK303" s="13" t="s">
        <v>189</v>
      </c>
      <c r="BL303" s="12" t="n">
        <v>-0.00034</v>
      </c>
      <c r="BM303" s="13" t="s">
        <v>186</v>
      </c>
      <c r="BN303" s="12" t="n">
        <v>2.35E-005</v>
      </c>
      <c r="BO303" s="13" t="s">
        <v>187</v>
      </c>
      <c r="BP303" s="12" t="n">
        <v>-8.06695E-009</v>
      </c>
      <c r="BQ303" s="13" t="s">
        <v>52</v>
      </c>
      <c r="BR303" s="18" t="n">
        <f aca="false">BP303/BP$335</f>
        <v>2.42205085776926E-006</v>
      </c>
    </row>
    <row r="304" customFormat="false" ht="15" hidden="false" customHeight="false" outlineLevel="0" collapsed="false">
      <c r="AP304" s="0" t="s">
        <v>195</v>
      </c>
      <c r="AQ304" s="0" t="s">
        <v>189</v>
      </c>
      <c r="AR304" s="12" t="n">
        <v>-9.07124E-009</v>
      </c>
      <c r="AS304" s="13" t="s">
        <v>186</v>
      </c>
      <c r="AT304" s="0" t="n">
        <v>2.62</v>
      </c>
      <c r="AU304" s="13" t="s">
        <v>187</v>
      </c>
      <c r="AV304" s="12" t="n">
        <v>-2.37667E-008</v>
      </c>
      <c r="AW304" s="13" t="s">
        <v>52</v>
      </c>
      <c r="AX304" s="18" t="n">
        <f aca="false">AV304/AV$335</f>
        <v>6.34579708518247E-006</v>
      </c>
      <c r="BJ304" s="13" t="s">
        <v>195</v>
      </c>
      <c r="BK304" s="13" t="s">
        <v>189</v>
      </c>
      <c r="BL304" s="12" t="n">
        <v>-4.07712E-009</v>
      </c>
      <c r="BM304" s="13" t="s">
        <v>186</v>
      </c>
      <c r="BN304" s="0" t="n">
        <v>2.62</v>
      </c>
      <c r="BO304" s="13" t="s">
        <v>187</v>
      </c>
      <c r="BP304" s="12" t="n">
        <v>-1.06821E-008</v>
      </c>
      <c r="BQ304" s="13" t="s">
        <v>52</v>
      </c>
      <c r="BR304" s="18" t="n">
        <f aca="false">BP304/BP$335</f>
        <v>3.20723315103936E-006</v>
      </c>
    </row>
    <row r="305" customFormat="false" ht="15" hidden="false" customHeight="false" outlineLevel="0" collapsed="false">
      <c r="AP305" s="0" t="s">
        <v>196</v>
      </c>
      <c r="AQ305" s="0" t="s">
        <v>189</v>
      </c>
      <c r="AR305" s="0" t="n">
        <v>-0.00209</v>
      </c>
      <c r="AS305" s="0" t="s">
        <v>186</v>
      </c>
      <c r="AT305" s="0" t="n">
        <v>0.0711</v>
      </c>
      <c r="AU305" s="0" t="s">
        <v>187</v>
      </c>
      <c r="AV305" s="0" t="n">
        <v>-0.00015</v>
      </c>
      <c r="AW305" s="0" t="s">
        <v>52</v>
      </c>
      <c r="AX305" s="18" t="n">
        <f aca="false">AV305/AV$335</f>
        <v>0.0400505565676922</v>
      </c>
      <c r="BJ305" s="13" t="s">
        <v>196</v>
      </c>
      <c r="BK305" s="13" t="s">
        <v>189</v>
      </c>
      <c r="BL305" s="12" t="n">
        <v>-0.00313</v>
      </c>
      <c r="BM305" s="13" t="s">
        <v>186</v>
      </c>
      <c r="BN305" s="0" t="n">
        <v>0.0711</v>
      </c>
      <c r="BO305" s="13" t="s">
        <v>187</v>
      </c>
      <c r="BP305" s="12" t="n">
        <v>-0.00022</v>
      </c>
      <c r="BQ305" s="13" t="s">
        <v>52</v>
      </c>
      <c r="BR305" s="18" t="n">
        <f aca="false">BP305/BP$335</f>
        <v>0.0660536124197171</v>
      </c>
    </row>
    <row r="306" customFormat="false" ht="15" hidden="false" customHeight="false" outlineLevel="0" collapsed="false">
      <c r="AP306" s="0" t="s">
        <v>197</v>
      </c>
      <c r="AQ306" s="0" t="s">
        <v>189</v>
      </c>
      <c r="AR306" s="12" t="n">
        <v>-1.32493E-007</v>
      </c>
      <c r="AS306" s="13" t="s">
        <v>186</v>
      </c>
      <c r="AT306" s="0" t="n">
        <v>0.00057</v>
      </c>
      <c r="AU306" s="13" t="s">
        <v>187</v>
      </c>
      <c r="AV306" s="12" t="n">
        <v>-7.53887E-011</v>
      </c>
      <c r="AW306" s="13" t="s">
        <v>52</v>
      </c>
      <c r="AX306" s="18" t="n">
        <f aca="false">AV306/AV$335</f>
        <v>2.01290626260985E-008</v>
      </c>
      <c r="BJ306" s="13" t="s">
        <v>197</v>
      </c>
      <c r="BK306" s="13" t="s">
        <v>189</v>
      </c>
      <c r="BL306" s="12" t="n">
        <v>-5.74314E-007</v>
      </c>
      <c r="BM306" s="13" t="s">
        <v>186</v>
      </c>
      <c r="BN306" s="0" t="n">
        <v>0.00057</v>
      </c>
      <c r="BO306" s="13" t="s">
        <v>187</v>
      </c>
      <c r="BP306" s="12" t="n">
        <v>-3.26785E-010</v>
      </c>
      <c r="BQ306" s="13" t="s">
        <v>52</v>
      </c>
      <c r="BR306" s="18" t="n">
        <f aca="false">BP306/BP$335</f>
        <v>9.81151351571694E-008</v>
      </c>
    </row>
    <row r="307" customFormat="false" ht="15" hidden="false" customHeight="false" outlineLevel="0" collapsed="false">
      <c r="AP307" s="0" t="s">
        <v>198</v>
      </c>
      <c r="AQ307" s="0" t="s">
        <v>189</v>
      </c>
      <c r="AR307" s="0" t="n">
        <v>-0.11647</v>
      </c>
      <c r="AS307" s="0" t="s">
        <v>186</v>
      </c>
      <c r="AT307" s="0" t="n">
        <v>0.00418</v>
      </c>
      <c r="AU307" s="0" t="s">
        <v>187</v>
      </c>
      <c r="AV307" s="0" t="n">
        <v>-0.00049</v>
      </c>
      <c r="AW307" s="0" t="s">
        <v>52</v>
      </c>
      <c r="AX307" s="18" t="n">
        <f aca="false">AV307/AV$335</f>
        <v>0.130831818121128</v>
      </c>
      <c r="BJ307" s="13" t="s">
        <v>198</v>
      </c>
      <c r="BK307" s="13" t="s">
        <v>189</v>
      </c>
      <c r="BL307" s="0" t="n">
        <v>-0.00332</v>
      </c>
      <c r="BM307" s="13" t="s">
        <v>186</v>
      </c>
      <c r="BN307" s="0" t="n">
        <v>0.00418</v>
      </c>
      <c r="BO307" s="13" t="s">
        <v>187</v>
      </c>
      <c r="BP307" s="12" t="n">
        <v>-1.38883E-005</v>
      </c>
      <c r="BQ307" s="13" t="s">
        <v>52</v>
      </c>
      <c r="BR307" s="18" t="n">
        <f aca="false">BP307/BP$335</f>
        <v>0.0041698744789489</v>
      </c>
    </row>
    <row r="308" customFormat="false" ht="15" hidden="false" customHeight="false" outlineLevel="0" collapsed="false">
      <c r="AP308" s="0" t="s">
        <v>199</v>
      </c>
      <c r="AQ308" s="0" t="s">
        <v>189</v>
      </c>
      <c r="AR308" s="0" t="n">
        <v>-0.44266</v>
      </c>
      <c r="AS308" s="0" t="s">
        <v>186</v>
      </c>
      <c r="AT308" s="12" t="n">
        <v>3.3E-007</v>
      </c>
      <c r="AU308" s="13" t="s">
        <v>187</v>
      </c>
      <c r="AV308" s="12" t="n">
        <v>-1.46077E-007</v>
      </c>
      <c r="AW308" s="13" t="s">
        <v>52</v>
      </c>
      <c r="AX308" s="18" t="n">
        <f aca="false">AV308/AV$335</f>
        <v>3.90031010115918E-005</v>
      </c>
      <c r="BJ308" s="13" t="s">
        <v>199</v>
      </c>
      <c r="BK308" s="13" t="s">
        <v>189</v>
      </c>
      <c r="BL308" s="0" t="n">
        <v>-0.11984</v>
      </c>
      <c r="BM308" s="13" t="s">
        <v>186</v>
      </c>
      <c r="BN308" s="12" t="n">
        <v>3.3E-007</v>
      </c>
      <c r="BO308" s="13" t="s">
        <v>187</v>
      </c>
      <c r="BP308" s="12" t="n">
        <v>-3.9546E-008</v>
      </c>
      <c r="BQ308" s="13" t="s">
        <v>52</v>
      </c>
      <c r="BR308" s="18" t="n">
        <f aca="false">BP308/BP$335</f>
        <v>1.1873437076137E-005</v>
      </c>
    </row>
    <row r="309" customFormat="false" ht="15" hidden="false" customHeight="false" outlineLevel="0" collapsed="false">
      <c r="AP309" s="0" t="s">
        <v>200</v>
      </c>
      <c r="AQ309" s="0" t="s">
        <v>189</v>
      </c>
      <c r="AR309" s="12" t="n">
        <v>-2.65506E-007</v>
      </c>
      <c r="AS309" s="13" t="s">
        <v>186</v>
      </c>
      <c r="AT309" s="0" t="n">
        <v>9.36</v>
      </c>
      <c r="AU309" s="13" t="s">
        <v>187</v>
      </c>
      <c r="AV309" s="12" t="n">
        <v>-2.48513E-006</v>
      </c>
      <c r="AW309" s="13" t="s">
        <v>52</v>
      </c>
      <c r="AX309" s="18" t="n">
        <f aca="false">AV309/AV$335</f>
        <v>0.000663538930953792</v>
      </c>
      <c r="BJ309" s="13" t="s">
        <v>200</v>
      </c>
      <c r="BK309" s="13" t="s">
        <v>189</v>
      </c>
      <c r="BL309" s="12" t="n">
        <v>-3.40612E-009</v>
      </c>
      <c r="BM309" s="13" t="s">
        <v>186</v>
      </c>
      <c r="BN309" s="0" t="n">
        <v>9.36</v>
      </c>
      <c r="BO309" s="13" t="s">
        <v>187</v>
      </c>
      <c r="BP309" s="12" t="n">
        <v>-3.18813E-008</v>
      </c>
      <c r="BQ309" s="13" t="s">
        <v>52</v>
      </c>
      <c r="BR309" s="18" t="n">
        <f aca="false">BP309/BP$335</f>
        <v>9.57215924380331E-006</v>
      </c>
    </row>
    <row r="310" customFormat="false" ht="15" hidden="false" customHeight="false" outlineLevel="0" collapsed="false">
      <c r="AP310" s="0" t="s">
        <v>201</v>
      </c>
      <c r="AQ310" s="0" t="s">
        <v>202</v>
      </c>
      <c r="AR310" s="0" t="n">
        <v>-0.0017</v>
      </c>
      <c r="AS310" s="0" t="s">
        <v>186</v>
      </c>
      <c r="AT310" s="12" t="n">
        <v>6.68E-008</v>
      </c>
      <c r="AU310" s="13" t="s">
        <v>187</v>
      </c>
      <c r="AV310" s="12" t="n">
        <v>-1.13781E-010</v>
      </c>
      <c r="AW310" s="13" t="s">
        <v>52</v>
      </c>
      <c r="AX310" s="18" t="n">
        <f aca="false">AV310/AV$335</f>
        <v>3.03799491788572E-008</v>
      </c>
      <c r="BJ310" s="13" t="s">
        <v>201</v>
      </c>
      <c r="BK310" s="13" t="s">
        <v>202</v>
      </c>
      <c r="BL310" s="0" t="n">
        <v>0.00168</v>
      </c>
      <c r="BM310" s="13" t="s">
        <v>186</v>
      </c>
      <c r="BN310" s="12" t="n">
        <v>6.68E-008</v>
      </c>
      <c r="BO310" s="13" t="s">
        <v>187</v>
      </c>
      <c r="BP310" s="12" t="n">
        <v>1.11998E-010</v>
      </c>
      <c r="BQ310" s="13" t="s">
        <v>52</v>
      </c>
      <c r="BR310" s="18" t="n">
        <f aca="false">BP310/BP$335</f>
        <v>-3.36266931081067E-008</v>
      </c>
    </row>
    <row r="311" customFormat="false" ht="15" hidden="false" customHeight="false" outlineLevel="0" collapsed="false">
      <c r="AP311" s="0" t="s">
        <v>203</v>
      </c>
      <c r="AQ311" s="0" t="s">
        <v>189</v>
      </c>
      <c r="AR311" s="12" t="n">
        <v>5.43026E-008</v>
      </c>
      <c r="AS311" s="13" t="s">
        <v>186</v>
      </c>
      <c r="AT311" s="12" t="n">
        <v>3.88E-005</v>
      </c>
      <c r="AU311" s="13" t="s">
        <v>187</v>
      </c>
      <c r="AV311" s="12" t="n">
        <v>2.10694E-012</v>
      </c>
      <c r="AW311" s="13" t="s">
        <v>52</v>
      </c>
      <c r="AX311" s="18" t="n">
        <f aca="false">AV311/AV$335</f>
        <v>-5.62560797698222E-010</v>
      </c>
      <c r="BJ311" s="13" t="s">
        <v>203</v>
      </c>
      <c r="BK311" s="13" t="s">
        <v>189</v>
      </c>
      <c r="BL311" s="12" t="n">
        <v>1.4283E-007</v>
      </c>
      <c r="BM311" s="13" t="s">
        <v>186</v>
      </c>
      <c r="BN311" s="12" t="n">
        <v>3.88E-005</v>
      </c>
      <c r="BO311" s="13" t="s">
        <v>187</v>
      </c>
      <c r="BP311" s="12" t="n">
        <v>5.54181E-012</v>
      </c>
      <c r="BQ311" s="13" t="s">
        <v>52</v>
      </c>
      <c r="BR311" s="18" t="n">
        <f aca="false">BP311/BP$335</f>
        <v>-1.6638934992896E-009</v>
      </c>
    </row>
    <row r="312" customFormat="false" ht="15" hidden="false" customHeight="false" outlineLevel="0" collapsed="false">
      <c r="AP312" s="0" t="s">
        <v>204</v>
      </c>
      <c r="AQ312" s="0" t="s">
        <v>189</v>
      </c>
      <c r="AR312" s="0" t="n">
        <v>-0.0124</v>
      </c>
      <c r="AS312" s="0" t="s">
        <v>186</v>
      </c>
      <c r="AT312" s="12" t="n">
        <v>6.21E-005</v>
      </c>
      <c r="AU312" s="13" t="s">
        <v>187</v>
      </c>
      <c r="AV312" s="12" t="n">
        <v>-7.70296E-007</v>
      </c>
      <c r="AW312" s="13" t="s">
        <v>52</v>
      </c>
      <c r="AX312" s="18" t="n">
        <f aca="false">AV312/AV$335</f>
        <v>0.00020567189014578</v>
      </c>
      <c r="BJ312" s="13" t="s">
        <v>204</v>
      </c>
      <c r="BK312" s="13" t="s">
        <v>189</v>
      </c>
      <c r="BL312" s="12" t="n">
        <v>-0.0174</v>
      </c>
      <c r="BM312" s="13" t="s">
        <v>186</v>
      </c>
      <c r="BN312" s="12" t="n">
        <v>6.21E-005</v>
      </c>
      <c r="BO312" s="13" t="s">
        <v>187</v>
      </c>
      <c r="BP312" s="12" t="n">
        <v>-1.08027E-006</v>
      </c>
      <c r="BQ312" s="13" t="s">
        <v>52</v>
      </c>
      <c r="BR312" s="18" t="n">
        <f aca="false">BP312/BP$335</f>
        <v>0.000324344254039308</v>
      </c>
    </row>
    <row r="313" customFormat="false" ht="15" hidden="false" customHeight="false" outlineLevel="0" collapsed="false">
      <c r="AP313" s="0" t="s">
        <v>205</v>
      </c>
      <c r="AQ313" s="0" t="s">
        <v>189</v>
      </c>
      <c r="AR313" s="12" t="n">
        <v>-1.34465E-007</v>
      </c>
      <c r="AS313" s="13" t="s">
        <v>186</v>
      </c>
      <c r="AT313" s="0" t="n">
        <v>9.09</v>
      </c>
      <c r="AU313" s="13" t="s">
        <v>187</v>
      </c>
      <c r="AV313" s="12" t="n">
        <v>-1.22229E-006</v>
      </c>
      <c r="AW313" s="13" t="s">
        <v>52</v>
      </c>
      <c r="AX313" s="18" t="n">
        <f aca="false">AV313/AV$335</f>
        <v>0.000326355965247497</v>
      </c>
      <c r="BJ313" s="13" t="s">
        <v>205</v>
      </c>
      <c r="BK313" s="13" t="s">
        <v>189</v>
      </c>
      <c r="BL313" s="12" t="n">
        <v>-1.41801E-009</v>
      </c>
      <c r="BM313" s="13" t="s">
        <v>186</v>
      </c>
      <c r="BN313" s="0" t="n">
        <v>9.09</v>
      </c>
      <c r="BO313" s="13" t="s">
        <v>187</v>
      </c>
      <c r="BP313" s="12" t="n">
        <v>-1.28897E-008</v>
      </c>
      <c r="BQ313" s="13" t="s">
        <v>52</v>
      </c>
      <c r="BR313" s="18" t="n">
        <f aca="false">BP313/BP$335</f>
        <v>3.87005112730194E-006</v>
      </c>
    </row>
    <row r="314" customFormat="false" ht="15" hidden="false" customHeight="false" outlineLevel="0" collapsed="false">
      <c r="AP314" s="0" t="s">
        <v>206</v>
      </c>
      <c r="AQ314" s="0" t="s">
        <v>189</v>
      </c>
      <c r="AR314" s="0" t="n">
        <v>-0.00019</v>
      </c>
      <c r="AS314" s="0" t="s">
        <v>186</v>
      </c>
      <c r="AT314" s="12" t="n">
        <v>9E-006</v>
      </c>
      <c r="AU314" s="13" t="s">
        <v>187</v>
      </c>
      <c r="AV314" s="12" t="n">
        <v>-1.67453E-009</v>
      </c>
      <c r="AW314" s="13" t="s">
        <v>52</v>
      </c>
      <c r="AX314" s="18" t="n">
        <f aca="false">AV314/AV$335</f>
        <v>4.47105723261984E-007</v>
      </c>
      <c r="BJ314" s="13" t="s">
        <v>206</v>
      </c>
      <c r="BK314" s="13" t="s">
        <v>189</v>
      </c>
      <c r="BL314" s="12" t="n">
        <v>-0.00012</v>
      </c>
      <c r="BM314" s="13" t="s">
        <v>186</v>
      </c>
      <c r="BN314" s="12" t="n">
        <v>9E-006</v>
      </c>
      <c r="BO314" s="13" t="s">
        <v>187</v>
      </c>
      <c r="BP314" s="12" t="n">
        <v>-1.04918E-009</v>
      </c>
      <c r="BQ314" s="13" t="s">
        <v>52</v>
      </c>
      <c r="BR314" s="18" t="n">
        <f aca="false">BP314/BP$335</f>
        <v>3.15009677629631E-007</v>
      </c>
    </row>
    <row r="315" customFormat="false" ht="15" hidden="false" customHeight="false" outlineLevel="0" collapsed="false">
      <c r="AP315" s="0" t="s">
        <v>207</v>
      </c>
      <c r="AQ315" s="0" t="s">
        <v>189</v>
      </c>
      <c r="AR315" s="12" t="n">
        <v>-3.43244E-008</v>
      </c>
      <c r="AS315" s="13" t="s">
        <v>186</v>
      </c>
      <c r="AT315" s="0" t="n">
        <v>0.00057</v>
      </c>
      <c r="AU315" s="13" t="s">
        <v>187</v>
      </c>
      <c r="AV315" s="12" t="n">
        <v>-1.95306E-011</v>
      </c>
      <c r="AW315" s="13" t="s">
        <v>52</v>
      </c>
      <c r="AX315" s="18" t="n">
        <f aca="false">AV315/AV$335</f>
        <v>5.21474266733979E-009</v>
      </c>
      <c r="BJ315" s="13" t="s">
        <v>207</v>
      </c>
      <c r="BK315" s="13" t="s">
        <v>189</v>
      </c>
      <c r="BL315" s="12" t="n">
        <v>-1.74537E-007</v>
      </c>
      <c r="BM315" s="13" t="s">
        <v>186</v>
      </c>
      <c r="BN315" s="0" t="n">
        <v>0.00057</v>
      </c>
      <c r="BO315" s="13" t="s">
        <v>187</v>
      </c>
      <c r="BP315" s="12" t="n">
        <v>-9.93115E-011</v>
      </c>
      <c r="BQ315" s="13" t="s">
        <v>52</v>
      </c>
      <c r="BR315" s="18" t="n">
        <f aca="false">BP315/BP$335</f>
        <v>2.98176514991852E-008</v>
      </c>
    </row>
    <row r="316" customFormat="false" ht="15" hidden="false" customHeight="false" outlineLevel="0" collapsed="false">
      <c r="AP316" s="0" t="s">
        <v>208</v>
      </c>
      <c r="AQ316" s="0" t="s">
        <v>189</v>
      </c>
      <c r="AR316" s="12" t="n">
        <v>-2.18885E-007</v>
      </c>
      <c r="AS316" s="13" t="s">
        <v>186</v>
      </c>
      <c r="AT316" s="0" t="n">
        <v>31.9</v>
      </c>
      <c r="AU316" s="13" t="s">
        <v>187</v>
      </c>
      <c r="AV316" s="12" t="n">
        <v>-6.98242E-006</v>
      </c>
      <c r="AW316" s="13" t="s">
        <v>52</v>
      </c>
      <c r="AX316" s="18" t="n">
        <f aca="false">AV316/AV$335</f>
        <v>0.00186433204792923</v>
      </c>
      <c r="BJ316" s="13" t="s">
        <v>208</v>
      </c>
      <c r="BK316" s="13" t="s">
        <v>189</v>
      </c>
      <c r="BL316" s="12" t="n">
        <v>-3.27882E-007</v>
      </c>
      <c r="BM316" s="13" t="s">
        <v>186</v>
      </c>
      <c r="BN316" s="0" t="n">
        <v>31.9</v>
      </c>
      <c r="BO316" s="13" t="s">
        <v>187</v>
      </c>
      <c r="BP316" s="12" t="n">
        <v>-1.04594E-005</v>
      </c>
      <c r="BQ316" s="13" t="s">
        <v>52</v>
      </c>
      <c r="BR316" s="18" t="n">
        <f aca="false">BP316/BP$335</f>
        <v>0.00314036888064904</v>
      </c>
    </row>
    <row r="317" customFormat="false" ht="15" hidden="false" customHeight="false" outlineLevel="0" collapsed="false">
      <c r="AP317" s="0" t="s">
        <v>209</v>
      </c>
      <c r="AQ317" s="0" t="s">
        <v>189</v>
      </c>
      <c r="AR317" s="0" t="n">
        <v>-0.00017</v>
      </c>
      <c r="AS317" s="0" t="s">
        <v>186</v>
      </c>
      <c r="AT317" s="0" t="n">
        <v>7.35</v>
      </c>
      <c r="AU317" s="0" t="s">
        <v>187</v>
      </c>
      <c r="AV317" s="0" t="n">
        <v>-0.00122</v>
      </c>
      <c r="AW317" s="0" t="s">
        <v>52</v>
      </c>
      <c r="AX317" s="18" t="n">
        <f aca="false">AV317/AV$335</f>
        <v>0.325744526750563</v>
      </c>
      <c r="BJ317" s="13" t="s">
        <v>209</v>
      </c>
      <c r="BK317" s="13" t="s">
        <v>189</v>
      </c>
      <c r="BL317" s="12" t="n">
        <v>-0.00025</v>
      </c>
      <c r="BM317" s="13" t="s">
        <v>186</v>
      </c>
      <c r="BN317" s="0" t="n">
        <v>7.35</v>
      </c>
      <c r="BO317" s="13" t="s">
        <v>187</v>
      </c>
      <c r="BP317" s="12" t="n">
        <v>-0.00183</v>
      </c>
      <c r="BQ317" s="13" t="s">
        <v>52</v>
      </c>
      <c r="BR317" s="18" t="n">
        <f aca="false">BP317/BP$335</f>
        <v>0.54944595785492</v>
      </c>
    </row>
    <row r="318" customFormat="false" ht="15" hidden="false" customHeight="false" outlineLevel="0" collapsed="false">
      <c r="AP318" s="0" t="s">
        <v>210</v>
      </c>
      <c r="AQ318" s="0" t="s">
        <v>189</v>
      </c>
      <c r="AR318" s="12" t="n">
        <v>-2.43252E-005</v>
      </c>
      <c r="AS318" s="13" t="s">
        <v>186</v>
      </c>
      <c r="AT318" s="0" t="n">
        <v>8.42</v>
      </c>
      <c r="AU318" s="13" t="s">
        <v>187</v>
      </c>
      <c r="AV318" s="0" t="n">
        <v>-0.0002</v>
      </c>
      <c r="AW318" s="13" t="s">
        <v>52</v>
      </c>
      <c r="AX318" s="18" t="n">
        <f aca="false">AV318/AV$335</f>
        <v>0.0534007420902562</v>
      </c>
      <c r="BJ318" s="13" t="s">
        <v>210</v>
      </c>
      <c r="BK318" s="13" t="s">
        <v>189</v>
      </c>
      <c r="BL318" s="12" t="n">
        <v>-3.17567E-005</v>
      </c>
      <c r="BM318" s="13" t="s">
        <v>186</v>
      </c>
      <c r="BN318" s="0" t="n">
        <v>8.42</v>
      </c>
      <c r="BO318" s="13" t="s">
        <v>187</v>
      </c>
      <c r="BP318" s="12" t="n">
        <v>-0.00027</v>
      </c>
      <c r="BQ318" s="13" t="s">
        <v>52</v>
      </c>
      <c r="BR318" s="18" t="n">
        <f aca="false">BP318/BP$335</f>
        <v>0.0810657970605619</v>
      </c>
    </row>
    <row r="319" customFormat="false" ht="15" hidden="false" customHeight="false" outlineLevel="0" collapsed="false">
      <c r="AP319" s="0" t="s">
        <v>211</v>
      </c>
      <c r="AQ319" s="0" t="s">
        <v>189</v>
      </c>
      <c r="AR319" s="0" t="n">
        <v>-0.15771</v>
      </c>
      <c r="AS319" s="0" t="s">
        <v>186</v>
      </c>
      <c r="AT319" s="12" t="n">
        <v>5.56E-007</v>
      </c>
      <c r="AU319" s="13" t="s">
        <v>187</v>
      </c>
      <c r="AV319" s="12" t="n">
        <v>-8.7684E-008</v>
      </c>
      <c r="AW319" s="13" t="s">
        <v>52</v>
      </c>
      <c r="AX319" s="18" t="n">
        <f aca="false">AV319/AV$335</f>
        <v>2.34119533472101E-005</v>
      </c>
      <c r="BJ319" s="13" t="s">
        <v>211</v>
      </c>
      <c r="BK319" s="13" t="s">
        <v>189</v>
      </c>
      <c r="BL319" s="0" t="n">
        <v>-0.09126</v>
      </c>
      <c r="BM319" s="13" t="s">
        <v>186</v>
      </c>
      <c r="BN319" s="12" t="n">
        <v>5.56E-007</v>
      </c>
      <c r="BO319" s="13" t="s">
        <v>187</v>
      </c>
      <c r="BP319" s="12" t="n">
        <v>-5.07432E-008</v>
      </c>
      <c r="BQ319" s="13" t="s">
        <v>52</v>
      </c>
      <c r="BR319" s="18" t="n">
        <f aca="false">BP319/BP$335</f>
        <v>1.52353257533463E-005</v>
      </c>
    </row>
    <row r="320" customFormat="false" ht="15" hidden="false" customHeight="false" outlineLevel="0" collapsed="false">
      <c r="AP320" s="0" t="s">
        <v>212</v>
      </c>
      <c r="AQ320" s="0" t="s">
        <v>189</v>
      </c>
      <c r="AR320" s="0" t="n">
        <v>-0.00015</v>
      </c>
      <c r="AS320" s="0" t="s">
        <v>186</v>
      </c>
      <c r="AT320" s="12" t="n">
        <v>9.92E-006</v>
      </c>
      <c r="AU320" s="13" t="s">
        <v>187</v>
      </c>
      <c r="AV320" s="12" t="n">
        <v>-1.52356E-009</v>
      </c>
      <c r="AW320" s="13" t="s">
        <v>52</v>
      </c>
      <c r="AX320" s="18" t="n">
        <f aca="false">AV320/AV$335</f>
        <v>4.06796173095154E-007</v>
      </c>
      <c r="BJ320" s="13" t="s">
        <v>212</v>
      </c>
      <c r="BK320" s="13" t="s">
        <v>189</v>
      </c>
      <c r="BL320" s="12" t="n">
        <v>-5.48295E-005</v>
      </c>
      <c r="BM320" s="13" t="s">
        <v>186</v>
      </c>
      <c r="BN320" s="12" t="n">
        <v>9.92E-006</v>
      </c>
      <c r="BO320" s="13" t="s">
        <v>187</v>
      </c>
      <c r="BP320" s="12" t="n">
        <v>-5.43908E-010</v>
      </c>
      <c r="BQ320" s="13" t="s">
        <v>52</v>
      </c>
      <c r="BR320" s="18" t="n">
        <f aca="false">BP320/BP$335</f>
        <v>1.63304946472652E-007</v>
      </c>
    </row>
    <row r="321" customFormat="false" ht="15" hidden="false" customHeight="false" outlineLevel="0" collapsed="false">
      <c r="AP321" s="0" t="s">
        <v>213</v>
      </c>
      <c r="AQ321" s="0" t="s">
        <v>189</v>
      </c>
      <c r="AR321" s="12" t="n">
        <v>-1.2189E-006</v>
      </c>
      <c r="AS321" s="13" t="s">
        <v>186</v>
      </c>
      <c r="AT321" s="0" t="n">
        <v>0.177</v>
      </c>
      <c r="AU321" s="13" t="s">
        <v>187</v>
      </c>
      <c r="AV321" s="12" t="n">
        <v>-2.15745E-007</v>
      </c>
      <c r="AW321" s="13" t="s">
        <v>52</v>
      </c>
      <c r="AX321" s="18" t="n">
        <f aca="false">AV321/AV$335</f>
        <v>5.76047155113117E-005</v>
      </c>
      <c r="BJ321" s="13" t="s">
        <v>213</v>
      </c>
      <c r="BK321" s="13" t="s">
        <v>189</v>
      </c>
      <c r="BL321" s="12" t="n">
        <v>-5.01182E-007</v>
      </c>
      <c r="BM321" s="13" t="s">
        <v>186</v>
      </c>
      <c r="BN321" s="0" t="n">
        <v>0.177</v>
      </c>
      <c r="BO321" s="13" t="s">
        <v>187</v>
      </c>
      <c r="BP321" s="12" t="n">
        <v>-8.87093E-008</v>
      </c>
      <c r="BQ321" s="13" t="s">
        <v>52</v>
      </c>
      <c r="BR321" s="18" t="n">
        <f aca="false">BP321/BP$335</f>
        <v>2.66344078192019E-005</v>
      </c>
    </row>
    <row r="322" customFormat="false" ht="15" hidden="false" customHeight="false" outlineLevel="0" collapsed="false">
      <c r="AP322" s="0" t="s">
        <v>214</v>
      </c>
      <c r="AQ322" s="0" t="s">
        <v>189</v>
      </c>
      <c r="AR322" s="0" t="n">
        <v>-1.52605</v>
      </c>
      <c r="AS322" s="0" t="s">
        <v>186</v>
      </c>
      <c r="AT322" s="0" t="n">
        <v>0.00039</v>
      </c>
      <c r="AU322" s="0" t="s">
        <v>187</v>
      </c>
      <c r="AV322" s="0" t="n">
        <v>-0.0006</v>
      </c>
      <c r="AW322" s="0" t="s">
        <v>52</v>
      </c>
      <c r="AX322" s="18" t="n">
        <f aca="false">AV322/AV$335</f>
        <v>0.160202226270769</v>
      </c>
      <c r="BJ322" s="13" t="s">
        <v>214</v>
      </c>
      <c r="BK322" s="13" t="s">
        <v>189</v>
      </c>
      <c r="BL322" s="0" t="n">
        <v>-0.02352</v>
      </c>
      <c r="BM322" s="13" t="s">
        <v>186</v>
      </c>
      <c r="BN322" s="0" t="n">
        <v>0.00039</v>
      </c>
      <c r="BO322" s="13" t="s">
        <v>187</v>
      </c>
      <c r="BP322" s="12" t="n">
        <v>-9.19677E-006</v>
      </c>
      <c r="BQ322" s="13" t="s">
        <v>52</v>
      </c>
      <c r="BR322" s="18" t="n">
        <f aca="false">BP322/BP$335</f>
        <v>0.00276127218678764</v>
      </c>
    </row>
    <row r="323" customFormat="false" ht="15" hidden="false" customHeight="false" outlineLevel="0" collapsed="false">
      <c r="AP323" s="0" t="s">
        <v>215</v>
      </c>
      <c r="AQ323" s="0" t="s">
        <v>189</v>
      </c>
      <c r="AR323" s="12" t="n">
        <v>-1.1182E-005</v>
      </c>
      <c r="AS323" s="13" t="s">
        <v>186</v>
      </c>
      <c r="AT323" s="0" t="n">
        <v>0.00118</v>
      </c>
      <c r="AU323" s="13" t="s">
        <v>187</v>
      </c>
      <c r="AV323" s="12" t="n">
        <v>-1.31947E-008</v>
      </c>
      <c r="AW323" s="13" t="s">
        <v>52</v>
      </c>
      <c r="AX323" s="18" t="n">
        <f aca="false">AV323/AV$335</f>
        <v>3.52303385829152E-006</v>
      </c>
      <c r="BJ323" s="13" t="s">
        <v>215</v>
      </c>
      <c r="BK323" s="13" t="s">
        <v>189</v>
      </c>
      <c r="BL323" s="12" t="n">
        <v>-1.18379E-005</v>
      </c>
      <c r="BM323" s="13" t="s">
        <v>186</v>
      </c>
      <c r="BN323" s="0" t="n">
        <v>0.00118</v>
      </c>
      <c r="BO323" s="13" t="s">
        <v>187</v>
      </c>
      <c r="BP323" s="12" t="n">
        <v>-1.39687E-008</v>
      </c>
      <c r="BQ323" s="13" t="s">
        <v>52</v>
      </c>
      <c r="BR323" s="18" t="n">
        <f aca="false">BP323/BP$335</f>
        <v>4.19401407185138E-006</v>
      </c>
    </row>
    <row r="324" customFormat="false" ht="15" hidden="false" customHeight="false" outlineLevel="0" collapsed="false">
      <c r="AP324" s="0" t="s">
        <v>216</v>
      </c>
      <c r="AQ324" s="0" t="s">
        <v>189</v>
      </c>
      <c r="AR324" s="12" t="n">
        <v>-4.05483E-008</v>
      </c>
      <c r="AS324" s="13" t="s">
        <v>186</v>
      </c>
      <c r="AT324" s="0" t="n">
        <v>11.5</v>
      </c>
      <c r="AU324" s="13" t="s">
        <v>187</v>
      </c>
      <c r="AV324" s="12" t="n">
        <v>-4.66306E-007</v>
      </c>
      <c r="AW324" s="13" t="s">
        <v>52</v>
      </c>
      <c r="AX324" s="18" t="n">
        <f aca="false">AV324/AV$335</f>
        <v>0.000124505432205695</v>
      </c>
      <c r="BJ324" s="13" t="s">
        <v>216</v>
      </c>
      <c r="BK324" s="13" t="s">
        <v>189</v>
      </c>
      <c r="BL324" s="12" t="n">
        <v>1.51827E-008</v>
      </c>
      <c r="BM324" s="13" t="s">
        <v>186</v>
      </c>
      <c r="BN324" s="0" t="n">
        <v>11.5</v>
      </c>
      <c r="BO324" s="13" t="s">
        <v>187</v>
      </c>
      <c r="BP324" s="12" t="n">
        <v>1.74601E-007</v>
      </c>
      <c r="BQ324" s="13" t="s">
        <v>52</v>
      </c>
      <c r="BR324" s="18" t="n">
        <f aca="false">BP324/BP$335</f>
        <v>-5.24228490095229E-005</v>
      </c>
    </row>
    <row r="325" customFormat="false" ht="15" hidden="false" customHeight="false" outlineLevel="0" collapsed="false">
      <c r="AP325" s="0" t="s">
        <v>217</v>
      </c>
      <c r="AQ325" s="0" t="s">
        <v>189</v>
      </c>
      <c r="AR325" s="12" t="n">
        <v>-3.05403E-005</v>
      </c>
      <c r="AS325" s="13" t="s">
        <v>186</v>
      </c>
      <c r="AT325" s="0" t="n">
        <v>7.21</v>
      </c>
      <c r="AU325" s="13" t="s">
        <v>187</v>
      </c>
      <c r="AV325" s="0" t="n">
        <v>-0.00022</v>
      </c>
      <c r="AW325" s="13" t="s">
        <v>52</v>
      </c>
      <c r="AX325" s="18" t="n">
        <f aca="false">AV325/AV$335</f>
        <v>0.0587408162992819</v>
      </c>
      <c r="BJ325" s="13" t="s">
        <v>217</v>
      </c>
      <c r="BK325" s="13" t="s">
        <v>189</v>
      </c>
      <c r="BL325" s="12" t="n">
        <v>-4.57489E-005</v>
      </c>
      <c r="BM325" s="13" t="s">
        <v>186</v>
      </c>
      <c r="BN325" s="0" t="n">
        <v>7.21</v>
      </c>
      <c r="BO325" s="13" t="s">
        <v>187</v>
      </c>
      <c r="BP325" s="12" t="n">
        <v>-0.00033</v>
      </c>
      <c r="BQ325" s="13" t="s">
        <v>52</v>
      </c>
      <c r="BR325" s="18" t="n">
        <f aca="false">BP325/BP$335</f>
        <v>0.0990804186295757</v>
      </c>
    </row>
    <row r="326" customFormat="false" ht="15" hidden="false" customHeight="false" outlineLevel="0" collapsed="false">
      <c r="AP326" s="0" t="s">
        <v>218</v>
      </c>
      <c r="AQ326" s="0" t="s">
        <v>189</v>
      </c>
      <c r="AR326" s="12" t="n">
        <v>8.17788E-009</v>
      </c>
      <c r="AS326" s="13" t="s">
        <v>186</v>
      </c>
      <c r="AT326" s="0" t="n">
        <v>0.00057</v>
      </c>
      <c r="AU326" s="13" t="s">
        <v>187</v>
      </c>
      <c r="AV326" s="12" t="n">
        <v>4.65321E-012</v>
      </c>
      <c r="AW326" s="13" t="s">
        <v>52</v>
      </c>
      <c r="AX326" s="18" t="n">
        <f aca="false">AV326/AV$335</f>
        <v>-1.24242433550901E-009</v>
      </c>
      <c r="BJ326" s="13" t="s">
        <v>218</v>
      </c>
      <c r="BK326" s="13" t="s">
        <v>189</v>
      </c>
      <c r="BL326" s="12" t="n">
        <v>8.44587E-009</v>
      </c>
      <c r="BM326" s="13" t="s">
        <v>186</v>
      </c>
      <c r="BN326" s="0" t="n">
        <v>0.00057</v>
      </c>
      <c r="BO326" s="13" t="s">
        <v>187</v>
      </c>
      <c r="BP326" s="12" t="n">
        <v>4.8057E-012</v>
      </c>
      <c r="BQ326" s="13" t="s">
        <v>52</v>
      </c>
      <c r="BR326" s="18" t="n">
        <f aca="false">BP326/BP$335</f>
        <v>-1.44288111457016E-009</v>
      </c>
    </row>
    <row r="327" customFormat="false" ht="15" hidden="false" customHeight="false" outlineLevel="0" collapsed="false">
      <c r="AP327" s="0" t="s">
        <v>219</v>
      </c>
      <c r="AQ327" s="0" t="s">
        <v>189</v>
      </c>
      <c r="AR327" s="12" t="n">
        <v>-1.56886E-006</v>
      </c>
      <c r="AS327" s="13" t="s">
        <v>186</v>
      </c>
      <c r="AT327" s="0" t="n">
        <v>0.115</v>
      </c>
      <c r="AU327" s="13" t="s">
        <v>187</v>
      </c>
      <c r="AV327" s="12" t="n">
        <v>-1.80419E-007</v>
      </c>
      <c r="AW327" s="13" t="s">
        <v>52</v>
      </c>
      <c r="AX327" s="18" t="n">
        <f aca="false">AV327/AV$335</f>
        <v>4.81725424359097E-005</v>
      </c>
      <c r="BJ327" s="13" t="s">
        <v>219</v>
      </c>
      <c r="BK327" s="13" t="s">
        <v>189</v>
      </c>
      <c r="BL327" s="12" t="n">
        <v>-5.67787E-007</v>
      </c>
      <c r="BM327" s="13" t="s">
        <v>186</v>
      </c>
      <c r="BN327" s="0" t="n">
        <v>0.115</v>
      </c>
      <c r="BO327" s="13" t="s">
        <v>187</v>
      </c>
      <c r="BP327" s="12" t="n">
        <v>-6.52955E-008</v>
      </c>
      <c r="BQ327" s="13" t="s">
        <v>52</v>
      </c>
      <c r="BR327" s="18" t="n">
        <f aca="false">BP327/BP$335</f>
        <v>1.96045620443256E-005</v>
      </c>
    </row>
    <row r="328" customFormat="false" ht="15" hidden="false" customHeight="false" outlineLevel="0" collapsed="false">
      <c r="AP328" s="0" t="s">
        <v>220</v>
      </c>
      <c r="AQ328" s="0" t="s">
        <v>189</v>
      </c>
      <c r="AR328" s="0" t="n">
        <v>-0.00058</v>
      </c>
      <c r="AS328" s="0" t="s">
        <v>186</v>
      </c>
      <c r="AT328" s="0" t="n">
        <v>0.00152</v>
      </c>
      <c r="AU328" s="0" t="s">
        <v>187</v>
      </c>
      <c r="AV328" s="12" t="n">
        <v>-8.82131E-007</v>
      </c>
      <c r="AW328" s="13" t="s">
        <v>52</v>
      </c>
      <c r="AX328" s="18" t="n">
        <f aca="false">AV328/AV$335</f>
        <v>0.000235532250104099</v>
      </c>
      <c r="BJ328" s="13" t="s">
        <v>220</v>
      </c>
      <c r="BK328" s="13" t="s">
        <v>189</v>
      </c>
      <c r="BL328" s="12" t="n">
        <v>-0.00067</v>
      </c>
      <c r="BM328" s="13" t="s">
        <v>186</v>
      </c>
      <c r="BN328" s="0" t="n">
        <v>0.00152</v>
      </c>
      <c r="BO328" s="13" t="s">
        <v>187</v>
      </c>
      <c r="BP328" s="12" t="n">
        <v>-1.01354E-006</v>
      </c>
      <c r="BQ328" s="13" t="s">
        <v>52</v>
      </c>
      <c r="BR328" s="18" t="n">
        <f aca="false">BP328/BP$335</f>
        <v>0.000304308992417637</v>
      </c>
    </row>
    <row r="329" customFormat="false" ht="15" hidden="false" customHeight="false" outlineLevel="0" collapsed="false">
      <c r="AP329" s="0" t="s">
        <v>221</v>
      </c>
      <c r="AQ329" s="0" t="s">
        <v>189</v>
      </c>
      <c r="AR329" s="12" t="n">
        <v>-2.46164E-005</v>
      </c>
      <c r="AS329" s="13" t="s">
        <v>186</v>
      </c>
      <c r="AT329" s="0" t="n">
        <v>0.201</v>
      </c>
      <c r="AU329" s="13" t="s">
        <v>187</v>
      </c>
      <c r="AV329" s="12" t="n">
        <v>-4.94789E-006</v>
      </c>
      <c r="AW329" s="13" t="s">
        <v>52</v>
      </c>
      <c r="AX329" s="18" t="n">
        <f aca="false">AV329/AV$335</f>
        <v>0.00132110498890479</v>
      </c>
      <c r="BJ329" s="13" t="s">
        <v>221</v>
      </c>
      <c r="BK329" s="13" t="s">
        <v>189</v>
      </c>
      <c r="BL329" s="12" t="n">
        <v>5.26105E-006</v>
      </c>
      <c r="BM329" s="13" t="s">
        <v>186</v>
      </c>
      <c r="BN329" s="0" t="n">
        <v>0.201</v>
      </c>
      <c r="BO329" s="13" t="s">
        <v>187</v>
      </c>
      <c r="BP329" s="12" t="n">
        <v>1.05747E-006</v>
      </c>
      <c r="BQ329" s="13" t="s">
        <v>52</v>
      </c>
      <c r="BR329" s="18" t="n">
        <f aca="false">BP329/BP$335</f>
        <v>-0.000317498697843083</v>
      </c>
    </row>
    <row r="330" customFormat="false" ht="15" hidden="false" customHeight="false" outlineLevel="0" collapsed="false">
      <c r="AP330" s="0" t="s">
        <v>222</v>
      </c>
      <c r="AQ330" s="0" t="s">
        <v>189</v>
      </c>
      <c r="AR330" s="12" t="n">
        <v>-4.18732E-008</v>
      </c>
      <c r="AS330" s="13" t="s">
        <v>186</v>
      </c>
      <c r="AT330" s="0" t="n">
        <v>0.00493</v>
      </c>
      <c r="AU330" s="13" t="s">
        <v>187</v>
      </c>
      <c r="AV330" s="12" t="n">
        <v>-2.06435E-010</v>
      </c>
      <c r="AW330" s="13" t="s">
        <v>52</v>
      </c>
      <c r="AX330" s="18" t="n">
        <f aca="false">AV330/AV$335</f>
        <v>5.51189109670102E-008</v>
      </c>
      <c r="BJ330" s="13" t="s">
        <v>222</v>
      </c>
      <c r="BK330" s="13" t="s">
        <v>189</v>
      </c>
      <c r="BL330" s="12" t="n">
        <v>-4.22998E-008</v>
      </c>
      <c r="BM330" s="13" t="s">
        <v>186</v>
      </c>
      <c r="BN330" s="0" t="n">
        <v>0.00493</v>
      </c>
      <c r="BO330" s="13" t="s">
        <v>187</v>
      </c>
      <c r="BP330" s="12" t="n">
        <v>-2.08538E-010</v>
      </c>
      <c r="BQ330" s="13" t="s">
        <v>52</v>
      </c>
      <c r="BR330" s="18" t="n">
        <f aca="false">BP330/BP$335</f>
        <v>6.26122192126499E-008</v>
      </c>
    </row>
    <row r="331" customFormat="false" ht="15" hidden="false" customHeight="false" outlineLevel="0" collapsed="false">
      <c r="AP331" s="0" t="s">
        <v>223</v>
      </c>
      <c r="AQ331" s="0" t="s">
        <v>189</v>
      </c>
      <c r="AR331" s="12" t="n">
        <v>4.99759E-008</v>
      </c>
      <c r="AS331" s="13" t="s">
        <v>186</v>
      </c>
      <c r="AT331" s="0" t="n">
        <v>0.816</v>
      </c>
      <c r="AU331" s="13" t="s">
        <v>187</v>
      </c>
      <c r="AV331" s="12" t="n">
        <v>4.07804E-008</v>
      </c>
      <c r="AW331" s="13" t="s">
        <v>52</v>
      </c>
      <c r="AX331" s="18" t="n">
        <f aca="false">AV331/AV$335</f>
        <v>-1.08885181136874E-005</v>
      </c>
      <c r="BJ331" s="13" t="s">
        <v>223</v>
      </c>
      <c r="BK331" s="13" t="s">
        <v>189</v>
      </c>
      <c r="BL331" s="12" t="n">
        <v>5.16136E-008</v>
      </c>
      <c r="BM331" s="13" t="s">
        <v>186</v>
      </c>
      <c r="BN331" s="0" t="n">
        <v>0.816</v>
      </c>
      <c r="BO331" s="13" t="s">
        <v>187</v>
      </c>
      <c r="BP331" s="12" t="n">
        <v>4.21167E-008</v>
      </c>
      <c r="BQ331" s="13" t="s">
        <v>52</v>
      </c>
      <c r="BR331" s="18" t="n">
        <f aca="false">BP331/BP$335</f>
        <v>-1.26452735372614E-005</v>
      </c>
    </row>
    <row r="332" customFormat="false" ht="15" hidden="false" customHeight="false" outlineLevel="0" collapsed="false">
      <c r="AP332" s="0" t="s">
        <v>224</v>
      </c>
      <c r="AQ332" s="0" t="s">
        <v>189</v>
      </c>
      <c r="AR332" s="0" t="n">
        <v>-0.00972</v>
      </c>
      <c r="AS332" s="0" t="s">
        <v>186</v>
      </c>
      <c r="AT332" s="0" t="n">
        <v>0.00365</v>
      </c>
      <c r="AU332" s="0" t="s">
        <v>187</v>
      </c>
      <c r="AV332" s="12" t="n">
        <v>-3.54844E-005</v>
      </c>
      <c r="AW332" s="13" t="s">
        <v>52</v>
      </c>
      <c r="AX332" s="18" t="n">
        <f aca="false">AV332/AV$335</f>
        <v>0.00947446646313744</v>
      </c>
      <c r="BJ332" s="13" t="s">
        <v>224</v>
      </c>
      <c r="BK332" s="13" t="s">
        <v>189</v>
      </c>
      <c r="BL332" s="0" t="n">
        <v>-0.0094</v>
      </c>
      <c r="BM332" s="13" t="s">
        <v>186</v>
      </c>
      <c r="BN332" s="0" t="n">
        <v>0.00365</v>
      </c>
      <c r="BO332" s="13" t="s">
        <v>187</v>
      </c>
      <c r="BP332" s="12" t="n">
        <v>-3.43059E-005</v>
      </c>
      <c r="BQ332" s="13" t="s">
        <v>52</v>
      </c>
      <c r="BR332" s="18" t="n">
        <f aca="false">BP332/BP$335</f>
        <v>0.0103001301014072</v>
      </c>
    </row>
    <row r="333" customFormat="false" ht="15" hidden="false" customHeight="false" outlineLevel="0" collapsed="false">
      <c r="AP333" s="0" t="s">
        <v>225</v>
      </c>
      <c r="AQ333" s="0" t="s">
        <v>189</v>
      </c>
      <c r="AR333" s="12" t="n">
        <v>-8.20885E-005</v>
      </c>
      <c r="AS333" s="13" t="s">
        <v>186</v>
      </c>
      <c r="AT333" s="0" t="n">
        <v>0.0164</v>
      </c>
      <c r="AU333" s="13" t="s">
        <v>187</v>
      </c>
      <c r="AV333" s="12" t="n">
        <v>-1.34625E-006</v>
      </c>
      <c r="AW333" s="13" t="s">
        <v>52</v>
      </c>
      <c r="AX333" s="18" t="n">
        <f aca="false">AV333/AV$335</f>
        <v>0.000359453745195037</v>
      </c>
      <c r="BJ333" s="13" t="s">
        <v>225</v>
      </c>
      <c r="BK333" s="13" t="s">
        <v>189</v>
      </c>
      <c r="BL333" s="12" t="n">
        <v>-9.33448E-005</v>
      </c>
      <c r="BM333" s="13" t="s">
        <v>186</v>
      </c>
      <c r="BN333" s="0" t="n">
        <v>0.0164</v>
      </c>
      <c r="BO333" s="13" t="s">
        <v>187</v>
      </c>
      <c r="BP333" s="12" t="n">
        <v>-1.53085E-006</v>
      </c>
      <c r="BQ333" s="13" t="s">
        <v>52</v>
      </c>
      <c r="BR333" s="18" t="n">
        <f aca="false">BP333/BP$335</f>
        <v>0.000459628057148745</v>
      </c>
    </row>
    <row r="335" customFormat="false" ht="15" hidden="false" customHeight="false" outlineLevel="0" collapsed="false">
      <c r="AV335" s="12" t="n">
        <f aca="false">SUM(AV277:AV334)</f>
        <v>-0.00374526630476345</v>
      </c>
      <c r="BP335" s="12" t="n">
        <f aca="false">SUM(BP277:BP334)</f>
        <v>-0.00333062783307109</v>
      </c>
    </row>
    <row r="336" customFormat="false" ht="15" hidden="false" customHeight="false" outlineLevel="0" collapsed="false">
      <c r="AP336" s="0" t="s">
        <v>226</v>
      </c>
      <c r="AQ336" s="0" t="n">
        <f aca="false">AV279</f>
        <v>0</v>
      </c>
      <c r="AR336" s="18" t="n">
        <f aca="false">AQ336/AV$335</f>
        <v>0</v>
      </c>
      <c r="BJ336" s="13" t="s">
        <v>226</v>
      </c>
      <c r="BK336" s="13" t="n">
        <f aca="false">BP279</f>
        <v>0</v>
      </c>
      <c r="BL336" s="18" t="n">
        <f aca="false">BK336/BP$335</f>
        <v>0</v>
      </c>
    </row>
    <row r="337" customFormat="false" ht="15" hidden="false" customHeight="false" outlineLevel="0" collapsed="false">
      <c r="AP337" s="0" t="s">
        <v>227</v>
      </c>
      <c r="AQ337" s="0" t="n">
        <f aca="false">AV287</f>
        <v>0</v>
      </c>
      <c r="AR337" s="18" t="n">
        <f aca="false">AQ337/AV$335</f>
        <v>0</v>
      </c>
      <c r="BJ337" s="13" t="s">
        <v>227</v>
      </c>
      <c r="BK337" s="13" t="n">
        <f aca="false">BP287</f>
        <v>0</v>
      </c>
      <c r="BL337" s="18" t="n">
        <f aca="false">BK337/BP$335</f>
        <v>0</v>
      </c>
    </row>
    <row r="338" customFormat="false" ht="15" hidden="false" customHeight="false" outlineLevel="0" collapsed="false">
      <c r="AP338" s="0" t="s">
        <v>228</v>
      </c>
      <c r="AQ338" s="0" t="n">
        <f aca="false">AV288</f>
        <v>0</v>
      </c>
      <c r="AR338" s="18" t="n">
        <f aca="false">AQ338/AV$335</f>
        <v>0</v>
      </c>
      <c r="BJ338" s="13" t="s">
        <v>228</v>
      </c>
      <c r="BK338" s="13" t="n">
        <f aca="false">BP288</f>
        <v>0</v>
      </c>
      <c r="BL338" s="18" t="n">
        <f aca="false">BK338/BP$335</f>
        <v>0</v>
      </c>
    </row>
    <row r="339" customFormat="false" ht="15" hidden="false" customHeight="false" outlineLevel="0" collapsed="false">
      <c r="AP339" s="0" t="s">
        <v>229</v>
      </c>
      <c r="AQ339" s="0" t="n">
        <f aca="false">AV291</f>
        <v>0</v>
      </c>
      <c r="AR339" s="18" t="n">
        <f aca="false">AQ339/AV$335</f>
        <v>0</v>
      </c>
      <c r="BJ339" s="13" t="s">
        <v>229</v>
      </c>
      <c r="BK339" s="13" t="n">
        <f aca="false">BP291</f>
        <v>0</v>
      </c>
      <c r="BL339" s="18" t="n">
        <f aca="false">BK339/BP$335</f>
        <v>0</v>
      </c>
    </row>
    <row r="340" customFormat="false" ht="15" hidden="false" customHeight="false" outlineLevel="0" collapsed="false">
      <c r="AP340" s="0" t="s">
        <v>230</v>
      </c>
      <c r="AQ340" s="0" t="n">
        <f aca="false">AV301</f>
        <v>-0.00077</v>
      </c>
      <c r="AR340" s="18" t="n">
        <f aca="false">AQ340/AV$335</f>
        <v>0.205592857047487</v>
      </c>
      <c r="BJ340" s="13" t="s">
        <v>230</v>
      </c>
      <c r="BK340" s="13" t="n">
        <f aca="false">BP301</f>
        <v>-0.00058</v>
      </c>
      <c r="BL340" s="18" t="n">
        <f aca="false">BK340/BP$335</f>
        <v>0.1741413418338</v>
      </c>
    </row>
    <row r="341" customFormat="false" ht="15" hidden="false" customHeight="false" outlineLevel="0" collapsed="false">
      <c r="AP341" s="0" t="s">
        <v>231</v>
      </c>
      <c r="AQ341" s="0" t="n">
        <f aca="false">AV305</f>
        <v>-0.00015</v>
      </c>
      <c r="AR341" s="18" t="n">
        <f aca="false">AQ341/AV$335</f>
        <v>0.0400505565676922</v>
      </c>
      <c r="BJ341" s="13" t="s">
        <v>231</v>
      </c>
      <c r="BK341" s="13" t="n">
        <f aca="false">BP305</f>
        <v>-0.00022</v>
      </c>
      <c r="BL341" s="18" t="n">
        <f aca="false">BK341/BP$335</f>
        <v>0.0660536124197171</v>
      </c>
    </row>
    <row r="342" customFormat="false" ht="15" hidden="false" customHeight="false" outlineLevel="0" collapsed="false">
      <c r="AP342" s="0" t="s">
        <v>232</v>
      </c>
      <c r="AQ342" s="0" t="n">
        <f aca="false">AV307</f>
        <v>-0.00049</v>
      </c>
      <c r="AR342" s="18" t="n">
        <f aca="false">AQ342/AV$335</f>
        <v>0.130831818121128</v>
      </c>
      <c r="BJ342" s="13" t="s">
        <v>232</v>
      </c>
      <c r="BK342" s="13" t="n">
        <f aca="false">BP307</f>
        <v>-1.38883E-005</v>
      </c>
      <c r="BL342" s="18" t="n">
        <f aca="false">BK342/BP$335</f>
        <v>0.0041698744789489</v>
      </c>
    </row>
    <row r="343" customFormat="false" ht="15" hidden="false" customHeight="false" outlineLevel="0" collapsed="false">
      <c r="AP343" s="0" t="s">
        <v>233</v>
      </c>
      <c r="AQ343" s="0" t="n">
        <f aca="false">AV317</f>
        <v>-0.00122</v>
      </c>
      <c r="AR343" s="18" t="n">
        <f aca="false">AQ343/AV$335</f>
        <v>0.325744526750563</v>
      </c>
      <c r="BJ343" s="13" t="s">
        <v>233</v>
      </c>
      <c r="BK343" s="13" t="n">
        <f aca="false">BP317</f>
        <v>-0.00183</v>
      </c>
      <c r="BL343" s="18" t="n">
        <f aca="false">BK343/BP$335</f>
        <v>0.54944595785492</v>
      </c>
    </row>
    <row r="344" customFormat="false" ht="15" hidden="false" customHeight="false" outlineLevel="0" collapsed="false">
      <c r="AP344" s="0" t="s">
        <v>234</v>
      </c>
      <c r="AQ344" s="0" t="n">
        <f aca="false">AV318</f>
        <v>-0.0002</v>
      </c>
      <c r="AR344" s="18" t="n">
        <f aca="false">AQ344/AV$335</f>
        <v>0.0534007420902562</v>
      </c>
      <c r="BJ344" s="13" t="s">
        <v>234</v>
      </c>
      <c r="BK344" s="13" t="n">
        <f aca="false">BP318</f>
        <v>-0.00027</v>
      </c>
      <c r="BL344" s="18" t="n">
        <f aca="false">BK344/BP$335</f>
        <v>0.0810657970605619</v>
      </c>
    </row>
    <row r="345" customFormat="false" ht="15" hidden="false" customHeight="false" outlineLevel="0" collapsed="false">
      <c r="AP345" s="0" t="s">
        <v>235</v>
      </c>
      <c r="AQ345" s="0" t="n">
        <f aca="false">AV322</f>
        <v>-0.0006</v>
      </c>
      <c r="AR345" s="18" t="n">
        <f aca="false">AQ345/AV$335</f>
        <v>0.160202226270769</v>
      </c>
      <c r="AS345" s="18"/>
      <c r="BJ345" s="13" t="s">
        <v>235</v>
      </c>
      <c r="BK345" s="12" t="n">
        <f aca="false">BP322</f>
        <v>-9.19677E-006</v>
      </c>
      <c r="BL345" s="18" t="n">
        <f aca="false">BK345/BP$335</f>
        <v>0.00276127218678764</v>
      </c>
    </row>
    <row r="346" customFormat="false" ht="15" hidden="false" customHeight="false" outlineLevel="0" collapsed="false">
      <c r="AP346" s="0" t="s">
        <v>236</v>
      </c>
      <c r="AQ346" s="0" t="n">
        <f aca="false">AV325</f>
        <v>-0.00022</v>
      </c>
      <c r="AR346" s="18" t="n">
        <f aca="false">AQ346/AV$335</f>
        <v>0.0587408162992819</v>
      </c>
      <c r="BJ346" s="13" t="s">
        <v>236</v>
      </c>
      <c r="BK346" s="13" t="n">
        <f aca="false">BP325</f>
        <v>-0.00033</v>
      </c>
      <c r="BL346" s="18" t="n">
        <f aca="false">BK346/BP$335</f>
        <v>0.0990804186295757</v>
      </c>
    </row>
    <row r="347" customFormat="false" ht="15" hidden="false" customHeight="false" outlineLevel="0" collapsed="false">
      <c r="AP347" s="0" t="s">
        <v>120</v>
      </c>
      <c r="AQ347" s="12" t="n">
        <f aca="false">AV335-SUM(AQ336:AQ346)</f>
        <v>-9.52663047634503E-005</v>
      </c>
      <c r="AR347" s="18" t="n">
        <f aca="false">AQ347/AV$335</f>
        <v>0.0254364568528238</v>
      </c>
      <c r="BJ347" s="13" t="s">
        <v>120</v>
      </c>
      <c r="BK347" s="12" t="n">
        <f aca="false">BP335-SUM(BK336:BK346)</f>
        <v>-7.75427630710893E-005</v>
      </c>
      <c r="BL347" s="18" t="n">
        <f aca="false">BK347/BP$335</f>
        <v>0.0232817255356895</v>
      </c>
    </row>
  </sheetData>
  <mergeCells count="28">
    <mergeCell ref="AJ81:AL81"/>
    <mergeCell ref="AM81:AO81"/>
    <mergeCell ref="AP81:AR81"/>
    <mergeCell ref="AS81:AU81"/>
    <mergeCell ref="AV81:AX81"/>
    <mergeCell ref="AY81:BA81"/>
    <mergeCell ref="BB81:BD81"/>
    <mergeCell ref="AJ89:AL89"/>
    <mergeCell ref="AM89:AO89"/>
    <mergeCell ref="AP89:AR89"/>
    <mergeCell ref="AS89:AU89"/>
    <mergeCell ref="AV89:AX89"/>
    <mergeCell ref="AY89:BA89"/>
    <mergeCell ref="BB89:BD89"/>
    <mergeCell ref="AJ142:AL142"/>
    <mergeCell ref="AM142:AO142"/>
    <mergeCell ref="AP142:AR142"/>
    <mergeCell ref="AS142:AU142"/>
    <mergeCell ref="AV142:AX142"/>
    <mergeCell ref="AY142:BA142"/>
    <mergeCell ref="BB142:BD142"/>
    <mergeCell ref="AJ150:AL150"/>
    <mergeCell ref="AM150:AO150"/>
    <mergeCell ref="AP150:AR150"/>
    <mergeCell ref="AS150:AU150"/>
    <mergeCell ref="AV150:AX150"/>
    <mergeCell ref="AY150:BA150"/>
    <mergeCell ref="BB150:BD150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R221"/>
  <sheetViews>
    <sheetView showFormulas="false" showGridLines="true" showRowColHeaders="true" showZeros="true" rightToLeft="false" tabSelected="false" showOutlineSymbols="true" defaultGridColor="true" view="normal" topLeftCell="A1" colorId="64" zoomScale="40" zoomScaleNormal="40" zoomScalePageLayoutView="100" workbookViewId="0">
      <selection pane="topLeft" activeCell="A1" activeCellId="0" sqref="A1"/>
    </sheetView>
  </sheetViews>
  <sheetFormatPr defaultColWidth="11.42578125" defaultRowHeight="15" zeroHeight="false" outlineLevelRow="0" outlineLevelCol="0"/>
  <cols>
    <col collapsed="false" customWidth="true" hidden="false" outlineLevel="0" max="1" min="1" style="0" width="27.15"/>
    <col collapsed="false" customWidth="true" hidden="false" outlineLevel="0" max="5" min="5" style="0" width="11.71"/>
    <col collapsed="false" customWidth="true" hidden="false" outlineLevel="0" max="25" min="25" style="0" width="13.71"/>
  </cols>
  <sheetData>
    <row r="3" customFormat="false" ht="15" hidden="false" customHeight="false" outlineLevel="0" collapsed="false">
      <c r="A3" s="33"/>
      <c r="B3" s="10" t="s">
        <v>237</v>
      </c>
    </row>
    <row r="4" customFormat="false" ht="15" hidden="false" customHeight="false" outlineLevel="0" collapsed="false">
      <c r="B4" s="6"/>
    </row>
    <row r="6" customFormat="false" ht="15" hidden="false" customHeight="false" outlineLevel="0" collapsed="false">
      <c r="B6" s="6"/>
      <c r="C6" s="6"/>
      <c r="D6" s="34" t="str">
        <f aca="false">Recycling!AJ142</f>
        <v>NaNMC</v>
      </c>
      <c r="E6" s="34"/>
      <c r="F6" s="34"/>
      <c r="G6" s="35" t="str">
        <f aca="false">Recycling!AM142</f>
        <v>NaMVP</v>
      </c>
      <c r="H6" s="35"/>
      <c r="I6" s="35"/>
      <c r="J6" s="35" t="str">
        <f aca="false">Recycling!AP142</f>
        <v>NaMMO</v>
      </c>
      <c r="K6" s="35"/>
      <c r="L6" s="35"/>
      <c r="M6" s="35" t="str">
        <f aca="false">Recycling!AS142</f>
        <v>NaNMMT</v>
      </c>
      <c r="N6" s="35"/>
      <c r="O6" s="35"/>
      <c r="P6" s="35" t="str">
        <f aca="false">Recycling!AV142</f>
        <v>NaPBA</v>
      </c>
      <c r="Q6" s="35"/>
      <c r="R6" s="35"/>
      <c r="S6" s="36" t="str">
        <f aca="false">Recycling!AY142</f>
        <v>LiNMC</v>
      </c>
      <c r="T6" s="36"/>
      <c r="U6" s="36"/>
      <c r="V6" s="36" t="str">
        <f aca="false">Recycling!BB142</f>
        <v>LiFP</v>
      </c>
      <c r="W6" s="36"/>
      <c r="X6" s="36"/>
    </row>
    <row r="7" customFormat="false" ht="15" hidden="false" customHeight="false" outlineLevel="0" collapsed="false">
      <c r="C7" s="32" t="str">
        <f aca="false">Recycling!AI143</f>
        <v>per cell</v>
      </c>
      <c r="D7" s="37" t="str">
        <f aca="false">Recycling!AJ143</f>
        <v>Prod</v>
      </c>
      <c r="E7" s="38" t="str">
        <f aca="false">Recycling!AK143</f>
        <v>Rec</v>
      </c>
      <c r="F7" s="39" t="str">
        <f aca="false">Recycling!AL143</f>
        <v>Net</v>
      </c>
      <c r="G7" s="37" t="str">
        <f aca="false">Recycling!AM143</f>
        <v>Prod</v>
      </c>
      <c r="H7" s="38" t="str">
        <f aca="false">Recycling!AN143</f>
        <v>Rec</v>
      </c>
      <c r="I7" s="38" t="str">
        <f aca="false">Recycling!AO143</f>
        <v>Net</v>
      </c>
      <c r="J7" s="40" t="str">
        <f aca="false">Recycling!AP143</f>
        <v>Prod</v>
      </c>
      <c r="K7" s="30" t="str">
        <f aca="false">Recycling!AQ143</f>
        <v>Rec</v>
      </c>
      <c r="L7" s="30" t="str">
        <f aca="false">Recycling!AR143</f>
        <v>Net</v>
      </c>
      <c r="M7" s="37" t="str">
        <f aca="false">Recycling!AS143</f>
        <v>Prod</v>
      </c>
      <c r="N7" s="38" t="str">
        <f aca="false">Recycling!AT143</f>
        <v>Rec</v>
      </c>
      <c r="O7" s="38" t="str">
        <f aca="false">Recycling!AU143</f>
        <v>Net</v>
      </c>
      <c r="P7" s="37" t="str">
        <f aca="false">Recycling!AV143</f>
        <v>Prod</v>
      </c>
      <c r="Q7" s="38" t="str">
        <f aca="false">Recycling!AW143</f>
        <v>Rec</v>
      </c>
      <c r="R7" s="38" t="str">
        <f aca="false">Recycling!AX143</f>
        <v>Net</v>
      </c>
      <c r="S7" s="37" t="str">
        <f aca="false">Recycling!AY143</f>
        <v>Prod</v>
      </c>
      <c r="T7" s="38" t="str">
        <f aca="false">Recycling!AZ143</f>
        <v>Rec</v>
      </c>
      <c r="U7" s="38" t="str">
        <f aca="false">Recycling!BA143</f>
        <v>Net</v>
      </c>
      <c r="V7" s="37" t="str">
        <f aca="false">Recycling!BB143</f>
        <v>Prod</v>
      </c>
      <c r="W7" s="38" t="str">
        <f aca="false">Recycling!BC143</f>
        <v>Rec</v>
      </c>
      <c r="X7" s="38" t="str">
        <f aca="false">Recycling!BD143</f>
        <v>Net</v>
      </c>
    </row>
    <row r="8" customFormat="false" ht="15" hidden="false" customHeight="false" outlineLevel="0" collapsed="false">
      <c r="C8" s="6" t="str">
        <f aca="false">Recycling!AI144</f>
        <v>AP</v>
      </c>
      <c r="D8" s="14" t="n">
        <f aca="false">Recycling!AJ144</f>
        <v>0.15678</v>
      </c>
      <c r="E8" s="13" t="n">
        <f aca="false">Recycling!AK144</f>
        <v>-0.09782</v>
      </c>
      <c r="F8" s="41" t="n">
        <f aca="false">Recycling!AL144</f>
        <v>0.05896</v>
      </c>
      <c r="G8" s="14" t="n">
        <f aca="false">Recycling!AM144</f>
        <v>0.13554</v>
      </c>
      <c r="H8" s="13" t="n">
        <f aca="false">Recycling!AN144</f>
        <v>-0.03407</v>
      </c>
      <c r="I8" s="13" t="n">
        <f aca="false">Recycling!AO144</f>
        <v>0.10147</v>
      </c>
      <c r="J8" s="14" t="n">
        <f aca="false">Recycling!AP144</f>
        <v>0.07892</v>
      </c>
      <c r="K8" s="13" t="n">
        <f aca="false">Recycling!AQ144</f>
        <v>-0.04618</v>
      </c>
      <c r="L8" s="13" t="n">
        <f aca="false">Recycling!AR144</f>
        <v>0.03274</v>
      </c>
      <c r="M8" s="14" t="n">
        <f aca="false">Recycling!AS144</f>
        <v>0.08394</v>
      </c>
      <c r="N8" s="13" t="n">
        <f aca="false">Recycling!AT144</f>
        <v>-0.0532</v>
      </c>
      <c r="O8" s="13" t="n">
        <f aca="false">Recycling!AU144</f>
        <v>0.03074</v>
      </c>
      <c r="P8" s="14" t="n">
        <f aca="false">Recycling!AV144</f>
        <v>0.09139</v>
      </c>
      <c r="Q8" s="13" t="n">
        <f aca="false">Recycling!AW144</f>
        <v>-0.0449</v>
      </c>
      <c r="R8" s="13" t="n">
        <f aca="false">Recycling!AX144</f>
        <v>0.04649</v>
      </c>
      <c r="S8" s="14" t="n">
        <f aca="false">Recycling!AY144</f>
        <v>0.07144</v>
      </c>
      <c r="T8" s="13" t="n">
        <f aca="false">Recycling!AZ144</f>
        <v>-0.04759</v>
      </c>
      <c r="U8" s="13" t="n">
        <f aca="false">Recycling!BA144</f>
        <v>0.02385</v>
      </c>
      <c r="V8" s="14" t="n">
        <f aca="false">Recycling!BB144</f>
        <v>0.05301</v>
      </c>
      <c r="W8" s="13" t="n">
        <f aca="false">Recycling!BC144</f>
        <v>-0.01838</v>
      </c>
      <c r="X8" s="13" t="n">
        <f aca="false">Recycling!BD144</f>
        <v>0.03463</v>
      </c>
      <c r="Y8" s="0" t="str">
        <f aca="false">Recycling!BE144</f>
        <v>molc H+ eq</v>
      </c>
    </row>
    <row r="9" customFormat="false" ht="15" hidden="false" customHeight="false" outlineLevel="0" collapsed="false">
      <c r="C9" s="6" t="str">
        <f aca="false">Recycling!AI145</f>
        <v>GWP</v>
      </c>
      <c r="D9" s="14" t="n">
        <f aca="false">Recycling!AJ145</f>
        <v>13.71866</v>
      </c>
      <c r="E9" s="13" t="n">
        <f aca="false">Recycling!AK145</f>
        <v>-5.05023</v>
      </c>
      <c r="F9" s="41" t="n">
        <f aca="false">Recycling!AL145</f>
        <v>8.66843</v>
      </c>
      <c r="G9" s="14" t="n">
        <f aca="false">Recycling!AM145</f>
        <v>14.20745</v>
      </c>
      <c r="H9" s="13" t="n">
        <f aca="false">Recycling!AN145</f>
        <v>-1.31878</v>
      </c>
      <c r="I9" s="13" t="n">
        <f aca="false">Recycling!AO145</f>
        <v>12.88867</v>
      </c>
      <c r="J9" s="14" t="n">
        <f aca="false">Recycling!AP145</f>
        <v>8.28422</v>
      </c>
      <c r="K9" s="13" t="n">
        <f aca="false">Recycling!AQ145</f>
        <v>-1.00348</v>
      </c>
      <c r="L9" s="13" t="n">
        <f aca="false">Recycling!AR145</f>
        <v>7.28074</v>
      </c>
      <c r="M9" s="14" t="n">
        <f aca="false">Recycling!AS145</f>
        <v>8.01709</v>
      </c>
      <c r="N9" s="13" t="n">
        <f aca="false">Recycling!AT145</f>
        <v>-2.11352</v>
      </c>
      <c r="O9" s="13" t="n">
        <f aca="false">Recycling!AU145</f>
        <v>5.90357</v>
      </c>
      <c r="P9" s="14" t="n">
        <f aca="false">Recycling!AV145</f>
        <v>13.87795</v>
      </c>
      <c r="Q9" s="13" t="n">
        <f aca="false">Recycling!AW145</f>
        <v>-2.09008</v>
      </c>
      <c r="R9" s="13" t="n">
        <f aca="false">Recycling!AX145</f>
        <v>11.78787</v>
      </c>
      <c r="S9" s="14" t="n">
        <f aca="false">Recycling!AY145</f>
        <v>7.10008</v>
      </c>
      <c r="T9" s="13" t="n">
        <f aca="false">Recycling!AZ145</f>
        <v>-2.75495</v>
      </c>
      <c r="U9" s="13" t="n">
        <f aca="false">Recycling!BA145</f>
        <v>4.34513</v>
      </c>
      <c r="V9" s="14" t="n">
        <f aca="false">Recycling!BB145</f>
        <v>7.83497</v>
      </c>
      <c r="W9" s="13" t="n">
        <f aca="false">Recycling!BC145</f>
        <v>-1.03389</v>
      </c>
      <c r="X9" s="13" t="n">
        <f aca="false">Recycling!BD145</f>
        <v>6.80108</v>
      </c>
      <c r="Y9" s="0" t="str">
        <f aca="false">Recycling!BE145</f>
        <v>kg CO2 eq</v>
      </c>
    </row>
    <row r="10" customFormat="false" ht="15" hidden="false" customHeight="false" outlineLevel="0" collapsed="false">
      <c r="C10" s="6" t="str">
        <f aca="false">Recycling!AI146</f>
        <v>Htox</v>
      </c>
      <c r="D10" s="14" t="n">
        <f aca="false">Recycling!AJ146</f>
        <v>0.01834956</v>
      </c>
      <c r="E10" s="13" t="n">
        <f aca="false">Recycling!AK146</f>
        <v>-0.01257218</v>
      </c>
      <c r="F10" s="41" t="n">
        <f aca="false">Recycling!AL146</f>
        <v>0.00577738</v>
      </c>
      <c r="G10" s="14" t="n">
        <f aca="false">Recycling!AM146</f>
        <v>0.0276206</v>
      </c>
      <c r="H10" s="13" t="n">
        <f aca="false">Recycling!AN146</f>
        <v>-0.00067376</v>
      </c>
      <c r="I10" s="13" t="n">
        <f aca="false">Recycling!AO146</f>
        <v>0.02694684</v>
      </c>
      <c r="J10" s="14" t="n">
        <f aca="false">Recycling!AP146</f>
        <v>0.002749595</v>
      </c>
      <c r="K10" s="13" t="n">
        <f aca="false">Recycling!AQ146</f>
        <v>-0.000471621</v>
      </c>
      <c r="L10" s="13" t="n">
        <f aca="false">Recycling!AR146</f>
        <v>0.002277974</v>
      </c>
      <c r="M10" s="14" t="n">
        <f aca="false">Recycling!AS146</f>
        <v>0.00466717</v>
      </c>
      <c r="N10" s="13" t="n">
        <f aca="false">Recycling!AT146</f>
        <v>-0.002409424</v>
      </c>
      <c r="O10" s="13" t="n">
        <f aca="false">Recycling!AU146</f>
        <v>0.002257746</v>
      </c>
      <c r="P10" s="14" t="n">
        <f aca="false">Recycling!AV146</f>
        <v>0.0043253</v>
      </c>
      <c r="Q10" s="13" t="n">
        <f aca="false">Recycling!AW146</f>
        <v>-0.001237584</v>
      </c>
      <c r="R10" s="13" t="n">
        <f aca="false">Recycling!AX146</f>
        <v>0.003087716</v>
      </c>
      <c r="S10" s="14" t="n">
        <f aca="false">Recycling!AY146</f>
        <v>0.01648859</v>
      </c>
      <c r="T10" s="13" t="n">
        <f aca="false">Recycling!AZ146</f>
        <v>-0.01346504</v>
      </c>
      <c r="U10" s="13" t="n">
        <f aca="false">Recycling!BA146</f>
        <v>0.00302355</v>
      </c>
      <c r="V10" s="14" t="n">
        <f aca="false">Recycling!BB146</f>
        <v>0.01577686</v>
      </c>
      <c r="W10" s="13" t="n">
        <f aca="false">Recycling!BC146</f>
        <v>-0.011637782</v>
      </c>
      <c r="X10" s="13" t="n">
        <f aca="false">Recycling!BD146</f>
        <v>0.004139078</v>
      </c>
      <c r="Y10" s="0" t="str">
        <f aca="false">Recycling!BE146</f>
        <v>mCTUh</v>
      </c>
    </row>
    <row r="11" customFormat="false" ht="15" hidden="false" customHeight="false" outlineLevel="0" collapsed="false">
      <c r="C11" s="6" t="str">
        <f aca="false">Recycling!AI147</f>
        <v>RDP</v>
      </c>
      <c r="D11" s="14" t="n">
        <f aca="false">Recycling!AJ147</f>
        <v>0.00573</v>
      </c>
      <c r="E11" s="13" t="n">
        <f aca="false">Recycling!AK147</f>
        <v>-0.00447</v>
      </c>
      <c r="F11" s="41" t="n">
        <f aca="false">Recycling!AL147</f>
        <v>0.00126</v>
      </c>
      <c r="G11" s="14" t="n">
        <f aca="false">Recycling!AM147</f>
        <v>0.00124</v>
      </c>
      <c r="H11" s="13" t="n">
        <f aca="false">Recycling!AN147</f>
        <v>-0.00062</v>
      </c>
      <c r="I11" s="13" t="n">
        <f aca="false">Recycling!AO147</f>
        <v>0.00062</v>
      </c>
      <c r="J11" s="14" t="n">
        <f aca="false">Recycling!AP147</f>
        <v>0.00084</v>
      </c>
      <c r="K11" s="13" t="n">
        <f aca="false">Recycling!AQ147</f>
        <v>-0.00061</v>
      </c>
      <c r="L11" s="13" t="n">
        <f aca="false">Recycling!AR147</f>
        <v>0.00023</v>
      </c>
      <c r="M11" s="14" t="n">
        <f aca="false">Recycling!AS147</f>
        <v>0.00144</v>
      </c>
      <c r="N11" s="13" t="n">
        <f aca="false">Recycling!AT147</f>
        <v>-0.00097</v>
      </c>
      <c r="O11" s="13" t="n">
        <f aca="false">Recycling!AU147</f>
        <v>0.00047</v>
      </c>
      <c r="P11" s="14" t="n">
        <f aca="false">Recycling!AV147</f>
        <v>0.00128</v>
      </c>
      <c r="Q11" s="13" t="n">
        <f aca="false">Recycling!AW147</f>
        <v>-0.00094</v>
      </c>
      <c r="R11" s="13" t="n">
        <f aca="false">Recycling!AX147</f>
        <v>0.00034</v>
      </c>
      <c r="S11" s="14" t="n">
        <f aca="false">Recycling!AY147</f>
        <v>0.00503</v>
      </c>
      <c r="T11" s="13" t="n">
        <f aca="false">Recycling!AZ147</f>
        <v>-0.00476</v>
      </c>
      <c r="U11" s="13" t="n">
        <f aca="false">Recycling!BA147</f>
        <v>0.000269999999999999</v>
      </c>
      <c r="V11" s="14" t="n">
        <f aca="false">Recycling!BB147</f>
        <v>0.00486</v>
      </c>
      <c r="W11" s="13" t="n">
        <f aca="false">Recycling!BC147</f>
        <v>-0.00394</v>
      </c>
      <c r="X11" s="13" t="n">
        <f aca="false">Recycling!BD147</f>
        <v>0.00092</v>
      </c>
      <c r="Y11" s="0" t="str">
        <f aca="false">Recycling!BE147</f>
        <v>kg Sb eq</v>
      </c>
    </row>
    <row r="12" customFormat="false" ht="15" hidden="false" customHeight="false" outlineLevel="0" collapsed="false">
      <c r="C12" s="6" t="str">
        <f aca="false">Recycling!AI148</f>
        <v>ODP</v>
      </c>
      <c r="D12" s="14" t="n">
        <f aca="false">Recycling!AJ148</f>
        <v>1.8274E-006</v>
      </c>
      <c r="E12" s="13" t="n">
        <f aca="false">Recycling!AK148</f>
        <v>-6.35962E-007</v>
      </c>
      <c r="F12" s="41" t="n">
        <f aca="false">Recycling!AL148</f>
        <v>1.191438E-006</v>
      </c>
      <c r="G12" s="14" t="n">
        <f aca="false">Recycling!AM148</f>
        <v>1.23342E-006</v>
      </c>
      <c r="H12" s="13" t="n">
        <f aca="false">Recycling!AN148</f>
        <v>-1.03138E-007</v>
      </c>
      <c r="I12" s="13" t="n">
        <f aca="false">Recycling!AO148</f>
        <v>1.130282E-006</v>
      </c>
      <c r="J12" s="14" t="n">
        <f aca="false">Recycling!AP148</f>
        <v>7.39456E-007</v>
      </c>
      <c r="K12" s="13" t="n">
        <f aca="false">Recycling!AQ148</f>
        <v>-1.50421E-007</v>
      </c>
      <c r="L12" s="13" t="n">
        <f aca="false">Recycling!AR148</f>
        <v>5.89035E-007</v>
      </c>
      <c r="M12" s="14" t="n">
        <f aca="false">Recycling!AS148</f>
        <v>7.37173E-007</v>
      </c>
      <c r="N12" s="13" t="n">
        <f aca="false">Recycling!AT148</f>
        <v>-2.09503E-007</v>
      </c>
      <c r="O12" s="13" t="n">
        <f aca="false">Recycling!AU148</f>
        <v>5.2767E-007</v>
      </c>
      <c r="P12" s="14" t="n">
        <f aca="false">Recycling!AV148</f>
        <v>1.41684E-006</v>
      </c>
      <c r="Q12" s="13" t="n">
        <f aca="false">Recycling!AW148</f>
        <v>-1.17568E-007</v>
      </c>
      <c r="R12" s="13" t="n">
        <f aca="false">Recycling!AX148</f>
        <v>1.299272E-006</v>
      </c>
      <c r="S12" s="14" t="n">
        <f aca="false">Recycling!AY148</f>
        <v>7.8499E-007</v>
      </c>
      <c r="T12" s="13" t="n">
        <f aca="false">Recycling!AZ148</f>
        <v>-2.93987E-007</v>
      </c>
      <c r="U12" s="13" t="n">
        <f aca="false">Recycling!BA148</f>
        <v>4.91003E-007</v>
      </c>
      <c r="V12" s="14" t="n">
        <f aca="false">Recycling!BB148</f>
        <v>6.17554E-007</v>
      </c>
      <c r="W12" s="13" t="n">
        <f aca="false">Recycling!BC148</f>
        <v>-4.56666E-008</v>
      </c>
      <c r="X12" s="13" t="n">
        <f aca="false">Recycling!BD148</f>
        <v>5.718874E-007</v>
      </c>
      <c r="Y12" s="0" t="str">
        <f aca="false">Recycling!BE148</f>
        <v>kg CFC-11 eq</v>
      </c>
    </row>
    <row r="13" customFormat="false" ht="15" hidden="false" customHeight="false" outlineLevel="0" collapsed="false">
      <c r="C13" s="32" t="str">
        <f aca="false">Recycling!AI149</f>
        <v>PMF</v>
      </c>
      <c r="D13" s="26" t="n">
        <f aca="false">Recycling!AJ149</f>
        <v>0.01158</v>
      </c>
      <c r="E13" s="25" t="n">
        <f aca="false">Recycling!AK149</f>
        <v>-0.00689</v>
      </c>
      <c r="F13" s="42" t="n">
        <f aca="false">Recycling!AL149</f>
        <v>0.00469</v>
      </c>
      <c r="G13" s="26" t="n">
        <f aca="false">Recycling!AM149</f>
        <v>0.0106</v>
      </c>
      <c r="H13" s="25" t="n">
        <f aca="false">Recycling!AN149</f>
        <v>-0.00238</v>
      </c>
      <c r="I13" s="25" t="n">
        <f aca="false">Recycling!AO149</f>
        <v>0.00822</v>
      </c>
      <c r="J13" s="26" t="n">
        <f aca="false">Recycling!AP149</f>
        <v>0.00658</v>
      </c>
      <c r="K13" s="25" t="n">
        <f aca="false">Recycling!AQ149</f>
        <v>-0.00255</v>
      </c>
      <c r="L13" s="25" t="n">
        <f aca="false">Recycling!AR149</f>
        <v>0.00403</v>
      </c>
      <c r="M13" s="26" t="n">
        <f aca="false">Recycling!AS149</f>
        <v>0.00562</v>
      </c>
      <c r="N13" s="25" t="n">
        <f aca="false">Recycling!AT149</f>
        <v>-0.00329</v>
      </c>
      <c r="O13" s="25" t="n">
        <f aca="false">Recycling!AU149</f>
        <v>0.00233</v>
      </c>
      <c r="P13" s="26" t="n">
        <f aca="false">Recycling!AV149</f>
        <v>0.00758</v>
      </c>
      <c r="Q13" s="25" t="n">
        <f aca="false">Recycling!AW149</f>
        <v>-0.00338</v>
      </c>
      <c r="R13" s="25" t="n">
        <f aca="false">Recycling!AX149</f>
        <v>0.0042</v>
      </c>
      <c r="S13" s="26" t="n">
        <f aca="false">Recycling!AY149</f>
        <v>0.00646</v>
      </c>
      <c r="T13" s="25" t="n">
        <f aca="false">Recycling!AZ149</f>
        <v>-0.00433</v>
      </c>
      <c r="U13" s="25" t="n">
        <f aca="false">Recycling!BA149</f>
        <v>0.00213</v>
      </c>
      <c r="V13" s="26" t="n">
        <f aca="false">Recycling!BB149</f>
        <v>0.00557</v>
      </c>
      <c r="W13" s="25" t="n">
        <f aca="false">Recycling!BC149</f>
        <v>-0.00245</v>
      </c>
      <c r="X13" s="25" t="n">
        <f aca="false">Recycling!BD149</f>
        <v>0.00312</v>
      </c>
      <c r="Y13" s="0" t="str">
        <f aca="false">Recycling!BE149</f>
        <v>kg PM2.5 eq</v>
      </c>
    </row>
    <row r="14" customFormat="false" ht="15" hidden="false" customHeight="false" outlineLevel="0" collapsed="false">
      <c r="C14" s="6"/>
      <c r="D14" s="34" t="str">
        <f aca="false">Recycling!AJ150</f>
        <v>NaNMC</v>
      </c>
      <c r="E14" s="34"/>
      <c r="F14" s="34"/>
      <c r="G14" s="35" t="str">
        <f aca="false">Recycling!AM150</f>
        <v>NaMVP</v>
      </c>
      <c r="H14" s="35"/>
      <c r="I14" s="35"/>
      <c r="J14" s="35" t="str">
        <f aca="false">Recycling!AP150</f>
        <v>NaMMO</v>
      </c>
      <c r="K14" s="35"/>
      <c r="L14" s="35"/>
      <c r="M14" s="35" t="str">
        <f aca="false">Recycling!AS150</f>
        <v>NaNMMT</v>
      </c>
      <c r="N14" s="35"/>
      <c r="O14" s="35"/>
      <c r="P14" s="35" t="str">
        <f aca="false">Recycling!AV150</f>
        <v>NaPBA</v>
      </c>
      <c r="Q14" s="35"/>
      <c r="R14" s="35"/>
      <c r="S14" s="36" t="str">
        <f aca="false">Recycling!AY150</f>
        <v>LiNMC</v>
      </c>
      <c r="T14" s="36"/>
      <c r="U14" s="36"/>
      <c r="V14" s="36" t="str">
        <f aca="false">Recycling!BB150</f>
        <v>LiFP</v>
      </c>
      <c r="W14" s="36"/>
      <c r="X14" s="36"/>
    </row>
    <row r="15" customFormat="false" ht="15" hidden="false" customHeight="false" outlineLevel="0" collapsed="false">
      <c r="C15" s="32" t="str">
        <f aca="false">Recycling!AI151</f>
        <v>per kWh</v>
      </c>
      <c r="D15" s="37" t="str">
        <f aca="false">Recycling!AJ151</f>
        <v>Prod</v>
      </c>
      <c r="E15" s="38" t="str">
        <f aca="false">Recycling!AK151</f>
        <v>Rec</v>
      </c>
      <c r="F15" s="39" t="str">
        <f aca="false">Recycling!AL151</f>
        <v>Net</v>
      </c>
      <c r="G15" s="37" t="str">
        <f aca="false">Recycling!AM151</f>
        <v>Prod</v>
      </c>
      <c r="H15" s="38" t="str">
        <f aca="false">Recycling!AN151</f>
        <v>Rec</v>
      </c>
      <c r="I15" s="38" t="str">
        <f aca="false">Recycling!AO151</f>
        <v>Net</v>
      </c>
      <c r="J15" s="40" t="str">
        <f aca="false">Recycling!AP151</f>
        <v>Prod</v>
      </c>
      <c r="K15" s="30" t="str">
        <f aca="false">Recycling!AQ151</f>
        <v>Rec</v>
      </c>
      <c r="L15" s="30" t="str">
        <f aca="false">Recycling!AR151</f>
        <v>Net</v>
      </c>
      <c r="M15" s="37" t="str">
        <f aca="false">Recycling!AS151</f>
        <v>Prod</v>
      </c>
      <c r="N15" s="38" t="str">
        <f aca="false">Recycling!AT151</f>
        <v>Rec</v>
      </c>
      <c r="O15" s="38" t="str">
        <f aca="false">Recycling!AU151</f>
        <v>Net</v>
      </c>
      <c r="P15" s="37" t="str">
        <f aca="false">Recycling!AV151</f>
        <v>Prod</v>
      </c>
      <c r="Q15" s="38" t="str">
        <f aca="false">Recycling!AW151</f>
        <v>Rec</v>
      </c>
      <c r="R15" s="38" t="str">
        <f aca="false">Recycling!AX151</f>
        <v>Net</v>
      </c>
      <c r="S15" s="37" t="str">
        <f aca="false">Recycling!AY151</f>
        <v>Prod</v>
      </c>
      <c r="T15" s="38" t="str">
        <f aca="false">Recycling!AZ151</f>
        <v>Rec</v>
      </c>
      <c r="U15" s="38" t="str">
        <f aca="false">Recycling!BA151</f>
        <v>Net</v>
      </c>
      <c r="V15" s="37" t="str">
        <f aca="false">Recycling!BB151</f>
        <v>Prod</v>
      </c>
      <c r="W15" s="38" t="str">
        <f aca="false">Recycling!BC151</f>
        <v>Rec</v>
      </c>
      <c r="X15" s="38" t="str">
        <f aca="false">Recycling!BD151</f>
        <v>Net</v>
      </c>
    </row>
    <row r="16" customFormat="false" ht="15" hidden="false" customHeight="false" outlineLevel="0" collapsed="false">
      <c r="C16" s="6" t="str">
        <f aca="false">Recycling!AI152</f>
        <v>AP</v>
      </c>
      <c r="D16" s="14" t="n">
        <f aca="false">Recycling!AJ152</f>
        <v>0.99028828015265</v>
      </c>
      <c r="E16" s="13" t="n">
        <f aca="false">Recycling!AK152</f>
        <v>-0.617872174796098</v>
      </c>
      <c r="F16" s="41" t="n">
        <f aca="false">Recycling!AL152</f>
        <v>0.372416105356552</v>
      </c>
      <c r="G16" s="14" t="n">
        <f aca="false">Recycling!AM152</f>
        <v>0.855280212036512</v>
      </c>
      <c r="H16" s="13" t="n">
        <f aca="false">Recycling!AN152</f>
        <v>-0.214987434145521</v>
      </c>
      <c r="I16" s="13" t="n">
        <f aca="false">Recycling!AO152</f>
        <v>0.640292777890991</v>
      </c>
      <c r="J16" s="14" t="n">
        <f aca="false">Recycling!AP152</f>
        <v>0.498575143504676</v>
      </c>
      <c r="K16" s="13" t="n">
        <f aca="false">Recycling!AQ152</f>
        <v>-0.291741005157703</v>
      </c>
      <c r="L16" s="13" t="n">
        <f aca="false">Recycling!AR152</f>
        <v>0.206834138346973</v>
      </c>
      <c r="M16" s="14" t="n">
        <f aca="false">Recycling!AS152</f>
        <v>0.529780175294239</v>
      </c>
      <c r="N16" s="13" t="n">
        <f aca="false">Recycling!AT152</f>
        <v>-0.335767278123106</v>
      </c>
      <c r="O16" s="13" t="n">
        <f aca="false">Recycling!AU152</f>
        <v>0.194012897171133</v>
      </c>
      <c r="P16" s="14" t="n">
        <f aca="false">Recycling!AV152</f>
        <v>0.573229630558866</v>
      </c>
      <c r="Q16" s="13" t="n">
        <f aca="false">Recycling!AW152</f>
        <v>-0.281628300821677</v>
      </c>
      <c r="R16" s="13" t="n">
        <f aca="false">Recycling!AX152</f>
        <v>0.291601329737189</v>
      </c>
      <c r="S16" s="14" t="n">
        <f aca="false">Recycling!AY152</f>
        <v>0.450815971484354</v>
      </c>
      <c r="T16" s="13" t="n">
        <f aca="false">Recycling!AZ152</f>
        <v>-0.300312599145303</v>
      </c>
      <c r="U16" s="13" t="n">
        <f aca="false">Recycling!BA152</f>
        <v>0.150503372339052</v>
      </c>
      <c r="V16" s="14" t="n">
        <f aca="false">Recycling!BB152</f>
        <v>0.335512709530161</v>
      </c>
      <c r="W16" s="13" t="n">
        <f aca="false">Recycling!BC152</f>
        <v>-0.116331326186839</v>
      </c>
      <c r="X16" s="13" t="n">
        <f aca="false">Recycling!BD152</f>
        <v>0.219181383343322</v>
      </c>
      <c r="Y16" s="0" t="str">
        <f aca="false">Y8</f>
        <v>molc H+ eq</v>
      </c>
    </row>
    <row r="17" customFormat="false" ht="15" hidden="false" customHeight="false" outlineLevel="0" collapsed="false">
      <c r="C17" s="6" t="str">
        <f aca="false">Recycling!AI153</f>
        <v>GWP</v>
      </c>
      <c r="D17" s="14" t="n">
        <f aca="false">Recycling!AJ153</f>
        <v>86.6528142454328</v>
      </c>
      <c r="E17" s="13" t="n">
        <f aca="false">Recycling!AK153</f>
        <v>-31.8993722482161</v>
      </c>
      <c r="F17" s="41" t="n">
        <f aca="false">Recycling!AL153</f>
        <v>54.7534419972167</v>
      </c>
      <c r="G17" s="14" t="n">
        <f aca="false">Recycling!AM153</f>
        <v>89.6514006824417</v>
      </c>
      <c r="H17" s="13" t="n">
        <f aca="false">Recycling!AN153</f>
        <v>-8.32172375704229</v>
      </c>
      <c r="I17" s="13" t="n">
        <f aca="false">Recycling!AO153</f>
        <v>81.3296769253994</v>
      </c>
      <c r="J17" s="14" t="n">
        <f aca="false">Recycling!AP153</f>
        <v>52.3353544769933</v>
      </c>
      <c r="K17" s="13" t="n">
        <f aca="false">Recycling!AQ153</f>
        <v>-6.33946002285951</v>
      </c>
      <c r="L17" s="13" t="n">
        <f aca="false">Recycling!AR153</f>
        <v>45.9958944541338</v>
      </c>
      <c r="M17" s="14" t="n">
        <f aca="false">Recycling!AS153</f>
        <v>50.5991821009017</v>
      </c>
      <c r="N17" s="13" t="n">
        <f aca="false">Recycling!AT153</f>
        <v>-13.3393018356907</v>
      </c>
      <c r="O17" s="13" t="n">
        <f aca="false">Recycling!AU153</f>
        <v>37.259880265211</v>
      </c>
      <c r="P17" s="14" t="n">
        <f aca="false">Recycling!AV153</f>
        <v>87.0472934830333</v>
      </c>
      <c r="Q17" s="13" t="n">
        <f aca="false">Recycling!AW153</f>
        <v>-13.1097033180706</v>
      </c>
      <c r="R17" s="13" t="n">
        <f aca="false">Recycling!AX153</f>
        <v>73.9375901649627</v>
      </c>
      <c r="S17" s="14" t="n">
        <f aca="false">Recycling!AY153</f>
        <v>44.8044437684299</v>
      </c>
      <c r="T17" s="13" t="n">
        <f aca="false">Recycling!AZ153</f>
        <v>-17.3848748689925</v>
      </c>
      <c r="U17" s="13" t="n">
        <f aca="false">Recycling!BA153</f>
        <v>27.4195688994375</v>
      </c>
      <c r="V17" s="14" t="n">
        <f aca="false">Recycling!BB153</f>
        <v>49.5893607581122</v>
      </c>
      <c r="W17" s="13" t="n">
        <f aca="false">Recycling!BC153</f>
        <v>-6.54373203652402</v>
      </c>
      <c r="X17" s="13" t="n">
        <f aca="false">Recycling!BD153</f>
        <v>43.0456287215881</v>
      </c>
      <c r="Y17" s="0" t="str">
        <f aca="false">Y9</f>
        <v>kg CO2 eq</v>
      </c>
    </row>
    <row r="18" customFormat="false" ht="15" hidden="false" customHeight="false" outlineLevel="0" collapsed="false">
      <c r="C18" s="6" t="str">
        <f aca="false">Recycling!AI154</f>
        <v>Htox</v>
      </c>
      <c r="D18" s="14" t="n">
        <f aca="false">Recycling!AJ154</f>
        <v>0.115903522221953</v>
      </c>
      <c r="E18" s="13" t="n">
        <f aca="false">Recycling!AK154</f>
        <v>-0.0794111653907995</v>
      </c>
      <c r="F18" s="41" t="n">
        <f aca="false">Recycling!AL154</f>
        <v>0.036492356831154</v>
      </c>
      <c r="G18" s="14" t="n">
        <f aca="false">Recycling!AM154</f>
        <v>0.174290634680358</v>
      </c>
      <c r="H18" s="13" t="n">
        <f aca="false">Recycling!AN154</f>
        <v>-0.00425153899706153</v>
      </c>
      <c r="I18" s="13" t="n">
        <f aca="false">Recycling!AO154</f>
        <v>0.170039095683296</v>
      </c>
      <c r="J18" s="14" t="n">
        <f aca="false">Recycling!AP154</f>
        <v>0.0173704982476526</v>
      </c>
      <c r="K18" s="13" t="n">
        <f aca="false">Recycling!AQ154</f>
        <v>-0.00297945397560592</v>
      </c>
      <c r="L18" s="13" t="n">
        <f aca="false">Recycling!AR154</f>
        <v>0.0143910442720466</v>
      </c>
      <c r="M18" s="14" t="n">
        <f aca="false">Recycling!AS154</f>
        <v>0.02945644675635</v>
      </c>
      <c r="N18" s="13" t="n">
        <f aca="false">Recycling!AT154</f>
        <v>-0.0152068747805355</v>
      </c>
      <c r="O18" s="13" t="n">
        <f aca="false">Recycling!AU154</f>
        <v>0.0142495719758145</v>
      </c>
      <c r="P18" s="14" t="n">
        <f aca="false">Recycling!AV154</f>
        <v>0.0271297748228062</v>
      </c>
      <c r="Q18" s="13" t="n">
        <f aca="false">Recycling!AW154</f>
        <v>-0.00776255409897761</v>
      </c>
      <c r="R18" s="13" t="n">
        <f aca="false">Recycling!AX154</f>
        <v>0.0193672207238286</v>
      </c>
      <c r="S18" s="14" t="n">
        <f aca="false">Recycling!AY154</f>
        <v>0.104049828097105</v>
      </c>
      <c r="T18" s="13" t="n">
        <f aca="false">Recycling!AZ154</f>
        <v>-0.0849699760452924</v>
      </c>
      <c r="U18" s="13" t="n">
        <f aca="false">Recycling!BA154</f>
        <v>0.019079852051813</v>
      </c>
      <c r="V18" s="14" t="n">
        <f aca="false">Recycling!BB154</f>
        <v>0.0998554432461426</v>
      </c>
      <c r="W18" s="13" t="n">
        <f aca="false">Recycling!BC154</f>
        <v>-0.0736582488538264</v>
      </c>
      <c r="X18" s="13" t="n">
        <f aca="false">Recycling!BD154</f>
        <v>0.0261971943923162</v>
      </c>
      <c r="Y18" s="0" t="str">
        <f aca="false">Y10</f>
        <v>mCTUh</v>
      </c>
    </row>
    <row r="19" customFormat="false" ht="15" hidden="false" customHeight="false" outlineLevel="0" collapsed="false">
      <c r="C19" s="6" t="str">
        <f aca="false">Recycling!AI155</f>
        <v>RDP</v>
      </c>
      <c r="D19" s="14" t="n">
        <f aca="false">Recycling!AJ155</f>
        <v>0.0361930848658929</v>
      </c>
      <c r="E19" s="13" t="n">
        <f aca="false">Recycling!AK155</f>
        <v>-0.0282343960472149</v>
      </c>
      <c r="F19" s="41" t="n">
        <f aca="false">Recycling!AL155</f>
        <v>0.00795868881867801</v>
      </c>
      <c r="G19" s="14" t="n">
        <f aca="false">Recycling!AM155</f>
        <v>0.00782460869798786</v>
      </c>
      <c r="H19" s="13" t="n">
        <f aca="false">Recycling!AN155</f>
        <v>-0.00391230434899393</v>
      </c>
      <c r="I19" s="13" t="n">
        <f aca="false">Recycling!AO155</f>
        <v>0.00391230434899393</v>
      </c>
      <c r="J19" s="14" t="n">
        <f aca="false">Recycling!AP155</f>
        <v>0.00530667917567065</v>
      </c>
      <c r="K19" s="13" t="n">
        <f aca="false">Recycling!AQ155</f>
        <v>-0.00385365987757036</v>
      </c>
      <c r="L19" s="13" t="n">
        <f aca="false">Recycling!AR155</f>
        <v>0.0014530192981003</v>
      </c>
      <c r="M19" s="14" t="n">
        <f aca="false">Recycling!AS155</f>
        <v>0.0090884376033322</v>
      </c>
      <c r="N19" s="13" t="n">
        <f aca="false">Recycling!AT155</f>
        <v>-0.00612207255224461</v>
      </c>
      <c r="O19" s="13" t="n">
        <f aca="false">Recycling!AU155</f>
        <v>0.00296636505108759</v>
      </c>
      <c r="P19" s="14" t="n">
        <f aca="false">Recycling!AV155</f>
        <v>0.00802860189424826</v>
      </c>
      <c r="Q19" s="13" t="n">
        <f aca="false">Recycling!AW155</f>
        <v>-0.00589600451608857</v>
      </c>
      <c r="R19" s="13" t="n">
        <f aca="false">Recycling!AX155</f>
        <v>0.0021325973781597</v>
      </c>
      <c r="S19" s="14" t="n">
        <f aca="false">Recycling!AY155</f>
        <v>0.0317413820907937</v>
      </c>
      <c r="T19" s="13" t="n">
        <f aca="false">Recycling!AZ155</f>
        <v>-0.0300375703284648</v>
      </c>
      <c r="U19" s="13" t="n">
        <f aca="false">Recycling!BA155</f>
        <v>0.00170381176232889</v>
      </c>
      <c r="V19" s="14" t="n">
        <f aca="false">Recycling!BB155</f>
        <v>0.0307600786326463</v>
      </c>
      <c r="W19" s="13" t="n">
        <f aca="false">Recycling!BC155</f>
        <v>-0.0249371830890178</v>
      </c>
      <c r="X19" s="13" t="n">
        <f aca="false">Recycling!BD155</f>
        <v>0.00582289554362852</v>
      </c>
      <c r="Y19" s="0" t="str">
        <f aca="false">Y11</f>
        <v>kg Sb eq</v>
      </c>
    </row>
    <row r="20" customFormat="false" ht="15" hidden="false" customHeight="false" outlineLevel="0" collapsed="false">
      <c r="C20" s="6" t="str">
        <f aca="false">Recycling!AI156</f>
        <v>ODP</v>
      </c>
      <c r="D20" s="14" t="n">
        <f aca="false">Recycling!AJ156</f>
        <v>1.15426253549621E-005</v>
      </c>
      <c r="E20" s="13" t="n">
        <f aca="false">Recycling!AK156</f>
        <v>-4.01700290357469E-006</v>
      </c>
      <c r="F20" s="41" t="n">
        <f aca="false">Recycling!AL156</f>
        <v>7.52562245138738E-006</v>
      </c>
      <c r="G20" s="14" t="n">
        <f aca="false">Recycling!AM156</f>
        <v>7.78308779054209E-006</v>
      </c>
      <c r="H20" s="13" t="n">
        <f aca="false">Recycling!AN156</f>
        <v>-6.50818138623445E-007</v>
      </c>
      <c r="I20" s="13" t="n">
        <f aca="false">Recycling!AO156</f>
        <v>7.13226965191864E-006</v>
      </c>
      <c r="J20" s="14" t="n">
        <f aca="false">Recycling!AP156</f>
        <v>4.67149494824371E-006</v>
      </c>
      <c r="K20" s="13" t="n">
        <f aca="false">Recycling!AQ156</f>
        <v>-9.50280938432804E-007</v>
      </c>
      <c r="L20" s="13" t="n">
        <f aca="false">Recycling!AR156</f>
        <v>3.72121400981091E-006</v>
      </c>
      <c r="M20" s="14" t="n">
        <f aca="false">Recycling!AS156</f>
        <v>4.65260473150084E-006</v>
      </c>
      <c r="N20" s="13" t="n">
        <f aca="false">Recycling!AT156</f>
        <v>-1.3222603772298E-006</v>
      </c>
      <c r="O20" s="13" t="n">
        <f aca="false">Recycling!AU156</f>
        <v>3.33034435427104E-006</v>
      </c>
      <c r="P20" s="14" t="n">
        <f aca="false">Recycling!AV156</f>
        <v>8.88690961550524E-006</v>
      </c>
      <c r="Q20" s="13" t="n">
        <f aca="false">Recycling!AW156</f>
        <v>-7.37427083986703E-007</v>
      </c>
      <c r="R20" s="13" t="n">
        <f aca="false">Recycling!AX156</f>
        <v>8.14948253151853E-006</v>
      </c>
      <c r="S20" s="14" t="n">
        <f aca="false">Recycling!AY156</f>
        <v>4.95361183448353E-006</v>
      </c>
      <c r="T20" s="13" t="n">
        <f aca="false">Recycling!AZ156</f>
        <v>-1.85517966137697E-006</v>
      </c>
      <c r="U20" s="13" t="n">
        <f aca="false">Recycling!BA156</f>
        <v>3.09843217310656E-006</v>
      </c>
      <c r="V20" s="14" t="n">
        <f aca="false">Recycling!BB156</f>
        <v>3.90864395059779E-006</v>
      </c>
      <c r="W20" s="13" t="n">
        <f aca="false">Recycling!BC156</f>
        <v>-2.8903461047029E-007</v>
      </c>
      <c r="X20" s="13" t="n">
        <f aca="false">Recycling!BD156</f>
        <v>3.6196093401275E-006</v>
      </c>
      <c r="Y20" s="0" t="str">
        <f aca="false">Y12</f>
        <v>kg CFC-11 eq</v>
      </c>
    </row>
    <row r="21" customFormat="false" ht="15" hidden="false" customHeight="false" outlineLevel="0" collapsed="false">
      <c r="C21" s="6" t="str">
        <f aca="false">Recycling!AI157</f>
        <v>PMF</v>
      </c>
      <c r="D21" s="14" t="n">
        <f aca="false">Recycling!AJ157</f>
        <v>0.0731441400954694</v>
      </c>
      <c r="E21" s="13" t="n">
        <f aca="false">Recycling!AK157</f>
        <v>-0.0435201317148345</v>
      </c>
      <c r="F21" s="41" t="n">
        <f aca="false">Recycling!AL157</f>
        <v>0.0296240083806348</v>
      </c>
      <c r="G21" s="14" t="n">
        <f aca="false">Recycling!AM157</f>
        <v>0.0668877840311866</v>
      </c>
      <c r="H21" s="13" t="n">
        <f aca="false">Recycling!AN157</f>
        <v>-0.0150182005654928</v>
      </c>
      <c r="I21" s="13" t="n">
        <f aca="false">Recycling!AO157</f>
        <v>0.0518695834656937</v>
      </c>
      <c r="J21" s="14" t="n">
        <f aca="false">Recycling!AP157</f>
        <v>0.0415689868760868</v>
      </c>
      <c r="K21" s="13" t="n">
        <f aca="false">Recycling!AQ157</f>
        <v>-0.0161095617832859</v>
      </c>
      <c r="L21" s="13" t="n">
        <f aca="false">Recycling!AR157</f>
        <v>0.0254594250928009</v>
      </c>
      <c r="M21" s="14" t="n">
        <f aca="false">Recycling!AS157</f>
        <v>0.0354701523130048</v>
      </c>
      <c r="N21" s="13" t="n">
        <f aca="false">Recycling!AT157</f>
        <v>-0.0207645553576131</v>
      </c>
      <c r="O21" s="13" t="n">
        <f aca="false">Recycling!AU157</f>
        <v>0.0147055969553917</v>
      </c>
      <c r="P21" s="14" t="n">
        <f aca="false">Recycling!AV157</f>
        <v>0.0475443768425014</v>
      </c>
      <c r="Q21" s="13" t="n">
        <f aca="false">Recycling!AW157</f>
        <v>-0.0212005268769993</v>
      </c>
      <c r="R21" s="13" t="n">
        <f aca="false">Recycling!AX157</f>
        <v>0.0263438499655021</v>
      </c>
      <c r="S21" s="14" t="n">
        <f aca="false">Recycling!AY157</f>
        <v>0.0407652740172023</v>
      </c>
      <c r="T21" s="13" t="n">
        <f aca="false">Recycling!AZ157</f>
        <v>-0.0273240923366077</v>
      </c>
      <c r="U21" s="13" t="n">
        <f aca="false">Recycling!BA157</f>
        <v>0.0134411816805946</v>
      </c>
      <c r="V21" s="14" t="n">
        <f aca="false">Recycling!BB157</f>
        <v>0.0352538349760988</v>
      </c>
      <c r="W21" s="13" t="n">
        <f aca="false">Recycling!BC157</f>
        <v>-0.0155066240020542</v>
      </c>
      <c r="X21" s="13" t="n">
        <f aca="false">Recycling!BD157</f>
        <v>0.0197472109740446</v>
      </c>
      <c r="Y21" s="0" t="str">
        <f aca="false">Y13</f>
        <v>kg PM2.5 eq</v>
      </c>
    </row>
    <row r="23" customFormat="false" ht="15" hidden="false" customHeight="false" outlineLevel="0" collapsed="false">
      <c r="D23" s="43" t="n">
        <f aca="false">($S17-D17)/$S17</f>
        <v>-0.934022765538494</v>
      </c>
      <c r="E23" s="43"/>
      <c r="F23" s="43"/>
      <c r="G23" s="43" t="n">
        <f aca="false">($S17-G17)/$S17</f>
        <v>-1.00094886002383</v>
      </c>
      <c r="J23" s="43" t="n">
        <f aca="false">($S17-J17)/$S17</f>
        <v>-0.168084012994036</v>
      </c>
      <c r="M23" s="43" t="n">
        <f aca="false">($S17-M17)/$S17</f>
        <v>-0.129334008975129</v>
      </c>
      <c r="P23" s="43" t="n">
        <f aca="false">($S17-P17)/$S17</f>
        <v>-0.942827232337353</v>
      </c>
      <c r="S23" s="43" t="n">
        <f aca="false">($S17-S17)/$S17</f>
        <v>0</v>
      </c>
      <c r="V23" s="43" t="n">
        <f aca="false">($S17-V17)/$S17</f>
        <v>-0.106795589616353</v>
      </c>
    </row>
    <row r="24" customFormat="false" ht="1.9" hidden="false" customHeight="true" outlineLevel="0" collapsed="false">
      <c r="A24" s="44"/>
    </row>
    <row r="26" customFormat="false" ht="15" hidden="false" customHeight="false" outlineLevel="0" collapsed="false">
      <c r="A26" s="33"/>
      <c r="B26" s="10" t="s">
        <v>238</v>
      </c>
      <c r="C26" s="45"/>
      <c r="D26" s="45"/>
      <c r="E26" s="45"/>
      <c r="F26" s="45"/>
      <c r="G26" s="45"/>
      <c r="H26" s="45"/>
      <c r="I26" s="45"/>
      <c r="J26" s="45"/>
      <c r="K26" s="45"/>
      <c r="L26" s="45"/>
    </row>
    <row r="27" customFormat="false" ht="15" hidden="false" customHeight="false" outlineLevel="0" collapsed="false">
      <c r="C27" s="46"/>
      <c r="D27" s="47"/>
      <c r="E27" s="48"/>
      <c r="F27" s="48"/>
      <c r="G27" s="48"/>
      <c r="H27" s="48"/>
      <c r="I27" s="48"/>
      <c r="J27" s="48"/>
      <c r="K27" s="48"/>
      <c r="L27" s="49"/>
    </row>
    <row r="28" customFormat="false" ht="15" hidden="false" customHeight="false" outlineLevel="0" collapsed="false">
      <c r="A28" s="6" t="s">
        <v>239</v>
      </c>
      <c r="C28" s="50"/>
      <c r="D28" s="51" t="s">
        <v>240</v>
      </c>
      <c r="E28" s="52" t="n">
        <f aca="false">Production!C22</f>
        <v>136.31</v>
      </c>
      <c r="F28" s="52" t="n">
        <f aca="false">Production!D22</f>
        <v>152.467172326988</v>
      </c>
      <c r="G28" s="52" t="n">
        <f aca="false">Production!E22</f>
        <v>157.08</v>
      </c>
      <c r="H28" s="52" t="n">
        <f aca="false">Production!F22</f>
        <v>171.910126159296</v>
      </c>
      <c r="I28" s="52" t="n">
        <f aca="false">Production!G22</f>
        <v>124.1</v>
      </c>
      <c r="J28" s="52" t="n">
        <f aca="false">Production!H22</f>
        <v>272.114782702884</v>
      </c>
      <c r="K28" s="52" t="n">
        <f aca="false">Production!I22</f>
        <v>197.41872402426</v>
      </c>
      <c r="L28" s="16" t="s">
        <v>64</v>
      </c>
    </row>
    <row r="29" customFormat="false" ht="15" hidden="false" customHeight="false" outlineLevel="0" collapsed="false">
      <c r="B29" s="6" t="s">
        <v>75</v>
      </c>
      <c r="D29" s="6" t="s">
        <v>241</v>
      </c>
      <c r="M29" s="6" t="s">
        <v>242</v>
      </c>
      <c r="Z29" s="6" t="s">
        <v>183</v>
      </c>
    </row>
    <row r="30" customFormat="false" ht="15" hidden="false" customHeight="false" outlineLevel="0" collapsed="false">
      <c r="D30" s="53" t="s">
        <v>243</v>
      </c>
      <c r="E30" s="31" t="str">
        <f aca="false">Production!C24</f>
        <v>NaNMC</v>
      </c>
      <c r="F30" s="54" t="str">
        <f aca="false">Production!D24</f>
        <v>NaMVP</v>
      </c>
      <c r="G30" s="32" t="str">
        <f aca="false">Production!E24</f>
        <v>NaMMO</v>
      </c>
      <c r="H30" s="32" t="str">
        <f aca="false">Production!F24</f>
        <v>NaNMMT</v>
      </c>
      <c r="I30" s="54" t="str">
        <f aca="false">Production!G24</f>
        <v>NaPBA</v>
      </c>
      <c r="J30" s="32" t="str">
        <f aca="false">Production!H24</f>
        <v>LiNMC</v>
      </c>
      <c r="K30" s="32" t="str">
        <f aca="false">Production!I24</f>
        <v>LiFP</v>
      </c>
      <c r="M30" s="32" t="str">
        <f aca="false">D30</f>
        <v>Energy density - absolute values</v>
      </c>
      <c r="N30" s="32" t="str">
        <f aca="false">E30</f>
        <v>NaNMC</v>
      </c>
      <c r="O30" s="32" t="str">
        <f aca="false">F30</f>
        <v>NaMVP</v>
      </c>
      <c r="P30" s="32" t="str">
        <f aca="false">G30</f>
        <v>NaMMO</v>
      </c>
      <c r="Q30" s="32" t="str">
        <f aca="false">H30</f>
        <v>NaNMMT</v>
      </c>
      <c r="R30" s="32" t="str">
        <f aca="false">I30</f>
        <v>NaPBA</v>
      </c>
      <c r="S30" s="32" t="str">
        <f aca="false">J30</f>
        <v>LiNMC</v>
      </c>
      <c r="T30" s="32" t="str">
        <f aca="false">K30</f>
        <v>LiFP</v>
      </c>
      <c r="AB30" s="53" t="s">
        <v>243</v>
      </c>
      <c r="AC30" s="32" t="str">
        <f aca="false">N30</f>
        <v>NaNMC</v>
      </c>
      <c r="AD30" s="32" t="str">
        <f aca="false">O30</f>
        <v>NaMVP</v>
      </c>
      <c r="AE30" s="32" t="str">
        <f aca="false">P30</f>
        <v>NaMMO</v>
      </c>
      <c r="AF30" s="32" t="str">
        <f aca="false">Q30</f>
        <v>NaNMMT</v>
      </c>
      <c r="AG30" s="32" t="str">
        <f aca="false">R30</f>
        <v>NaPBA</v>
      </c>
      <c r="AH30" s="32" t="str">
        <f aca="false">S30</f>
        <v>LiNMC</v>
      </c>
      <c r="AI30" s="32" t="str">
        <f aca="false">T30</f>
        <v>LiFP</v>
      </c>
      <c r="AL30" s="32" t="str">
        <f aca="false">AC30</f>
        <v>NaNMC</v>
      </c>
      <c r="AM30" s="32" t="str">
        <f aca="false">AD30</f>
        <v>NaMVP</v>
      </c>
      <c r="AN30" s="32" t="str">
        <f aca="false">AE30</f>
        <v>NaMMO</v>
      </c>
      <c r="AO30" s="32" t="str">
        <f aca="false">AF30</f>
        <v>NaNMMT</v>
      </c>
      <c r="AP30" s="32" t="str">
        <f aca="false">AG30</f>
        <v>NaPBA</v>
      </c>
      <c r="AQ30" s="32" t="str">
        <f aca="false">AH30</f>
        <v>LiNMC</v>
      </c>
      <c r="AR30" s="32" t="str">
        <f aca="false">AI30</f>
        <v>LiFP</v>
      </c>
    </row>
    <row r="31" customFormat="false" ht="15" hidden="false" customHeight="false" outlineLevel="0" collapsed="false">
      <c r="D31" s="0" t="n">
        <v>100</v>
      </c>
      <c r="E31" s="14" t="n">
        <f aca="false">D$17*E$28/$D31</f>
        <v>118.116451097949</v>
      </c>
      <c r="F31" s="13" t="n">
        <f aca="false">G$17*F$28/$D31</f>
        <v>136.688955572057</v>
      </c>
      <c r="G31" s="13" t="n">
        <f aca="false">J$17*G$28/$D31</f>
        <v>82.2083748124611</v>
      </c>
      <c r="H31" s="13" t="n">
        <f aca="false">M$17*H$28/$D31</f>
        <v>86.9851177852319</v>
      </c>
      <c r="I31" s="13" t="n">
        <f aca="false">P$17*I$28/$D31</f>
        <v>108.025691212444</v>
      </c>
      <c r="J31" s="13" t="n">
        <f aca="false">S$17*J$28/$D31</f>
        <v>121.919514801699</v>
      </c>
      <c r="K31" s="13" t="n">
        <f aca="false">V$17*K$28/$D31</f>
        <v>97.898683260452</v>
      </c>
      <c r="M31" s="13" t="n">
        <f aca="false">D31</f>
        <v>100</v>
      </c>
      <c r="N31" s="13" t="n">
        <f aca="false">F$17*E$28/$D31</f>
        <v>74.6344167864061</v>
      </c>
      <c r="O31" s="13" t="n">
        <f aca="false">I$17*F$28/$D31</f>
        <v>124.001058670832</v>
      </c>
      <c r="P31" s="13" t="n">
        <f aca="false">L$17*G$28/$D31</f>
        <v>72.2503510085533</v>
      </c>
      <c r="Q31" s="13" t="n">
        <f aca="false">O$17*H$28/$D31</f>
        <v>64.0535071707267</v>
      </c>
      <c r="R31" s="13" t="n">
        <f aca="false">R$17*I$28/$D31</f>
        <v>91.7565493947187</v>
      </c>
      <c r="S31" s="13" t="n">
        <f aca="false">U$17*J$28/$D31</f>
        <v>74.612700328772</v>
      </c>
      <c r="T31" s="13" t="n">
        <f aca="false">X$17*K$28/$D31</f>
        <v>84.9801309703796</v>
      </c>
      <c r="AB31" s="0" t="n">
        <v>50</v>
      </c>
      <c r="AC31" s="14" t="n">
        <f aca="false">D$18*E$28/$D31</f>
        <v>0.157988091140745</v>
      </c>
      <c r="AD31" s="13" t="n">
        <f aca="false">G$18*F$28/$D31</f>
        <v>0.265736002327903</v>
      </c>
      <c r="AE31" s="13" t="n">
        <f aca="false">J$18*G$28/$D31</f>
        <v>0.0272855786474126</v>
      </c>
      <c r="AF31" s="13" t="n">
        <f aca="false">M$18*H$28/$D31</f>
        <v>0.0506386147808869</v>
      </c>
      <c r="AG31" s="13" t="n">
        <f aca="false">P$18*I$28/$D31</f>
        <v>0.0336680505551026</v>
      </c>
      <c r="AH31" s="13" t="n">
        <f aca="false">S$18*J$28/$D31</f>
        <v>0.283134963629163</v>
      </c>
      <c r="AI31" s="13" t="n">
        <f aca="false">V$18*K$28/$D31</f>
        <v>0.197133341925303</v>
      </c>
      <c r="AL31" s="14" t="n">
        <f aca="false">F$18*E$28/$D31</f>
        <v>0.049742731596546</v>
      </c>
      <c r="AM31" s="13" t="n">
        <f aca="false">I$18*F$28/$D31</f>
        <v>0.259253801038704</v>
      </c>
      <c r="AN31" s="13" t="n">
        <f aca="false">L$18*G$28/$D31</f>
        <v>0.0226054523425309</v>
      </c>
      <c r="AO31" s="13" t="n">
        <f aca="false">O$18*H$28/$D31</f>
        <v>0.0244964571607823</v>
      </c>
      <c r="AP31" s="13" t="n">
        <f aca="false">R$18*I$28/$D31</f>
        <v>0.0240347209182713</v>
      </c>
      <c r="AQ31" s="13" t="n">
        <f aca="false">U$18*J$28/$D31</f>
        <v>0.0519190979508227</v>
      </c>
      <c r="AR31" s="13" t="n">
        <f aca="false">X$18*K$28/$D31</f>
        <v>0.0517181668994655</v>
      </c>
    </row>
    <row r="32" customFormat="false" ht="15" hidden="false" customHeight="false" outlineLevel="0" collapsed="false">
      <c r="D32" s="0" t="n">
        <v>110</v>
      </c>
      <c r="E32" s="14" t="n">
        <f aca="false">D$17*E$28/$D32</f>
        <v>107.378591907227</v>
      </c>
      <c r="F32" s="13" t="n">
        <f aca="false">G$17*F$28/$D32</f>
        <v>124.262686883688</v>
      </c>
      <c r="G32" s="13" t="n">
        <f aca="false">J$17*G$28/$D32</f>
        <v>74.7348861931464</v>
      </c>
      <c r="H32" s="13" t="n">
        <f aca="false">M$17*H$28/$D32</f>
        <v>79.0773798047562</v>
      </c>
      <c r="I32" s="13" t="n">
        <f aca="false">P$17*I$28/$D32</f>
        <v>98.2051738294948</v>
      </c>
      <c r="J32" s="13" t="n">
        <f aca="false">S$17*J$28/$D32</f>
        <v>110.835922546999</v>
      </c>
      <c r="K32" s="13" t="n">
        <f aca="false">V$17*K$28/$D32</f>
        <v>88.9988029640472</v>
      </c>
      <c r="M32" s="13" t="n">
        <f aca="false">D32</f>
        <v>110</v>
      </c>
      <c r="N32" s="13" t="n">
        <f aca="false">F$17*E$28/$D32</f>
        <v>67.8494698058237</v>
      </c>
      <c r="O32" s="13" t="n">
        <f aca="false">I$17*F$28/$D32</f>
        <v>112.728235155301</v>
      </c>
      <c r="P32" s="13" t="n">
        <f aca="false">L$17*G$28/$D32</f>
        <v>65.682137280503</v>
      </c>
      <c r="Q32" s="13" t="n">
        <f aca="false">O$17*H$28/$D32</f>
        <v>58.230461064297</v>
      </c>
      <c r="R32" s="13" t="n">
        <f aca="false">R$17*I$28/$D32</f>
        <v>83.4150449042897</v>
      </c>
      <c r="S32" s="13" t="n">
        <f aca="false">U$17*J$28/$D32</f>
        <v>67.8297275716109</v>
      </c>
      <c r="T32" s="13" t="n">
        <f aca="false">X$17*K$28/$D32</f>
        <v>77.2546645185269</v>
      </c>
      <c r="AB32" s="0" t="n">
        <v>60</v>
      </c>
      <c r="AC32" s="14" t="n">
        <f aca="false">D$18*E$28/$D32</f>
        <v>0.143625537400677</v>
      </c>
      <c r="AD32" s="13" t="n">
        <f aca="false">G$18*F$28/$D32</f>
        <v>0.241578183934457</v>
      </c>
      <c r="AE32" s="13" t="n">
        <f aca="false">J$18*G$28/$D32</f>
        <v>0.0248050714976479</v>
      </c>
      <c r="AF32" s="13" t="n">
        <f aca="false">M$18*H$28/$D32</f>
        <v>0.0460351043462608</v>
      </c>
      <c r="AG32" s="13" t="n">
        <f aca="false">P$18*I$28/$D32</f>
        <v>0.0306073186864569</v>
      </c>
      <c r="AH32" s="13" t="n">
        <f aca="false">S$18*J$28/$D32</f>
        <v>0.257395421481058</v>
      </c>
      <c r="AI32" s="13" t="n">
        <f aca="false">V$18*K$28/$D32</f>
        <v>0.179212129023003</v>
      </c>
      <c r="AL32" s="14" t="n">
        <f aca="false">F$18*E$28/$D32</f>
        <v>0.0452206650877691</v>
      </c>
      <c r="AM32" s="13" t="n">
        <f aca="false">I$18*F$28/$D32</f>
        <v>0.235685273671549</v>
      </c>
      <c r="AN32" s="13" t="n">
        <f aca="false">L$18*G$28/$D32</f>
        <v>0.0205504112204826</v>
      </c>
      <c r="AO32" s="13" t="n">
        <f aca="false">O$18*H$28/$D32</f>
        <v>0.0222695065098021</v>
      </c>
      <c r="AP32" s="13" t="n">
        <f aca="false">R$18*I$28/$D32</f>
        <v>0.0218497462893376</v>
      </c>
      <c r="AQ32" s="13" t="n">
        <f aca="false">U$18*J$28/$D32</f>
        <v>0.0471991799552934</v>
      </c>
      <c r="AR32" s="13" t="n">
        <f aca="false">X$18*K$28/$D32</f>
        <v>0.0470165153631505</v>
      </c>
    </row>
    <row r="33" customFormat="false" ht="15" hidden="false" customHeight="false" outlineLevel="0" collapsed="false">
      <c r="D33" s="0" t="n">
        <v>120</v>
      </c>
      <c r="E33" s="14" t="n">
        <f aca="false">D$17*E$28/$D33</f>
        <v>98.4303759149579</v>
      </c>
      <c r="F33" s="13" t="n">
        <f aca="false">G$17*F$28/$D33</f>
        <v>113.907462976714</v>
      </c>
      <c r="G33" s="13" t="n">
        <f aca="false">J$17*G$28/$D33</f>
        <v>68.5069790103842</v>
      </c>
      <c r="H33" s="13" t="n">
        <f aca="false">M$17*H$28/$D33</f>
        <v>72.4875981543599</v>
      </c>
      <c r="I33" s="13" t="n">
        <f aca="false">P$17*I$28/$D33</f>
        <v>90.0214093437036</v>
      </c>
      <c r="J33" s="13" t="n">
        <f aca="false">S$17*J$28/$D33</f>
        <v>101.599595668083</v>
      </c>
      <c r="K33" s="13" t="n">
        <f aca="false">V$17*K$28/$D33</f>
        <v>81.5822360503766</v>
      </c>
      <c r="M33" s="13" t="n">
        <f aca="false">D33</f>
        <v>120</v>
      </c>
      <c r="N33" s="13" t="n">
        <f aca="false">F$17*E$28/$D33</f>
        <v>62.1953473220051</v>
      </c>
      <c r="O33" s="13" t="n">
        <f aca="false">I$17*F$28/$D33</f>
        <v>103.334215559026</v>
      </c>
      <c r="P33" s="13" t="n">
        <f aca="false">L$17*G$28/$D33</f>
        <v>60.2086258404611</v>
      </c>
      <c r="Q33" s="13" t="n">
        <f aca="false">O$17*H$28/$D33</f>
        <v>53.3779226422722</v>
      </c>
      <c r="R33" s="13" t="n">
        <f aca="false">R$17*I$28/$D33</f>
        <v>76.4637911622656</v>
      </c>
      <c r="S33" s="13" t="n">
        <f aca="false">U$17*J$28/$D33</f>
        <v>62.1772502739766</v>
      </c>
      <c r="T33" s="13" t="n">
        <f aca="false">X$17*K$28/$D33</f>
        <v>70.8167758086496</v>
      </c>
      <c r="AB33" s="0" t="n">
        <v>70</v>
      </c>
      <c r="AC33" s="14" t="n">
        <f aca="false">D$18*E$28/$D33</f>
        <v>0.131656742617287</v>
      </c>
      <c r="AD33" s="13" t="n">
        <f aca="false">G$18*F$28/$D33</f>
        <v>0.221446668606586</v>
      </c>
      <c r="AE33" s="13" t="n">
        <f aca="false">J$18*G$28/$D33</f>
        <v>0.0227379822061772</v>
      </c>
      <c r="AF33" s="13" t="n">
        <f aca="false">M$18*H$28/$D33</f>
        <v>0.0421988456507391</v>
      </c>
      <c r="AG33" s="13" t="n">
        <f aca="false">P$18*I$28/$D33</f>
        <v>0.0280567087959188</v>
      </c>
      <c r="AH33" s="13" t="n">
        <f aca="false">S$18*J$28/$D33</f>
        <v>0.235945803024303</v>
      </c>
      <c r="AI33" s="13" t="n">
        <f aca="false">V$18*K$28/$D33</f>
        <v>0.164277784937753</v>
      </c>
      <c r="AL33" s="14" t="n">
        <f aca="false">F$18*E$28/$D33</f>
        <v>0.041452276330455</v>
      </c>
      <c r="AM33" s="13" t="n">
        <f aca="false">I$18*F$28/$D33</f>
        <v>0.21604483419892</v>
      </c>
      <c r="AN33" s="13" t="n">
        <f aca="false">L$18*G$28/$D33</f>
        <v>0.0188378769521091</v>
      </c>
      <c r="AO33" s="13" t="n">
        <f aca="false">O$18*H$28/$D33</f>
        <v>0.0204137143006519</v>
      </c>
      <c r="AP33" s="13" t="n">
        <f aca="false">R$18*I$28/$D33</f>
        <v>0.0200289340985594</v>
      </c>
      <c r="AQ33" s="13" t="n">
        <f aca="false">U$18*J$28/$D33</f>
        <v>0.0432659149590189</v>
      </c>
      <c r="AR33" s="13" t="n">
        <f aca="false">X$18*K$28/$D33</f>
        <v>0.0430984724162213</v>
      </c>
    </row>
    <row r="34" customFormat="false" ht="15" hidden="false" customHeight="false" outlineLevel="0" collapsed="false">
      <c r="D34" s="0" t="n">
        <v>130</v>
      </c>
      <c r="E34" s="14" t="n">
        <f aca="false">D$17*E$28/$D34</f>
        <v>90.8588085368842</v>
      </c>
      <c r="F34" s="13" t="n">
        <f aca="false">G$17*F$28/$D34</f>
        <v>105.145350440044</v>
      </c>
      <c r="G34" s="13" t="n">
        <f aca="false">J$17*G$28/$D34</f>
        <v>63.2372113942008</v>
      </c>
      <c r="H34" s="13" t="n">
        <f aca="false">M$17*H$28/$D34</f>
        <v>66.911629065563</v>
      </c>
      <c r="I34" s="13" t="n">
        <f aca="false">P$17*I$28/$D34</f>
        <v>83.0966855480341</v>
      </c>
      <c r="J34" s="13" t="n">
        <f aca="false">S$17*J$28/$D34</f>
        <v>93.7842421551532</v>
      </c>
      <c r="K34" s="13" t="n">
        <f aca="false">V$17*K$28/$D34</f>
        <v>75.3066794311169</v>
      </c>
      <c r="M34" s="13" t="n">
        <f aca="false">D34</f>
        <v>130</v>
      </c>
      <c r="N34" s="13" t="n">
        <f aca="false">F$17*E$28/$D34</f>
        <v>57.411089835697</v>
      </c>
      <c r="O34" s="13" t="n">
        <f aca="false">I$17*F$28/$D34</f>
        <v>95.3854297467935</v>
      </c>
      <c r="P34" s="13" t="n">
        <f aca="false">L$17*G$28/$D34</f>
        <v>55.5771930835026</v>
      </c>
      <c r="Q34" s="13" t="n">
        <f aca="false">O$17*H$28/$D34</f>
        <v>49.2719285928667</v>
      </c>
      <c r="R34" s="13" t="n">
        <f aca="false">R$17*I$28/$D34</f>
        <v>70.5819610728605</v>
      </c>
      <c r="S34" s="13" t="n">
        <f aca="false">U$17*J$28/$D34</f>
        <v>57.3943848682861</v>
      </c>
      <c r="T34" s="13" t="n">
        <f aca="false">X$17*K$28/$D34</f>
        <v>65.3693315156766</v>
      </c>
      <c r="AB34" s="0" t="n">
        <v>80</v>
      </c>
      <c r="AC34" s="14" t="n">
        <f aca="false">D$18*E$28/$D34</f>
        <v>0.121529300877496</v>
      </c>
      <c r="AD34" s="13" t="n">
        <f aca="false">G$18*F$28/$D34</f>
        <v>0.204412309483002</v>
      </c>
      <c r="AE34" s="13" t="n">
        <f aca="false">J$18*G$28/$D34</f>
        <v>0.0209889066518559</v>
      </c>
      <c r="AF34" s="13" t="n">
        <f aca="false">M$18*H$28/$D34</f>
        <v>0.0389527806006822</v>
      </c>
      <c r="AG34" s="13" t="n">
        <f aca="false">P$18*I$28/$D34</f>
        <v>0.025898500427002</v>
      </c>
      <c r="AH34" s="13" t="n">
        <f aca="false">S$18*J$28/$D34</f>
        <v>0.217796125868587</v>
      </c>
      <c r="AI34" s="13" t="n">
        <f aca="false">V$18*K$28/$D34</f>
        <v>0.151641032250233</v>
      </c>
      <c r="AL34" s="14" t="n">
        <f aca="false">F$18*E$28/$D34</f>
        <v>0.0382636396896508</v>
      </c>
      <c r="AM34" s="13" t="n">
        <f aca="false">I$18*F$28/$D34</f>
        <v>0.199426000799003</v>
      </c>
      <c r="AN34" s="13" t="n">
        <f aca="false">L$18*G$28/$D34</f>
        <v>0.0173888094942545</v>
      </c>
      <c r="AO34" s="13" t="n">
        <f aca="false">O$18*H$28/$D34</f>
        <v>0.0188434285852171</v>
      </c>
      <c r="AP34" s="13" t="n">
        <f aca="false">R$18*I$28/$D34</f>
        <v>0.0184882468602087</v>
      </c>
      <c r="AQ34" s="13" t="n">
        <f aca="false">U$18*J$28/$D34</f>
        <v>0.039937767654479</v>
      </c>
      <c r="AR34" s="13" t="n">
        <f aca="false">X$18*K$28/$D34</f>
        <v>0.0397832053072812</v>
      </c>
    </row>
    <row r="35" customFormat="false" ht="15" hidden="false" customHeight="false" outlineLevel="0" collapsed="false">
      <c r="D35" s="0" t="n">
        <v>140</v>
      </c>
      <c r="E35" s="14" t="n">
        <f aca="false">D$17*E$28/$D35</f>
        <v>84.3688936413925</v>
      </c>
      <c r="F35" s="13" t="n">
        <f aca="false">G$17*F$28/$D35</f>
        <v>97.6349682657551</v>
      </c>
      <c r="G35" s="13" t="n">
        <f aca="false">J$17*G$28/$D35</f>
        <v>58.7202677231865</v>
      </c>
      <c r="H35" s="13" t="n">
        <f aca="false">M$17*H$28/$D35</f>
        <v>62.1322269894513</v>
      </c>
      <c r="I35" s="13" t="n">
        <f aca="false">P$17*I$28/$D35</f>
        <v>77.1612080088888</v>
      </c>
      <c r="J35" s="13" t="n">
        <f aca="false">S$17*J$28/$D35</f>
        <v>87.0853677154994</v>
      </c>
      <c r="K35" s="13" t="n">
        <f aca="false">V$17*K$28/$D35</f>
        <v>69.9276309003228</v>
      </c>
      <c r="M35" s="13" t="n">
        <f aca="false">D35</f>
        <v>140</v>
      </c>
      <c r="N35" s="13" t="n">
        <f aca="false">F$17*E$28/$D35</f>
        <v>53.3102977045758</v>
      </c>
      <c r="O35" s="13" t="n">
        <f aca="false">I$17*F$28/$D35</f>
        <v>88.5721847648796</v>
      </c>
      <c r="P35" s="13" t="n">
        <f aca="false">L$17*G$28/$D35</f>
        <v>51.6073935775381</v>
      </c>
      <c r="Q35" s="13" t="n">
        <f aca="false">O$17*H$28/$D35</f>
        <v>45.7525051219476</v>
      </c>
      <c r="R35" s="13" t="n">
        <f aca="false">R$17*I$28/$D35</f>
        <v>65.5403924247991</v>
      </c>
      <c r="S35" s="13" t="n">
        <f aca="false">U$17*J$28/$D35</f>
        <v>53.2947859491228</v>
      </c>
      <c r="T35" s="13" t="n">
        <f aca="false">X$17*K$28/$D35</f>
        <v>60.7000935502711</v>
      </c>
      <c r="AB35" s="0" t="n">
        <v>90</v>
      </c>
      <c r="AC35" s="14" t="n">
        <f aca="false">D$18*E$28/$D35</f>
        <v>0.112848636529103</v>
      </c>
      <c r="AD35" s="13" t="n">
        <f aca="false">G$18*F$28/$D35</f>
        <v>0.189811430234216</v>
      </c>
      <c r="AE35" s="13" t="n">
        <f aca="false">J$18*G$28/$D35</f>
        <v>0.0194896990338662</v>
      </c>
      <c r="AF35" s="13" t="n">
        <f aca="false">M$18*H$28/$D35</f>
        <v>0.0361704391292049</v>
      </c>
      <c r="AG35" s="13" t="n">
        <f aca="false">P$18*I$28/$D35</f>
        <v>0.024048607539359</v>
      </c>
      <c r="AH35" s="13" t="n">
        <f aca="false">S$18*J$28/$D35</f>
        <v>0.202239259735117</v>
      </c>
      <c r="AI35" s="13" t="n">
        <f aca="false">V$18*K$28/$D35</f>
        <v>0.140809529946645</v>
      </c>
      <c r="AL35" s="14" t="n">
        <f aca="false">F$18*E$28/$D35</f>
        <v>0.0355305225689614</v>
      </c>
      <c r="AM35" s="13" t="n">
        <f aca="false">I$18*F$28/$D35</f>
        <v>0.185181286456217</v>
      </c>
      <c r="AN35" s="13" t="n">
        <f aca="false">L$18*G$28/$D35</f>
        <v>0.0161467516732363</v>
      </c>
      <c r="AO35" s="13" t="n">
        <f aca="false">O$18*H$28/$D35</f>
        <v>0.0174974694005588</v>
      </c>
      <c r="AP35" s="13" t="n">
        <f aca="false">R$18*I$28/$D35</f>
        <v>0.0171676577987652</v>
      </c>
      <c r="AQ35" s="13" t="n">
        <f aca="false">U$18*J$28/$D35</f>
        <v>0.0370850699648734</v>
      </c>
      <c r="AR35" s="13" t="n">
        <f aca="false">X$18*K$28/$D35</f>
        <v>0.0369415477853325</v>
      </c>
    </row>
    <row r="36" customFormat="false" ht="15" hidden="false" customHeight="false" outlineLevel="0" collapsed="false">
      <c r="D36" s="0" t="n">
        <v>150</v>
      </c>
      <c r="E36" s="14" t="n">
        <f aca="false">D$17*E$28/$D36</f>
        <v>78.7443007319663</v>
      </c>
      <c r="F36" s="13" t="n">
        <f aca="false">G$17*F$28/$D36</f>
        <v>91.1259703813714</v>
      </c>
      <c r="G36" s="13" t="n">
        <f aca="false">J$17*G$28/$D36</f>
        <v>54.8055832083074</v>
      </c>
      <c r="H36" s="13" t="n">
        <f aca="false">M$17*H$28/$D36</f>
        <v>57.9900785234879</v>
      </c>
      <c r="I36" s="13" t="n">
        <f aca="false">P$17*I$28/$D36</f>
        <v>72.0171274749629</v>
      </c>
      <c r="J36" s="13" t="n">
        <f aca="false">S$17*J$28/$D36</f>
        <v>81.2796765344661</v>
      </c>
      <c r="K36" s="13" t="n">
        <f aca="false">V$17*K$28/$D36</f>
        <v>65.2657888403013</v>
      </c>
      <c r="M36" s="13" t="n">
        <f aca="false">D36</f>
        <v>150</v>
      </c>
      <c r="N36" s="13" t="n">
        <f aca="false">F$17*E$28/$D36</f>
        <v>49.7562778576041</v>
      </c>
      <c r="O36" s="13" t="n">
        <f aca="false">I$17*F$28/$D36</f>
        <v>82.667372447221</v>
      </c>
      <c r="P36" s="13" t="n">
        <f aca="false">L$17*G$28/$D36</f>
        <v>48.1669006723689</v>
      </c>
      <c r="Q36" s="13" t="n">
        <f aca="false">O$17*H$28/$D36</f>
        <v>42.7023381138178</v>
      </c>
      <c r="R36" s="13" t="n">
        <f aca="false">R$17*I$28/$D36</f>
        <v>61.1710329298125</v>
      </c>
      <c r="S36" s="13" t="n">
        <f aca="false">U$17*J$28/$D36</f>
        <v>49.7418002191813</v>
      </c>
      <c r="T36" s="13" t="n">
        <f aca="false">X$17*K$28/$D36</f>
        <v>56.6534206469197</v>
      </c>
      <c r="AB36" s="0" t="n">
        <v>100</v>
      </c>
      <c r="AC36" s="14" t="n">
        <f aca="false">D$18*E$28/$D36</f>
        <v>0.10532539409383</v>
      </c>
      <c r="AD36" s="13" t="n">
        <f aca="false">G$18*F$28/$D36</f>
        <v>0.177157334885268</v>
      </c>
      <c r="AE36" s="13" t="n">
        <f aca="false">J$18*G$28/$D36</f>
        <v>0.0181903857649418</v>
      </c>
      <c r="AF36" s="13" t="n">
        <f aca="false">M$18*H$28/$D36</f>
        <v>0.0337590765205913</v>
      </c>
      <c r="AG36" s="13" t="n">
        <f aca="false">P$18*I$28/$D36</f>
        <v>0.022445367036735</v>
      </c>
      <c r="AH36" s="13" t="n">
        <f aca="false">S$18*J$28/$D36</f>
        <v>0.188756642419442</v>
      </c>
      <c r="AI36" s="13" t="n">
        <f aca="false">V$18*K$28/$D36</f>
        <v>0.131422227950202</v>
      </c>
      <c r="AL36" s="14" t="n">
        <f aca="false">F$18*E$28/$D36</f>
        <v>0.033161821064364</v>
      </c>
      <c r="AM36" s="13" t="n">
        <f aca="false">I$18*F$28/$D36</f>
        <v>0.172835867359136</v>
      </c>
      <c r="AN36" s="13" t="n">
        <f aca="false">L$18*G$28/$D36</f>
        <v>0.0150703015616872</v>
      </c>
      <c r="AO36" s="13" t="n">
        <f aca="false">O$18*H$28/$D36</f>
        <v>0.0163309714405215</v>
      </c>
      <c r="AP36" s="13" t="n">
        <f aca="false">R$18*I$28/$D36</f>
        <v>0.0160231472788476</v>
      </c>
      <c r="AQ36" s="13" t="n">
        <f aca="false">U$18*J$28/$D36</f>
        <v>0.0346127319672152</v>
      </c>
      <c r="AR36" s="13" t="n">
        <f aca="false">X$18*K$28/$D36</f>
        <v>0.034478777932977</v>
      </c>
    </row>
    <row r="37" customFormat="false" ht="15" hidden="false" customHeight="false" outlineLevel="0" collapsed="false">
      <c r="D37" s="0" t="n">
        <v>160</v>
      </c>
      <c r="E37" s="14" t="n">
        <f aca="false">D$17*E$28/$D37</f>
        <v>73.8227819362184</v>
      </c>
      <c r="F37" s="13" t="n">
        <f aca="false">G$17*F$28/$D37</f>
        <v>85.4305972325357</v>
      </c>
      <c r="G37" s="13" t="n">
        <f aca="false">J$17*G$28/$D37</f>
        <v>51.3802342577882</v>
      </c>
      <c r="H37" s="13" t="n">
        <f aca="false">M$17*H$28/$D37</f>
        <v>54.3656986157699</v>
      </c>
      <c r="I37" s="13" t="n">
        <f aca="false">P$17*I$28/$D37</f>
        <v>67.5160570077777</v>
      </c>
      <c r="J37" s="13" t="n">
        <f aca="false">S$17*J$28/$D37</f>
        <v>76.199696751062</v>
      </c>
      <c r="K37" s="13" t="n">
        <f aca="false">V$17*K$28/$D37</f>
        <v>61.1866770377825</v>
      </c>
      <c r="M37" s="13" t="n">
        <f aca="false">D37</f>
        <v>160</v>
      </c>
      <c r="N37" s="13" t="n">
        <f aca="false">F$17*E$28/$D37</f>
        <v>46.6465104915038</v>
      </c>
      <c r="O37" s="13" t="n">
        <f aca="false">I$17*F$28/$D37</f>
        <v>77.5006616692697</v>
      </c>
      <c r="P37" s="13" t="n">
        <f aca="false">L$17*G$28/$D37</f>
        <v>45.1564693803458</v>
      </c>
      <c r="Q37" s="13" t="n">
        <f aca="false">O$17*H$28/$D37</f>
        <v>40.0334419817042</v>
      </c>
      <c r="R37" s="13" t="n">
        <f aca="false">R$17*I$28/$D37</f>
        <v>57.3478433716992</v>
      </c>
      <c r="S37" s="13" t="n">
        <f aca="false">U$17*J$28/$D37</f>
        <v>46.6329377054825</v>
      </c>
      <c r="T37" s="13" t="n">
        <f aca="false">X$17*K$28/$D37</f>
        <v>53.1125818564872</v>
      </c>
      <c r="AB37" s="0" t="n">
        <v>110</v>
      </c>
      <c r="AC37" s="14" t="n">
        <f aca="false">D$18*E$28/$D37</f>
        <v>0.0987425569629655</v>
      </c>
      <c r="AD37" s="13" t="n">
        <f aca="false">G$18*F$28/$D37</f>
        <v>0.166085001454939</v>
      </c>
      <c r="AE37" s="13" t="n">
        <f aca="false">J$18*G$28/$D37</f>
        <v>0.0170534866546329</v>
      </c>
      <c r="AF37" s="13" t="n">
        <f aca="false">M$18*H$28/$D37</f>
        <v>0.0316491342380543</v>
      </c>
      <c r="AG37" s="13" t="n">
        <f aca="false">P$18*I$28/$D37</f>
        <v>0.0210425315969391</v>
      </c>
      <c r="AH37" s="13" t="n">
        <f aca="false">S$18*J$28/$D37</f>
        <v>0.176959352268227</v>
      </c>
      <c r="AI37" s="13" t="n">
        <f aca="false">V$18*K$28/$D37</f>
        <v>0.123208338703315</v>
      </c>
      <c r="AL37" s="14" t="n">
        <f aca="false">F$18*E$28/$D37</f>
        <v>0.0310892072478412</v>
      </c>
      <c r="AM37" s="13" t="n">
        <f aca="false">I$18*F$28/$D37</f>
        <v>0.16203362564919</v>
      </c>
      <c r="AN37" s="13" t="n">
        <f aca="false">L$18*G$28/$D37</f>
        <v>0.0141284077140818</v>
      </c>
      <c r="AO37" s="13" t="n">
        <f aca="false">O$18*H$28/$D37</f>
        <v>0.0153102857254889</v>
      </c>
      <c r="AP37" s="13" t="n">
        <f aca="false">R$18*I$28/$D37</f>
        <v>0.0150217005739196</v>
      </c>
      <c r="AQ37" s="13" t="n">
        <f aca="false">U$18*J$28/$D37</f>
        <v>0.0324494362192642</v>
      </c>
      <c r="AR37" s="13" t="n">
        <f aca="false">X$18*K$28/$D37</f>
        <v>0.032323854312166</v>
      </c>
    </row>
    <row r="38" customFormat="false" ht="15" hidden="false" customHeight="false" outlineLevel="0" collapsed="false">
      <c r="D38" s="0" t="n">
        <v>170</v>
      </c>
      <c r="E38" s="14" t="n">
        <f aca="false">D$17*E$28/$D38</f>
        <v>69.480265351735</v>
      </c>
      <c r="F38" s="13" t="n">
        <f aca="false">G$17*F$28/$D38</f>
        <v>80.405267983563</v>
      </c>
      <c r="G38" s="13" t="n">
        <f aca="false">J$17*G$28/$D38</f>
        <v>48.3578675367418</v>
      </c>
      <c r="H38" s="13" t="n">
        <f aca="false">M$17*H$28/$D38</f>
        <v>51.167716344254</v>
      </c>
      <c r="I38" s="13" t="n">
        <f aca="false">P$17*I$28/$D38</f>
        <v>63.5445242426143</v>
      </c>
      <c r="J38" s="13" t="n">
        <f aca="false">S$17*J$28/$D38</f>
        <v>71.7173616480583</v>
      </c>
      <c r="K38" s="13" t="n">
        <f aca="false">V$17*K$28/$D38</f>
        <v>57.5874607414423</v>
      </c>
      <c r="M38" s="13" t="n">
        <f aca="false">D38</f>
        <v>170</v>
      </c>
      <c r="N38" s="13" t="n">
        <f aca="false">F$17*E$28/$D38</f>
        <v>43.9025981096507</v>
      </c>
      <c r="O38" s="13" t="n">
        <f aca="false">I$17*F$28/$D38</f>
        <v>72.9417992181362</v>
      </c>
      <c r="P38" s="13" t="n">
        <f aca="false">L$17*G$28/$D38</f>
        <v>42.5002064756196</v>
      </c>
      <c r="Q38" s="13" t="n">
        <f aca="false">O$17*H$28/$D38</f>
        <v>37.6785336298392</v>
      </c>
      <c r="R38" s="13" t="n">
        <f aca="false">R$17*I$28/$D38</f>
        <v>53.9744408204228</v>
      </c>
      <c r="S38" s="13" t="n">
        <f aca="false">U$17*J$28/$D38</f>
        <v>43.889823722807</v>
      </c>
      <c r="T38" s="13" t="n">
        <f aca="false">X$17*K$28/$D38</f>
        <v>49.9883123355174</v>
      </c>
      <c r="AB38" s="0" t="n">
        <v>120</v>
      </c>
      <c r="AC38" s="14" t="n">
        <f aca="false">D$18*E$28/$D38</f>
        <v>0.0929341712592616</v>
      </c>
      <c r="AD38" s="13" t="n">
        <f aca="false">G$18*F$28/$D38</f>
        <v>0.156315295487002</v>
      </c>
      <c r="AE38" s="13" t="n">
        <f aca="false">J$18*G$28/$D38</f>
        <v>0.016050340380831</v>
      </c>
      <c r="AF38" s="13" t="n">
        <f aca="false">M$18*H$28/$D38</f>
        <v>0.0297874204593452</v>
      </c>
      <c r="AG38" s="13" t="n">
        <f aca="false">P$18*I$28/$D38</f>
        <v>0.0198047356206486</v>
      </c>
      <c r="AH38" s="13" t="n">
        <f aca="false">S$18*J$28/$D38</f>
        <v>0.16654997860539</v>
      </c>
      <c r="AI38" s="13" t="n">
        <f aca="false">V$18*K$28/$D38</f>
        <v>0.115960789367826</v>
      </c>
      <c r="AL38" s="14" t="n">
        <f aca="false">F$18*E$28/$D38</f>
        <v>0.0292604303509094</v>
      </c>
      <c r="AM38" s="13" t="n">
        <f aca="false">I$18*F$28/$D38</f>
        <v>0.15250223590512</v>
      </c>
      <c r="AN38" s="13" t="n">
        <f aca="false">L$18*G$28/$D38</f>
        <v>0.0132973249073711</v>
      </c>
      <c r="AO38" s="13" t="n">
        <f aca="false">O$18*H$28/$D38</f>
        <v>0.0144096806828131</v>
      </c>
      <c r="AP38" s="13" t="n">
        <f aca="false">R$18*I$28/$D38</f>
        <v>0.0141380711283949</v>
      </c>
      <c r="AQ38" s="13" t="n">
        <f aca="false">U$18*J$28/$D38</f>
        <v>0.0305406458534251</v>
      </c>
      <c r="AR38" s="13" t="n">
        <f aca="false">X$18*K$28/$D38</f>
        <v>0.0304224511173327</v>
      </c>
    </row>
    <row r="39" customFormat="false" ht="15" hidden="false" customHeight="false" outlineLevel="0" collapsed="false">
      <c r="D39" s="0" t="n">
        <v>180</v>
      </c>
      <c r="E39" s="14" t="n">
        <f aca="false">D$17*E$28/$D39</f>
        <v>65.6202506099719</v>
      </c>
      <c r="F39" s="13" t="n">
        <f aca="false">G$17*F$28/$D39</f>
        <v>75.9383086511428</v>
      </c>
      <c r="G39" s="13" t="n">
        <f aca="false">J$17*G$28/$D39</f>
        <v>45.6713193402561</v>
      </c>
      <c r="H39" s="13" t="n">
        <f aca="false">M$17*H$28/$D39</f>
        <v>48.3250654362399</v>
      </c>
      <c r="I39" s="13" t="n">
        <f aca="false">P$17*I$28/$D39</f>
        <v>60.0142728958024</v>
      </c>
      <c r="J39" s="13" t="n">
        <f aca="false">S$17*J$28/$D39</f>
        <v>67.7330637787218</v>
      </c>
      <c r="K39" s="13" t="n">
        <f aca="false">V$17*K$28/$D39</f>
        <v>54.3881573669178</v>
      </c>
      <c r="M39" s="13" t="n">
        <f aca="false">D39</f>
        <v>180</v>
      </c>
      <c r="N39" s="13" t="n">
        <f aca="false">F$17*E$28/$D39</f>
        <v>41.4635648813367</v>
      </c>
      <c r="O39" s="13" t="n">
        <f aca="false">I$17*F$28/$D39</f>
        <v>68.8894770393508</v>
      </c>
      <c r="P39" s="13" t="n">
        <f aca="false">L$17*G$28/$D39</f>
        <v>40.1390838936407</v>
      </c>
      <c r="Q39" s="13" t="n">
        <f aca="false">O$17*H$28/$D39</f>
        <v>35.5852817615148</v>
      </c>
      <c r="R39" s="13" t="n">
        <f aca="false">R$17*I$28/$D39</f>
        <v>50.9758607748437</v>
      </c>
      <c r="S39" s="13" t="n">
        <f aca="false">U$17*J$28/$D39</f>
        <v>41.4515001826511</v>
      </c>
      <c r="T39" s="13" t="n">
        <f aca="false">X$17*K$28/$D39</f>
        <v>47.2111838724331</v>
      </c>
      <c r="AB39" s="0" t="n">
        <v>130</v>
      </c>
      <c r="AC39" s="14" t="n">
        <f aca="false">D$18*E$28/$D39</f>
        <v>0.0877711617448582</v>
      </c>
      <c r="AD39" s="13" t="n">
        <f aca="false">G$18*F$28/$D39</f>
        <v>0.14763111240439</v>
      </c>
      <c r="AE39" s="13" t="n">
        <f aca="false">J$18*G$28/$D39</f>
        <v>0.0151586548041181</v>
      </c>
      <c r="AF39" s="13" t="n">
        <f aca="false">M$18*H$28/$D39</f>
        <v>0.0281325637671594</v>
      </c>
      <c r="AG39" s="13" t="n">
        <f aca="false">P$18*I$28/$D39</f>
        <v>0.0187044725306125</v>
      </c>
      <c r="AH39" s="13" t="n">
        <f aca="false">S$18*J$28/$D39</f>
        <v>0.157297202016202</v>
      </c>
      <c r="AI39" s="13" t="n">
        <f aca="false">V$18*K$28/$D39</f>
        <v>0.109518523291835</v>
      </c>
      <c r="AL39" s="14" t="n">
        <f aca="false">F$18*E$28/$D39</f>
        <v>0.02763485088697</v>
      </c>
      <c r="AM39" s="13" t="n">
        <f aca="false">I$18*F$28/$D39</f>
        <v>0.144029889465947</v>
      </c>
      <c r="AN39" s="13" t="n">
        <f aca="false">L$18*G$28/$D39</f>
        <v>0.0125585846347394</v>
      </c>
      <c r="AO39" s="13" t="n">
        <f aca="false">O$18*H$28/$D39</f>
        <v>0.0136091428671013</v>
      </c>
      <c r="AP39" s="13" t="n">
        <f aca="false">R$18*I$28/$D39</f>
        <v>0.013352622732373</v>
      </c>
      <c r="AQ39" s="13" t="n">
        <f aca="false">U$18*J$28/$D39</f>
        <v>0.0288439433060126</v>
      </c>
      <c r="AR39" s="13" t="n">
        <f aca="false">X$18*K$28/$D39</f>
        <v>0.0287323149441475</v>
      </c>
    </row>
    <row r="40" customFormat="false" ht="15" hidden="false" customHeight="false" outlineLevel="0" collapsed="false">
      <c r="D40" s="0" t="n">
        <v>190</v>
      </c>
      <c r="E40" s="14" t="n">
        <f aca="false">D$17*E$28/$D40</f>
        <v>62.1665532094471</v>
      </c>
      <c r="F40" s="13" t="n">
        <f aca="false">G$17*F$28/$D40</f>
        <v>71.9415555642406</v>
      </c>
      <c r="G40" s="13" t="n">
        <f aca="false">J$17*G$28/$D40</f>
        <v>43.267565690769</v>
      </c>
      <c r="H40" s="13" t="n">
        <f aca="false">M$17*H$28/$D40</f>
        <v>45.7816409395957</v>
      </c>
      <c r="I40" s="13" t="n">
        <f aca="false">P$17*I$28/$D40</f>
        <v>56.8556269539181</v>
      </c>
      <c r="J40" s="13" t="n">
        <f aca="false">S$17*J$28/$D40</f>
        <v>64.1681656851048</v>
      </c>
      <c r="K40" s="13" t="n">
        <f aca="false">V$17*K$28/$D40</f>
        <v>51.5256227686589</v>
      </c>
      <c r="M40" s="13" t="n">
        <f aca="false">D40</f>
        <v>190</v>
      </c>
      <c r="N40" s="13" t="n">
        <f aca="false">F$17*E$28/$D40</f>
        <v>39.2812719928453</v>
      </c>
      <c r="O40" s="13" t="n">
        <f aca="false">I$17*F$28/$D40</f>
        <v>65.2637150899113</v>
      </c>
      <c r="P40" s="13" t="n">
        <f aca="false">L$17*G$28/$D40</f>
        <v>38.0265005308175</v>
      </c>
      <c r="Q40" s="13" t="n">
        <f aca="false">O$17*H$28/$D40</f>
        <v>33.7123721951193</v>
      </c>
      <c r="R40" s="13" t="n">
        <f aca="false">R$17*I$28/$D40</f>
        <v>48.2929207340625</v>
      </c>
      <c r="S40" s="13" t="n">
        <f aca="false">U$17*J$28/$D40</f>
        <v>39.269842278301</v>
      </c>
      <c r="T40" s="13" t="n">
        <f aca="false">X$17*K$28/$D40</f>
        <v>44.7263847212524</v>
      </c>
      <c r="AB40" s="0" t="n">
        <v>140</v>
      </c>
      <c r="AC40" s="14" t="n">
        <f aca="false">D$18*E$28/$D40</f>
        <v>0.0831516269161815</v>
      </c>
      <c r="AD40" s="13" t="n">
        <f aca="false">G$18*F$28/$D40</f>
        <v>0.139861053856791</v>
      </c>
      <c r="AE40" s="13" t="n">
        <f aca="false">J$18*G$28/$D40</f>
        <v>0.0143608308670593</v>
      </c>
      <c r="AF40" s="13" t="n">
        <f aca="false">M$18*H$28/$D40</f>
        <v>0.0266519025162563</v>
      </c>
      <c r="AG40" s="13" t="n">
        <f aca="false">P$18*I$28/$D40</f>
        <v>0.0177200266079487</v>
      </c>
      <c r="AH40" s="13" t="n">
        <f aca="false">S$18*J$28/$D40</f>
        <v>0.149018401910086</v>
      </c>
      <c r="AI40" s="13" t="n">
        <f aca="false">V$18*K$28/$D40</f>
        <v>0.103754390487002</v>
      </c>
      <c r="AL40" s="14" t="n">
        <f aca="false">F$18*E$28/$D40</f>
        <v>0.0261803850508137</v>
      </c>
      <c r="AM40" s="13" t="n">
        <f aca="false">I$18*F$28/$D40</f>
        <v>0.136449368967739</v>
      </c>
      <c r="AN40" s="13" t="n">
        <f aca="false">L$18*G$28/$D40</f>
        <v>0.0118976064960689</v>
      </c>
      <c r="AO40" s="13" t="n">
        <f aca="false">O$18*H$28/$D40</f>
        <v>0.0128928721898854</v>
      </c>
      <c r="AP40" s="13" t="n">
        <f aca="false">R$18*I$28/$D40</f>
        <v>0.0126498531148797</v>
      </c>
      <c r="AQ40" s="13" t="n">
        <f aca="false">U$18*J$28/$D40</f>
        <v>0.0273258410267488</v>
      </c>
      <c r="AR40" s="13" t="n">
        <f aca="false">X$18*K$28/$D40</f>
        <v>0.027220087841824</v>
      </c>
    </row>
    <row r="41" customFormat="false" ht="15" hidden="false" customHeight="false" outlineLevel="0" collapsed="false">
      <c r="D41" s="0" t="n">
        <v>200</v>
      </c>
      <c r="E41" s="14" t="n">
        <f aca="false">D$17*E$28/$D41</f>
        <v>59.0582255489747</v>
      </c>
      <c r="F41" s="13" t="n">
        <f aca="false">G$17*F$28/$D41</f>
        <v>68.3444777860285</v>
      </c>
      <c r="G41" s="13" t="n">
        <f aca="false">J$17*G$28/$D41</f>
        <v>41.1041874062305</v>
      </c>
      <c r="H41" s="13" t="n">
        <f aca="false">M$17*H$28/$D41</f>
        <v>43.4925588926159</v>
      </c>
      <c r="I41" s="13" t="n">
        <f aca="false">P$17*I$28/$D41</f>
        <v>54.0128456062222</v>
      </c>
      <c r="J41" s="13" t="n">
        <f aca="false">S$17*J$28/$D41</f>
        <v>60.9597574008496</v>
      </c>
      <c r="K41" s="13" t="n">
        <f aca="false">V$17*K$28/$D41</f>
        <v>48.949341630226</v>
      </c>
      <c r="M41" s="13" t="n">
        <f aca="false">D41</f>
        <v>200</v>
      </c>
      <c r="N41" s="13" t="n">
        <f aca="false">F$17*E$28/$D41</f>
        <v>37.3172083932031</v>
      </c>
      <c r="O41" s="13" t="n">
        <f aca="false">I$17*F$28/$D41</f>
        <v>62.0005293354158</v>
      </c>
      <c r="P41" s="13" t="n">
        <f aca="false">L$17*G$28/$D41</f>
        <v>36.1251755042767</v>
      </c>
      <c r="Q41" s="13" t="n">
        <f aca="false">O$17*H$28/$D41</f>
        <v>32.0267535853633</v>
      </c>
      <c r="R41" s="13" t="n">
        <f aca="false">R$17*I$28/$D41</f>
        <v>45.8782746973593</v>
      </c>
      <c r="S41" s="13" t="n">
        <f aca="false">U$17*J$28/$D41</f>
        <v>37.306350164386</v>
      </c>
      <c r="T41" s="13" t="n">
        <f aca="false">X$17*K$28/$D41</f>
        <v>42.4900654851898</v>
      </c>
      <c r="AB41" s="0" t="n">
        <v>150</v>
      </c>
      <c r="AC41" s="14" t="n">
        <f aca="false">D$18*E$28/$D41</f>
        <v>0.0789940455703724</v>
      </c>
      <c r="AD41" s="13" t="n">
        <f aca="false">G$18*F$28/$D41</f>
        <v>0.132868001163951</v>
      </c>
      <c r="AE41" s="13" t="n">
        <f aca="false">J$18*G$28/$D41</f>
        <v>0.0136427893237063</v>
      </c>
      <c r="AF41" s="13" t="n">
        <f aca="false">M$18*H$28/$D41</f>
        <v>0.0253193073904434</v>
      </c>
      <c r="AG41" s="13" t="n">
        <f aca="false">P$18*I$28/$D41</f>
        <v>0.0168340252775513</v>
      </c>
      <c r="AH41" s="13" t="n">
        <f aca="false">S$18*J$28/$D41</f>
        <v>0.141567481814582</v>
      </c>
      <c r="AI41" s="13" t="n">
        <f aca="false">V$18*K$28/$D41</f>
        <v>0.0985666709626517</v>
      </c>
      <c r="AL41" s="14" t="n">
        <f aca="false">F$18*E$28/$D41</f>
        <v>0.024871365798273</v>
      </c>
      <c r="AM41" s="13" t="n">
        <f aca="false">I$18*F$28/$D41</f>
        <v>0.129626900519352</v>
      </c>
      <c r="AN41" s="13" t="n">
        <f aca="false">L$18*G$28/$D41</f>
        <v>0.0113027261712654</v>
      </c>
      <c r="AO41" s="13" t="n">
        <f aca="false">O$18*H$28/$D41</f>
        <v>0.0122482285803911</v>
      </c>
      <c r="AP41" s="13" t="n">
        <f aca="false">R$18*I$28/$D41</f>
        <v>0.0120173604591357</v>
      </c>
      <c r="AQ41" s="13" t="n">
        <f aca="false">U$18*J$28/$D41</f>
        <v>0.0259595489754114</v>
      </c>
      <c r="AR41" s="13" t="n">
        <f aca="false">X$18*K$28/$D41</f>
        <v>0.0258590834497328</v>
      </c>
    </row>
    <row r="42" customFormat="false" ht="15" hidden="false" customHeight="false" outlineLevel="0" collapsed="false">
      <c r="D42" s="0" t="n">
        <v>210</v>
      </c>
      <c r="E42" s="14" t="n">
        <f aca="false">D$17*E$28/$D42</f>
        <v>56.2459290942617</v>
      </c>
      <c r="F42" s="13" t="n">
        <f aca="false">G$17*F$28/$D42</f>
        <v>65.0899788438367</v>
      </c>
      <c r="G42" s="13" t="n">
        <f aca="false">J$17*G$28/$D42</f>
        <v>39.146845148791</v>
      </c>
      <c r="H42" s="13" t="n">
        <f aca="false">M$17*H$28/$D42</f>
        <v>41.4214846596342</v>
      </c>
      <c r="I42" s="13" t="n">
        <f aca="false">P$17*I$28/$D42</f>
        <v>51.4408053392592</v>
      </c>
      <c r="J42" s="13" t="n">
        <f aca="false">S$17*J$28/$D42</f>
        <v>58.056911810333</v>
      </c>
      <c r="K42" s="13" t="n">
        <f aca="false">V$17*K$28/$D42</f>
        <v>46.6184206002152</v>
      </c>
      <c r="M42" s="13" t="n">
        <f aca="false">D42</f>
        <v>210</v>
      </c>
      <c r="N42" s="13" t="n">
        <f aca="false">F$17*E$28/$D42</f>
        <v>35.5401984697172</v>
      </c>
      <c r="O42" s="13" t="n">
        <f aca="false">I$17*F$28/$D42</f>
        <v>59.0481231765864</v>
      </c>
      <c r="P42" s="13" t="n">
        <f aca="false">L$17*G$28/$D42</f>
        <v>34.4049290516921</v>
      </c>
      <c r="Q42" s="13" t="n">
        <f aca="false">O$17*H$28/$D42</f>
        <v>30.5016700812984</v>
      </c>
      <c r="R42" s="13" t="n">
        <f aca="false">R$17*I$28/$D42</f>
        <v>43.693594949866</v>
      </c>
      <c r="S42" s="13" t="n">
        <f aca="false">U$17*J$28/$D42</f>
        <v>35.5298572994152</v>
      </c>
      <c r="T42" s="13" t="n">
        <f aca="false">X$17*K$28/$D42</f>
        <v>40.4667290335141</v>
      </c>
      <c r="AB42" s="0" t="n">
        <v>160</v>
      </c>
      <c r="AC42" s="14" t="n">
        <f aca="false">D$18*E$28/$D42</f>
        <v>0.0752324243527356</v>
      </c>
      <c r="AD42" s="13" t="n">
        <f aca="false">G$18*F$28/$D42</f>
        <v>0.126540953489477</v>
      </c>
      <c r="AE42" s="13" t="n">
        <f aca="false">J$18*G$28/$D42</f>
        <v>0.0129931326892441</v>
      </c>
      <c r="AF42" s="13" t="n">
        <f aca="false">M$18*H$28/$D42</f>
        <v>0.0241136260861366</v>
      </c>
      <c r="AG42" s="13" t="n">
        <f aca="false">P$18*I$28/$D42</f>
        <v>0.0160324050262393</v>
      </c>
      <c r="AH42" s="13" t="n">
        <f aca="false">S$18*J$28/$D42</f>
        <v>0.134826173156744</v>
      </c>
      <c r="AI42" s="13" t="n">
        <f aca="false">V$18*K$28/$D42</f>
        <v>0.0938730199644302</v>
      </c>
      <c r="AL42" s="14" t="n">
        <f aca="false">F$18*E$28/$D42</f>
        <v>0.0236870150459743</v>
      </c>
      <c r="AM42" s="13" t="n">
        <f aca="false">I$18*F$28/$D42</f>
        <v>0.123454190970811</v>
      </c>
      <c r="AN42" s="13" t="n">
        <f aca="false">L$18*G$28/$D42</f>
        <v>0.0107645011154909</v>
      </c>
      <c r="AO42" s="13" t="n">
        <f aca="false">O$18*H$28/$D42</f>
        <v>0.0116649796003725</v>
      </c>
      <c r="AP42" s="13" t="n">
        <f aca="false">R$18*I$28/$D42</f>
        <v>0.0114451051991768</v>
      </c>
      <c r="AQ42" s="13" t="n">
        <f aca="false">U$18*J$28/$D42</f>
        <v>0.0247233799765823</v>
      </c>
      <c r="AR42" s="13" t="n">
        <f aca="false">X$18*K$28/$D42</f>
        <v>0.024627698523555</v>
      </c>
    </row>
    <row r="43" customFormat="false" ht="15" hidden="false" customHeight="false" outlineLevel="0" collapsed="false">
      <c r="D43" s="0" t="n">
        <v>220</v>
      </c>
      <c r="E43" s="14" t="n">
        <f aca="false">D$17*E$28/$D43</f>
        <v>53.6892959536134</v>
      </c>
      <c r="F43" s="13" t="n">
        <f aca="false">G$17*F$28/$D43</f>
        <v>62.1313434418441</v>
      </c>
      <c r="G43" s="13" t="n">
        <f aca="false">J$17*G$28/$D43</f>
        <v>37.3674430965732</v>
      </c>
      <c r="H43" s="13" t="n">
        <f aca="false">M$17*H$28/$D43</f>
        <v>39.5386899023781</v>
      </c>
      <c r="I43" s="13" t="n">
        <f aca="false">P$17*I$28/$D43</f>
        <v>49.1025869147474</v>
      </c>
      <c r="J43" s="13" t="n">
        <f aca="false">S$17*J$28/$D43</f>
        <v>55.4179612734996</v>
      </c>
      <c r="K43" s="13" t="n">
        <f aca="false">V$17*K$28/$D43</f>
        <v>44.4994014820236</v>
      </c>
      <c r="M43" s="13" t="n">
        <f aca="false">D43</f>
        <v>220</v>
      </c>
      <c r="N43" s="13" t="n">
        <f aca="false">F$17*E$28/$D43</f>
        <v>33.9247349029119</v>
      </c>
      <c r="O43" s="13" t="n">
        <f aca="false">I$17*F$28/$D43</f>
        <v>56.3641175776507</v>
      </c>
      <c r="P43" s="13" t="n">
        <f aca="false">L$17*G$28/$D43</f>
        <v>32.8410686402515</v>
      </c>
      <c r="Q43" s="13" t="n">
        <f aca="false">O$17*H$28/$D43</f>
        <v>29.1152305321485</v>
      </c>
      <c r="R43" s="13" t="n">
        <f aca="false">R$17*I$28/$D43</f>
        <v>41.7075224521449</v>
      </c>
      <c r="S43" s="13" t="n">
        <f aca="false">U$17*J$28/$D43</f>
        <v>33.9148637858054</v>
      </c>
      <c r="T43" s="13" t="n">
        <f aca="false">X$17*K$28/$D43</f>
        <v>38.6273322592634</v>
      </c>
      <c r="AB43" s="0" t="n">
        <v>170</v>
      </c>
      <c r="AC43" s="14" t="n">
        <f aca="false">D$18*E$28/$D43</f>
        <v>0.0718127687003385</v>
      </c>
      <c r="AD43" s="13" t="n">
        <f aca="false">G$18*F$28/$D43</f>
        <v>0.120789091967228</v>
      </c>
      <c r="AE43" s="13" t="n">
        <f aca="false">J$18*G$28/$D43</f>
        <v>0.0124025357488239</v>
      </c>
      <c r="AF43" s="13" t="n">
        <f aca="false">M$18*H$28/$D43</f>
        <v>0.0230175521731304</v>
      </c>
      <c r="AG43" s="13" t="n">
        <f aca="false">P$18*I$28/$D43</f>
        <v>0.0153036593432284</v>
      </c>
      <c r="AH43" s="13" t="n">
        <f aca="false">S$18*J$28/$D43</f>
        <v>0.128697710740529</v>
      </c>
      <c r="AI43" s="13" t="n">
        <f aca="false">V$18*K$28/$D43</f>
        <v>0.0896060645115016</v>
      </c>
      <c r="AL43" s="14" t="n">
        <f aca="false">F$18*E$28/$D43</f>
        <v>0.0226103325438845</v>
      </c>
      <c r="AM43" s="13" t="n">
        <f aca="false">I$18*F$28/$D43</f>
        <v>0.117842636835774</v>
      </c>
      <c r="AN43" s="13" t="n">
        <f aca="false">L$18*G$28/$D43</f>
        <v>0.0102752056102413</v>
      </c>
      <c r="AO43" s="13" t="n">
        <f aca="false">O$18*H$28/$D43</f>
        <v>0.011134753254901</v>
      </c>
      <c r="AP43" s="13" t="n">
        <f aca="false">R$18*I$28/$D43</f>
        <v>0.0109248731446688</v>
      </c>
      <c r="AQ43" s="13" t="n">
        <f aca="false">U$18*J$28/$D43</f>
        <v>0.0235995899776467</v>
      </c>
      <c r="AR43" s="13" t="n">
        <f aca="false">X$18*K$28/$D43</f>
        <v>0.0235082576815752</v>
      </c>
    </row>
    <row r="44" customFormat="false" ht="15" hidden="false" customHeight="false" outlineLevel="0" collapsed="false">
      <c r="D44" s="0" t="n">
        <v>230</v>
      </c>
      <c r="E44" s="14" t="n">
        <f aca="false">D$17*E$28/$D44</f>
        <v>51.3549787382389</v>
      </c>
      <c r="F44" s="13" t="n">
        <f aca="false">G$17*F$28/$D44</f>
        <v>59.4299806835031</v>
      </c>
      <c r="G44" s="13" t="n">
        <f aca="false">J$17*G$28/$D44</f>
        <v>35.7427716575918</v>
      </c>
      <c r="H44" s="13" t="n">
        <f aca="false">M$17*H$28/$D44</f>
        <v>37.8196164283617</v>
      </c>
      <c r="I44" s="13" t="n">
        <f aca="false">P$17*I$28/$D44</f>
        <v>46.9676918314975</v>
      </c>
      <c r="J44" s="13" t="n">
        <f aca="false">S$17*J$28/$D44</f>
        <v>53.008484696391</v>
      </c>
      <c r="K44" s="13" t="n">
        <f aca="false">V$17*K$28/$D44</f>
        <v>42.5646448958487</v>
      </c>
      <c r="M44" s="13" t="n">
        <f aca="false">D44</f>
        <v>230</v>
      </c>
      <c r="N44" s="13" t="n">
        <f aca="false">F$17*E$28/$D44</f>
        <v>32.4497464288722</v>
      </c>
      <c r="O44" s="13" t="n">
        <f aca="false">I$17*F$28/$D44</f>
        <v>53.9135037699267</v>
      </c>
      <c r="P44" s="13" t="n">
        <f aca="false">L$17*G$28/$D44</f>
        <v>31.4131960906754</v>
      </c>
      <c r="Q44" s="13" t="n">
        <f aca="false">O$17*H$28/$D44</f>
        <v>27.8493509437942</v>
      </c>
      <c r="R44" s="13" t="n">
        <f aca="false">R$17*I$28/$D44</f>
        <v>39.8941519107473</v>
      </c>
      <c r="S44" s="13" t="n">
        <f aca="false">U$17*J$28/$D44</f>
        <v>32.4403044907704</v>
      </c>
      <c r="T44" s="13" t="n">
        <f aca="false">X$17*K$28/$D44</f>
        <v>36.9478830305998</v>
      </c>
      <c r="AB44" s="0" t="n">
        <v>180</v>
      </c>
      <c r="AC44" s="14" t="n">
        <f aca="false">D$18*E$28/$D44</f>
        <v>0.0686904744090195</v>
      </c>
      <c r="AD44" s="13" t="n">
        <f aca="false">G$18*F$28/$D44</f>
        <v>0.115537392316479</v>
      </c>
      <c r="AE44" s="13" t="n">
        <f aca="false">J$18*G$28/$D44</f>
        <v>0.0118632950640925</v>
      </c>
      <c r="AF44" s="13" t="n">
        <f aca="false">M$18*H$28/$D44</f>
        <v>0.0220167890351682</v>
      </c>
      <c r="AG44" s="13" t="n">
        <f aca="false">P$18*I$28/$D44</f>
        <v>0.0146382828500446</v>
      </c>
      <c r="AH44" s="13" t="n">
        <f aca="false">S$18*J$28/$D44</f>
        <v>0.123102158099636</v>
      </c>
      <c r="AI44" s="13" t="n">
        <f aca="false">V$18*K$28/$D44</f>
        <v>0.0857101486631754</v>
      </c>
      <c r="AL44" s="14" t="n">
        <f aca="false">F$18*E$28/$D44</f>
        <v>0.0216272746071939</v>
      </c>
      <c r="AM44" s="13" t="n">
        <f aca="false">I$18*F$28/$D44</f>
        <v>0.112719043929871</v>
      </c>
      <c r="AN44" s="13" t="n">
        <f aca="false">L$18*G$28/$D44</f>
        <v>0.00982845754023081</v>
      </c>
      <c r="AO44" s="13" t="n">
        <f aca="false">O$18*H$28/$D44</f>
        <v>0.0106506335481662</v>
      </c>
      <c r="AP44" s="13" t="n">
        <f aca="false">R$18*I$28/$D44</f>
        <v>0.010449878660118</v>
      </c>
      <c r="AQ44" s="13" t="n">
        <f aca="false">U$18*J$28/$D44</f>
        <v>0.0225735208481838</v>
      </c>
      <c r="AR44" s="13" t="n">
        <f aca="false">X$18*K$28/$D44</f>
        <v>0.0224861595215068</v>
      </c>
    </row>
    <row r="45" customFormat="false" ht="15" hidden="false" customHeight="false" outlineLevel="0" collapsed="false">
      <c r="D45" s="0" t="n">
        <v>240</v>
      </c>
      <c r="E45" s="14" t="n">
        <f aca="false">D$17*E$28/$D45</f>
        <v>49.2151879574789</v>
      </c>
      <c r="F45" s="13" t="n">
        <f aca="false">G$17*F$28/$D45</f>
        <v>56.9537314883571</v>
      </c>
      <c r="G45" s="13" t="n">
        <f aca="false">J$17*G$28/$D45</f>
        <v>34.2534895051921</v>
      </c>
      <c r="H45" s="13" t="n">
        <f aca="false">M$17*H$28/$D45</f>
        <v>36.2437990771799</v>
      </c>
      <c r="I45" s="13" t="n">
        <f aca="false">P$17*I$28/$D45</f>
        <v>45.0107046718518</v>
      </c>
      <c r="J45" s="13" t="n">
        <f aca="false">S$17*J$28/$D45</f>
        <v>50.7997978340413</v>
      </c>
      <c r="K45" s="13" t="n">
        <f aca="false">V$17*K$28/$D45</f>
        <v>40.7911180251883</v>
      </c>
      <c r="M45" s="13" t="n">
        <f aca="false">D45</f>
        <v>240</v>
      </c>
      <c r="N45" s="13" t="n">
        <f aca="false">F$17*E$28/$D45</f>
        <v>31.0976736610025</v>
      </c>
      <c r="O45" s="13" t="n">
        <f aca="false">I$17*F$28/$D45</f>
        <v>51.6671077795131</v>
      </c>
      <c r="P45" s="13" t="n">
        <f aca="false">L$17*G$28/$D45</f>
        <v>30.1043129202305</v>
      </c>
      <c r="Q45" s="13" t="n">
        <f aca="false">O$17*H$28/$D45</f>
        <v>26.6889613211361</v>
      </c>
      <c r="R45" s="13" t="n">
        <f aca="false">R$17*I$28/$D45</f>
        <v>38.2318955811328</v>
      </c>
      <c r="S45" s="13" t="n">
        <f aca="false">U$17*J$28/$D45</f>
        <v>31.0886251369883</v>
      </c>
      <c r="T45" s="13" t="n">
        <f aca="false">X$17*K$28/$D45</f>
        <v>35.4083879043248</v>
      </c>
      <c r="AB45" s="0" t="n">
        <v>190</v>
      </c>
      <c r="AC45" s="14" t="n">
        <f aca="false">D$18*E$28/$D45</f>
        <v>0.0658283713086437</v>
      </c>
      <c r="AD45" s="13" t="n">
        <f aca="false">G$18*F$28/$D45</f>
        <v>0.110723334303293</v>
      </c>
      <c r="AE45" s="13" t="n">
        <f aca="false">J$18*G$28/$D45</f>
        <v>0.0113689911030886</v>
      </c>
      <c r="AF45" s="13" t="n">
        <f aca="false">M$18*H$28/$D45</f>
        <v>0.0210994228253695</v>
      </c>
      <c r="AG45" s="13" t="n">
        <f aca="false">P$18*I$28/$D45</f>
        <v>0.0140283543979594</v>
      </c>
      <c r="AH45" s="13" t="n">
        <f aca="false">S$18*J$28/$D45</f>
        <v>0.117972901512151</v>
      </c>
      <c r="AI45" s="13" t="n">
        <f aca="false">V$18*K$28/$D45</f>
        <v>0.0821388924688764</v>
      </c>
      <c r="AL45" s="14" t="n">
        <f aca="false">F$18*E$28/$D45</f>
        <v>0.0207261381652275</v>
      </c>
      <c r="AM45" s="13" t="n">
        <f aca="false">I$18*F$28/$D45</f>
        <v>0.10802241709946</v>
      </c>
      <c r="AN45" s="13" t="n">
        <f aca="false">L$18*G$28/$D45</f>
        <v>0.00941893847605453</v>
      </c>
      <c r="AO45" s="13" t="n">
        <f aca="false">O$18*H$28/$D45</f>
        <v>0.010206857150326</v>
      </c>
      <c r="AP45" s="13" t="n">
        <f aca="false">R$18*I$28/$D45</f>
        <v>0.0100144670492797</v>
      </c>
      <c r="AQ45" s="13" t="n">
        <f aca="false">U$18*J$28/$D45</f>
        <v>0.0216329574795095</v>
      </c>
      <c r="AR45" s="13" t="n">
        <f aca="false">X$18*K$28/$D45</f>
        <v>0.0215492362081106</v>
      </c>
    </row>
    <row r="46" customFormat="false" ht="15" hidden="false" customHeight="false" outlineLevel="0" collapsed="false">
      <c r="D46" s="0" t="n">
        <v>250</v>
      </c>
      <c r="E46" s="14" t="n">
        <f aca="false">D$17*E$28/$D46</f>
        <v>47.2465804391798</v>
      </c>
      <c r="F46" s="13" t="n">
        <f aca="false">G$17*F$28/$D46</f>
        <v>54.6755822288228</v>
      </c>
      <c r="G46" s="13" t="n">
        <f aca="false">J$17*G$28/$D46</f>
        <v>32.8833499249844</v>
      </c>
      <c r="H46" s="13" t="n">
        <f aca="false">M$17*H$28/$D46</f>
        <v>34.7940471140927</v>
      </c>
      <c r="I46" s="13" t="n">
        <f aca="false">P$17*I$28/$D46</f>
        <v>43.2102764849777</v>
      </c>
      <c r="J46" s="13" t="n">
        <f aca="false">S$17*J$28/$D46</f>
        <v>48.7678059206797</v>
      </c>
      <c r="K46" s="13" t="n">
        <f aca="false">V$17*K$28/$D46</f>
        <v>39.1594733041808</v>
      </c>
      <c r="M46" s="13" t="n">
        <f aca="false">D46</f>
        <v>250</v>
      </c>
      <c r="N46" s="13" t="n">
        <f aca="false">F$17*E$28/$D46</f>
        <v>29.8537667145624</v>
      </c>
      <c r="O46" s="13" t="n">
        <f aca="false">I$17*F$28/$D46</f>
        <v>49.6004234683326</v>
      </c>
      <c r="P46" s="13" t="n">
        <f aca="false">L$17*G$28/$D46</f>
        <v>28.9001404034213</v>
      </c>
      <c r="Q46" s="13" t="n">
        <f aca="false">O$17*H$28/$D46</f>
        <v>25.6214028682907</v>
      </c>
      <c r="R46" s="13" t="n">
        <f aca="false">R$17*I$28/$D46</f>
        <v>36.7026197578875</v>
      </c>
      <c r="S46" s="13" t="n">
        <f aca="false">U$17*J$28/$D46</f>
        <v>29.8450801315088</v>
      </c>
      <c r="T46" s="13" t="n">
        <f aca="false">X$17*K$28/$D46</f>
        <v>33.9920523881518</v>
      </c>
      <c r="AB46" s="0" t="n">
        <v>200</v>
      </c>
      <c r="AC46" s="14" t="n">
        <f aca="false">D$18*E$28/$D46</f>
        <v>0.0631952364562979</v>
      </c>
      <c r="AD46" s="13" t="n">
        <f aca="false">G$18*F$28/$D46</f>
        <v>0.106294400931161</v>
      </c>
      <c r="AE46" s="13" t="n">
        <f aca="false">J$18*G$28/$D46</f>
        <v>0.0109142314589651</v>
      </c>
      <c r="AF46" s="13" t="n">
        <f aca="false">M$18*H$28/$D46</f>
        <v>0.0202554459123548</v>
      </c>
      <c r="AG46" s="13" t="n">
        <f aca="false">P$18*I$28/$D46</f>
        <v>0.013467220222041</v>
      </c>
      <c r="AH46" s="13" t="n">
        <f aca="false">S$18*J$28/$D46</f>
        <v>0.113253985451665</v>
      </c>
      <c r="AI46" s="13" t="n">
        <f aca="false">V$18*K$28/$D46</f>
        <v>0.0788533367701214</v>
      </c>
      <c r="AL46" s="14" t="n">
        <f aca="false">F$18*E$28/$D46</f>
        <v>0.0198970926386184</v>
      </c>
      <c r="AM46" s="13" t="n">
        <f aca="false">I$18*F$28/$D46</f>
        <v>0.103701520415481</v>
      </c>
      <c r="AN46" s="13" t="n">
        <f aca="false">L$18*G$28/$D46</f>
        <v>0.00904218093701235</v>
      </c>
      <c r="AO46" s="13" t="n">
        <f aca="false">O$18*H$28/$D46</f>
        <v>0.00979858286431292</v>
      </c>
      <c r="AP46" s="13" t="n">
        <f aca="false">R$18*I$28/$D46</f>
        <v>0.00961388836730854</v>
      </c>
      <c r="AQ46" s="13" t="n">
        <f aca="false">U$18*J$28/$D46</f>
        <v>0.0207676391803291</v>
      </c>
      <c r="AR46" s="13" t="n">
        <f aca="false">X$18*K$28/$D46</f>
        <v>0.0206872667597862</v>
      </c>
    </row>
    <row r="47" customFormat="false" ht="15" hidden="false" customHeight="false" outlineLevel="0" collapsed="false">
      <c r="D47" s="0" t="n">
        <v>260</v>
      </c>
      <c r="E47" s="14" t="n">
        <f aca="false">D$17*E$28/$D47</f>
        <v>45.4294042684421</v>
      </c>
      <c r="F47" s="13" t="n">
        <f aca="false">G$17*F$28/$D47</f>
        <v>52.572675220022</v>
      </c>
      <c r="G47" s="13" t="n">
        <f aca="false">J$17*G$28/$D47</f>
        <v>31.6186056971004</v>
      </c>
      <c r="H47" s="13" t="n">
        <f aca="false">M$17*H$28/$D47</f>
        <v>33.4558145327815</v>
      </c>
      <c r="I47" s="13" t="n">
        <f aca="false">P$17*I$28/$D47</f>
        <v>41.5483427740171</v>
      </c>
      <c r="J47" s="13" t="n">
        <f aca="false">S$17*J$28/$D47</f>
        <v>46.8921210775766</v>
      </c>
      <c r="K47" s="13" t="n">
        <f aca="false">V$17*K$28/$D47</f>
        <v>37.6533397155584</v>
      </c>
      <c r="M47" s="13" t="n">
        <f aca="false">D47</f>
        <v>260</v>
      </c>
      <c r="N47" s="13" t="n">
        <f aca="false">F$17*E$28/$D47</f>
        <v>28.7055449178485</v>
      </c>
      <c r="O47" s="13" t="n">
        <f aca="false">I$17*F$28/$D47</f>
        <v>47.6927148733967</v>
      </c>
      <c r="P47" s="13" t="n">
        <f aca="false">L$17*G$28/$D47</f>
        <v>27.7885965417513</v>
      </c>
      <c r="Q47" s="13" t="n">
        <f aca="false">O$17*H$28/$D47</f>
        <v>24.6359642964333</v>
      </c>
      <c r="R47" s="13" t="n">
        <f aca="false">R$17*I$28/$D47</f>
        <v>35.2909805364303</v>
      </c>
      <c r="S47" s="13" t="n">
        <f aca="false">U$17*J$28/$D47</f>
        <v>28.6971924341431</v>
      </c>
      <c r="T47" s="13" t="n">
        <f aca="false">X$17*K$28/$D47</f>
        <v>32.6846657578383</v>
      </c>
      <c r="AB47" s="0" t="n">
        <v>210</v>
      </c>
      <c r="AC47" s="14" t="n">
        <f aca="false">D$18*E$28/$D47</f>
        <v>0.060764650438748</v>
      </c>
      <c r="AD47" s="13" t="n">
        <f aca="false">G$18*F$28/$D47</f>
        <v>0.102206154741501</v>
      </c>
      <c r="AE47" s="13" t="n">
        <f aca="false">J$18*G$28/$D47</f>
        <v>0.0104944533259279</v>
      </c>
      <c r="AF47" s="13" t="n">
        <f aca="false">M$18*H$28/$D47</f>
        <v>0.0194763903003411</v>
      </c>
      <c r="AG47" s="13" t="n">
        <f aca="false">P$18*I$28/$D47</f>
        <v>0.012949250213501</v>
      </c>
      <c r="AH47" s="13" t="n">
        <f aca="false">S$18*J$28/$D47</f>
        <v>0.108898062934294</v>
      </c>
      <c r="AI47" s="13" t="n">
        <f aca="false">V$18*K$28/$D47</f>
        <v>0.0758205161251167</v>
      </c>
      <c r="AL47" s="14" t="n">
        <f aca="false">F$18*E$28/$D47</f>
        <v>0.0191318198448254</v>
      </c>
      <c r="AM47" s="13" t="n">
        <f aca="false">I$18*F$28/$D47</f>
        <v>0.0997130003995014</v>
      </c>
      <c r="AN47" s="13" t="n">
        <f aca="false">L$18*G$28/$D47</f>
        <v>0.00869440474712726</v>
      </c>
      <c r="AO47" s="13" t="n">
        <f aca="false">O$18*H$28/$D47</f>
        <v>0.00942171429260857</v>
      </c>
      <c r="AP47" s="13" t="n">
        <f aca="false">R$18*I$28/$D47</f>
        <v>0.00924412343010436</v>
      </c>
      <c r="AQ47" s="13" t="n">
        <f aca="false">U$18*J$28/$D47</f>
        <v>0.0199688838272395</v>
      </c>
      <c r="AR47" s="13" t="n">
        <f aca="false">X$18*K$28/$D47</f>
        <v>0.0198916026536406</v>
      </c>
    </row>
    <row r="48" customFormat="false" ht="15" hidden="false" customHeight="false" outlineLevel="0" collapsed="false">
      <c r="D48" s="0" t="n">
        <v>270</v>
      </c>
      <c r="E48" s="14" t="n">
        <f aca="false">D$17*E$28/$D48</f>
        <v>43.7468337399813</v>
      </c>
      <c r="F48" s="13" t="n">
        <f aca="false">G$17*F$28/$D48</f>
        <v>50.6255391007619</v>
      </c>
      <c r="G48" s="13" t="n">
        <f aca="false">J$17*G$28/$D48</f>
        <v>30.4475462268374</v>
      </c>
      <c r="H48" s="13" t="n">
        <f aca="false">M$17*H$28/$D48</f>
        <v>32.2167102908266</v>
      </c>
      <c r="I48" s="13" t="n">
        <f aca="false">P$17*I$28/$D48</f>
        <v>40.0095152638683</v>
      </c>
      <c r="J48" s="13" t="n">
        <f aca="false">S$17*J$28/$D48</f>
        <v>45.1553758524812</v>
      </c>
      <c r="K48" s="13" t="n">
        <f aca="false">V$17*K$28/$D48</f>
        <v>36.2587715779452</v>
      </c>
      <c r="M48" s="13" t="n">
        <f aca="false">D48</f>
        <v>270</v>
      </c>
      <c r="N48" s="13" t="n">
        <f aca="false">F$17*E$28/$D48</f>
        <v>27.6423765875578</v>
      </c>
      <c r="O48" s="13" t="n">
        <f aca="false">I$17*F$28/$D48</f>
        <v>45.9263180262339</v>
      </c>
      <c r="P48" s="13" t="n">
        <f aca="false">L$17*G$28/$D48</f>
        <v>26.7593892624272</v>
      </c>
      <c r="Q48" s="13" t="n">
        <f aca="false">O$17*H$28/$D48</f>
        <v>23.7235211743432</v>
      </c>
      <c r="R48" s="13" t="n">
        <f aca="false">R$17*I$28/$D48</f>
        <v>33.9839071832291</v>
      </c>
      <c r="S48" s="13" t="n">
        <f aca="false">U$17*J$28/$D48</f>
        <v>27.6343334551007</v>
      </c>
      <c r="T48" s="13" t="n">
        <f aca="false">X$17*K$28/$D48</f>
        <v>31.4741225816221</v>
      </c>
      <c r="AB48" s="0" t="n">
        <v>220</v>
      </c>
      <c r="AC48" s="14" t="n">
        <f aca="false">D$18*E$28/$D48</f>
        <v>0.0585141078299055</v>
      </c>
      <c r="AD48" s="13" t="n">
        <f aca="false">G$18*F$28/$D48</f>
        <v>0.0984207416029269</v>
      </c>
      <c r="AE48" s="13" t="n">
        <f aca="false">J$18*G$28/$D48</f>
        <v>0.0101057698694121</v>
      </c>
      <c r="AF48" s="13" t="n">
        <f aca="false">M$18*H$28/$D48</f>
        <v>0.0187550425114396</v>
      </c>
      <c r="AG48" s="13" t="n">
        <f aca="false">P$18*I$28/$D48</f>
        <v>0.0124696483537417</v>
      </c>
      <c r="AH48" s="13" t="n">
        <f aca="false">S$18*J$28/$D48</f>
        <v>0.104864801344135</v>
      </c>
      <c r="AI48" s="13" t="n">
        <f aca="false">V$18*K$28/$D48</f>
        <v>0.0730123488612235</v>
      </c>
      <c r="AL48" s="14" t="n">
        <f aca="false">F$18*E$28/$D48</f>
        <v>0.0184232339246467</v>
      </c>
      <c r="AM48" s="13" t="n">
        <f aca="false">I$18*F$28/$D48</f>
        <v>0.096019926310631</v>
      </c>
      <c r="AN48" s="13" t="n">
        <f aca="false">L$18*G$28/$D48</f>
        <v>0.00837238975649292</v>
      </c>
      <c r="AO48" s="13" t="n">
        <f aca="false">O$18*H$28/$D48</f>
        <v>0.00907276191140085</v>
      </c>
      <c r="AP48" s="13" t="n">
        <f aca="false">R$18*I$28/$D48</f>
        <v>0.00890174848824864</v>
      </c>
      <c r="AQ48" s="13" t="n">
        <f aca="false">U$18*J$28/$D48</f>
        <v>0.0192292955373418</v>
      </c>
      <c r="AR48" s="13" t="n">
        <f aca="false">X$18*K$28/$D48</f>
        <v>0.0191548766294317</v>
      </c>
    </row>
    <row r="49" customFormat="false" ht="15" hidden="false" customHeight="false" outlineLevel="0" collapsed="false">
      <c r="D49" s="0" t="n">
        <v>280</v>
      </c>
      <c r="E49" s="14" t="n">
        <f aca="false">D$17*E$28/$D49</f>
        <v>42.1844468206962</v>
      </c>
      <c r="F49" s="13" t="n">
        <f aca="false">G$17*F$28/$D49</f>
        <v>48.8174841328775</v>
      </c>
      <c r="G49" s="13" t="n">
        <f aca="false">J$17*G$28/$D49</f>
        <v>29.3601338615932</v>
      </c>
      <c r="H49" s="13" t="n">
        <f aca="false">M$17*H$28/$D49</f>
        <v>31.0661134947257</v>
      </c>
      <c r="I49" s="13" t="n">
        <f aca="false">P$17*I$28/$D49</f>
        <v>38.5806040044444</v>
      </c>
      <c r="J49" s="13" t="n">
        <f aca="false">S$17*J$28/$D49</f>
        <v>43.5426838577497</v>
      </c>
      <c r="K49" s="13" t="n">
        <f aca="false">V$17*K$28/$D49</f>
        <v>34.9638154501614</v>
      </c>
      <c r="M49" s="13" t="n">
        <f aca="false">D49</f>
        <v>280</v>
      </c>
      <c r="N49" s="13" t="n">
        <f aca="false">F$17*E$28/$D49</f>
        <v>26.6551488522879</v>
      </c>
      <c r="O49" s="13" t="n">
        <f aca="false">I$17*F$28/$D49</f>
        <v>44.2860923824398</v>
      </c>
      <c r="P49" s="13" t="n">
        <f aca="false">L$17*G$28/$D49</f>
        <v>25.803696788769</v>
      </c>
      <c r="Q49" s="13" t="n">
        <f aca="false">O$17*H$28/$D49</f>
        <v>22.8762525609738</v>
      </c>
      <c r="R49" s="13" t="n">
        <f aca="false">R$17*I$28/$D49</f>
        <v>32.7701962123995</v>
      </c>
      <c r="S49" s="13" t="n">
        <f aca="false">U$17*J$28/$D49</f>
        <v>26.6473929745614</v>
      </c>
      <c r="T49" s="13" t="n">
        <f aca="false">X$17*K$28/$D49</f>
        <v>30.3500467751356</v>
      </c>
      <c r="AB49" s="0" t="n">
        <v>230</v>
      </c>
      <c r="AC49" s="14" t="n">
        <f aca="false">D$18*E$28/$D49</f>
        <v>0.0564243182645517</v>
      </c>
      <c r="AD49" s="13" t="n">
        <f aca="false">G$18*F$28/$D49</f>
        <v>0.0949057151171081</v>
      </c>
      <c r="AE49" s="13" t="n">
        <f aca="false">J$18*G$28/$D49</f>
        <v>0.00974484951693309</v>
      </c>
      <c r="AF49" s="13" t="n">
        <f aca="false">M$18*H$28/$D49</f>
        <v>0.0180852195646025</v>
      </c>
      <c r="AG49" s="13" t="n">
        <f aca="false">P$18*I$28/$D49</f>
        <v>0.0120243037696795</v>
      </c>
      <c r="AH49" s="13" t="n">
        <f aca="false">S$18*J$28/$D49</f>
        <v>0.101119629867558</v>
      </c>
      <c r="AI49" s="13" t="n">
        <f aca="false">V$18*K$28/$D49</f>
        <v>0.0704047649733226</v>
      </c>
      <c r="AL49" s="14" t="n">
        <f aca="false">F$18*E$28/$D49</f>
        <v>0.0177652612844807</v>
      </c>
      <c r="AM49" s="13" t="n">
        <f aca="false">I$18*F$28/$D49</f>
        <v>0.0925906432281085</v>
      </c>
      <c r="AN49" s="13" t="n">
        <f aca="false">L$18*G$28/$D49</f>
        <v>0.00807337583661817</v>
      </c>
      <c r="AO49" s="13" t="n">
        <f aca="false">O$18*H$28/$D49</f>
        <v>0.00874873470027939</v>
      </c>
      <c r="AP49" s="13" t="n">
        <f aca="false">R$18*I$28/$D49</f>
        <v>0.00858382889938262</v>
      </c>
      <c r="AQ49" s="13" t="n">
        <f aca="false">U$18*J$28/$D49</f>
        <v>0.0185425349824367</v>
      </c>
      <c r="AR49" s="13" t="n">
        <f aca="false">X$18*K$28/$D49</f>
        <v>0.0184707738926663</v>
      </c>
    </row>
    <row r="50" customFormat="false" ht="15" hidden="false" customHeight="false" outlineLevel="0" collapsed="false">
      <c r="D50" s="0" t="n">
        <v>290</v>
      </c>
      <c r="E50" s="14" t="n">
        <f aca="false">D$17*E$28/$D50</f>
        <v>40.7298107234309</v>
      </c>
      <c r="F50" s="13" t="n">
        <f aca="false">G$17*F$28/$D50</f>
        <v>47.1341226110542</v>
      </c>
      <c r="G50" s="13" t="n">
        <f aca="false">J$17*G$28/$D50</f>
        <v>28.3477154525728</v>
      </c>
      <c r="H50" s="13" t="n">
        <f aca="false">M$17*H$28/$D50</f>
        <v>29.9948682018041</v>
      </c>
      <c r="I50" s="13" t="n">
        <f aca="false">P$17*I$28/$D50</f>
        <v>37.2502383491187</v>
      </c>
      <c r="J50" s="13" t="n">
        <f aca="false">S$17*J$28/$D50</f>
        <v>42.0412120005859</v>
      </c>
      <c r="K50" s="13" t="n">
        <f aca="false">V$17*K$28/$D50</f>
        <v>33.7581666415352</v>
      </c>
      <c r="M50" s="13" t="n">
        <f aca="false">D50</f>
        <v>290</v>
      </c>
      <c r="N50" s="13" t="n">
        <f aca="false">F$17*E$28/$D50</f>
        <v>25.7360057884159</v>
      </c>
      <c r="O50" s="13" t="n">
        <f aca="false">I$17*F$28/$D50</f>
        <v>42.7589857485626</v>
      </c>
      <c r="P50" s="13" t="n">
        <f aca="false">L$17*G$28/$D50</f>
        <v>24.9139141408805</v>
      </c>
      <c r="Q50" s="13" t="n">
        <f aca="false">O$17*H$28/$D50</f>
        <v>22.0874162657678</v>
      </c>
      <c r="R50" s="13" t="n">
        <f aca="false">R$17*I$28/$D50</f>
        <v>31.6401894464547</v>
      </c>
      <c r="S50" s="13" t="n">
        <f aca="false">U$17*J$28/$D50</f>
        <v>25.728517354749</v>
      </c>
      <c r="T50" s="13" t="n">
        <f aca="false">X$17*K$28/$D50</f>
        <v>29.3034934380619</v>
      </c>
      <c r="AB50" s="0" t="n">
        <v>240</v>
      </c>
      <c r="AC50" s="14" t="n">
        <f aca="false">D$18*E$28/$D50</f>
        <v>0.0544786521174982</v>
      </c>
      <c r="AD50" s="13" t="n">
        <f aca="false">G$18*F$28/$D50</f>
        <v>0.0916331042510009</v>
      </c>
      <c r="AE50" s="13" t="n">
        <f aca="false">J$18*G$28/$D50</f>
        <v>0.00940882022324574</v>
      </c>
      <c r="AF50" s="13" t="n">
        <f aca="false">M$18*H$28/$D50</f>
        <v>0.0174615913037541</v>
      </c>
      <c r="AG50" s="13" t="n">
        <f aca="false">P$18*I$28/$D50</f>
        <v>0.0116096726052078</v>
      </c>
      <c r="AH50" s="13" t="n">
        <f aca="false">S$18*J$28/$D50</f>
        <v>0.0976327460790218</v>
      </c>
      <c r="AI50" s="13" t="n">
        <f aca="false">V$18*K$28/$D50</f>
        <v>0.0679770144570012</v>
      </c>
      <c r="AL50" s="14" t="n">
        <f aca="false">F$18*E$28/$D50</f>
        <v>0.0171526660677745</v>
      </c>
      <c r="AM50" s="13" t="n">
        <f aca="false">I$18*F$28/$D50</f>
        <v>0.0893978624271392</v>
      </c>
      <c r="AN50" s="13" t="n">
        <f aca="false">L$18*G$28/$D50</f>
        <v>0.00779498356638996</v>
      </c>
      <c r="AO50" s="13" t="n">
        <f aca="false">O$18*H$28/$D50</f>
        <v>0.0084470541933732</v>
      </c>
      <c r="AP50" s="13" t="n">
        <f aca="false">R$18*I$28/$D50</f>
        <v>0.00828783479940391</v>
      </c>
      <c r="AQ50" s="13" t="n">
        <f aca="false">U$18*J$28/$D50</f>
        <v>0.0179031372244216</v>
      </c>
      <c r="AR50" s="13" t="n">
        <f aca="false">X$18*K$28/$D50</f>
        <v>0.0178338506549881</v>
      </c>
    </row>
    <row r="51" customFormat="false" ht="15" hidden="false" customHeight="false" outlineLevel="0" collapsed="false">
      <c r="D51" s="0" t="n">
        <v>300</v>
      </c>
      <c r="E51" s="14" t="n">
        <f aca="false">D$17*E$28/$D51</f>
        <v>39.3721503659832</v>
      </c>
      <c r="F51" s="13" t="n">
        <f aca="false">G$17*F$28/$D51</f>
        <v>45.5629851906857</v>
      </c>
      <c r="G51" s="13" t="n">
        <f aca="false">J$17*G$28/$D51</f>
        <v>27.4027916041537</v>
      </c>
      <c r="H51" s="13" t="n">
        <f aca="false">M$17*H$28/$D51</f>
        <v>28.995039261744</v>
      </c>
      <c r="I51" s="13" t="n">
        <f aca="false">P$17*I$28/$D51</f>
        <v>36.0085637374814</v>
      </c>
      <c r="J51" s="13" t="n">
        <f aca="false">S$17*J$28/$D51</f>
        <v>40.6398382672331</v>
      </c>
      <c r="K51" s="13" t="n">
        <f aca="false">V$17*K$28/$D51</f>
        <v>32.6328944201507</v>
      </c>
      <c r="M51" s="13" t="n">
        <f aca="false">D51</f>
        <v>300</v>
      </c>
      <c r="N51" s="13" t="n">
        <f aca="false">F$17*E$28/$D51</f>
        <v>24.878138928802</v>
      </c>
      <c r="O51" s="13" t="n">
        <f aca="false">I$17*F$28/$D51</f>
        <v>41.3336862236105</v>
      </c>
      <c r="P51" s="13" t="n">
        <f aca="false">L$17*G$28/$D51</f>
        <v>24.0834503361844</v>
      </c>
      <c r="Q51" s="13" t="n">
        <f aca="false">O$17*H$28/$D51</f>
        <v>21.3511690569089</v>
      </c>
      <c r="R51" s="13" t="n">
        <f aca="false">R$17*I$28/$D51</f>
        <v>30.5855164649062</v>
      </c>
      <c r="S51" s="13" t="n">
        <f aca="false">U$17*J$28/$D51</f>
        <v>24.8709001095907</v>
      </c>
      <c r="T51" s="13" t="n">
        <f aca="false">X$17*K$28/$D51</f>
        <v>28.3267103234598</v>
      </c>
      <c r="AB51" s="0" t="n">
        <v>250</v>
      </c>
      <c r="AC51" s="14" t="n">
        <f aca="false">D$18*E$28/$D51</f>
        <v>0.0526626970469149</v>
      </c>
      <c r="AD51" s="13" t="n">
        <f aca="false">G$18*F$28/$D51</f>
        <v>0.0885786674426342</v>
      </c>
      <c r="AE51" s="13" t="n">
        <f aca="false">J$18*G$28/$D51</f>
        <v>0.00909519288247088</v>
      </c>
      <c r="AF51" s="13" t="n">
        <f aca="false">M$18*H$28/$D51</f>
        <v>0.0168795382602956</v>
      </c>
      <c r="AG51" s="13" t="n">
        <f aca="false">P$18*I$28/$D51</f>
        <v>0.0112226835183675</v>
      </c>
      <c r="AH51" s="13" t="n">
        <f aca="false">S$18*J$28/$D51</f>
        <v>0.0943783212097211</v>
      </c>
      <c r="AI51" s="13" t="n">
        <f aca="false">V$18*K$28/$D51</f>
        <v>0.0657111139751011</v>
      </c>
      <c r="AL51" s="14" t="n">
        <f aca="false">F$18*E$28/$D51</f>
        <v>0.016580910532182</v>
      </c>
      <c r="AM51" s="13" t="n">
        <f aca="false">I$18*F$28/$D51</f>
        <v>0.0864179336795679</v>
      </c>
      <c r="AN51" s="13" t="n">
        <f aca="false">L$18*G$28/$D51</f>
        <v>0.00753515078084362</v>
      </c>
      <c r="AO51" s="13" t="n">
        <f aca="false">O$18*H$28/$D51</f>
        <v>0.00816548572026076</v>
      </c>
      <c r="AP51" s="13" t="n">
        <f aca="false">R$18*I$28/$D51</f>
        <v>0.00801157363942378</v>
      </c>
      <c r="AQ51" s="13" t="n">
        <f aca="false">U$18*J$28/$D51</f>
        <v>0.0173063659836076</v>
      </c>
      <c r="AR51" s="13" t="n">
        <f aca="false">X$18*K$28/$D51</f>
        <v>0.0172393889664885</v>
      </c>
    </row>
    <row r="52" customFormat="false" ht="15" hidden="false" customHeight="false" outlineLevel="0" collapsed="false">
      <c r="D52" s="55" t="s">
        <v>64</v>
      </c>
    </row>
    <row r="55" customFormat="false" ht="15" hidden="false" customHeight="false" outlineLevel="0" collapsed="false">
      <c r="C55" s="6" t="s">
        <v>244</v>
      </c>
    </row>
    <row r="56" customFormat="false" ht="15" hidden="false" customHeight="false" outlineLevel="0" collapsed="false">
      <c r="D56" s="0" t="s">
        <v>245</v>
      </c>
      <c r="M56" s="0" t="s">
        <v>245</v>
      </c>
      <c r="AB56" s="0" t="s">
        <v>245</v>
      </c>
      <c r="AK56" s="0" t="s">
        <v>245</v>
      </c>
    </row>
    <row r="57" customFormat="false" ht="15" hidden="false" customHeight="false" outlineLevel="0" collapsed="false">
      <c r="D57" s="56" t="n">
        <v>0.9</v>
      </c>
      <c r="E57" s="14" t="n">
        <f aca="false">D$17/D57</f>
        <v>96.2809047171476</v>
      </c>
      <c r="F57" s="13" t="n">
        <f aca="false">G$17/$D57</f>
        <v>99.6126674249352</v>
      </c>
      <c r="G57" s="13" t="n">
        <f aca="false">J$17/$D57</f>
        <v>58.1503938633259</v>
      </c>
      <c r="H57" s="13" t="n">
        <f aca="false">M$17/$D57</f>
        <v>56.2213134454464</v>
      </c>
      <c r="I57" s="13" t="n">
        <f aca="false">P$17/$D57</f>
        <v>96.7192149811481</v>
      </c>
      <c r="J57" s="13" t="n">
        <f aca="false">S$17/$D57</f>
        <v>49.7827152982555</v>
      </c>
      <c r="K57" s="13" t="n">
        <f aca="false">V$17/$D57</f>
        <v>55.0992897312357</v>
      </c>
      <c r="M57" s="56" t="n">
        <v>0.9</v>
      </c>
      <c r="N57" s="14" t="n">
        <f aca="false">F$17/M57</f>
        <v>60.8371577746852</v>
      </c>
      <c r="O57" s="13" t="n">
        <f aca="false">I$17/$D57</f>
        <v>90.3663076948882</v>
      </c>
      <c r="P57" s="13" t="n">
        <f aca="false">L$17/$D57</f>
        <v>51.106549393482</v>
      </c>
      <c r="Q57" s="13" t="n">
        <f aca="false">O$17/$D57</f>
        <v>41.3998669613456</v>
      </c>
      <c r="R57" s="13" t="n">
        <f aca="false">R$17/$D57</f>
        <v>82.1528779610696</v>
      </c>
      <c r="S57" s="13" t="n">
        <f aca="false">U$17/$D57</f>
        <v>30.4661876660416</v>
      </c>
      <c r="T57" s="13" t="n">
        <f aca="false">X$17/$D57</f>
        <v>47.8284763573202</v>
      </c>
      <c r="AB57" s="56" t="n">
        <v>0.9</v>
      </c>
      <c r="AC57" s="14" t="n">
        <f aca="false">D$18/AB57</f>
        <v>0.128781691357726</v>
      </c>
      <c r="AD57" s="13" t="n">
        <f aca="false">G$18/$D57</f>
        <v>0.193656260755953</v>
      </c>
      <c r="AE57" s="13" t="n">
        <f aca="false">J$18/$D57</f>
        <v>0.0193005536085028</v>
      </c>
      <c r="AF57" s="13" t="n">
        <f aca="false">M$18/$D57</f>
        <v>0.0327293852848333</v>
      </c>
      <c r="AG57" s="13" t="n">
        <f aca="false">P$18/$D57</f>
        <v>0.0301441942475625</v>
      </c>
      <c r="AH57" s="13" t="n">
        <f aca="false">S$18/$D57</f>
        <v>0.115610920107895</v>
      </c>
      <c r="AI57" s="13" t="n">
        <f aca="false">V$18/$D57</f>
        <v>0.110950492495714</v>
      </c>
      <c r="AK57" s="56" t="n">
        <v>0.9</v>
      </c>
      <c r="AL57" s="14" t="n">
        <f aca="false">F$18/AK57</f>
        <v>0.0405470631457266</v>
      </c>
      <c r="AM57" s="13" t="n">
        <f aca="false">I$18/$D57</f>
        <v>0.188932328536996</v>
      </c>
      <c r="AN57" s="13" t="n">
        <f aca="false">L$18/$D57</f>
        <v>0.0159900491911629</v>
      </c>
      <c r="AO57" s="13" t="n">
        <f aca="false">O$18/$D57</f>
        <v>0.015832857750905</v>
      </c>
      <c r="AP57" s="13" t="n">
        <f aca="false">R$18/$D57</f>
        <v>0.0215191341375874</v>
      </c>
      <c r="AQ57" s="13" t="n">
        <f aca="false">U$18/$D57</f>
        <v>0.0211998356131255</v>
      </c>
      <c r="AR57" s="13" t="n">
        <f aca="false">X$18/$D57</f>
        <v>0.0291079937692402</v>
      </c>
    </row>
    <row r="58" customFormat="false" ht="15" hidden="false" customHeight="false" outlineLevel="0" collapsed="false">
      <c r="D58" s="56" t="n">
        <v>0.95</v>
      </c>
      <c r="E58" s="14" t="n">
        <f aca="false">D$17/D58</f>
        <v>91.213488679403</v>
      </c>
      <c r="F58" s="13" t="n">
        <f aca="false">G$17/$D58</f>
        <v>94.3698954552018</v>
      </c>
      <c r="G58" s="13" t="n">
        <f aca="false">J$17/$D58</f>
        <v>55.0898468178877</v>
      </c>
      <c r="H58" s="13" t="n">
        <f aca="false">M$17/$D58</f>
        <v>53.2622969483176</v>
      </c>
      <c r="I58" s="13" t="n">
        <f aca="false">P$17/$D58</f>
        <v>91.6287299821403</v>
      </c>
      <c r="J58" s="13" t="n">
        <f aca="false">S$17/$D58</f>
        <v>47.162572387821</v>
      </c>
      <c r="K58" s="13" t="n">
        <f aca="false">V$17/$D58</f>
        <v>52.1993271138023</v>
      </c>
      <c r="M58" s="56" t="n">
        <v>0.95</v>
      </c>
      <c r="N58" s="14" t="n">
        <f aca="false">F$17/M58</f>
        <v>57.6352021023334</v>
      </c>
      <c r="O58" s="13" t="n">
        <f aca="false">I$17/$D58</f>
        <v>85.6101862372625</v>
      </c>
      <c r="P58" s="13" t="n">
        <f aca="false">L$17/$D58</f>
        <v>48.4167310043513</v>
      </c>
      <c r="Q58" s="13" t="n">
        <f aca="false">O$17/$D58</f>
        <v>39.220926594959</v>
      </c>
      <c r="R58" s="13" t="n">
        <f aca="false">R$17/$D58</f>
        <v>77.8290422789081</v>
      </c>
      <c r="S58" s="13" t="n">
        <f aca="false">U$17/$D58</f>
        <v>28.862704104671</v>
      </c>
      <c r="T58" s="13" t="n">
        <f aca="false">X$17/$D58</f>
        <v>45.3111881279875</v>
      </c>
      <c r="AB58" s="56" t="n">
        <v>0.95</v>
      </c>
      <c r="AC58" s="14" t="n">
        <f aca="false">D$18/AB58</f>
        <v>0.122003707602056</v>
      </c>
      <c r="AD58" s="13" t="n">
        <f aca="false">G$18/$D58</f>
        <v>0.183463825979324</v>
      </c>
      <c r="AE58" s="13" t="n">
        <f aca="false">J$18/$D58</f>
        <v>0.018284734997529</v>
      </c>
      <c r="AF58" s="13" t="n">
        <f aca="false">M$18/$D58</f>
        <v>0.0310067860593157</v>
      </c>
      <c r="AG58" s="13" t="n">
        <f aca="false">P$18/$D58</f>
        <v>0.0285576577082171</v>
      </c>
      <c r="AH58" s="13" t="n">
        <f aca="false">S$18/$D58</f>
        <v>0.109526134839058</v>
      </c>
      <c r="AI58" s="13" t="n">
        <f aca="false">V$18/$D58</f>
        <v>0.105110992890676</v>
      </c>
      <c r="AK58" s="56" t="n">
        <v>0.95</v>
      </c>
      <c r="AL58" s="14" t="n">
        <f aca="false">F$18/AK58</f>
        <v>0.0384130071906884</v>
      </c>
      <c r="AM58" s="13" t="n">
        <f aca="false">I$18/$D58</f>
        <v>0.178988521771891</v>
      </c>
      <c r="AN58" s="13" t="n">
        <f aca="false">L$18/$D58</f>
        <v>0.0151484676547859</v>
      </c>
      <c r="AO58" s="13" t="n">
        <f aca="false">O$18/$D58</f>
        <v>0.0149995494482258</v>
      </c>
      <c r="AP58" s="13" t="n">
        <f aca="false">R$18/$D58</f>
        <v>0.0203865481303459</v>
      </c>
      <c r="AQ58" s="13" t="n">
        <f aca="false">U$18/$D58</f>
        <v>0.0200840547913821</v>
      </c>
      <c r="AR58" s="13" t="n">
        <f aca="false">X$18/$D58</f>
        <v>0.0275759940971749</v>
      </c>
    </row>
    <row r="59" customFormat="false" ht="15" hidden="false" customHeight="false" outlineLevel="0" collapsed="false">
      <c r="D59" s="56" t="n">
        <v>1</v>
      </c>
      <c r="E59" s="14" t="n">
        <f aca="false">D$17/D59</f>
        <v>86.6528142454328</v>
      </c>
      <c r="F59" s="13" t="n">
        <f aca="false">G$17/$D59</f>
        <v>89.6514006824417</v>
      </c>
      <c r="G59" s="13" t="n">
        <f aca="false">J$17/$D59</f>
        <v>52.3353544769933</v>
      </c>
      <c r="H59" s="13" t="n">
        <f aca="false">M$17/$D59</f>
        <v>50.5991821009017</v>
      </c>
      <c r="I59" s="13" t="n">
        <f aca="false">P$17/$D59</f>
        <v>87.0472934830333</v>
      </c>
      <c r="J59" s="13" t="n">
        <f aca="false">S$17/$D59</f>
        <v>44.8044437684299</v>
      </c>
      <c r="K59" s="13" t="n">
        <f aca="false">V$17/$D59</f>
        <v>49.5893607581122</v>
      </c>
      <c r="M59" s="56" t="n">
        <v>1</v>
      </c>
      <c r="N59" s="14" t="n">
        <f aca="false">F$17/M59</f>
        <v>54.7534419972167</v>
      </c>
      <c r="O59" s="13" t="n">
        <f aca="false">I$17/$D59</f>
        <v>81.3296769253994</v>
      </c>
      <c r="P59" s="13" t="n">
        <f aca="false">L$17/$D59</f>
        <v>45.9958944541338</v>
      </c>
      <c r="Q59" s="13" t="n">
        <f aca="false">O$17/$D59</f>
        <v>37.259880265211</v>
      </c>
      <c r="R59" s="13" t="n">
        <f aca="false">R$17/$D59</f>
        <v>73.9375901649627</v>
      </c>
      <c r="S59" s="13" t="n">
        <f aca="false">U$17/$D59</f>
        <v>27.4195688994375</v>
      </c>
      <c r="T59" s="13" t="n">
        <f aca="false">X$17/$D59</f>
        <v>43.0456287215881</v>
      </c>
      <c r="AB59" s="56" t="n">
        <v>1</v>
      </c>
      <c r="AC59" s="14" t="n">
        <f aca="false">D$18/AB59</f>
        <v>0.115903522221953</v>
      </c>
      <c r="AD59" s="13" t="n">
        <f aca="false">G$18/$D59</f>
        <v>0.174290634680358</v>
      </c>
      <c r="AE59" s="13" t="n">
        <f aca="false">J$18/$D59</f>
        <v>0.0173704982476526</v>
      </c>
      <c r="AF59" s="13" t="n">
        <f aca="false">M$18/$D59</f>
        <v>0.02945644675635</v>
      </c>
      <c r="AG59" s="13" t="n">
        <f aca="false">P$18/$D59</f>
        <v>0.0271297748228062</v>
      </c>
      <c r="AH59" s="13" t="n">
        <f aca="false">S$18/$D59</f>
        <v>0.104049828097105</v>
      </c>
      <c r="AI59" s="13" t="n">
        <f aca="false">V$18/$D59</f>
        <v>0.0998554432461426</v>
      </c>
      <c r="AK59" s="56" t="n">
        <v>1</v>
      </c>
      <c r="AL59" s="14" t="n">
        <f aca="false">F$18/AK59</f>
        <v>0.036492356831154</v>
      </c>
      <c r="AM59" s="13" t="n">
        <f aca="false">I$18/$D59</f>
        <v>0.170039095683296</v>
      </c>
      <c r="AN59" s="13" t="n">
        <f aca="false">L$18/$D59</f>
        <v>0.0143910442720466</v>
      </c>
      <c r="AO59" s="13" t="n">
        <f aca="false">O$18/$D59</f>
        <v>0.0142495719758145</v>
      </c>
      <c r="AP59" s="13" t="n">
        <f aca="false">R$18/$D59</f>
        <v>0.0193672207238286</v>
      </c>
      <c r="AQ59" s="13" t="n">
        <f aca="false">U$18/$D59</f>
        <v>0.019079852051813</v>
      </c>
      <c r="AR59" s="13" t="n">
        <f aca="false">X$18/$D59</f>
        <v>0.0261971943923162</v>
      </c>
    </row>
    <row r="60" customFormat="false" ht="15" hidden="false" customHeight="false" outlineLevel="0" collapsed="false">
      <c r="D60" s="56" t="n">
        <v>1.05</v>
      </c>
      <c r="E60" s="14" t="n">
        <f aca="false">D$17/D60</f>
        <v>82.5264897575551</v>
      </c>
      <c r="F60" s="13" t="n">
        <f aca="false">G$17/$D60</f>
        <v>85.3822863642302</v>
      </c>
      <c r="G60" s="13" t="n">
        <f aca="false">J$17/$D60</f>
        <v>49.8431947399936</v>
      </c>
      <c r="H60" s="13" t="n">
        <f aca="false">M$17/$D60</f>
        <v>48.189697238954</v>
      </c>
      <c r="I60" s="13" t="n">
        <f aca="false">P$17/$D60</f>
        <v>82.9021842695555</v>
      </c>
      <c r="J60" s="13" t="n">
        <f aca="false">S$17/$D60</f>
        <v>42.6708988270761</v>
      </c>
      <c r="K60" s="13" t="n">
        <f aca="false">V$17/$D60</f>
        <v>47.2279626267735</v>
      </c>
      <c r="M60" s="56" t="n">
        <v>1.05</v>
      </c>
      <c r="N60" s="14" t="n">
        <f aca="false">F$17/M60</f>
        <v>52.1461352354445</v>
      </c>
      <c r="O60" s="13" t="n">
        <f aca="false">I$17/$D60</f>
        <v>77.456835167047</v>
      </c>
      <c r="P60" s="13" t="n">
        <f aca="false">L$17/$D60</f>
        <v>43.8056137658417</v>
      </c>
      <c r="Q60" s="13" t="n">
        <f aca="false">O$17/$D60</f>
        <v>35.4856002525819</v>
      </c>
      <c r="R60" s="13" t="n">
        <f aca="false">R$17/$D60</f>
        <v>70.4167525380597</v>
      </c>
      <c r="S60" s="13" t="n">
        <f aca="false">U$17/$D60</f>
        <v>26.1138751423214</v>
      </c>
      <c r="T60" s="13" t="n">
        <f aca="false">X$17/$D60</f>
        <v>40.995836877703</v>
      </c>
      <c r="AB60" s="56" t="n">
        <v>1.05</v>
      </c>
      <c r="AC60" s="14" t="n">
        <f aca="false">D$18/AB60</f>
        <v>0.110384306878051</v>
      </c>
      <c r="AD60" s="13" t="n">
        <f aca="false">G$18/$D60</f>
        <v>0.16599108064796</v>
      </c>
      <c r="AE60" s="13" t="n">
        <f aca="false">J$18/$D60</f>
        <v>0.016543331664431</v>
      </c>
      <c r="AF60" s="13" t="n">
        <f aca="false">M$18/$D60</f>
        <v>0.0280537588155714</v>
      </c>
      <c r="AG60" s="13" t="n">
        <f aca="false">P$18/$D60</f>
        <v>0.025837880783625</v>
      </c>
      <c r="AH60" s="13" t="n">
        <f aca="false">S$18/$D60</f>
        <v>0.0990950743781956</v>
      </c>
      <c r="AI60" s="13" t="n">
        <f aca="false">V$18/$D60</f>
        <v>0.0951004221391834</v>
      </c>
      <c r="AK60" s="56" t="n">
        <v>1.05</v>
      </c>
      <c r="AL60" s="14" t="n">
        <f aca="false">F$18/AK60</f>
        <v>0.03475462555348</v>
      </c>
      <c r="AM60" s="13" t="n">
        <f aca="false">I$18/$D60</f>
        <v>0.161941995888854</v>
      </c>
      <c r="AN60" s="13" t="n">
        <f aca="false">L$18/$D60</f>
        <v>0.0137057564495682</v>
      </c>
      <c r="AO60" s="13" t="n">
        <f aca="false">O$18/$D60</f>
        <v>0.0135710209293471</v>
      </c>
      <c r="AP60" s="13" t="n">
        <f aca="false">R$18/$D60</f>
        <v>0.018444972117932</v>
      </c>
      <c r="AQ60" s="13" t="n">
        <f aca="false">U$18/$D60</f>
        <v>0.0181712876683933</v>
      </c>
      <c r="AR60" s="13" t="n">
        <f aca="false">X$18/$D60</f>
        <v>0.024949708945063</v>
      </c>
    </row>
    <row r="61" customFormat="false" ht="15" hidden="false" customHeight="false" outlineLevel="0" collapsed="false">
      <c r="D61" s="56" t="n">
        <v>1.1</v>
      </c>
      <c r="E61" s="14" t="n">
        <f aca="false">D$17/D61</f>
        <v>78.7752856776662</v>
      </c>
      <c r="F61" s="13" t="n">
        <f aca="false">G$17/$D61</f>
        <v>81.5012733476742</v>
      </c>
      <c r="G61" s="13" t="n">
        <f aca="false">J$17/$D61</f>
        <v>47.5775949790848</v>
      </c>
      <c r="H61" s="13" t="n">
        <f aca="false">M$17/$D61</f>
        <v>45.9992564553652</v>
      </c>
      <c r="I61" s="13" t="n">
        <f aca="false">P$17/$D61</f>
        <v>79.1339031663939</v>
      </c>
      <c r="J61" s="13" t="n">
        <f aca="false">S$17/$D61</f>
        <v>40.7313125167545</v>
      </c>
      <c r="K61" s="13" t="n">
        <f aca="false">V$17/$D61</f>
        <v>45.0812370528292</v>
      </c>
      <c r="M61" s="56" t="n">
        <v>1.1</v>
      </c>
      <c r="N61" s="14" t="n">
        <f aca="false">F$17/M61</f>
        <v>49.7758563611061</v>
      </c>
      <c r="O61" s="13" t="n">
        <f aca="false">I$17/$D61</f>
        <v>73.9360699321813</v>
      </c>
      <c r="P61" s="13" t="n">
        <f aca="false">L$17/$D61</f>
        <v>41.814449503758</v>
      </c>
      <c r="Q61" s="13" t="n">
        <f aca="false">O$17/$D61</f>
        <v>33.8726184229191</v>
      </c>
      <c r="R61" s="13" t="n">
        <f aca="false">R$17/$D61</f>
        <v>67.215991059057</v>
      </c>
      <c r="S61" s="13" t="n">
        <f aca="false">U$17/$D61</f>
        <v>24.9268808176704</v>
      </c>
      <c r="T61" s="13" t="n">
        <f aca="false">X$17/$D61</f>
        <v>39.1323897468983</v>
      </c>
      <c r="AB61" s="56" t="n">
        <v>1.1</v>
      </c>
      <c r="AC61" s="14" t="n">
        <f aca="false">D$18/AB61</f>
        <v>0.105366838383594</v>
      </c>
      <c r="AD61" s="13" t="n">
        <f aca="false">G$18/$D61</f>
        <v>0.158446031527598</v>
      </c>
      <c r="AE61" s="13" t="n">
        <f aca="false">J$18/$D61</f>
        <v>0.0157913620433205</v>
      </c>
      <c r="AF61" s="13" t="n">
        <f aca="false">M$18/$D61</f>
        <v>0.0267785879603181</v>
      </c>
      <c r="AG61" s="13" t="n">
        <f aca="false">P$18/$D61</f>
        <v>0.0246634316570966</v>
      </c>
      <c r="AH61" s="13" t="n">
        <f aca="false">S$18/$D61</f>
        <v>0.0945907528155504</v>
      </c>
      <c r="AI61" s="13" t="n">
        <f aca="false">V$18/$D61</f>
        <v>0.0907776756783114</v>
      </c>
      <c r="AK61" s="56" t="n">
        <v>1.1</v>
      </c>
      <c r="AL61" s="14" t="n">
        <f aca="false">F$18/AK61</f>
        <v>0.0331748698465036</v>
      </c>
      <c r="AM61" s="13" t="n">
        <f aca="false">I$18/$D61</f>
        <v>0.154580996075724</v>
      </c>
      <c r="AN61" s="13" t="n">
        <f aca="false">L$18/$D61</f>
        <v>0.0130827675200424</v>
      </c>
      <c r="AO61" s="13" t="n">
        <f aca="false">O$18/$D61</f>
        <v>0.0129541563416495</v>
      </c>
      <c r="AP61" s="13" t="n">
        <f aca="false">R$18/$D61</f>
        <v>0.0176065642943897</v>
      </c>
      <c r="AQ61" s="13" t="n">
        <f aca="false">U$18/$D61</f>
        <v>0.0173453200471027</v>
      </c>
      <c r="AR61" s="13" t="n">
        <f aca="false">X$18/$D61</f>
        <v>0.023815631265742</v>
      </c>
    </row>
    <row r="62" customFormat="false" ht="15" hidden="false" customHeight="false" outlineLevel="0" collapsed="false">
      <c r="D62" s="56" t="n">
        <v>1.15</v>
      </c>
      <c r="E62" s="14" t="n">
        <f aca="false">D$17/D62</f>
        <v>75.3502732568981</v>
      </c>
      <c r="F62" s="13" t="n">
        <f aca="false">G$17/$D62</f>
        <v>77.9577397238623</v>
      </c>
      <c r="G62" s="13" t="n">
        <f aca="false">J$17/$D62</f>
        <v>45.5090038930376</v>
      </c>
      <c r="H62" s="13" t="n">
        <f aca="false">M$17/$D62</f>
        <v>43.9992887833928</v>
      </c>
      <c r="I62" s="13" t="n">
        <f aca="false">P$17/$D62</f>
        <v>75.6932986808985</v>
      </c>
      <c r="J62" s="13" t="n">
        <f aca="false">S$17/$D62</f>
        <v>38.9603858855913</v>
      </c>
      <c r="K62" s="13" t="n">
        <f aca="false">V$17/$D62</f>
        <v>43.1211832679236</v>
      </c>
      <c r="M62" s="56" t="n">
        <v>1.15</v>
      </c>
      <c r="N62" s="14" t="n">
        <f aca="false">F$17/M62</f>
        <v>47.6116886932319</v>
      </c>
      <c r="O62" s="13" t="n">
        <f aca="false">I$17/$D62</f>
        <v>70.7214581959995</v>
      </c>
      <c r="P62" s="13" t="n">
        <f aca="false">L$17/$D62</f>
        <v>39.9964299601163</v>
      </c>
      <c r="Q62" s="13" t="n">
        <f aca="false">O$17/$D62</f>
        <v>32.3998958827922</v>
      </c>
      <c r="R62" s="13" t="n">
        <f aca="false">R$17/$D62</f>
        <v>64.2935566651849</v>
      </c>
      <c r="S62" s="13" t="n">
        <f aca="false">U$17/$D62</f>
        <v>23.8431033908152</v>
      </c>
      <c r="T62" s="13" t="n">
        <f aca="false">X$17/$D62</f>
        <v>37.4309814970332</v>
      </c>
      <c r="AB62" s="56" t="n">
        <v>1.15</v>
      </c>
      <c r="AC62" s="14" t="n">
        <f aca="false">D$18/AB62</f>
        <v>0.100785671497351</v>
      </c>
      <c r="AD62" s="13" t="n">
        <f aca="false">G$18/$D62</f>
        <v>0.151557073635094</v>
      </c>
      <c r="AE62" s="13" t="n">
        <f aca="false">J$18/$D62</f>
        <v>0.0151047810849153</v>
      </c>
      <c r="AF62" s="13" t="n">
        <f aca="false">M$18/$D62</f>
        <v>0.0256143015272608</v>
      </c>
      <c r="AG62" s="13" t="n">
        <f aca="false">P$18/$D62</f>
        <v>0.0235911085415707</v>
      </c>
      <c r="AH62" s="13" t="n">
        <f aca="false">S$18/$D62</f>
        <v>0.0904781113887873</v>
      </c>
      <c r="AI62" s="13" t="n">
        <f aca="false">V$18/$D62</f>
        <v>0.086830820214037</v>
      </c>
      <c r="AK62" s="56" t="n">
        <v>1.15</v>
      </c>
      <c r="AL62" s="14" t="n">
        <f aca="false">F$18/AK62</f>
        <v>0.0317324842010035</v>
      </c>
      <c r="AM62" s="13" t="n">
        <f aca="false">I$18/$D62</f>
        <v>0.147860083202866</v>
      </c>
      <c r="AN62" s="13" t="n">
        <f aca="false">L$18/$D62</f>
        <v>0.0125139515409101</v>
      </c>
      <c r="AO62" s="13" t="n">
        <f aca="false">O$18/$D62</f>
        <v>0.0123909321528822</v>
      </c>
      <c r="AP62" s="13" t="n">
        <f aca="false">R$18/$D62</f>
        <v>0.0168410614989814</v>
      </c>
      <c r="AQ62" s="13" t="n">
        <f aca="false">U$18/$D62</f>
        <v>0.0165911756972287</v>
      </c>
      <c r="AR62" s="13" t="n">
        <f aca="false">X$18/$D62</f>
        <v>0.0227801690367967</v>
      </c>
    </row>
    <row r="63" customFormat="false" ht="15" hidden="false" customHeight="false" outlineLevel="0" collapsed="false">
      <c r="D63" s="56" t="n">
        <v>1.2</v>
      </c>
      <c r="E63" s="14" t="n">
        <f aca="false">D$17/D63</f>
        <v>72.2106785378607</v>
      </c>
      <c r="F63" s="13" t="n">
        <f aca="false">G$17/$D63</f>
        <v>74.7095005687014</v>
      </c>
      <c r="G63" s="13" t="n">
        <f aca="false">J$17/$D63</f>
        <v>43.6127953974944</v>
      </c>
      <c r="H63" s="13" t="n">
        <f aca="false">M$17/$D63</f>
        <v>42.1659850840848</v>
      </c>
      <c r="I63" s="13" t="n">
        <f aca="false">P$17/$D63</f>
        <v>72.5394112358611</v>
      </c>
      <c r="J63" s="13" t="n">
        <f aca="false">S$17/$D63</f>
        <v>37.3370364736916</v>
      </c>
      <c r="K63" s="13" t="n">
        <f aca="false">V$17/$D63</f>
        <v>41.3244672984268</v>
      </c>
      <c r="M63" s="56" t="n">
        <v>1.2</v>
      </c>
      <c r="N63" s="14" t="n">
        <f aca="false">F$17/M63</f>
        <v>45.6278683310139</v>
      </c>
      <c r="O63" s="13" t="n">
        <f aca="false">I$17/$D63</f>
        <v>67.7747307711662</v>
      </c>
      <c r="P63" s="13" t="n">
        <f aca="false">L$17/$D63</f>
        <v>38.3299120451115</v>
      </c>
      <c r="Q63" s="13" t="n">
        <f aca="false">O$17/$D63</f>
        <v>31.0499002210092</v>
      </c>
      <c r="R63" s="13" t="n">
        <f aca="false">R$17/$D63</f>
        <v>61.6146584708022</v>
      </c>
      <c r="S63" s="13" t="n">
        <f aca="false">U$17/$D63</f>
        <v>22.8496407495312</v>
      </c>
      <c r="T63" s="13" t="n">
        <f aca="false">X$17/$D63</f>
        <v>35.8713572679901</v>
      </c>
      <c r="AB63" s="56" t="n">
        <v>1.2</v>
      </c>
      <c r="AC63" s="14" t="n">
        <f aca="false">D$18/AB63</f>
        <v>0.0965862685182946</v>
      </c>
      <c r="AD63" s="13" t="n">
        <f aca="false">G$18/$D63</f>
        <v>0.145242195566965</v>
      </c>
      <c r="AE63" s="13" t="n">
        <f aca="false">J$18/$D63</f>
        <v>0.0144754152063771</v>
      </c>
      <c r="AF63" s="13" t="n">
        <f aca="false">M$18/$D63</f>
        <v>0.024547038963625</v>
      </c>
      <c r="AG63" s="13" t="n">
        <f aca="false">P$18/$D63</f>
        <v>0.0226081456856719</v>
      </c>
      <c r="AH63" s="13" t="n">
        <f aca="false">S$18/$D63</f>
        <v>0.0867081900809212</v>
      </c>
      <c r="AI63" s="13" t="n">
        <f aca="false">V$18/$D63</f>
        <v>0.0832128693717855</v>
      </c>
      <c r="AK63" s="56" t="n">
        <v>1.2</v>
      </c>
      <c r="AL63" s="14" t="n">
        <f aca="false">F$18/AK63</f>
        <v>0.030410297359295</v>
      </c>
      <c r="AM63" s="13" t="n">
        <f aca="false">I$18/$D63</f>
        <v>0.141699246402747</v>
      </c>
      <c r="AN63" s="13" t="n">
        <f aca="false">L$18/$D63</f>
        <v>0.0119925368933722</v>
      </c>
      <c r="AO63" s="13" t="n">
        <f aca="false">O$18/$D63</f>
        <v>0.0118746433131787</v>
      </c>
      <c r="AP63" s="13" t="n">
        <f aca="false">R$18/$D63</f>
        <v>0.0161393506031905</v>
      </c>
      <c r="AQ63" s="13" t="n">
        <f aca="false">U$18/$D63</f>
        <v>0.0158998767098442</v>
      </c>
      <c r="AR63" s="13" t="n">
        <f aca="false">X$18/$D63</f>
        <v>0.0218309953269302</v>
      </c>
    </row>
    <row r="64" customFormat="false" ht="15" hidden="false" customHeight="false" outlineLevel="0" collapsed="false">
      <c r="D64" s="56" t="n">
        <v>1.25</v>
      </c>
      <c r="E64" s="14" t="n">
        <f aca="false">D$17/D64</f>
        <v>69.3222513963463</v>
      </c>
      <c r="F64" s="13" t="n">
        <f aca="false">G$17/$D64</f>
        <v>71.7211205459533</v>
      </c>
      <c r="G64" s="13" t="n">
        <f aca="false">J$17/$D64</f>
        <v>41.8682835815946</v>
      </c>
      <c r="H64" s="13" t="n">
        <f aca="false">M$17/$D64</f>
        <v>40.4793456807214</v>
      </c>
      <c r="I64" s="13" t="n">
        <f aca="false">P$17/$D64</f>
        <v>69.6378347864266</v>
      </c>
      <c r="J64" s="13" t="n">
        <f aca="false">S$17/$D64</f>
        <v>35.843555014744</v>
      </c>
      <c r="K64" s="13" t="n">
        <f aca="false">V$17/$D64</f>
        <v>39.6714886064897</v>
      </c>
      <c r="M64" s="56" t="n">
        <v>1.25</v>
      </c>
      <c r="N64" s="14" t="n">
        <f aca="false">F$17/M64</f>
        <v>43.8027535977734</v>
      </c>
      <c r="O64" s="13" t="n">
        <f aca="false">I$17/$D64</f>
        <v>65.0637415403195</v>
      </c>
      <c r="P64" s="13" t="n">
        <f aca="false">L$17/$D64</f>
        <v>36.796715563307</v>
      </c>
      <c r="Q64" s="13" t="n">
        <f aca="false">O$17/$D64</f>
        <v>29.8079042121688</v>
      </c>
      <c r="R64" s="13" t="n">
        <f aca="false">R$17/$D64</f>
        <v>59.1500721319701</v>
      </c>
      <c r="S64" s="13" t="n">
        <f aca="false">U$17/$D64</f>
        <v>21.93565511955</v>
      </c>
      <c r="T64" s="13" t="n">
        <f aca="false">X$17/$D64</f>
        <v>34.4365029772705</v>
      </c>
      <c r="AB64" s="56" t="n">
        <v>1.25</v>
      </c>
      <c r="AC64" s="14" t="n">
        <f aca="false">D$18/AB64</f>
        <v>0.0927228177775628</v>
      </c>
      <c r="AD64" s="13" t="n">
        <f aca="false">G$18/$D64</f>
        <v>0.139432507744286</v>
      </c>
      <c r="AE64" s="13" t="n">
        <f aca="false">J$18/$D64</f>
        <v>0.0138963985981221</v>
      </c>
      <c r="AF64" s="13" t="n">
        <f aca="false">M$18/$D64</f>
        <v>0.02356515740508</v>
      </c>
      <c r="AG64" s="13" t="n">
        <f aca="false">P$18/$D64</f>
        <v>0.021703819858245</v>
      </c>
      <c r="AH64" s="13" t="n">
        <f aca="false">S$18/$D64</f>
        <v>0.0832398624776843</v>
      </c>
      <c r="AI64" s="13" t="n">
        <f aca="false">V$18/$D64</f>
        <v>0.0798843545969141</v>
      </c>
      <c r="AK64" s="56" t="n">
        <v>1.25</v>
      </c>
      <c r="AL64" s="14" t="n">
        <f aca="false">F$18/AK64</f>
        <v>0.0291938854649232</v>
      </c>
      <c r="AM64" s="13" t="n">
        <f aca="false">I$18/$D64</f>
        <v>0.136031276546637</v>
      </c>
      <c r="AN64" s="13" t="n">
        <f aca="false">L$18/$D64</f>
        <v>0.0115128354176373</v>
      </c>
      <c r="AO64" s="13" t="n">
        <f aca="false">O$18/$D64</f>
        <v>0.0113996575806516</v>
      </c>
      <c r="AP64" s="13" t="n">
        <f aca="false">R$18/$D64</f>
        <v>0.0154937765790629</v>
      </c>
      <c r="AQ64" s="13" t="n">
        <f aca="false">U$18/$D64</f>
        <v>0.0152638816414504</v>
      </c>
      <c r="AR64" s="13" t="n">
        <f aca="false">X$18/$D64</f>
        <v>0.020957755513853</v>
      </c>
    </row>
    <row r="65" customFormat="false" ht="15" hidden="false" customHeight="false" outlineLevel="0" collapsed="false">
      <c r="D65" s="56" t="n">
        <v>1.3</v>
      </c>
      <c r="E65" s="14" t="n">
        <f aca="false">D$17/D65</f>
        <v>66.6560109580252</v>
      </c>
      <c r="F65" s="13" t="n">
        <f aca="false">G$17/$D65</f>
        <v>68.9626159095705</v>
      </c>
      <c r="G65" s="13" t="n">
        <f aca="false">J$17/$D65</f>
        <v>40.2579649823025</v>
      </c>
      <c r="H65" s="13" t="n">
        <f aca="false">M$17/$D65</f>
        <v>38.9224477699244</v>
      </c>
      <c r="I65" s="13" t="n">
        <f aca="false">P$17/$D65</f>
        <v>66.9594565254102</v>
      </c>
      <c r="J65" s="13" t="n">
        <f aca="false">S$17/$D65</f>
        <v>34.4649567449461</v>
      </c>
      <c r="K65" s="13" t="n">
        <f aca="false">V$17/$D65</f>
        <v>38.1456621216247</v>
      </c>
      <c r="M65" s="56" t="n">
        <v>1.3</v>
      </c>
      <c r="N65" s="14" t="n">
        <f aca="false">F$17/M65</f>
        <v>42.1180323055513</v>
      </c>
      <c r="O65" s="13" t="n">
        <f aca="false">I$17/$D65</f>
        <v>62.5612899426149</v>
      </c>
      <c r="P65" s="13" t="n">
        <f aca="false">L$17/$D65</f>
        <v>35.3814572724106</v>
      </c>
      <c r="Q65" s="13" t="n">
        <f aca="false">O$17/$D65</f>
        <v>28.6614463578546</v>
      </c>
      <c r="R65" s="13" t="n">
        <f aca="false">R$17/$D65</f>
        <v>56.8750693576636</v>
      </c>
      <c r="S65" s="13" t="n">
        <f aca="false">U$17/$D65</f>
        <v>21.0919760764904</v>
      </c>
      <c r="T65" s="13" t="n">
        <f aca="false">X$17/$D65</f>
        <v>33.1120220935293</v>
      </c>
      <c r="AB65" s="56" t="n">
        <v>1.3</v>
      </c>
      <c r="AC65" s="14" t="n">
        <f aca="false">D$18/AB65</f>
        <v>0.0891565555553488</v>
      </c>
      <c r="AD65" s="13" t="n">
        <f aca="false">G$18/$D65</f>
        <v>0.134069718984891</v>
      </c>
      <c r="AE65" s="13" t="n">
        <f aca="false">J$18/$D65</f>
        <v>0.0133619217289635</v>
      </c>
      <c r="AF65" s="13" t="n">
        <f aca="false">M$18/$D65</f>
        <v>0.0226588051971923</v>
      </c>
      <c r="AG65" s="13" t="n">
        <f aca="false">P$18/$D65</f>
        <v>0.0208690575560048</v>
      </c>
      <c r="AH65" s="13" t="n">
        <f aca="false">S$18/$D65</f>
        <v>0.0800383293054657</v>
      </c>
      <c r="AI65" s="13" t="n">
        <f aca="false">V$18/$D65</f>
        <v>0.0768118794201097</v>
      </c>
      <c r="AK65" s="56" t="n">
        <v>1.3</v>
      </c>
      <c r="AL65" s="14" t="n">
        <f aca="false">F$18/AK65</f>
        <v>0.0280710437162723</v>
      </c>
      <c r="AM65" s="13" t="n">
        <f aca="false">I$18/$D65</f>
        <v>0.130799304371766</v>
      </c>
      <c r="AN65" s="13" t="n">
        <f aca="false">L$18/$D65</f>
        <v>0.0110700340554205</v>
      </c>
      <c r="AO65" s="13" t="n">
        <f aca="false">O$18/$D65</f>
        <v>0.010961209212165</v>
      </c>
      <c r="AP65" s="13" t="n">
        <f aca="false">R$18/$D65</f>
        <v>0.0148978620952528</v>
      </c>
      <c r="AQ65" s="13" t="n">
        <f aca="false">U$18/$D65</f>
        <v>0.0146768092706254</v>
      </c>
      <c r="AR65" s="13" t="n">
        <f aca="false">X$18/$D65</f>
        <v>0.0201516879940894</v>
      </c>
    </row>
    <row r="66" customFormat="false" ht="15" hidden="false" customHeight="false" outlineLevel="0" collapsed="false">
      <c r="D66" s="56" t="n">
        <v>1.35</v>
      </c>
      <c r="E66" s="14" t="n">
        <f aca="false">D$17/D66</f>
        <v>64.1872698114317</v>
      </c>
      <c r="F66" s="13" t="n">
        <f aca="false">G$17/$D66</f>
        <v>66.4084449499568</v>
      </c>
      <c r="G66" s="13" t="n">
        <f aca="false">J$17/$D66</f>
        <v>38.7669292422172</v>
      </c>
      <c r="H66" s="13" t="n">
        <f aca="false">M$17/$D66</f>
        <v>37.4808756302976</v>
      </c>
      <c r="I66" s="13" t="n">
        <f aca="false">P$17/$D66</f>
        <v>64.4794766540987</v>
      </c>
      <c r="J66" s="13" t="n">
        <f aca="false">S$17/$D66</f>
        <v>33.1884768655037</v>
      </c>
      <c r="K66" s="13" t="n">
        <f aca="false">V$17/$D66</f>
        <v>36.7328598208238</v>
      </c>
      <c r="M66" s="56" t="n">
        <v>1.35</v>
      </c>
      <c r="N66" s="14" t="n">
        <f aca="false">F$17/M66</f>
        <v>40.5581051831235</v>
      </c>
      <c r="O66" s="13" t="n">
        <f aca="false">I$17/$D66</f>
        <v>60.2442051299255</v>
      </c>
      <c r="P66" s="13" t="n">
        <f aca="false">L$17/$D66</f>
        <v>34.071032928988</v>
      </c>
      <c r="Q66" s="13" t="n">
        <f aca="false">O$17/$D66</f>
        <v>27.5999113075637</v>
      </c>
      <c r="R66" s="13" t="n">
        <f aca="false">R$17/$D66</f>
        <v>54.7685853073798</v>
      </c>
      <c r="S66" s="13" t="n">
        <f aca="false">U$17/$D66</f>
        <v>20.3107917773611</v>
      </c>
      <c r="T66" s="13" t="n">
        <f aca="false">X$17/$D66</f>
        <v>31.8856509048801</v>
      </c>
      <c r="AB66" s="56" t="n">
        <v>1.35</v>
      </c>
      <c r="AC66" s="14" t="n">
        <f aca="false">D$18/AB66</f>
        <v>0.0858544609051507</v>
      </c>
      <c r="AD66" s="13" t="n">
        <f aca="false">G$18/$D66</f>
        <v>0.129104173837302</v>
      </c>
      <c r="AE66" s="13" t="n">
        <f aca="false">J$18/$D66</f>
        <v>0.0128670357390019</v>
      </c>
      <c r="AF66" s="13" t="n">
        <f aca="false">M$18/$D66</f>
        <v>0.0218195901898889</v>
      </c>
      <c r="AG66" s="13" t="n">
        <f aca="false">P$18/$D66</f>
        <v>0.020096129498375</v>
      </c>
      <c r="AH66" s="13" t="n">
        <f aca="false">S$18/$D66</f>
        <v>0.0770739467385966</v>
      </c>
      <c r="AI66" s="13" t="n">
        <f aca="false">V$18/$D66</f>
        <v>0.0739669949971426</v>
      </c>
      <c r="AK66" s="56" t="n">
        <v>1.35</v>
      </c>
      <c r="AL66" s="14" t="n">
        <f aca="false">F$18/AK66</f>
        <v>0.0270313754304844</v>
      </c>
      <c r="AM66" s="13" t="n">
        <f aca="false">I$18/$D66</f>
        <v>0.125954885691331</v>
      </c>
      <c r="AN66" s="13" t="n">
        <f aca="false">L$18/$D66</f>
        <v>0.0106600327941086</v>
      </c>
      <c r="AO66" s="13" t="n">
        <f aca="false">O$18/$D66</f>
        <v>0.0105552385006033</v>
      </c>
      <c r="AP66" s="13" t="n">
        <f aca="false">R$18/$D66</f>
        <v>0.0143460894250582</v>
      </c>
      <c r="AQ66" s="13" t="n">
        <f aca="false">U$18/$D66</f>
        <v>0.0141332237420837</v>
      </c>
      <c r="AR66" s="13" t="n">
        <f aca="false">X$18/$D66</f>
        <v>0.0194053291794935</v>
      </c>
    </row>
    <row r="67" customFormat="false" ht="15" hidden="false" customHeight="false" outlineLevel="0" collapsed="false">
      <c r="D67" s="56" t="n">
        <v>1.4</v>
      </c>
      <c r="E67" s="14" t="n">
        <f aca="false">D$17/D67</f>
        <v>61.8948673181663</v>
      </c>
      <c r="F67" s="13" t="n">
        <f aca="false">G$17/$D67</f>
        <v>64.0367147731726</v>
      </c>
      <c r="G67" s="13" t="n">
        <f aca="false">J$17/$D67</f>
        <v>37.3823960549952</v>
      </c>
      <c r="H67" s="13" t="n">
        <f aca="false">M$17/$D67</f>
        <v>36.1422729292155</v>
      </c>
      <c r="I67" s="13" t="n">
        <f aca="false">P$17/$D67</f>
        <v>62.1766382021667</v>
      </c>
      <c r="J67" s="13" t="n">
        <f aca="false">S$17/$D67</f>
        <v>32.0031741203071</v>
      </c>
      <c r="K67" s="13" t="n">
        <f aca="false">V$17/$D67</f>
        <v>35.4209719700801</v>
      </c>
      <c r="M67" s="56" t="n">
        <v>1.4</v>
      </c>
      <c r="N67" s="14" t="n">
        <f aca="false">F$17/M67</f>
        <v>39.1096014265834</v>
      </c>
      <c r="O67" s="13" t="n">
        <f aca="false">I$17/$D67</f>
        <v>58.0926263752853</v>
      </c>
      <c r="P67" s="13" t="n">
        <f aca="false">L$17/$D67</f>
        <v>32.8542103243813</v>
      </c>
      <c r="Q67" s="13" t="n">
        <f aca="false">O$17/$D67</f>
        <v>26.6142001894364</v>
      </c>
      <c r="R67" s="13" t="n">
        <f aca="false">R$17/$D67</f>
        <v>52.8125644035448</v>
      </c>
      <c r="S67" s="13" t="n">
        <f aca="false">U$17/$D67</f>
        <v>19.5854063567411</v>
      </c>
      <c r="T67" s="13" t="n">
        <f aca="false">X$17/$D67</f>
        <v>30.7468776582773</v>
      </c>
      <c r="AB67" s="56" t="n">
        <v>1.4</v>
      </c>
      <c r="AC67" s="14" t="n">
        <f aca="false">D$18/AB67</f>
        <v>0.0827882301585382</v>
      </c>
      <c r="AD67" s="13" t="n">
        <f aca="false">G$18/$D67</f>
        <v>0.12449331048597</v>
      </c>
      <c r="AE67" s="13" t="n">
        <f aca="false">J$18/$D67</f>
        <v>0.0124074987483233</v>
      </c>
      <c r="AF67" s="13" t="n">
        <f aca="false">M$18/$D67</f>
        <v>0.0210403191116785</v>
      </c>
      <c r="AG67" s="13" t="n">
        <f aca="false">P$18/$D67</f>
        <v>0.0193784105877187</v>
      </c>
      <c r="AH67" s="13" t="n">
        <f aca="false">S$18/$D67</f>
        <v>0.0743213057836467</v>
      </c>
      <c r="AI67" s="13" t="n">
        <f aca="false">V$18/$D67</f>
        <v>0.0713253166043876</v>
      </c>
      <c r="AK67" s="56" t="n">
        <v>1.4</v>
      </c>
      <c r="AL67" s="14" t="n">
        <f aca="false">F$18/AK67</f>
        <v>0.02606596916511</v>
      </c>
      <c r="AM67" s="13" t="n">
        <f aca="false">I$18/$D67</f>
        <v>0.12145649691664</v>
      </c>
      <c r="AN67" s="13" t="n">
        <f aca="false">L$18/$D67</f>
        <v>0.0102793173371762</v>
      </c>
      <c r="AO67" s="13" t="n">
        <f aca="false">O$18/$D67</f>
        <v>0.0101782656970103</v>
      </c>
      <c r="AP67" s="13" t="n">
        <f aca="false">R$18/$D67</f>
        <v>0.013833729088449</v>
      </c>
      <c r="AQ67" s="13" t="n">
        <f aca="false">U$18/$D67</f>
        <v>0.013628465751295</v>
      </c>
      <c r="AR67" s="13" t="n">
        <f aca="false">X$18/$D67</f>
        <v>0.0187122817087973</v>
      </c>
    </row>
    <row r="68" customFormat="false" ht="15" hidden="false" customHeight="false" outlineLevel="0" collapsed="false">
      <c r="D68" s="56" t="n">
        <v>1.45</v>
      </c>
      <c r="E68" s="14" t="n">
        <f aca="false">D$17/D68</f>
        <v>59.7605615485744</v>
      </c>
      <c r="F68" s="13" t="n">
        <f aca="false">G$17/$D68</f>
        <v>61.8285521947874</v>
      </c>
      <c r="G68" s="13" t="n">
        <f aca="false">J$17/$D68</f>
        <v>36.0933479151678</v>
      </c>
      <c r="H68" s="13" t="n">
        <f aca="false">M$17/$D68</f>
        <v>34.8959876557943</v>
      </c>
      <c r="I68" s="13" t="n">
        <f aca="false">P$17/$D68</f>
        <v>60.0326161951954</v>
      </c>
      <c r="J68" s="13" t="n">
        <f aca="false">S$17/$D68</f>
        <v>30.8996163920207</v>
      </c>
      <c r="K68" s="13" t="n">
        <f aca="false">V$17/$D68</f>
        <v>34.1995591435256</v>
      </c>
      <c r="M68" s="56" t="n">
        <v>1.45</v>
      </c>
      <c r="N68" s="14" t="n">
        <f aca="false">F$17/M68</f>
        <v>37.7609944808391</v>
      </c>
      <c r="O68" s="13" t="n">
        <f aca="false">I$17/$D68</f>
        <v>56.0894323623444</v>
      </c>
      <c r="P68" s="13" t="n">
        <f aca="false">L$17/$D68</f>
        <v>31.7213065200923</v>
      </c>
      <c r="Q68" s="13" t="n">
        <f aca="false">O$17/$D68</f>
        <v>25.6964691484214</v>
      </c>
      <c r="R68" s="13" t="n">
        <f aca="false">R$17/$D68</f>
        <v>50.9914414930777</v>
      </c>
      <c r="S68" s="13" t="n">
        <f aca="false">U$17/$D68</f>
        <v>18.9100475168534</v>
      </c>
      <c r="T68" s="13" t="n">
        <f aca="false">X$17/$D68</f>
        <v>29.686640497647</v>
      </c>
      <c r="AB68" s="56" t="n">
        <v>1.45</v>
      </c>
      <c r="AC68" s="14" t="n">
        <f aca="false">D$18/AB68</f>
        <v>0.0799334636013472</v>
      </c>
      <c r="AD68" s="13" t="n">
        <f aca="false">G$18/$D68</f>
        <v>0.120200437710592</v>
      </c>
      <c r="AE68" s="13" t="n">
        <f aca="false">J$18/$D68</f>
        <v>0.0119796539638983</v>
      </c>
      <c r="AF68" s="13" t="n">
        <f aca="false">M$18/$D68</f>
        <v>0.0203147908664482</v>
      </c>
      <c r="AG68" s="13" t="n">
        <f aca="false">P$18/$D68</f>
        <v>0.0187101895329698</v>
      </c>
      <c r="AH68" s="13" t="n">
        <f aca="false">S$18/$D68</f>
        <v>0.0717585021359348</v>
      </c>
      <c r="AI68" s="13" t="n">
        <f aca="false">V$18/$D68</f>
        <v>0.0688658229283742</v>
      </c>
      <c r="AK68" s="56" t="n">
        <v>1.45</v>
      </c>
      <c r="AL68" s="14" t="n">
        <f aca="false">F$18/AK68</f>
        <v>0.0251671426421752</v>
      </c>
      <c r="AM68" s="13" t="n">
        <f aca="false">I$18/$D68</f>
        <v>0.117268341850549</v>
      </c>
      <c r="AN68" s="13" t="n">
        <f aca="false">L$18/$D68</f>
        <v>0.00992485811865286</v>
      </c>
      <c r="AO68" s="13" t="n">
        <f aca="false">O$18/$D68</f>
        <v>0.00982729101780309</v>
      </c>
      <c r="AP68" s="13" t="n">
        <f aca="false">R$18/$D68</f>
        <v>0.013356703947468</v>
      </c>
      <c r="AQ68" s="13" t="n">
        <f aca="false">U$18/$D68</f>
        <v>0.0131585186564227</v>
      </c>
      <c r="AR68" s="13" t="n">
        <f aca="false">X$18/$D68</f>
        <v>0.0180670306153905</v>
      </c>
    </row>
    <row r="69" customFormat="false" ht="15" hidden="false" customHeight="false" outlineLevel="0" collapsed="false">
      <c r="D69" s="56" t="n">
        <v>1.5</v>
      </c>
      <c r="E69" s="14" t="n">
        <f aca="false">D$17/D69</f>
        <v>57.7685428302885</v>
      </c>
      <c r="F69" s="13" t="n">
        <f aca="false">G$17/$D69</f>
        <v>59.7676004549611</v>
      </c>
      <c r="G69" s="13" t="n">
        <f aca="false">J$17/$D69</f>
        <v>34.8902363179955</v>
      </c>
      <c r="H69" s="13" t="n">
        <f aca="false">M$17/$D69</f>
        <v>33.7327880672678</v>
      </c>
      <c r="I69" s="13" t="n">
        <f aca="false">P$17/$D69</f>
        <v>58.0315289886889</v>
      </c>
      <c r="J69" s="13" t="n">
        <f aca="false">S$17/$D69</f>
        <v>29.8696291789533</v>
      </c>
      <c r="K69" s="13" t="n">
        <f aca="false">V$17/$D69</f>
        <v>33.0595738387414</v>
      </c>
      <c r="M69" s="56" t="n">
        <v>1.5</v>
      </c>
      <c r="N69" s="14" t="n">
        <f aca="false">F$17/M69</f>
        <v>36.5022946648111</v>
      </c>
      <c r="O69" s="13" t="n">
        <f aca="false">I$17/$D69</f>
        <v>54.2197846169329</v>
      </c>
      <c r="P69" s="13" t="n">
        <f aca="false">L$17/$D69</f>
        <v>30.6639296360892</v>
      </c>
      <c r="Q69" s="13" t="n">
        <f aca="false">O$17/$D69</f>
        <v>24.8399201768073</v>
      </c>
      <c r="R69" s="13" t="n">
        <f aca="false">R$17/$D69</f>
        <v>49.2917267766418</v>
      </c>
      <c r="S69" s="13" t="n">
        <f aca="false">U$17/$D69</f>
        <v>18.279712599625</v>
      </c>
      <c r="T69" s="13" t="n">
        <f aca="false">X$17/$D69</f>
        <v>28.6970858143921</v>
      </c>
      <c r="AB69" s="56" t="n">
        <v>1.5</v>
      </c>
      <c r="AC69" s="14" t="n">
        <f aca="false">D$18/AB69</f>
        <v>0.0772690148146357</v>
      </c>
      <c r="AD69" s="13" t="n">
        <f aca="false">G$18/$D69</f>
        <v>0.116193756453572</v>
      </c>
      <c r="AE69" s="13" t="n">
        <f aca="false">J$18/$D69</f>
        <v>0.0115803321651017</v>
      </c>
      <c r="AF69" s="13" t="n">
        <f aca="false">M$18/$D69</f>
        <v>0.0196376311709</v>
      </c>
      <c r="AG69" s="13" t="n">
        <f aca="false">P$18/$D69</f>
        <v>0.0180865165485375</v>
      </c>
      <c r="AH69" s="13" t="n">
        <f aca="false">S$18/$D69</f>
        <v>0.069366552064737</v>
      </c>
      <c r="AI69" s="13" t="n">
        <f aca="false">V$18/$D69</f>
        <v>0.0665702954974284</v>
      </c>
      <c r="AK69" s="56" t="n">
        <v>1.5</v>
      </c>
      <c r="AL69" s="14" t="n">
        <f aca="false">F$18/AK69</f>
        <v>0.024328237887436</v>
      </c>
      <c r="AM69" s="13" t="n">
        <f aca="false">I$18/$D69</f>
        <v>0.113359397122197</v>
      </c>
      <c r="AN69" s="13" t="n">
        <f aca="false">L$18/$D69</f>
        <v>0.00959402951469776</v>
      </c>
      <c r="AO69" s="13" t="n">
        <f aca="false">O$18/$D69</f>
        <v>0.00949971465054299</v>
      </c>
      <c r="AP69" s="13" t="n">
        <f aca="false">R$18/$D69</f>
        <v>0.0129114804825524</v>
      </c>
      <c r="AQ69" s="13" t="n">
        <f aca="false">U$18/$D69</f>
        <v>0.0127199013678753</v>
      </c>
      <c r="AR69" s="13" t="n">
        <f aca="false">X$18/$D69</f>
        <v>0.0174647962615441</v>
      </c>
    </row>
    <row r="70" customFormat="false" ht="15" hidden="false" customHeight="false" outlineLevel="0" collapsed="false">
      <c r="D70" s="56" t="n">
        <v>1.55</v>
      </c>
      <c r="E70" s="14" t="n">
        <f aca="false">D$17/D70</f>
        <v>55.9050414486663</v>
      </c>
      <c r="F70" s="13" t="n">
        <f aca="false">G$17/$D70</f>
        <v>57.8396133435108</v>
      </c>
      <c r="G70" s="13" t="n">
        <f aca="false">J$17/$D70</f>
        <v>33.7647448238666</v>
      </c>
      <c r="H70" s="13" t="n">
        <f aca="false">M$17/$D70</f>
        <v>32.644633613485</v>
      </c>
      <c r="I70" s="13" t="n">
        <f aca="false">P$17/$D70</f>
        <v>56.1595441826021</v>
      </c>
      <c r="J70" s="13" t="n">
        <f aca="false">S$17/$D70</f>
        <v>28.9060927538258</v>
      </c>
      <c r="K70" s="13" t="n">
        <f aca="false">V$17/$D70</f>
        <v>31.9931359729756</v>
      </c>
      <c r="M70" s="56" t="n">
        <v>1.55</v>
      </c>
      <c r="N70" s="14" t="n">
        <f aca="false">F$17/M70</f>
        <v>35.3248012885269</v>
      </c>
      <c r="O70" s="13" t="n">
        <f aca="false">I$17/$D70</f>
        <v>52.4707593067093</v>
      </c>
      <c r="P70" s="13" t="n">
        <f aca="false">L$17/$D70</f>
        <v>29.6747706155702</v>
      </c>
      <c r="Q70" s="13" t="n">
        <f aca="false">O$17/$D70</f>
        <v>24.0386324291684</v>
      </c>
      <c r="R70" s="13" t="n">
        <f aca="false">R$17/$D70</f>
        <v>47.7016710741695</v>
      </c>
      <c r="S70" s="13" t="n">
        <f aca="false">U$17/$D70</f>
        <v>17.69004445125</v>
      </c>
      <c r="T70" s="13" t="n">
        <f aca="false">X$17/$D70</f>
        <v>27.7713733687665</v>
      </c>
      <c r="AB70" s="56" t="n">
        <v>1.55</v>
      </c>
      <c r="AC70" s="14" t="n">
        <f aca="false">D$18/AB70</f>
        <v>0.0747764659496474</v>
      </c>
      <c r="AD70" s="13" t="n">
        <f aca="false">G$18/$D70</f>
        <v>0.112445570761521</v>
      </c>
      <c r="AE70" s="13" t="n">
        <f aca="false">J$18/$D70</f>
        <v>0.0112067730630017</v>
      </c>
      <c r="AF70" s="13" t="n">
        <f aca="false">M$18/$D70</f>
        <v>0.0190041591976451</v>
      </c>
      <c r="AG70" s="13" t="n">
        <f aca="false">P$18/$D70</f>
        <v>0.0175030805308427</v>
      </c>
      <c r="AH70" s="13" t="n">
        <f aca="false">S$18/$D70</f>
        <v>0.0671289213529712</v>
      </c>
      <c r="AI70" s="13" t="n">
        <f aca="false">V$18/$D70</f>
        <v>0.0644228666104146</v>
      </c>
      <c r="AK70" s="56" t="n">
        <v>1.55</v>
      </c>
      <c r="AL70" s="14" t="n">
        <f aca="false">F$18/AK70</f>
        <v>0.0235434560200993</v>
      </c>
      <c r="AM70" s="13" t="n">
        <f aca="false">I$18/$D70</f>
        <v>0.10970264237632</v>
      </c>
      <c r="AN70" s="13" t="n">
        <f aca="false">L$18/$D70</f>
        <v>0.009284544691643</v>
      </c>
      <c r="AO70" s="13" t="n">
        <f aca="false">O$18/$D70</f>
        <v>0.00919327224246096</v>
      </c>
      <c r="AP70" s="13" t="n">
        <f aca="false">R$18/$D70</f>
        <v>0.0124949811121475</v>
      </c>
      <c r="AQ70" s="13" t="n">
        <f aca="false">U$18/$D70</f>
        <v>0.0123095819689116</v>
      </c>
      <c r="AR70" s="13" t="n">
        <f aca="false">X$18/$D70</f>
        <v>0.0169014157369782</v>
      </c>
    </row>
    <row r="71" customFormat="false" ht="15" hidden="false" customHeight="false" outlineLevel="0" collapsed="false">
      <c r="D71" s="56" t="n">
        <v>1.6</v>
      </c>
      <c r="E71" s="14" t="n">
        <f aca="false">D$17/D71</f>
        <v>54.1580089033955</v>
      </c>
      <c r="F71" s="13" t="n">
        <f aca="false">G$17/$D71</f>
        <v>56.032125426526</v>
      </c>
      <c r="G71" s="13" t="n">
        <f aca="false">J$17/$D71</f>
        <v>32.7095965481208</v>
      </c>
      <c r="H71" s="13" t="n">
        <f aca="false">M$17/$D71</f>
        <v>31.6244888130636</v>
      </c>
      <c r="I71" s="13" t="n">
        <f aca="false">P$17/$D71</f>
        <v>54.4045584268958</v>
      </c>
      <c r="J71" s="13" t="n">
        <f aca="false">S$17/$D71</f>
        <v>28.0027773552687</v>
      </c>
      <c r="K71" s="13" t="n">
        <f aca="false">V$17/$D71</f>
        <v>30.9933504738201</v>
      </c>
      <c r="M71" s="56" t="n">
        <v>1.6</v>
      </c>
      <c r="N71" s="14" t="n">
        <f aca="false">F$17/M71</f>
        <v>34.2209012482604</v>
      </c>
      <c r="O71" s="13" t="n">
        <f aca="false">I$17/$D71</f>
        <v>50.8310480783746</v>
      </c>
      <c r="P71" s="13" t="n">
        <f aca="false">L$17/$D71</f>
        <v>28.7474340338336</v>
      </c>
      <c r="Q71" s="13" t="n">
        <f aca="false">O$17/$D71</f>
        <v>23.2874251657569</v>
      </c>
      <c r="R71" s="13" t="n">
        <f aca="false">R$17/$D71</f>
        <v>46.2109938531017</v>
      </c>
      <c r="S71" s="13" t="n">
        <f aca="false">U$17/$D71</f>
        <v>17.1372305621484</v>
      </c>
      <c r="T71" s="13" t="n">
        <f aca="false">X$17/$D71</f>
        <v>26.9035179509926</v>
      </c>
      <c r="AB71" s="56" t="n">
        <v>1.6</v>
      </c>
      <c r="AC71" s="14" t="n">
        <f aca="false">D$18/AB71</f>
        <v>0.0724397013887209</v>
      </c>
      <c r="AD71" s="13" t="n">
        <f aca="false">G$18/$D71</f>
        <v>0.108931646675224</v>
      </c>
      <c r="AE71" s="13" t="n">
        <f aca="false">J$18/$D71</f>
        <v>0.0108565614047829</v>
      </c>
      <c r="AF71" s="13" t="n">
        <f aca="false">M$18/$D71</f>
        <v>0.0184102792227187</v>
      </c>
      <c r="AG71" s="13" t="n">
        <f aca="false">P$18/$D71</f>
        <v>0.0169561092642539</v>
      </c>
      <c r="AH71" s="13" t="n">
        <f aca="false">S$18/$D71</f>
        <v>0.0650311425606909</v>
      </c>
      <c r="AI71" s="13" t="n">
        <f aca="false">V$18/$D71</f>
        <v>0.0624096520288391</v>
      </c>
      <c r="AK71" s="56" t="n">
        <v>1.6</v>
      </c>
      <c r="AL71" s="14" t="n">
        <f aca="false">F$18/AK71</f>
        <v>0.0228077230194712</v>
      </c>
      <c r="AM71" s="13" t="n">
        <f aca="false">I$18/$D71</f>
        <v>0.10627443480206</v>
      </c>
      <c r="AN71" s="13" t="n">
        <f aca="false">L$18/$D71</f>
        <v>0.00899440267002915</v>
      </c>
      <c r="AO71" s="13" t="n">
        <f aca="false">O$18/$D71</f>
        <v>0.00890598248488405</v>
      </c>
      <c r="AP71" s="13" t="n">
        <f aca="false">R$18/$D71</f>
        <v>0.0121045129523929</v>
      </c>
      <c r="AQ71" s="13" t="n">
        <f aca="false">U$18/$D71</f>
        <v>0.0119249075323831</v>
      </c>
      <c r="AR71" s="13" t="n">
        <f aca="false">X$18/$D71</f>
        <v>0.0163732464951976</v>
      </c>
    </row>
    <row r="72" customFormat="false" ht="15" hidden="false" customHeight="false" outlineLevel="0" collapsed="false">
      <c r="D72" s="56" t="n">
        <v>1.65</v>
      </c>
      <c r="E72" s="14" t="n">
        <f aca="false">D$17/D72</f>
        <v>52.5168571184441</v>
      </c>
      <c r="F72" s="13" t="n">
        <f aca="false">G$17/$D72</f>
        <v>54.3341822317828</v>
      </c>
      <c r="G72" s="13" t="n">
        <f aca="false">J$17/$D72</f>
        <v>31.7183966527232</v>
      </c>
      <c r="H72" s="13" t="n">
        <f aca="false">M$17/$D72</f>
        <v>30.6661709702435</v>
      </c>
      <c r="I72" s="13" t="n">
        <f aca="false">P$17/$D72</f>
        <v>52.7559354442626</v>
      </c>
      <c r="J72" s="13" t="n">
        <f aca="false">S$17/$D72</f>
        <v>27.154208344503</v>
      </c>
      <c r="K72" s="13" t="n">
        <f aca="false">V$17/$D72</f>
        <v>30.0541580352195</v>
      </c>
      <c r="M72" s="56" t="n">
        <v>1.65</v>
      </c>
      <c r="N72" s="14" t="n">
        <f aca="false">F$17/M72</f>
        <v>33.1839042407374</v>
      </c>
      <c r="O72" s="13" t="n">
        <f aca="false">I$17/$D72</f>
        <v>49.2907132881208</v>
      </c>
      <c r="P72" s="13" t="n">
        <f aca="false">L$17/$D72</f>
        <v>27.876299669172</v>
      </c>
      <c r="Q72" s="13" t="n">
        <f aca="false">O$17/$D72</f>
        <v>22.5817456152794</v>
      </c>
      <c r="R72" s="13" t="n">
        <f aca="false">R$17/$D72</f>
        <v>44.810660706038</v>
      </c>
      <c r="S72" s="13" t="n">
        <f aca="false">U$17/$D72</f>
        <v>16.6179205451136</v>
      </c>
      <c r="T72" s="13" t="n">
        <f aca="false">X$17/$D72</f>
        <v>26.0882598312655</v>
      </c>
      <c r="AB72" s="56" t="n">
        <v>1.65</v>
      </c>
      <c r="AC72" s="14" t="n">
        <f aca="false">D$18/AB72</f>
        <v>0.0702445589223961</v>
      </c>
      <c r="AD72" s="13" t="n">
        <f aca="false">G$18/$D72</f>
        <v>0.105630687685065</v>
      </c>
      <c r="AE72" s="13" t="n">
        <f aca="false">J$18/$D72</f>
        <v>0.010527574695547</v>
      </c>
      <c r="AF72" s="13" t="n">
        <f aca="false">M$18/$D72</f>
        <v>0.0178523919735454</v>
      </c>
      <c r="AG72" s="13" t="n">
        <f aca="false">P$18/$D72</f>
        <v>0.0164422877713977</v>
      </c>
      <c r="AH72" s="13" t="n">
        <f aca="false">S$18/$D72</f>
        <v>0.0630605018770336</v>
      </c>
      <c r="AI72" s="13" t="n">
        <f aca="false">V$18/$D72</f>
        <v>0.0605184504522076</v>
      </c>
      <c r="AK72" s="56" t="n">
        <v>1.65</v>
      </c>
      <c r="AL72" s="14" t="n">
        <f aca="false">F$18/AK72</f>
        <v>0.0221165798976691</v>
      </c>
      <c r="AM72" s="13" t="n">
        <f aca="false">I$18/$D72</f>
        <v>0.103053997383816</v>
      </c>
      <c r="AN72" s="13" t="n">
        <f aca="false">L$18/$D72</f>
        <v>0.0087218450133616</v>
      </c>
      <c r="AO72" s="13" t="n">
        <f aca="false">O$18/$D72</f>
        <v>0.00863610422776635</v>
      </c>
      <c r="AP72" s="13" t="n">
        <f aca="false">R$18/$D72</f>
        <v>0.0117377095295931</v>
      </c>
      <c r="AQ72" s="13" t="n">
        <f aca="false">U$18/$D72</f>
        <v>0.0115635466980685</v>
      </c>
      <c r="AR72" s="13" t="n">
        <f aca="false">X$18/$D72</f>
        <v>0.0158770875104947</v>
      </c>
    </row>
    <row r="73" customFormat="false" ht="15" hidden="false" customHeight="false" outlineLevel="0" collapsed="false">
      <c r="D73" s="56" t="n">
        <v>1.7</v>
      </c>
      <c r="E73" s="14" t="n">
        <f aca="false">D$17/D73</f>
        <v>50.972243673784</v>
      </c>
      <c r="F73" s="13" t="n">
        <f aca="false">G$17/$D73</f>
        <v>52.7361180484951</v>
      </c>
      <c r="G73" s="13" t="n">
        <f aca="false">J$17/$D73</f>
        <v>30.7855026335255</v>
      </c>
      <c r="H73" s="13" t="n">
        <f aca="false">M$17/$D73</f>
        <v>29.7642247652363</v>
      </c>
      <c r="I73" s="13" t="n">
        <f aca="false">P$17/$D73</f>
        <v>51.2042902841372</v>
      </c>
      <c r="J73" s="13" t="n">
        <f aca="false">S$17/$D73</f>
        <v>26.3555551579</v>
      </c>
      <c r="K73" s="13" t="n">
        <f aca="false">V$17/$D73</f>
        <v>29.1702122106542</v>
      </c>
      <c r="M73" s="56" t="n">
        <v>1.7</v>
      </c>
      <c r="N73" s="14" t="n">
        <f aca="false">F$17/M73</f>
        <v>32.2079070571863</v>
      </c>
      <c r="O73" s="13" t="n">
        <f aca="false">I$17/$D73</f>
        <v>47.8409864267055</v>
      </c>
      <c r="P73" s="13" t="n">
        <f aca="false">L$17/$D73</f>
        <v>27.0564085024316</v>
      </c>
      <c r="Q73" s="13" t="n">
        <f aca="false">O$17/$D73</f>
        <v>21.9175766265947</v>
      </c>
      <c r="R73" s="13" t="n">
        <f aca="false">R$17/$D73</f>
        <v>43.4927000970369</v>
      </c>
      <c r="S73" s="13" t="n">
        <f aca="false">U$17/$D73</f>
        <v>16.1291581761397</v>
      </c>
      <c r="T73" s="13" t="n">
        <f aca="false">X$17/$D73</f>
        <v>25.3209580715224</v>
      </c>
      <c r="AB73" s="56" t="n">
        <v>1.7</v>
      </c>
      <c r="AC73" s="14" t="n">
        <f aca="false">D$18/AB73</f>
        <v>0.068178542483502</v>
      </c>
      <c r="AD73" s="13" t="n">
        <f aca="false">G$18/$D73</f>
        <v>0.102523902753152</v>
      </c>
      <c r="AE73" s="13" t="n">
        <f aca="false">J$18/$D73</f>
        <v>0.010217940145678</v>
      </c>
      <c r="AF73" s="13" t="n">
        <f aca="false">M$18/$D73</f>
        <v>0.0173273216213823</v>
      </c>
      <c r="AG73" s="13" t="n">
        <f aca="false">P$18/$D73</f>
        <v>0.015958691072239</v>
      </c>
      <c r="AH73" s="13" t="n">
        <f aca="false">S$18/$D73</f>
        <v>0.0612057812335914</v>
      </c>
      <c r="AI73" s="13" t="n">
        <f aca="false">V$18/$D73</f>
        <v>0.0587384960271427</v>
      </c>
      <c r="AK73" s="56" t="n">
        <v>1.7</v>
      </c>
      <c r="AL73" s="14" t="n">
        <f aca="false">F$18/AK73</f>
        <v>0.02146609225362</v>
      </c>
      <c r="AM73" s="13" t="n">
        <f aca="false">I$18/$D73</f>
        <v>0.100022997460762</v>
      </c>
      <c r="AN73" s="13" t="n">
        <f aca="false">L$18/$D73</f>
        <v>0.00846532016002744</v>
      </c>
      <c r="AO73" s="13" t="n">
        <f aca="false">O$18/$D73</f>
        <v>0.00838210116224381</v>
      </c>
      <c r="AP73" s="13" t="n">
        <f aca="false">R$18/$D73</f>
        <v>0.0113924827787227</v>
      </c>
      <c r="AQ73" s="13" t="n">
        <f aca="false">U$18/$D73</f>
        <v>0.0112234423834194</v>
      </c>
      <c r="AR73" s="13" t="n">
        <f aca="false">X$18/$D73</f>
        <v>0.0154101143484213</v>
      </c>
    </row>
    <row r="74" customFormat="false" ht="15" hidden="false" customHeight="false" outlineLevel="0" collapsed="false">
      <c r="D74" s="56" t="n">
        <v>1.75</v>
      </c>
      <c r="E74" s="14" t="n">
        <f aca="false">D$17/D74</f>
        <v>49.515893854533</v>
      </c>
      <c r="F74" s="13" t="n">
        <f aca="false">G$17/$D74</f>
        <v>51.2293718185381</v>
      </c>
      <c r="G74" s="13" t="n">
        <f aca="false">J$17/$D74</f>
        <v>29.9059168439962</v>
      </c>
      <c r="H74" s="13" t="n">
        <f aca="false">M$17/$D74</f>
        <v>28.9138183433724</v>
      </c>
      <c r="I74" s="13" t="n">
        <f aca="false">P$17/$D74</f>
        <v>49.7413105617333</v>
      </c>
      <c r="J74" s="13" t="n">
        <f aca="false">S$17/$D74</f>
        <v>25.6025392962457</v>
      </c>
      <c r="K74" s="13" t="n">
        <f aca="false">V$17/$D74</f>
        <v>28.3367775760641</v>
      </c>
      <c r="M74" s="56" t="n">
        <v>1.75</v>
      </c>
      <c r="N74" s="14" t="n">
        <f aca="false">F$17/M74</f>
        <v>31.2876811412667</v>
      </c>
      <c r="O74" s="13" t="n">
        <f aca="false">I$17/$D74</f>
        <v>46.4741011002282</v>
      </c>
      <c r="P74" s="13" t="n">
        <f aca="false">L$17/$D74</f>
        <v>26.283368259505</v>
      </c>
      <c r="Q74" s="13" t="n">
        <f aca="false">O$17/$D74</f>
        <v>21.2913601515491</v>
      </c>
      <c r="R74" s="13" t="n">
        <f aca="false">R$17/$D74</f>
        <v>42.2500515228358</v>
      </c>
      <c r="S74" s="13" t="n">
        <f aca="false">U$17/$D74</f>
        <v>15.6683250853928</v>
      </c>
      <c r="T74" s="13" t="n">
        <f aca="false">X$17/$D74</f>
        <v>24.5975021266218</v>
      </c>
      <c r="AB74" s="56" t="n">
        <v>1.75</v>
      </c>
      <c r="AC74" s="14" t="n">
        <f aca="false">D$18/AB74</f>
        <v>0.0662305841268306</v>
      </c>
      <c r="AD74" s="13" t="n">
        <f aca="false">G$18/$D74</f>
        <v>0.0995946483887759</v>
      </c>
      <c r="AE74" s="13" t="n">
        <f aca="false">J$18/$D74</f>
        <v>0.00992599899865861</v>
      </c>
      <c r="AF74" s="13" t="n">
        <f aca="false">M$18/$D74</f>
        <v>0.0168322552893428</v>
      </c>
      <c r="AG74" s="13" t="n">
        <f aca="false">P$18/$D74</f>
        <v>0.015502728470175</v>
      </c>
      <c r="AH74" s="13" t="n">
        <f aca="false">S$18/$D74</f>
        <v>0.0594570446269174</v>
      </c>
      <c r="AI74" s="13" t="n">
        <f aca="false">V$18/$D74</f>
        <v>0.05706025328351</v>
      </c>
      <c r="AK74" s="56" t="n">
        <v>1.75</v>
      </c>
      <c r="AL74" s="14" t="n">
        <f aca="false">F$18/AK74</f>
        <v>0.020852775332088</v>
      </c>
      <c r="AM74" s="13" t="n">
        <f aca="false">I$18/$D74</f>
        <v>0.0971651975333121</v>
      </c>
      <c r="AN74" s="13" t="n">
        <f aca="false">L$18/$D74</f>
        <v>0.00822345386974094</v>
      </c>
      <c r="AO74" s="13" t="n">
        <f aca="false">O$18/$D74</f>
        <v>0.00814261255760827</v>
      </c>
      <c r="AP74" s="13" t="n">
        <f aca="false">R$18/$D74</f>
        <v>0.0110669832707592</v>
      </c>
      <c r="AQ74" s="13" t="n">
        <f aca="false">U$18/$D74</f>
        <v>0.010902772601036</v>
      </c>
      <c r="AR74" s="13" t="n">
        <f aca="false">X$18/$D74</f>
        <v>0.0149698253670378</v>
      </c>
    </row>
    <row r="75" customFormat="false" ht="15" hidden="false" customHeight="false" outlineLevel="0" collapsed="false">
      <c r="D75" s="56" t="n">
        <v>1.8</v>
      </c>
      <c r="E75" s="14" t="n">
        <f aca="false">D$17/D75</f>
        <v>48.1404523585738</v>
      </c>
      <c r="F75" s="13" t="n">
        <f aca="false">G$17/$D75</f>
        <v>49.8063337124676</v>
      </c>
      <c r="G75" s="13" t="n">
        <f aca="false">J$17/$D75</f>
        <v>29.0751969316629</v>
      </c>
      <c r="H75" s="13" t="n">
        <f aca="false">M$17/$D75</f>
        <v>28.1106567227232</v>
      </c>
      <c r="I75" s="13" t="n">
        <f aca="false">P$17/$D75</f>
        <v>48.3596074905741</v>
      </c>
      <c r="J75" s="13" t="n">
        <f aca="false">S$17/$D75</f>
        <v>24.8913576491277</v>
      </c>
      <c r="K75" s="13" t="n">
        <f aca="false">V$17/$D75</f>
        <v>27.5496448656179</v>
      </c>
      <c r="M75" s="56" t="n">
        <v>1.8</v>
      </c>
      <c r="N75" s="14" t="n">
        <f aca="false">F$17/M75</f>
        <v>30.4185788873426</v>
      </c>
      <c r="O75" s="13" t="n">
        <f aca="false">I$17/$D75</f>
        <v>45.1831538474441</v>
      </c>
      <c r="P75" s="13" t="n">
        <f aca="false">L$17/$D75</f>
        <v>25.553274696741</v>
      </c>
      <c r="Q75" s="13" t="n">
        <f aca="false">O$17/$D75</f>
        <v>20.6999334806728</v>
      </c>
      <c r="R75" s="13" t="n">
        <f aca="false">R$17/$D75</f>
        <v>41.0764389805348</v>
      </c>
      <c r="S75" s="13" t="n">
        <f aca="false">U$17/$D75</f>
        <v>15.2330938330208</v>
      </c>
      <c r="T75" s="13" t="n">
        <f aca="false">X$17/$D75</f>
        <v>23.9142381786601</v>
      </c>
      <c r="AB75" s="56" t="n">
        <v>1.8</v>
      </c>
      <c r="AC75" s="14" t="n">
        <f aca="false">D$18/AB75</f>
        <v>0.064390845678863</v>
      </c>
      <c r="AD75" s="13" t="n">
        <f aca="false">G$18/$D75</f>
        <v>0.0968281303779765</v>
      </c>
      <c r="AE75" s="13" t="n">
        <f aca="false">J$18/$D75</f>
        <v>0.00965027680425142</v>
      </c>
      <c r="AF75" s="13" t="n">
        <f aca="false">M$18/$D75</f>
        <v>0.0163646926424166</v>
      </c>
      <c r="AG75" s="13" t="n">
        <f aca="false">P$18/$D75</f>
        <v>0.0150720971237812</v>
      </c>
      <c r="AH75" s="13" t="n">
        <f aca="false">S$18/$D75</f>
        <v>0.0578054600539475</v>
      </c>
      <c r="AI75" s="13" t="n">
        <f aca="false">V$18/$D75</f>
        <v>0.055475246247857</v>
      </c>
      <c r="AK75" s="56" t="n">
        <v>1.8</v>
      </c>
      <c r="AL75" s="14" t="n">
        <f aca="false">F$18/AK75</f>
        <v>0.0202735315728633</v>
      </c>
      <c r="AM75" s="13" t="n">
        <f aca="false">I$18/$D75</f>
        <v>0.0944661642684979</v>
      </c>
      <c r="AN75" s="13" t="n">
        <f aca="false">L$18/$D75</f>
        <v>0.00799502459558147</v>
      </c>
      <c r="AO75" s="13" t="n">
        <f aca="false">O$18/$D75</f>
        <v>0.00791642887545249</v>
      </c>
      <c r="AP75" s="13" t="n">
        <f aca="false">R$18/$D75</f>
        <v>0.0107595670687937</v>
      </c>
      <c r="AQ75" s="13" t="n">
        <f aca="false">U$18/$D75</f>
        <v>0.0105999178065628</v>
      </c>
      <c r="AR75" s="13" t="n">
        <f aca="false">X$18/$D75</f>
        <v>0.0145539968846201</v>
      </c>
    </row>
    <row r="76" customFormat="false" ht="15" hidden="false" customHeight="false" outlineLevel="0" collapsed="false">
      <c r="D76" s="56" t="n">
        <v>1.85</v>
      </c>
      <c r="E76" s="14" t="n">
        <f aca="false">D$17/D76</f>
        <v>46.8393590515853</v>
      </c>
      <c r="F76" s="13" t="n">
        <f aca="false">G$17/$D76</f>
        <v>48.4602165851036</v>
      </c>
      <c r="G76" s="13" t="n">
        <f aca="false">J$17/$D76</f>
        <v>28.2893807983747</v>
      </c>
      <c r="H76" s="13" t="n">
        <f aca="false">M$17/$D76</f>
        <v>27.3509092437307</v>
      </c>
      <c r="I76" s="13" t="n">
        <f aca="false">P$17/$D76</f>
        <v>47.0525910719099</v>
      </c>
      <c r="J76" s="13" t="n">
        <f aca="false">S$17/$D76</f>
        <v>24.2186182532054</v>
      </c>
      <c r="K76" s="13" t="n">
        <f aca="false">V$17/$D76</f>
        <v>26.8050598692498</v>
      </c>
      <c r="M76" s="56" t="n">
        <v>1.85</v>
      </c>
      <c r="N76" s="14" t="n">
        <f aca="false">F$17/M76</f>
        <v>29.5964551336307</v>
      </c>
      <c r="O76" s="13" t="n">
        <f aca="false">I$17/$D76</f>
        <v>43.9619875272429</v>
      </c>
      <c r="P76" s="13" t="n">
        <f aca="false">L$17/$D76</f>
        <v>24.8626456508831</v>
      </c>
      <c r="Q76" s="13" t="n">
        <f aca="false">O$17/$D76</f>
        <v>20.140475819033</v>
      </c>
      <c r="R76" s="13" t="n">
        <f aca="false">R$17/$D76</f>
        <v>39.9662649540339</v>
      </c>
      <c r="S76" s="13" t="n">
        <f aca="false">U$17/$D76</f>
        <v>14.8213885942905</v>
      </c>
      <c r="T76" s="13" t="n">
        <f aca="false">X$17/$D76</f>
        <v>23.2679074170747</v>
      </c>
      <c r="AB76" s="56" t="n">
        <v>1.85</v>
      </c>
      <c r="AC76" s="14" t="n">
        <f aca="false">D$18/AB76</f>
        <v>0.0626505525524073</v>
      </c>
      <c r="AD76" s="13" t="n">
        <f aca="false">G$18/$D76</f>
        <v>0.0942111538812745</v>
      </c>
      <c r="AE76" s="13" t="n">
        <f aca="false">J$18/$D76</f>
        <v>0.00938945851224463</v>
      </c>
      <c r="AF76" s="13" t="n">
        <f aca="false">M$18/$D76</f>
        <v>0.0159224036520811</v>
      </c>
      <c r="AG76" s="13" t="n">
        <f aca="false">P$18/$D76</f>
        <v>0.0146647431474628</v>
      </c>
      <c r="AH76" s="13" t="n">
        <f aca="false">S$18/$D76</f>
        <v>0.0562431503227597</v>
      </c>
      <c r="AI76" s="13" t="n">
        <f aca="false">V$18/$D76</f>
        <v>0.0539759152681852</v>
      </c>
      <c r="AK76" s="56" t="n">
        <v>1.85</v>
      </c>
      <c r="AL76" s="14" t="n">
        <f aca="false">F$18/AK76</f>
        <v>0.0197255982871103</v>
      </c>
      <c r="AM76" s="13" t="n">
        <f aca="false">I$18/$D76</f>
        <v>0.0919130246936736</v>
      </c>
      <c r="AN76" s="13" t="n">
        <f aca="false">L$18/$D76</f>
        <v>0.00777894284975494</v>
      </c>
      <c r="AO76" s="13" t="n">
        <f aca="false">O$18/$D76</f>
        <v>0.0077024713382781</v>
      </c>
      <c r="AP76" s="13" t="n">
        <f aca="false">R$18/$D76</f>
        <v>0.0104687679588263</v>
      </c>
      <c r="AQ76" s="13" t="n">
        <f aca="false">U$18/$D76</f>
        <v>0.0103134335415205</v>
      </c>
      <c r="AR76" s="13" t="n">
        <f aca="false">X$18/$D76</f>
        <v>0.0141606456174682</v>
      </c>
    </row>
    <row r="77" customFormat="false" ht="15" hidden="false" customHeight="false" outlineLevel="0" collapsed="false">
      <c r="D77" s="56" t="n">
        <v>1.9</v>
      </c>
      <c r="E77" s="14" t="n">
        <f aca="false">D$17/D77</f>
        <v>45.6067443397015</v>
      </c>
      <c r="F77" s="13" t="n">
        <f aca="false">G$17/$D77</f>
        <v>47.1849477276009</v>
      </c>
      <c r="G77" s="13" t="n">
        <f aca="false">J$17/$D77</f>
        <v>27.5449234089438</v>
      </c>
      <c r="H77" s="13" t="n">
        <f aca="false">M$17/$D77</f>
        <v>26.6311484741588</v>
      </c>
      <c r="I77" s="13" t="n">
        <f aca="false">P$17/$D77</f>
        <v>45.8143649910702</v>
      </c>
      <c r="J77" s="13" t="n">
        <f aca="false">S$17/$D77</f>
        <v>23.5812861939105</v>
      </c>
      <c r="K77" s="13" t="n">
        <f aca="false">V$17/$D77</f>
        <v>26.0996635569011</v>
      </c>
      <c r="M77" s="56" t="n">
        <v>1.9</v>
      </c>
      <c r="N77" s="14" t="n">
        <f aca="false">F$17/M77</f>
        <v>28.8176010511667</v>
      </c>
      <c r="O77" s="13" t="n">
        <f aca="false">I$17/$D77</f>
        <v>42.8050931186313</v>
      </c>
      <c r="P77" s="13" t="n">
        <f aca="false">L$17/$D77</f>
        <v>24.2083655021757</v>
      </c>
      <c r="Q77" s="13" t="n">
        <f aca="false">O$17/$D77</f>
        <v>19.6104632974795</v>
      </c>
      <c r="R77" s="13" t="n">
        <f aca="false">R$17/$D77</f>
        <v>38.914521139454</v>
      </c>
      <c r="S77" s="13" t="n">
        <f aca="false">U$17/$D77</f>
        <v>14.4313520523355</v>
      </c>
      <c r="T77" s="13" t="n">
        <f aca="false">X$17/$D77</f>
        <v>22.6555940639938</v>
      </c>
      <c r="AB77" s="56" t="n">
        <v>1.9</v>
      </c>
      <c r="AC77" s="14" t="n">
        <f aca="false">D$18/AB77</f>
        <v>0.0610018538010281</v>
      </c>
      <c r="AD77" s="13" t="n">
        <f aca="false">G$18/$D77</f>
        <v>0.091731912989662</v>
      </c>
      <c r="AE77" s="13" t="n">
        <f aca="false">J$18/$D77</f>
        <v>0.00914236749876451</v>
      </c>
      <c r="AF77" s="13" t="n">
        <f aca="false">M$18/$D77</f>
        <v>0.0155033930296579</v>
      </c>
      <c r="AG77" s="13" t="n">
        <f aca="false">P$18/$D77</f>
        <v>0.0142788288541086</v>
      </c>
      <c r="AH77" s="13" t="n">
        <f aca="false">S$18/$D77</f>
        <v>0.0547630674195292</v>
      </c>
      <c r="AI77" s="13" t="n">
        <f aca="false">V$18/$D77</f>
        <v>0.0525554964453382</v>
      </c>
      <c r="AK77" s="56" t="n">
        <v>1.9</v>
      </c>
      <c r="AL77" s="14" t="n">
        <f aca="false">F$18/AK77</f>
        <v>0.0192065035953442</v>
      </c>
      <c r="AM77" s="13" t="n">
        <f aca="false">I$18/$D77</f>
        <v>0.0894942608859454</v>
      </c>
      <c r="AN77" s="13" t="n">
        <f aca="false">L$18/$D77</f>
        <v>0.00757423382739297</v>
      </c>
      <c r="AO77" s="13" t="n">
        <f aca="false">O$18/$D77</f>
        <v>0.00749977472411289</v>
      </c>
      <c r="AP77" s="13" t="n">
        <f aca="false">R$18/$D77</f>
        <v>0.010193274065173</v>
      </c>
      <c r="AQ77" s="13" t="n">
        <f aca="false">U$18/$D77</f>
        <v>0.010042027395691</v>
      </c>
      <c r="AR77" s="13" t="n">
        <f aca="false">X$18/$D77</f>
        <v>0.0137879970485875</v>
      </c>
    </row>
    <row r="78" customFormat="false" ht="15" hidden="false" customHeight="false" outlineLevel="0" collapsed="false">
      <c r="D78" s="56" t="n">
        <v>1.95</v>
      </c>
      <c r="E78" s="14" t="n">
        <f aca="false">D$17/D78</f>
        <v>44.4373406386835</v>
      </c>
      <c r="F78" s="13" t="n">
        <f aca="false">G$17/$D78</f>
        <v>45.975077273047</v>
      </c>
      <c r="G78" s="13" t="n">
        <f aca="false">J$17/$D78</f>
        <v>26.838643321535</v>
      </c>
      <c r="H78" s="13" t="n">
        <f aca="false">M$17/$D78</f>
        <v>25.9482985132829</v>
      </c>
      <c r="I78" s="13" t="n">
        <f aca="false">P$17/$D78</f>
        <v>44.6396376836068</v>
      </c>
      <c r="J78" s="13" t="n">
        <f aca="false">S$17/$D78</f>
        <v>22.9766378299641</v>
      </c>
      <c r="K78" s="13" t="n">
        <f aca="false">V$17/$D78</f>
        <v>25.4304414144165</v>
      </c>
      <c r="M78" s="56" t="n">
        <v>1.95</v>
      </c>
      <c r="N78" s="14" t="n">
        <f aca="false">F$17/M78</f>
        <v>28.0786882037009</v>
      </c>
      <c r="O78" s="13" t="n">
        <f aca="false">I$17/$D78</f>
        <v>41.7075266284099</v>
      </c>
      <c r="P78" s="13" t="n">
        <f aca="false">L$17/$D78</f>
        <v>23.5876381816071</v>
      </c>
      <c r="Q78" s="13" t="n">
        <f aca="false">O$17/$D78</f>
        <v>19.1076309052364</v>
      </c>
      <c r="R78" s="13" t="n">
        <f aca="false">R$17/$D78</f>
        <v>37.9167129051091</v>
      </c>
      <c r="S78" s="13" t="n">
        <f aca="false">U$17/$D78</f>
        <v>14.0613173843269</v>
      </c>
      <c r="T78" s="13" t="n">
        <f aca="false">X$17/$D78</f>
        <v>22.0746813956862</v>
      </c>
      <c r="AB78" s="56" t="n">
        <v>1.95</v>
      </c>
      <c r="AC78" s="14" t="n">
        <f aca="false">D$18/AB78</f>
        <v>0.0594377037035659</v>
      </c>
      <c r="AD78" s="13" t="n">
        <f aca="false">G$18/$D78</f>
        <v>0.0893798126565937</v>
      </c>
      <c r="AE78" s="13" t="n">
        <f aca="false">J$18/$D78</f>
        <v>0.00890794781930901</v>
      </c>
      <c r="AF78" s="13" t="n">
        <f aca="false">M$18/$D78</f>
        <v>0.0151058701314615</v>
      </c>
      <c r="AG78" s="13" t="n">
        <f aca="false">P$18/$D78</f>
        <v>0.0139127050373365</v>
      </c>
      <c r="AH78" s="13" t="n">
        <f aca="false">S$18/$D78</f>
        <v>0.0533588862036438</v>
      </c>
      <c r="AI78" s="13" t="n">
        <f aca="false">V$18/$D78</f>
        <v>0.0512079196134065</v>
      </c>
      <c r="AK78" s="56" t="n">
        <v>1.95</v>
      </c>
      <c r="AL78" s="14" t="n">
        <f aca="false">F$18/AK78</f>
        <v>0.0187140291441815</v>
      </c>
      <c r="AM78" s="13" t="n">
        <f aca="false">I$18/$D78</f>
        <v>0.0871995362478442</v>
      </c>
      <c r="AN78" s="13" t="n">
        <f aca="false">L$18/$D78</f>
        <v>0.00738002270361367</v>
      </c>
      <c r="AO78" s="13" t="n">
        <f aca="false">O$18/$D78</f>
        <v>0.00730747280810999</v>
      </c>
      <c r="AP78" s="13" t="n">
        <f aca="false">R$18/$D78</f>
        <v>0.00993190806350187</v>
      </c>
      <c r="AQ78" s="13" t="n">
        <f aca="false">U$18/$D78</f>
        <v>0.00978453951375025</v>
      </c>
      <c r="AR78" s="13" t="n">
        <f aca="false">X$18/$D78</f>
        <v>0.0134344586627263</v>
      </c>
    </row>
    <row r="79" customFormat="false" ht="15" hidden="false" customHeight="false" outlineLevel="0" collapsed="false">
      <c r="D79" s="56" t="n">
        <v>2</v>
      </c>
      <c r="E79" s="14" t="n">
        <f aca="false">D$17/D79</f>
        <v>43.3264071227164</v>
      </c>
      <c r="F79" s="13" t="n">
        <f aca="false">G$17/$D79</f>
        <v>44.8257003412208</v>
      </c>
      <c r="G79" s="13" t="n">
        <f aca="false">J$17/$D79</f>
        <v>26.1676772384966</v>
      </c>
      <c r="H79" s="13" t="n">
        <f aca="false">M$17/$D79</f>
        <v>25.2995910504509</v>
      </c>
      <c r="I79" s="13" t="n">
        <f aca="false">P$17/$D79</f>
        <v>43.5236467415167</v>
      </c>
      <c r="J79" s="13" t="n">
        <f aca="false">S$17/$D79</f>
        <v>22.402221884215</v>
      </c>
      <c r="K79" s="13" t="n">
        <f aca="false">V$17/$D79</f>
        <v>24.7946803790561</v>
      </c>
      <c r="M79" s="56" t="n">
        <v>2</v>
      </c>
      <c r="N79" s="14" t="n">
        <f aca="false">F$17/M79</f>
        <v>27.3767209986084</v>
      </c>
      <c r="O79" s="13" t="n">
        <f aca="false">I$17/$D79</f>
        <v>40.6648384626997</v>
      </c>
      <c r="P79" s="13" t="n">
        <f aca="false">L$17/$D79</f>
        <v>22.9979472270669</v>
      </c>
      <c r="Q79" s="13" t="n">
        <f aca="false">O$17/$D79</f>
        <v>18.6299401326055</v>
      </c>
      <c r="R79" s="13" t="n">
        <f aca="false">R$17/$D79</f>
        <v>36.9687950824813</v>
      </c>
      <c r="S79" s="13" t="n">
        <f aca="false">U$17/$D79</f>
        <v>13.7097844497187</v>
      </c>
      <c r="T79" s="13" t="n">
        <f aca="false">X$17/$D79</f>
        <v>21.5228143607941</v>
      </c>
      <c r="AB79" s="56" t="n">
        <v>2</v>
      </c>
      <c r="AC79" s="14" t="n">
        <f aca="false">D$18/AB79</f>
        <v>0.0579517611109767</v>
      </c>
      <c r="AD79" s="13" t="n">
        <f aca="false">G$18/$D79</f>
        <v>0.0871453173401789</v>
      </c>
      <c r="AE79" s="13" t="n">
        <f aca="false">J$18/$D79</f>
        <v>0.00868524912382628</v>
      </c>
      <c r="AF79" s="13" t="n">
        <f aca="false">M$18/$D79</f>
        <v>0.014728223378175</v>
      </c>
      <c r="AG79" s="13" t="n">
        <f aca="false">P$18/$D79</f>
        <v>0.0135648874114031</v>
      </c>
      <c r="AH79" s="13" t="n">
        <f aca="false">S$18/$D79</f>
        <v>0.0520249140485527</v>
      </c>
      <c r="AI79" s="13" t="n">
        <f aca="false">V$18/$D79</f>
        <v>0.0499277216230713</v>
      </c>
      <c r="AK79" s="56" t="n">
        <v>2</v>
      </c>
      <c r="AL79" s="14" t="n">
        <f aca="false">F$18/AK79</f>
        <v>0.018246178415577</v>
      </c>
      <c r="AM79" s="13" t="n">
        <f aca="false">I$18/$D79</f>
        <v>0.0850195478416481</v>
      </c>
      <c r="AN79" s="13" t="n">
        <f aca="false">L$18/$D79</f>
        <v>0.00719552213602332</v>
      </c>
      <c r="AO79" s="13" t="n">
        <f aca="false">O$18/$D79</f>
        <v>0.00712478598790724</v>
      </c>
      <c r="AP79" s="13" t="n">
        <f aca="false">R$18/$D79</f>
        <v>0.00968361036191432</v>
      </c>
      <c r="AQ79" s="13" t="n">
        <f aca="false">U$18/$D79</f>
        <v>0.00953992602590649</v>
      </c>
      <c r="AR79" s="13" t="n">
        <f aca="false">X$18/$D79</f>
        <v>0.0130985971961581</v>
      </c>
    </row>
    <row r="82" customFormat="false" ht="3" hidden="false" customHeight="true" outlineLevel="0" collapsed="false">
      <c r="A82" s="44"/>
    </row>
    <row r="84" customFormat="false" ht="15" hidden="false" customHeight="false" outlineLevel="0" collapsed="false">
      <c r="A84" s="6" t="s">
        <v>239</v>
      </c>
      <c r="D84" s="13" t="s">
        <v>240</v>
      </c>
      <c r="E84" s="13" t="n">
        <f aca="false">E28</f>
        <v>136.31</v>
      </c>
      <c r="F84" s="13" t="n">
        <f aca="false">F28</f>
        <v>152.467172326988</v>
      </c>
      <c r="G84" s="13" t="n">
        <f aca="false">G28</f>
        <v>157.08</v>
      </c>
      <c r="H84" s="13" t="n">
        <f aca="false">H28</f>
        <v>171.910126159296</v>
      </c>
      <c r="I84" s="13" t="n">
        <f aca="false">I28</f>
        <v>124.1</v>
      </c>
      <c r="J84" s="13" t="n">
        <f aca="false">J28</f>
        <v>272.114782702884</v>
      </c>
      <c r="K84" s="13" t="n">
        <f aca="false">K28</f>
        <v>197.41872402426</v>
      </c>
      <c r="L84" s="13" t="s">
        <v>64</v>
      </c>
    </row>
    <row r="85" customFormat="false" ht="15" hidden="false" customHeight="false" outlineLevel="0" collapsed="false">
      <c r="B85" s="6" t="s">
        <v>86</v>
      </c>
      <c r="D85" s="6" t="s">
        <v>246</v>
      </c>
      <c r="M85" s="6" t="s">
        <v>247</v>
      </c>
      <c r="Z85" s="6" t="s">
        <v>74</v>
      </c>
      <c r="AK85" s="56"/>
      <c r="AL85" s="14"/>
    </row>
    <row r="86" customFormat="false" ht="15" hidden="false" customHeight="false" outlineLevel="0" collapsed="false">
      <c r="D86" s="53" t="s">
        <v>243</v>
      </c>
      <c r="E86" s="31" t="str">
        <f aca="false">E30</f>
        <v>NaNMC</v>
      </c>
      <c r="F86" s="32" t="str">
        <f aca="false">F30</f>
        <v>NaMVP</v>
      </c>
      <c r="G86" s="32" t="str">
        <f aca="false">G30</f>
        <v>NaMMO</v>
      </c>
      <c r="H86" s="32" t="str">
        <f aca="false">H30</f>
        <v>NaNMMT</v>
      </c>
      <c r="I86" s="32" t="str">
        <f aca="false">I30</f>
        <v>NaPBA</v>
      </c>
      <c r="J86" s="32" t="str">
        <f aca="false">J30</f>
        <v>LiNMC</v>
      </c>
      <c r="K86" s="32" t="str">
        <f aca="false">K30</f>
        <v>LiFP</v>
      </c>
      <c r="M86" s="32" t="str">
        <f aca="false">D86</f>
        <v>Energy density - absolute values</v>
      </c>
      <c r="N86" s="32" t="str">
        <f aca="false">E86</f>
        <v>NaNMC</v>
      </c>
      <c r="O86" s="32" t="str">
        <f aca="false">F86</f>
        <v>NaMVP</v>
      </c>
      <c r="P86" s="32" t="str">
        <f aca="false">G86</f>
        <v>NaMMO</v>
      </c>
      <c r="Q86" s="32" t="str">
        <f aca="false">H86</f>
        <v>NaNMMT</v>
      </c>
      <c r="R86" s="32" t="str">
        <f aca="false">I86</f>
        <v>NaPBA</v>
      </c>
      <c r="S86" s="32" t="str">
        <f aca="false">J86</f>
        <v>LiNMC</v>
      </c>
      <c r="T86" s="32" t="str">
        <f aca="false">K86</f>
        <v>LiFP</v>
      </c>
      <c r="AB86" s="53" t="s">
        <v>243</v>
      </c>
      <c r="AC86" s="31" t="str">
        <f aca="false">AC30</f>
        <v>NaNMC</v>
      </c>
      <c r="AD86" s="32" t="str">
        <f aca="false">AD30</f>
        <v>NaMVP</v>
      </c>
      <c r="AE86" s="32" t="str">
        <f aca="false">AE30</f>
        <v>NaMMO</v>
      </c>
      <c r="AF86" s="32" t="str">
        <f aca="false">AF30</f>
        <v>NaNMMT</v>
      </c>
      <c r="AG86" s="32" t="str">
        <f aca="false">AG30</f>
        <v>NaPBA</v>
      </c>
      <c r="AH86" s="32" t="str">
        <f aca="false">AH30</f>
        <v>LiNMC</v>
      </c>
      <c r="AI86" s="32" t="str">
        <f aca="false">AI30</f>
        <v>LiFP</v>
      </c>
      <c r="AK86" s="32" t="str">
        <f aca="false">AB86</f>
        <v>Energy density - absolute values</v>
      </c>
      <c r="AL86" s="32" t="str">
        <f aca="false">AC86</f>
        <v>NaNMC</v>
      </c>
      <c r="AM86" s="32" t="str">
        <f aca="false">AD86</f>
        <v>NaMVP</v>
      </c>
      <c r="AN86" s="32" t="str">
        <f aca="false">AE86</f>
        <v>NaMMO</v>
      </c>
      <c r="AO86" s="32" t="str">
        <f aca="false">AF86</f>
        <v>NaNMMT</v>
      </c>
      <c r="AP86" s="32" t="str">
        <f aca="false">AG86</f>
        <v>NaPBA</v>
      </c>
      <c r="AQ86" s="32" t="str">
        <f aca="false">AH86</f>
        <v>LiNMC</v>
      </c>
      <c r="AR86" s="32" t="str">
        <f aca="false">AI86</f>
        <v>LiFP</v>
      </c>
    </row>
    <row r="87" customFormat="false" ht="15" hidden="false" customHeight="false" outlineLevel="0" collapsed="false">
      <c r="D87" s="0" t="n">
        <f aca="false">D31</f>
        <v>100</v>
      </c>
      <c r="E87" s="14" t="n">
        <f aca="false">D$19*E$28/$D87</f>
        <v>0.0493347939806986</v>
      </c>
      <c r="F87" s="13" t="n">
        <f aca="false">G$19*F$28/$D87</f>
        <v>0.0119299596274737</v>
      </c>
      <c r="G87" s="13" t="n">
        <f aca="false">J$19*G$28/$D87</f>
        <v>0.00833573164914346</v>
      </c>
      <c r="H87" s="13" t="n">
        <f aca="false">M$19*H$28/$D87</f>
        <v>0.0156239445497972</v>
      </c>
      <c r="I87" s="13" t="n">
        <f aca="false">P$19*I$28/$D87</f>
        <v>0.00996349495076209</v>
      </c>
      <c r="J87" s="13" t="n">
        <f aca="false">S$19*J$28/$D87</f>
        <v>0.0863729929032556</v>
      </c>
      <c r="K87" s="13" t="n">
        <f aca="false">V$19*K$28/$D87</f>
        <v>0.0607261547454293</v>
      </c>
      <c r="M87" s="13" t="n">
        <f aca="false">D87</f>
        <v>100</v>
      </c>
      <c r="N87" s="13" t="n">
        <f aca="false">F$19*E$28/$D87</f>
        <v>0.01084848872874</v>
      </c>
      <c r="O87" s="13" t="n">
        <f aca="false">I$19*F$28/$D87</f>
        <v>0.00596497981373683</v>
      </c>
      <c r="P87" s="13" t="n">
        <f aca="false">L$19*G$28/$D87</f>
        <v>0.00228240271345595</v>
      </c>
      <c r="Q87" s="13" t="n">
        <f aca="false">O$19*H$28/$D87</f>
        <v>0.00509948190166993</v>
      </c>
      <c r="R87" s="13" t="n">
        <f aca="false">R$19*I$28/$D87</f>
        <v>0.00264655334629618</v>
      </c>
      <c r="S87" s="13" t="n">
        <f aca="false">U$19*J$28/$D87</f>
        <v>0.00463632367472744</v>
      </c>
      <c r="T87" s="13" t="n">
        <f aca="false">X$19*K$28/$D87</f>
        <v>0.0114954860834969</v>
      </c>
      <c r="AB87" s="0" t="n">
        <v>50</v>
      </c>
      <c r="AC87" s="14" t="n">
        <f aca="false">D$16*E$28/$D87</f>
        <v>1.34986195467608</v>
      </c>
      <c r="AD87" s="14" t="n">
        <f aca="false">I$16*F$28/$D87</f>
        <v>0.976236293064317</v>
      </c>
      <c r="AE87" s="14" t="n">
        <f aca="false">F$16*G$28/$D87</f>
        <v>0.584991218294072</v>
      </c>
      <c r="AF87" s="14" t="n">
        <f aca="false">G$16*H$28/$D87</f>
        <v>1.47031329152746</v>
      </c>
      <c r="AG87" s="14" t="n">
        <f aca="false">H$16*I$28/$D87</f>
        <v>-0.266799405774592</v>
      </c>
      <c r="AH87" s="14" t="n">
        <f aca="false">I$16*J$28/$D87</f>
        <v>1.74233130122033</v>
      </c>
      <c r="AI87" s="14" t="n">
        <f aca="false">J$16*K$28/$D87</f>
        <v>0.984280686609053</v>
      </c>
      <c r="AK87" s="13" t="n">
        <f aca="false">AB87</f>
        <v>50</v>
      </c>
      <c r="AL87" s="13" t="n">
        <f aca="false">F$16*E$28/$D87</f>
        <v>0.507640393211516</v>
      </c>
      <c r="AM87" s="13" t="n">
        <f aca="false">I$16*F$28/$D87</f>
        <v>0.976236293064317</v>
      </c>
      <c r="AN87" s="13" t="n">
        <f aca="false">L$16*G$28/$D87</f>
        <v>0.324895064515425</v>
      </c>
      <c r="AO87" s="13" t="n">
        <f aca="false">O$16*H$28/$D87</f>
        <v>0.333527816292199</v>
      </c>
      <c r="AP87" s="13" t="n">
        <f aca="false">R$16*I$28/$D87</f>
        <v>0.361877250203851</v>
      </c>
      <c r="AQ87" s="13" t="n">
        <f aca="false">U$16*J$28/$D87</f>
        <v>0.409541924600924</v>
      </c>
      <c r="AR87" s="13" t="n">
        <f aca="false">X$16*K$28/$D87</f>
        <v>0.432705090295107</v>
      </c>
    </row>
    <row r="88" customFormat="false" ht="15" hidden="false" customHeight="false" outlineLevel="0" collapsed="false">
      <c r="D88" s="0" t="n">
        <f aca="false">D32</f>
        <v>110</v>
      </c>
      <c r="E88" s="14" t="n">
        <f aca="false">D$19*E$28/$D88</f>
        <v>0.044849812709726</v>
      </c>
      <c r="F88" s="13" t="n">
        <f aca="false">G$19*F$28/$D88</f>
        <v>0.0108454178431579</v>
      </c>
      <c r="G88" s="13" t="n">
        <f aca="false">J$19*G$28/$D88</f>
        <v>0.0075779378628577</v>
      </c>
      <c r="H88" s="13" t="n">
        <f aca="false">M$19*H$28/$D88</f>
        <v>0.0142035859543611</v>
      </c>
      <c r="I88" s="13" t="n">
        <f aca="false">P$19*I$28/$D88</f>
        <v>0.00905772268251099</v>
      </c>
      <c r="J88" s="13" t="n">
        <f aca="false">S$19*J$28/$D88</f>
        <v>0.0785209026393233</v>
      </c>
      <c r="K88" s="13" t="n">
        <f aca="false">V$19*K$28/$D88</f>
        <v>0.0552055952231176</v>
      </c>
      <c r="M88" s="13" t="n">
        <f aca="false">D88</f>
        <v>110</v>
      </c>
      <c r="N88" s="13" t="n">
        <f aca="false">F$19*E$28/$D88</f>
        <v>0.00986226248067272</v>
      </c>
      <c r="O88" s="13" t="n">
        <f aca="false">I$19*F$28/$D88</f>
        <v>0.00542270892157894</v>
      </c>
      <c r="P88" s="13" t="n">
        <f aca="false">L$19*G$28/$D88</f>
        <v>0.00207491155768723</v>
      </c>
      <c r="Q88" s="13" t="n">
        <f aca="false">O$19*H$28/$D88</f>
        <v>0.00463589263788176</v>
      </c>
      <c r="R88" s="13" t="n">
        <f aca="false">R$19*I$28/$D88</f>
        <v>0.00240595758754198</v>
      </c>
      <c r="S88" s="13" t="n">
        <f aca="false">U$19*J$28/$D88</f>
        <v>0.00421483970429767</v>
      </c>
      <c r="T88" s="13" t="n">
        <f aca="false">X$19*K$28/$D88</f>
        <v>0.0104504418940881</v>
      </c>
      <c r="AB88" s="0" t="n">
        <v>60</v>
      </c>
      <c r="AC88" s="14" t="n">
        <f aca="false">D$16*E$28/$D88</f>
        <v>1.22714723152371</v>
      </c>
      <c r="AD88" s="14" t="n">
        <f aca="false">E$16*F$28/$D88</f>
        <v>-0.856411121369888</v>
      </c>
      <c r="AE88" s="14" t="n">
        <f aca="false">F$16*G$28/$D88</f>
        <v>0.531810198449156</v>
      </c>
      <c r="AF88" s="14" t="n">
        <f aca="false">G$16*H$28/$D88</f>
        <v>1.33664844684314</v>
      </c>
      <c r="AG88" s="14" t="n">
        <f aca="false">H$16*I$28/$D88</f>
        <v>-0.242544914340538</v>
      </c>
      <c r="AH88" s="14" t="n">
        <f aca="false">I$16*J$28/$D88</f>
        <v>1.58393754656394</v>
      </c>
      <c r="AI88" s="14" t="n">
        <f aca="false">J$16*K$28/$D88</f>
        <v>0.894800624190048</v>
      </c>
      <c r="AK88" s="13" t="n">
        <f aca="false">AB88</f>
        <v>60</v>
      </c>
      <c r="AL88" s="13" t="n">
        <f aca="false">F$16*E$28/$D88</f>
        <v>0.461491266555924</v>
      </c>
      <c r="AM88" s="13" t="n">
        <f aca="false">I$16*F$28/$D88</f>
        <v>0.887487539149379</v>
      </c>
      <c r="AN88" s="13" t="n">
        <f aca="false">L$16*G$28/$D88</f>
        <v>0.295359149559477</v>
      </c>
      <c r="AO88" s="13" t="n">
        <f aca="false">O$16*H$28/$D88</f>
        <v>0.303207105720181</v>
      </c>
      <c r="AP88" s="13" t="n">
        <f aca="false">R$16*I$28/$D88</f>
        <v>0.328979318367137</v>
      </c>
      <c r="AQ88" s="13" t="n">
        <f aca="false">U$16*J$28/$D88</f>
        <v>0.372310840546294</v>
      </c>
      <c r="AR88" s="13" t="n">
        <f aca="false">X$16*K$28/$D88</f>
        <v>0.393368263904642</v>
      </c>
    </row>
    <row r="89" customFormat="false" ht="15" hidden="false" customHeight="false" outlineLevel="0" collapsed="false">
      <c r="D89" s="0" t="n">
        <f aca="false">D33</f>
        <v>120</v>
      </c>
      <c r="E89" s="14" t="n">
        <f aca="false">D$19*E$28/$D89</f>
        <v>0.0411123283172488</v>
      </c>
      <c r="F89" s="13" t="n">
        <f aca="false">G$19*F$28/$D89</f>
        <v>0.00994163302289472</v>
      </c>
      <c r="G89" s="13" t="n">
        <f aca="false">J$19*G$28/$D89</f>
        <v>0.00694644304095289</v>
      </c>
      <c r="H89" s="13" t="n">
        <f aca="false">M$19*H$28/$D89</f>
        <v>0.0130199537914977</v>
      </c>
      <c r="I89" s="13" t="n">
        <f aca="false">P$19*I$28/$D89</f>
        <v>0.00830291245896841</v>
      </c>
      <c r="J89" s="13" t="n">
        <f aca="false">S$19*J$28/$D89</f>
        <v>0.0719774940860463</v>
      </c>
      <c r="K89" s="13" t="n">
        <f aca="false">V$19*K$28/$D89</f>
        <v>0.0506051289545244</v>
      </c>
      <c r="M89" s="13" t="n">
        <f aca="false">D89</f>
        <v>120</v>
      </c>
      <c r="N89" s="13" t="n">
        <f aca="false">F$19*E$28/$D89</f>
        <v>0.00904040727394999</v>
      </c>
      <c r="O89" s="13" t="n">
        <f aca="false">I$19*F$28/$D89</f>
        <v>0.00497081651144736</v>
      </c>
      <c r="P89" s="13" t="n">
        <f aca="false">L$19*G$28/$D89</f>
        <v>0.00190200226121329</v>
      </c>
      <c r="Q89" s="13" t="n">
        <f aca="false">O$19*H$28/$D89</f>
        <v>0.00424956825139161</v>
      </c>
      <c r="R89" s="13" t="n">
        <f aca="false">R$19*I$28/$D89</f>
        <v>0.00220546112191348</v>
      </c>
      <c r="S89" s="13" t="n">
        <f aca="false">U$19*J$28/$D89</f>
        <v>0.00386360306227286</v>
      </c>
      <c r="T89" s="13" t="n">
        <f aca="false">X$19*K$28/$D89</f>
        <v>0.00957957173624742</v>
      </c>
      <c r="AB89" s="0" t="n">
        <v>70</v>
      </c>
      <c r="AC89" s="14" t="n">
        <f aca="false">D$16*E$28/$D89</f>
        <v>1.12488496223006</v>
      </c>
      <c r="AD89" s="14" t="n">
        <f aca="false">E$16*F$28/$D89</f>
        <v>-0.785043527922398</v>
      </c>
      <c r="AE89" s="14" t="n">
        <f aca="false">F$16*G$28/$D89</f>
        <v>0.487492681911727</v>
      </c>
      <c r="AF89" s="14" t="n">
        <f aca="false">G$16*H$28/$D89</f>
        <v>1.22526107627288</v>
      </c>
      <c r="AG89" s="14" t="n">
        <f aca="false">H$16*I$28/$D89</f>
        <v>-0.222332838145493</v>
      </c>
      <c r="AH89" s="14" t="n">
        <f aca="false">I$16*J$28/$D89</f>
        <v>1.45194275101694</v>
      </c>
      <c r="AI89" s="14" t="n">
        <f aca="false">J$16*K$28/$D89</f>
        <v>0.820233905507544</v>
      </c>
      <c r="AK89" s="13" t="n">
        <f aca="false">AB89</f>
        <v>70</v>
      </c>
      <c r="AL89" s="13" t="n">
        <f aca="false">F$16*E$28/$D89</f>
        <v>0.423033661009597</v>
      </c>
      <c r="AM89" s="13" t="n">
        <f aca="false">I$16*F$28/$D89</f>
        <v>0.813530244220264</v>
      </c>
      <c r="AN89" s="13" t="n">
        <f aca="false">L$16*G$28/$D89</f>
        <v>0.270745887096188</v>
      </c>
      <c r="AO89" s="13" t="n">
        <f aca="false">O$16*H$28/$D89</f>
        <v>0.277939846910166</v>
      </c>
      <c r="AP89" s="13" t="n">
        <f aca="false">R$16*I$28/$D89</f>
        <v>0.301564375169876</v>
      </c>
      <c r="AQ89" s="13" t="n">
        <f aca="false">U$16*J$28/$D89</f>
        <v>0.341284937167436</v>
      </c>
      <c r="AR89" s="13" t="n">
        <f aca="false">X$16*K$28/$D89</f>
        <v>0.360587575245922</v>
      </c>
    </row>
    <row r="90" customFormat="false" ht="15" hidden="false" customHeight="false" outlineLevel="0" collapsed="false">
      <c r="D90" s="0" t="n">
        <f aca="false">D34</f>
        <v>130</v>
      </c>
      <c r="E90" s="14" t="n">
        <f aca="false">D$19*E$28/$D90</f>
        <v>0.0379498415236143</v>
      </c>
      <c r="F90" s="13" t="n">
        <f aca="false">G$19*F$28/$D90</f>
        <v>0.00917689202113359</v>
      </c>
      <c r="G90" s="13" t="n">
        <f aca="false">J$19*G$28/$D90</f>
        <v>0.0064121012685719</v>
      </c>
      <c r="H90" s="13" t="n">
        <f aca="false">M$19*H$28/$D90</f>
        <v>0.0120184188844594</v>
      </c>
      <c r="I90" s="13" t="n">
        <f aca="false">P$19*I$28/$D90</f>
        <v>0.00766422688520161</v>
      </c>
      <c r="J90" s="13" t="n">
        <f aca="false">S$19*J$28/$D90</f>
        <v>0.0664407637717351</v>
      </c>
      <c r="K90" s="13" t="n">
        <f aca="false">V$19*K$28/$D90</f>
        <v>0.0467124267272533</v>
      </c>
      <c r="M90" s="13" t="n">
        <f aca="false">D90</f>
        <v>130</v>
      </c>
      <c r="N90" s="13" t="n">
        <f aca="false">F$19*E$28/$D90</f>
        <v>0.00834499132979999</v>
      </c>
      <c r="O90" s="13" t="n">
        <f aca="false">I$19*F$28/$D90</f>
        <v>0.0045884460105668</v>
      </c>
      <c r="P90" s="13" t="n">
        <f aca="false">L$19*G$28/$D90</f>
        <v>0.00175569439496611</v>
      </c>
      <c r="Q90" s="13" t="n">
        <f aca="false">O$19*H$28/$D90</f>
        <v>0.00392267838589995</v>
      </c>
      <c r="R90" s="13" t="n">
        <f aca="false">R$19*I$28/$D90</f>
        <v>0.00203581026638168</v>
      </c>
      <c r="S90" s="13" t="n">
        <f aca="false">U$19*J$28/$D90</f>
        <v>0.00356640282671341</v>
      </c>
      <c r="T90" s="13" t="n">
        <f aca="false">X$19*K$28/$D90</f>
        <v>0.00884268160268993</v>
      </c>
      <c r="AB90" s="0" t="n">
        <v>80</v>
      </c>
      <c r="AC90" s="14" t="n">
        <f aca="false">D$16*E$28/$D90</f>
        <v>1.03835534975083</v>
      </c>
      <c r="AD90" s="14" t="n">
        <f aca="false">E$16*F$28/$D90</f>
        <v>-0.724655564236059</v>
      </c>
      <c r="AE90" s="14" t="n">
        <f aca="false">F$16*G$28/$D90</f>
        <v>0.449993244841594</v>
      </c>
      <c r="AF90" s="14" t="n">
        <f aca="false">G$16*H$28/$D90</f>
        <v>1.13101022425189</v>
      </c>
      <c r="AG90" s="14" t="n">
        <f aca="false">H$16*I$28/$D90</f>
        <v>-0.205230312134302</v>
      </c>
      <c r="AH90" s="14" t="n">
        <f aca="false">I$16*J$28/$D90</f>
        <v>1.34025484709256</v>
      </c>
      <c r="AI90" s="14" t="n">
        <f aca="false">J$16*K$28/$D90</f>
        <v>0.757138989699272</v>
      </c>
      <c r="AK90" s="13" t="n">
        <f aca="false">AB90</f>
        <v>80</v>
      </c>
      <c r="AL90" s="13" t="n">
        <f aca="false">F$16*E$28/$D90</f>
        <v>0.390492610162705</v>
      </c>
      <c r="AM90" s="13" t="n">
        <f aca="false">I$16*F$28/$D90</f>
        <v>0.750950994664859</v>
      </c>
      <c r="AN90" s="13" t="n">
        <f aca="false">L$16*G$28/$D90</f>
        <v>0.249919280396481</v>
      </c>
      <c r="AO90" s="13" t="n">
        <f aca="false">O$16*H$28/$D90</f>
        <v>0.256559858686307</v>
      </c>
      <c r="AP90" s="13" t="n">
        <f aca="false">R$16*I$28/$D90</f>
        <v>0.278367115541424</v>
      </c>
      <c r="AQ90" s="13" t="n">
        <f aca="false">U$16*J$28/$D90</f>
        <v>0.315032249693018</v>
      </c>
      <c r="AR90" s="13" t="n">
        <f aca="false">X$16*K$28/$D90</f>
        <v>0.332850069457774</v>
      </c>
    </row>
    <row r="91" customFormat="false" ht="15" hidden="false" customHeight="false" outlineLevel="0" collapsed="false">
      <c r="D91" s="0" t="n">
        <f aca="false">D35</f>
        <v>140</v>
      </c>
      <c r="E91" s="14" t="n">
        <f aca="false">D$19*E$28/$D91</f>
        <v>0.0352391385576418</v>
      </c>
      <c r="F91" s="13" t="n">
        <f aca="false">G$19*F$28/$D91</f>
        <v>0.00852139973390976</v>
      </c>
      <c r="G91" s="13" t="n">
        <f aca="false">J$19*G$28/$D91</f>
        <v>0.00595409403510247</v>
      </c>
      <c r="H91" s="13" t="n">
        <f aca="false">M$19*H$28/$D91</f>
        <v>0.0111599603927123</v>
      </c>
      <c r="I91" s="13" t="n">
        <f aca="false">P$19*I$28/$D91</f>
        <v>0.00711678210768721</v>
      </c>
      <c r="J91" s="13" t="n">
        <f aca="false">S$19*J$28/$D91</f>
        <v>0.0616949949308968</v>
      </c>
      <c r="K91" s="13" t="n">
        <f aca="false">V$19*K$28/$D91</f>
        <v>0.0433758248181638</v>
      </c>
      <c r="M91" s="13" t="n">
        <f aca="false">D91</f>
        <v>140</v>
      </c>
      <c r="N91" s="13" t="n">
        <f aca="false">F$19*E$28/$D91</f>
        <v>0.00774892052052856</v>
      </c>
      <c r="O91" s="13" t="n">
        <f aca="false">I$19*F$28/$D91</f>
        <v>0.00426069986695488</v>
      </c>
      <c r="P91" s="13" t="n">
        <f aca="false">L$19*G$28/$D91</f>
        <v>0.00163028765246854</v>
      </c>
      <c r="Q91" s="13" t="n">
        <f aca="false">O$19*H$28/$D91</f>
        <v>0.00364248707262138</v>
      </c>
      <c r="R91" s="13" t="n">
        <f aca="false">R$19*I$28/$D91</f>
        <v>0.00189039524735442</v>
      </c>
      <c r="S91" s="13" t="n">
        <f aca="false">U$19*J$28/$D91</f>
        <v>0.00331165976766245</v>
      </c>
      <c r="T91" s="13" t="n">
        <f aca="false">X$19*K$28/$D91</f>
        <v>0.00821106148821207</v>
      </c>
      <c r="AB91" s="0" t="n">
        <v>90</v>
      </c>
      <c r="AC91" s="14" t="n">
        <f aca="false">D$16*E$28/$D91</f>
        <v>0.964187110482912</v>
      </c>
      <c r="AD91" s="14" t="n">
        <f aca="false">E$16*F$28/$D91</f>
        <v>-0.672894452504912</v>
      </c>
      <c r="AE91" s="14" t="n">
        <f aca="false">F$16*G$28/$D91</f>
        <v>0.417850870210051</v>
      </c>
      <c r="AF91" s="14" t="n">
        <f aca="false">G$16*H$28/$D91</f>
        <v>1.05022377966247</v>
      </c>
      <c r="AG91" s="14" t="n">
        <f aca="false">H$16*I$28/$D91</f>
        <v>-0.190571004124709</v>
      </c>
      <c r="AH91" s="14" t="n">
        <f aca="false">I$16*J$28/$D91</f>
        <v>1.24452235801452</v>
      </c>
      <c r="AI91" s="14" t="n">
        <f aca="false">J$16*K$28/$D91</f>
        <v>0.703057633292181</v>
      </c>
      <c r="AK91" s="13" t="n">
        <f aca="false">AB91</f>
        <v>90</v>
      </c>
      <c r="AL91" s="13" t="n">
        <f aca="false">F$16*E$28/$D91</f>
        <v>0.362600280865369</v>
      </c>
      <c r="AM91" s="13" t="n">
        <f aca="false">I$16*F$28/$D91</f>
        <v>0.697311637903084</v>
      </c>
      <c r="AN91" s="13" t="n">
        <f aca="false">L$16*G$28/$D91</f>
        <v>0.232067903225304</v>
      </c>
      <c r="AO91" s="13" t="n">
        <f aca="false">O$16*H$28/$D91</f>
        <v>0.238234154494428</v>
      </c>
      <c r="AP91" s="13" t="n">
        <f aca="false">R$16*I$28/$D91</f>
        <v>0.258483750145608</v>
      </c>
      <c r="AQ91" s="13" t="n">
        <f aca="false">U$16*J$28/$D91</f>
        <v>0.292529946143517</v>
      </c>
      <c r="AR91" s="13" t="n">
        <f aca="false">X$16*K$28/$D91</f>
        <v>0.309075064496505</v>
      </c>
    </row>
    <row r="92" customFormat="false" ht="15" hidden="false" customHeight="false" outlineLevel="0" collapsed="false">
      <c r="D92" s="0" t="n">
        <f aca="false">D36</f>
        <v>150</v>
      </c>
      <c r="E92" s="14" t="n">
        <f aca="false">D$19*E$28/$D92</f>
        <v>0.0328898626537991</v>
      </c>
      <c r="F92" s="13" t="n">
        <f aca="false">G$19*F$28/$D92</f>
        <v>0.00795330641831578</v>
      </c>
      <c r="G92" s="13" t="n">
        <f aca="false">J$19*G$28/$D92</f>
        <v>0.00555715443276231</v>
      </c>
      <c r="H92" s="13" t="n">
        <f aca="false">M$19*H$28/$D92</f>
        <v>0.0104159630331982</v>
      </c>
      <c r="I92" s="13" t="n">
        <f aca="false">P$19*I$28/$D92</f>
        <v>0.00664232996717473</v>
      </c>
      <c r="J92" s="13" t="n">
        <f aca="false">S$19*J$28/$D92</f>
        <v>0.0575819952688371</v>
      </c>
      <c r="K92" s="13" t="n">
        <f aca="false">V$19*K$28/$D92</f>
        <v>0.0404841031636196</v>
      </c>
      <c r="M92" s="13" t="n">
        <f aca="false">D92</f>
        <v>150</v>
      </c>
      <c r="N92" s="13" t="n">
        <f aca="false">F$19*E$28/$D92</f>
        <v>0.00723232581915999</v>
      </c>
      <c r="O92" s="13" t="n">
        <f aca="false">I$19*F$28/$D92</f>
        <v>0.00397665320915789</v>
      </c>
      <c r="P92" s="13" t="n">
        <f aca="false">L$19*G$28/$D92</f>
        <v>0.00152160180897063</v>
      </c>
      <c r="Q92" s="13" t="n">
        <f aca="false">O$19*H$28/$D92</f>
        <v>0.00339965460111329</v>
      </c>
      <c r="R92" s="13" t="n">
        <f aca="false">R$19*I$28/$D92</f>
        <v>0.00176436889753079</v>
      </c>
      <c r="S92" s="13" t="n">
        <f aca="false">U$19*J$28/$D92</f>
        <v>0.00309088244981829</v>
      </c>
      <c r="T92" s="13" t="n">
        <f aca="false">X$19*K$28/$D92</f>
        <v>0.00766365738899794</v>
      </c>
      <c r="AB92" s="0" t="n">
        <v>100</v>
      </c>
      <c r="AC92" s="14" t="n">
        <f aca="false">D$16*E$28/$D92</f>
        <v>0.899907969784052</v>
      </c>
      <c r="AD92" s="14" t="n">
        <f aca="false">E$16*F$28/$D92</f>
        <v>-0.628034822337918</v>
      </c>
      <c r="AE92" s="14" t="n">
        <f aca="false">F$16*G$28/$D92</f>
        <v>0.389994145529381</v>
      </c>
      <c r="AF92" s="14" t="n">
        <f aca="false">G$16*H$28/$D92</f>
        <v>0.980208861018305</v>
      </c>
      <c r="AG92" s="14" t="n">
        <f aca="false">H$16*I$28/$D92</f>
        <v>-0.177866270516395</v>
      </c>
      <c r="AH92" s="14" t="n">
        <f aca="false">I$16*J$28/$D92</f>
        <v>1.16155420081355</v>
      </c>
      <c r="AI92" s="14" t="n">
        <f aca="false">J$16*K$28/$D92</f>
        <v>0.656187124406036</v>
      </c>
      <c r="AK92" s="13" t="n">
        <f aca="false">AB92</f>
        <v>100</v>
      </c>
      <c r="AL92" s="13" t="n">
        <f aca="false">F$16*E$28/$D92</f>
        <v>0.338426928807678</v>
      </c>
      <c r="AM92" s="13" t="n">
        <f aca="false">I$16*F$28/$D92</f>
        <v>0.650824195376211</v>
      </c>
      <c r="AN92" s="13" t="n">
        <f aca="false">L$16*G$28/$D92</f>
        <v>0.21659670967695</v>
      </c>
      <c r="AO92" s="13" t="n">
        <f aca="false">O$16*H$28/$D92</f>
        <v>0.222351877528133</v>
      </c>
      <c r="AP92" s="13" t="n">
        <f aca="false">R$16*I$28/$D92</f>
        <v>0.241251500135901</v>
      </c>
      <c r="AQ92" s="13" t="n">
        <f aca="false">U$16*J$28/$D92</f>
        <v>0.273027949733949</v>
      </c>
      <c r="AR92" s="13" t="n">
        <f aca="false">X$16*K$28/$D92</f>
        <v>0.288470060196738</v>
      </c>
    </row>
    <row r="93" customFormat="false" ht="15" hidden="false" customHeight="false" outlineLevel="0" collapsed="false">
      <c r="D93" s="0" t="n">
        <f aca="false">D37</f>
        <v>160</v>
      </c>
      <c r="E93" s="14" t="n">
        <f aca="false">D$19*E$28/$D93</f>
        <v>0.0308342462379366</v>
      </c>
      <c r="F93" s="13" t="n">
        <f aca="false">G$19*F$28/$D93</f>
        <v>0.00745622476717104</v>
      </c>
      <c r="G93" s="13" t="n">
        <f aca="false">J$19*G$28/$D93</f>
        <v>0.00520983228071467</v>
      </c>
      <c r="H93" s="13" t="n">
        <f aca="false">M$19*H$28/$D93</f>
        <v>0.00976496534362327</v>
      </c>
      <c r="I93" s="13" t="n">
        <f aca="false">P$19*I$28/$D93</f>
        <v>0.00622718434422631</v>
      </c>
      <c r="J93" s="13" t="n">
        <f aca="false">S$19*J$28/$D93</f>
        <v>0.0539831205645347</v>
      </c>
      <c r="K93" s="13" t="n">
        <f aca="false">V$19*K$28/$D93</f>
        <v>0.0379538467158933</v>
      </c>
      <c r="M93" s="13" t="n">
        <f aca="false">D93</f>
        <v>160</v>
      </c>
      <c r="N93" s="13" t="n">
        <f aca="false">F$19*E$28/$D93</f>
        <v>0.00678030545546249</v>
      </c>
      <c r="O93" s="13" t="n">
        <f aca="false">I$19*F$28/$D93</f>
        <v>0.00372811238358552</v>
      </c>
      <c r="P93" s="13" t="n">
        <f aca="false">L$19*G$28/$D93</f>
        <v>0.00142650169590997</v>
      </c>
      <c r="Q93" s="13" t="n">
        <f aca="false">O$19*H$28/$D93</f>
        <v>0.00318717618854371</v>
      </c>
      <c r="R93" s="13" t="n">
        <f aca="false">R$19*I$28/$D93</f>
        <v>0.00165409584143511</v>
      </c>
      <c r="S93" s="13" t="n">
        <f aca="false">U$19*J$28/$D93</f>
        <v>0.00289770229670465</v>
      </c>
      <c r="T93" s="13" t="n">
        <f aca="false">X$19*K$28/$D93</f>
        <v>0.00718467880218557</v>
      </c>
      <c r="AB93" s="0" t="n">
        <v>110</v>
      </c>
      <c r="AC93" s="14" t="n">
        <f aca="false">D$16*E$28/$D93</f>
        <v>0.843663721672548</v>
      </c>
      <c r="AD93" s="14" t="n">
        <f aca="false">E$16*F$28/$D93</f>
        <v>-0.588782645941798</v>
      </c>
      <c r="AE93" s="14" t="n">
        <f aca="false">F$16*G$28/$D93</f>
        <v>0.365619511433795</v>
      </c>
      <c r="AF93" s="14" t="n">
        <f aca="false">G$16*H$28/$D93</f>
        <v>0.918945807204661</v>
      </c>
      <c r="AG93" s="14" t="n">
        <f aca="false">H$16*I$28/$D93</f>
        <v>-0.16674962860912</v>
      </c>
      <c r="AH93" s="14" t="n">
        <f aca="false">I$16*J$28/$D93</f>
        <v>1.08895706326271</v>
      </c>
      <c r="AI93" s="14" t="n">
        <f aca="false">J$16*K$28/$D93</f>
        <v>0.615175429130658</v>
      </c>
      <c r="AK93" s="13" t="n">
        <f aca="false">AB93</f>
        <v>110</v>
      </c>
      <c r="AL93" s="13" t="n">
        <f aca="false">F$16*E$28/$D93</f>
        <v>0.317275245757198</v>
      </c>
      <c r="AM93" s="13" t="n">
        <f aca="false">I$16*F$28/$D93</f>
        <v>0.610147683165198</v>
      </c>
      <c r="AN93" s="13" t="n">
        <f aca="false">L$16*G$28/$D93</f>
        <v>0.203059415322141</v>
      </c>
      <c r="AO93" s="13" t="n">
        <f aca="false">O$16*H$28/$D93</f>
        <v>0.208454885182625</v>
      </c>
      <c r="AP93" s="13" t="n">
        <f aca="false">R$16*I$28/$D93</f>
        <v>0.226173281377407</v>
      </c>
      <c r="AQ93" s="13" t="n">
        <f aca="false">U$16*J$28/$D93</f>
        <v>0.255963702875577</v>
      </c>
      <c r="AR93" s="13" t="n">
        <f aca="false">X$16*K$28/$D93</f>
        <v>0.270440681434442</v>
      </c>
    </row>
    <row r="94" customFormat="false" ht="15" hidden="false" customHeight="false" outlineLevel="0" collapsed="false">
      <c r="D94" s="0" t="n">
        <f aca="false">D38</f>
        <v>170</v>
      </c>
      <c r="E94" s="14" t="n">
        <f aca="false">D$19*E$28/$D94</f>
        <v>0.0290204670474697</v>
      </c>
      <c r="F94" s="13" t="n">
        <f aca="false">G$19*F$28/$D94</f>
        <v>0.00701762331027863</v>
      </c>
      <c r="G94" s="13" t="n">
        <f aca="false">J$19*G$28/$D94</f>
        <v>0.00490337155831969</v>
      </c>
      <c r="H94" s="13" t="n">
        <f aca="false">M$19*H$28/$D94</f>
        <v>0.00919055561752778</v>
      </c>
      <c r="I94" s="13" t="n">
        <f aca="false">P$19*I$28/$D94</f>
        <v>0.00586087938280123</v>
      </c>
      <c r="J94" s="13" t="n">
        <f aca="false">S$19*J$28/$D94</f>
        <v>0.050807642884268</v>
      </c>
      <c r="K94" s="13" t="n">
        <f aca="false">V$19*K$28/$D94</f>
        <v>0.0357212674973114</v>
      </c>
      <c r="M94" s="13" t="n">
        <f aca="false">D94</f>
        <v>170</v>
      </c>
      <c r="N94" s="13" t="n">
        <f aca="false">F$19*E$28/$D94</f>
        <v>0.00638146395808235</v>
      </c>
      <c r="O94" s="13" t="n">
        <f aca="false">I$19*F$28/$D94</f>
        <v>0.00350881165513931</v>
      </c>
      <c r="P94" s="13" t="n">
        <f aca="false">L$19*G$28/$D94</f>
        <v>0.00134258983144468</v>
      </c>
      <c r="Q94" s="13" t="n">
        <f aca="false">O$19*H$28/$D94</f>
        <v>0.00299969523627643</v>
      </c>
      <c r="R94" s="13" t="n">
        <f aca="false">R$19*I$28/$D94</f>
        <v>0.00155679608605658</v>
      </c>
      <c r="S94" s="13" t="n">
        <f aca="false">U$19*J$28/$D94</f>
        <v>0.0027272492204279</v>
      </c>
      <c r="T94" s="13" t="n">
        <f aca="false">X$19*K$28/$D94</f>
        <v>0.00676205063735112</v>
      </c>
      <c r="AB94" s="0" t="n">
        <v>120</v>
      </c>
      <c r="AC94" s="14" t="n">
        <f aca="false">D$16*E$28/$D94</f>
        <v>0.794036443927104</v>
      </c>
      <c r="AD94" s="14" t="n">
        <f aca="false">E$16*F$28/$D94</f>
        <v>-0.554148372651104</v>
      </c>
      <c r="AE94" s="14" t="n">
        <f aca="false">F$16*G$28/$D94</f>
        <v>0.344112481349454</v>
      </c>
      <c r="AF94" s="14" t="n">
        <f aca="false">G$16*H$28/$D94</f>
        <v>0.86489017148674</v>
      </c>
      <c r="AG94" s="14" t="n">
        <f aca="false">H$16*I$28/$D94</f>
        <v>-0.156940826926231</v>
      </c>
      <c r="AH94" s="14" t="n">
        <f aca="false">I$16*J$28/$D94</f>
        <v>1.02490076542372</v>
      </c>
      <c r="AI94" s="14" t="n">
        <f aca="false">J$16*K$28/$D94</f>
        <v>0.578988639181796</v>
      </c>
      <c r="AK94" s="13" t="n">
        <f aca="false">AB94</f>
        <v>120</v>
      </c>
      <c r="AL94" s="13" t="n">
        <f aca="false">F$16*E$28/$D94</f>
        <v>0.298611996006774</v>
      </c>
      <c r="AM94" s="13" t="n">
        <f aca="false">I$16*F$28/$D94</f>
        <v>0.57425664297901</v>
      </c>
      <c r="AN94" s="13" t="n">
        <f aca="false">L$16*G$28/$D94</f>
        <v>0.191114743832603</v>
      </c>
      <c r="AO94" s="13" t="n">
        <f aca="false">O$16*H$28/$D94</f>
        <v>0.196192833113058</v>
      </c>
      <c r="AP94" s="13" t="n">
        <f aca="false">R$16*I$28/$D94</f>
        <v>0.212868970708148</v>
      </c>
      <c r="AQ94" s="13" t="n">
        <f aca="false">U$16*J$28/$D94</f>
        <v>0.240907014471132</v>
      </c>
      <c r="AR94" s="13" t="n">
        <f aca="false">X$16*K$28/$D94</f>
        <v>0.254532406055945</v>
      </c>
    </row>
    <row r="95" customFormat="false" ht="15" hidden="false" customHeight="false" outlineLevel="0" collapsed="false">
      <c r="D95" s="0" t="n">
        <f aca="false">D39</f>
        <v>180</v>
      </c>
      <c r="E95" s="14" t="n">
        <f aca="false">D$19*E$28/$D95</f>
        <v>0.0274082188781659</v>
      </c>
      <c r="F95" s="13" t="n">
        <f aca="false">G$19*F$28/$D95</f>
        <v>0.00662775534859648</v>
      </c>
      <c r="G95" s="13" t="n">
        <f aca="false">J$19*G$28/$D95</f>
        <v>0.00463096202730192</v>
      </c>
      <c r="H95" s="13" t="n">
        <f aca="false">M$19*H$28/$D95</f>
        <v>0.0086799691943318</v>
      </c>
      <c r="I95" s="13" t="n">
        <f aca="false">P$19*I$28/$D95</f>
        <v>0.00553527497264561</v>
      </c>
      <c r="J95" s="13" t="n">
        <f aca="false">S$19*J$28/$D95</f>
        <v>0.0479849960573642</v>
      </c>
      <c r="K95" s="13" t="n">
        <f aca="false">V$19*K$28/$D95</f>
        <v>0.0337367526363496</v>
      </c>
      <c r="M95" s="13" t="n">
        <f aca="false">D95</f>
        <v>180</v>
      </c>
      <c r="N95" s="13" t="n">
        <f aca="false">F$19*E$28/$D95</f>
        <v>0.00602693818263333</v>
      </c>
      <c r="O95" s="13" t="n">
        <f aca="false">I$19*F$28/$D95</f>
        <v>0.00331387767429824</v>
      </c>
      <c r="P95" s="13" t="n">
        <f aca="false">L$19*G$28/$D95</f>
        <v>0.00126800150747553</v>
      </c>
      <c r="Q95" s="13" t="n">
        <f aca="false">O$19*H$28/$D95</f>
        <v>0.00283304550092774</v>
      </c>
      <c r="R95" s="13" t="n">
        <f aca="false">R$19*I$28/$D95</f>
        <v>0.00147030741460899</v>
      </c>
      <c r="S95" s="13" t="n">
        <f aca="false">U$19*J$28/$D95</f>
        <v>0.00257573537484858</v>
      </c>
      <c r="T95" s="13" t="n">
        <f aca="false">X$19*K$28/$D95</f>
        <v>0.00638638115749828</v>
      </c>
      <c r="AB95" s="0" t="n">
        <v>130</v>
      </c>
      <c r="AC95" s="14" t="n">
        <f aca="false">D$16*E$28/$D95</f>
        <v>0.749923308153376</v>
      </c>
      <c r="AD95" s="14" t="n">
        <f aca="false">E$16*F$28/$D95</f>
        <v>-0.523362351948265</v>
      </c>
      <c r="AE95" s="14" t="n">
        <f aca="false">F$16*G$28/$D95</f>
        <v>0.324995121274485</v>
      </c>
      <c r="AF95" s="14" t="n">
        <f aca="false">G$16*H$28/$D95</f>
        <v>0.816840717515254</v>
      </c>
      <c r="AG95" s="14" t="n">
        <f aca="false">H$16*I$28/$D95</f>
        <v>-0.148221892096996</v>
      </c>
      <c r="AH95" s="14" t="n">
        <f aca="false">I$16*J$28/$D95</f>
        <v>0.967961834011295</v>
      </c>
      <c r="AI95" s="14" t="n">
        <f aca="false">J$16*K$28/$D95</f>
        <v>0.546822603671696</v>
      </c>
      <c r="AK95" s="13" t="n">
        <f aca="false">AB95</f>
        <v>130</v>
      </c>
      <c r="AL95" s="13" t="n">
        <f aca="false">F$16*E$28/$D95</f>
        <v>0.282022440673065</v>
      </c>
      <c r="AM95" s="13" t="n">
        <f aca="false">I$16*F$28/$D95</f>
        <v>0.542353496146843</v>
      </c>
      <c r="AN95" s="13" t="n">
        <f aca="false">L$16*G$28/$D95</f>
        <v>0.180497258064125</v>
      </c>
      <c r="AO95" s="13" t="n">
        <f aca="false">O$16*H$28/$D95</f>
        <v>0.185293231273444</v>
      </c>
      <c r="AP95" s="13" t="n">
        <f aca="false">R$16*I$28/$D95</f>
        <v>0.201042916779917</v>
      </c>
      <c r="AQ95" s="13" t="n">
        <f aca="false">U$16*J$28/$D95</f>
        <v>0.227523291444958</v>
      </c>
      <c r="AR95" s="13" t="n">
        <f aca="false">X$16*K$28/$D95</f>
        <v>0.240391716830615</v>
      </c>
    </row>
    <row r="96" customFormat="false" ht="15" hidden="false" customHeight="false" outlineLevel="0" collapsed="false">
      <c r="D96" s="0" t="n">
        <f aca="false">D40</f>
        <v>190</v>
      </c>
      <c r="E96" s="14" t="n">
        <f aca="false">D$19*E$28/$D96</f>
        <v>0.0259656810424729</v>
      </c>
      <c r="F96" s="13" t="n">
        <f aca="false">G$19*F$28/$D96</f>
        <v>0.00627892611972298</v>
      </c>
      <c r="G96" s="13" t="n">
        <f aca="false">J$19*G$28/$D96</f>
        <v>0.00438722718375972</v>
      </c>
      <c r="H96" s="13" t="n">
        <f aca="false">M$19*H$28/$D96</f>
        <v>0.0082231287104196</v>
      </c>
      <c r="I96" s="13" t="n">
        <f aca="false">P$19*I$28/$D96</f>
        <v>0.00524394471092742</v>
      </c>
      <c r="J96" s="13" t="n">
        <f aca="false">S$19*J$28/$D96</f>
        <v>0.0454594699490819</v>
      </c>
      <c r="K96" s="13" t="n">
        <f aca="false">V$19*K$28/$D96</f>
        <v>0.0319611340765418</v>
      </c>
      <c r="M96" s="13" t="n">
        <f aca="false">D96</f>
        <v>190</v>
      </c>
      <c r="N96" s="13" t="n">
        <f aca="false">F$19*E$28/$D96</f>
        <v>0.00570973090986315</v>
      </c>
      <c r="O96" s="13" t="n">
        <f aca="false">I$19*F$28/$D96</f>
        <v>0.00313946305986149</v>
      </c>
      <c r="P96" s="13" t="n">
        <f aca="false">L$19*G$28/$D96</f>
        <v>0.00120126458602945</v>
      </c>
      <c r="Q96" s="13" t="n">
        <f aca="false">O$19*H$28/$D96</f>
        <v>0.00268393784298417</v>
      </c>
      <c r="R96" s="13" t="n">
        <f aca="false">R$19*I$28/$D96</f>
        <v>0.0013929228138401</v>
      </c>
      <c r="S96" s="13" t="n">
        <f aca="false">U$19*J$28/$D96</f>
        <v>0.0024401703551197</v>
      </c>
      <c r="T96" s="13" t="n">
        <f aca="false">X$19*K$28/$D96</f>
        <v>0.00605025583341942</v>
      </c>
      <c r="AB96" s="0" t="n">
        <v>140</v>
      </c>
      <c r="AC96" s="14" t="n">
        <f aca="false">D$16*E$28/$D96</f>
        <v>0.71045366035583</v>
      </c>
      <c r="AD96" s="14" t="n">
        <f aca="false">E$16*F$28/$D96</f>
        <v>-0.49581696500362</v>
      </c>
      <c r="AE96" s="14" t="n">
        <f aca="false">F$16*G$28/$D96</f>
        <v>0.307890114891617</v>
      </c>
      <c r="AF96" s="14" t="n">
        <f aca="false">G$16*H$28/$D96</f>
        <v>0.773849100803925</v>
      </c>
      <c r="AG96" s="14" t="n">
        <f aca="false">H$16*I$28/$D96</f>
        <v>-0.140420739881364</v>
      </c>
      <c r="AH96" s="14" t="n">
        <f aca="false">I$16*J$28/$D96</f>
        <v>0.91701647432649</v>
      </c>
      <c r="AI96" s="14" t="n">
        <f aca="false">J$16*K$28/$D96</f>
        <v>0.518042466636344</v>
      </c>
      <c r="AK96" s="13" t="n">
        <f aca="false">AB96</f>
        <v>140</v>
      </c>
      <c r="AL96" s="13" t="n">
        <f aca="false">F$16*E$28/$D96</f>
        <v>0.267179154321851</v>
      </c>
      <c r="AM96" s="13" t="n">
        <f aca="false">I$16*F$28/$D96</f>
        <v>0.513808575297009</v>
      </c>
      <c r="AN96" s="13" t="n">
        <f aca="false">L$16*G$28/$D96</f>
        <v>0.17099740237654</v>
      </c>
      <c r="AO96" s="13" t="n">
        <f aca="false">O$16*H$28/$D96</f>
        <v>0.175540955943263</v>
      </c>
      <c r="AP96" s="13" t="n">
        <f aca="false">R$16*I$28/$D96</f>
        <v>0.190461710633606</v>
      </c>
      <c r="AQ96" s="13" t="n">
        <f aca="false">U$16*J$28/$D96</f>
        <v>0.215548381368907</v>
      </c>
      <c r="AR96" s="13" t="n">
        <f aca="false">X$16*K$28/$D96</f>
        <v>0.227739521207951</v>
      </c>
    </row>
    <row r="97" customFormat="false" ht="15" hidden="false" customHeight="false" outlineLevel="0" collapsed="false">
      <c r="D97" s="0" t="n">
        <f aca="false">D41</f>
        <v>200</v>
      </c>
      <c r="E97" s="14" t="n">
        <f aca="false">D$19*E$28/$D97</f>
        <v>0.0246673969903493</v>
      </c>
      <c r="F97" s="13" t="n">
        <f aca="false">G$19*F$28/$D97</f>
        <v>0.00596497981373683</v>
      </c>
      <c r="G97" s="13" t="n">
        <f aca="false">J$19*G$28/$D97</f>
        <v>0.00416786582457173</v>
      </c>
      <c r="H97" s="13" t="n">
        <f aca="false">M$19*H$28/$D97</f>
        <v>0.00781197227489862</v>
      </c>
      <c r="I97" s="13" t="n">
        <f aca="false">P$19*I$28/$D97</f>
        <v>0.00498174747538105</v>
      </c>
      <c r="J97" s="13" t="n">
        <f aca="false">S$19*J$28/$D97</f>
        <v>0.0431864964516278</v>
      </c>
      <c r="K97" s="13" t="n">
        <f aca="false">V$19*K$28/$D97</f>
        <v>0.0303630773727147</v>
      </c>
      <c r="M97" s="13" t="n">
        <f aca="false">D97</f>
        <v>200</v>
      </c>
      <c r="N97" s="13" t="n">
        <f aca="false">F$19*E$28/$D97</f>
        <v>0.00542424436436999</v>
      </c>
      <c r="O97" s="13" t="n">
        <f aca="false">I$19*F$28/$D97</f>
        <v>0.00298248990686842</v>
      </c>
      <c r="P97" s="13" t="n">
        <f aca="false">L$19*G$28/$D97</f>
        <v>0.00114120135672797</v>
      </c>
      <c r="Q97" s="13" t="n">
        <f aca="false">O$19*H$28/$D97</f>
        <v>0.00254974095083497</v>
      </c>
      <c r="R97" s="13" t="n">
        <f aca="false">R$19*I$28/$D97</f>
        <v>0.00132327667314809</v>
      </c>
      <c r="S97" s="13" t="n">
        <f aca="false">U$19*J$28/$D97</f>
        <v>0.00231816183736372</v>
      </c>
      <c r="T97" s="13" t="n">
        <f aca="false">X$19*K$28/$D97</f>
        <v>0.00574774304174845</v>
      </c>
      <c r="AB97" s="0" t="n">
        <v>150</v>
      </c>
      <c r="AC97" s="14" t="n">
        <f aca="false">D$16*E$28/$D97</f>
        <v>0.674930977338039</v>
      </c>
      <c r="AD97" s="14" t="n">
        <f aca="false">E$16*F$28/$D97</f>
        <v>-0.471026116753439</v>
      </c>
      <c r="AE97" s="14" t="n">
        <f aca="false">F$16*G$28/$D97</f>
        <v>0.292495609147036</v>
      </c>
      <c r="AF97" s="14" t="n">
        <f aca="false">G$16*H$28/$D97</f>
        <v>0.735156645763729</v>
      </c>
      <c r="AG97" s="14" t="n">
        <f aca="false">H$16*I$28/$D97</f>
        <v>-0.133399702887296</v>
      </c>
      <c r="AH97" s="14" t="n">
        <f aca="false">I$16*J$28/$D97</f>
        <v>0.871165650610166</v>
      </c>
      <c r="AI97" s="14" t="n">
        <f aca="false">J$16*K$28/$D97</f>
        <v>0.492140343304527</v>
      </c>
      <c r="AK97" s="13" t="n">
        <f aca="false">AB97</f>
        <v>150</v>
      </c>
      <c r="AL97" s="13" t="n">
        <f aca="false">F$16*E$28/$D97</f>
        <v>0.253820196605758</v>
      </c>
      <c r="AM97" s="13" t="n">
        <f aca="false">I$16*F$28/$D97</f>
        <v>0.488118146532158</v>
      </c>
      <c r="AN97" s="13" t="n">
        <f aca="false">L$16*G$28/$D97</f>
        <v>0.162447532257713</v>
      </c>
      <c r="AO97" s="13" t="n">
        <f aca="false">O$16*H$28/$D97</f>
        <v>0.1667639081461</v>
      </c>
      <c r="AP97" s="13" t="n">
        <f aca="false">R$16*I$28/$D97</f>
        <v>0.180938625101926</v>
      </c>
      <c r="AQ97" s="13" t="n">
        <f aca="false">U$16*J$28/$D97</f>
        <v>0.204770962300462</v>
      </c>
      <c r="AR97" s="13" t="n">
        <f aca="false">X$16*K$28/$D97</f>
        <v>0.216352545147553</v>
      </c>
    </row>
    <row r="98" customFormat="false" ht="15" hidden="false" customHeight="false" outlineLevel="0" collapsed="false">
      <c r="D98" s="0" t="n">
        <f aca="false">D42</f>
        <v>210</v>
      </c>
      <c r="E98" s="14" t="n">
        <f aca="false">D$19*E$28/$D98</f>
        <v>0.0234927590384279</v>
      </c>
      <c r="F98" s="13" t="n">
        <f aca="false">G$19*F$28/$D98</f>
        <v>0.00568093315593984</v>
      </c>
      <c r="G98" s="13" t="n">
        <f aca="false">J$19*G$28/$D98</f>
        <v>0.00396939602340165</v>
      </c>
      <c r="H98" s="13" t="n">
        <f aca="false">M$19*H$28/$D98</f>
        <v>0.00743997359514154</v>
      </c>
      <c r="I98" s="13" t="n">
        <f aca="false">P$19*I$28/$D98</f>
        <v>0.00474452140512481</v>
      </c>
      <c r="J98" s="13" t="n">
        <f aca="false">S$19*J$28/$D98</f>
        <v>0.0411299966205979</v>
      </c>
      <c r="K98" s="13" t="n">
        <f aca="false">V$19*K$28/$D98</f>
        <v>0.0289172165454425</v>
      </c>
      <c r="M98" s="13" t="n">
        <f aca="false">D98</f>
        <v>210</v>
      </c>
      <c r="N98" s="13" t="n">
        <f aca="false">F$19*E$28/$D98</f>
        <v>0.00516594701368571</v>
      </c>
      <c r="O98" s="13" t="n">
        <f aca="false">I$19*F$28/$D98</f>
        <v>0.00284046657796992</v>
      </c>
      <c r="P98" s="13" t="n">
        <f aca="false">L$19*G$28/$D98</f>
        <v>0.00108685843497902</v>
      </c>
      <c r="Q98" s="13" t="n">
        <f aca="false">O$19*H$28/$D98</f>
        <v>0.00242832471508092</v>
      </c>
      <c r="R98" s="13" t="n">
        <f aca="false">R$19*I$28/$D98</f>
        <v>0.00126026349823628</v>
      </c>
      <c r="S98" s="13" t="n">
        <f aca="false">U$19*J$28/$D98</f>
        <v>0.00220777317844164</v>
      </c>
      <c r="T98" s="13" t="n">
        <f aca="false">X$19*K$28/$D98</f>
        <v>0.00547404099214138</v>
      </c>
      <c r="AB98" s="0" t="n">
        <v>160</v>
      </c>
      <c r="AC98" s="14" t="n">
        <f aca="false">D$16*E$28/$D98</f>
        <v>0.642791406988608</v>
      </c>
      <c r="AD98" s="14" t="n">
        <f aca="false">E$16*F$28/$D98</f>
        <v>-0.448596301669941</v>
      </c>
      <c r="AE98" s="14" t="n">
        <f aca="false">F$16*G$28/$D98</f>
        <v>0.278567246806701</v>
      </c>
      <c r="AF98" s="14" t="n">
        <f aca="false">G$16*H$28/$D98</f>
        <v>0.700149186441647</v>
      </c>
      <c r="AG98" s="14" t="n">
        <f aca="false">H$16*I$28/$D98</f>
        <v>-0.127047336083139</v>
      </c>
      <c r="AH98" s="14" t="n">
        <f aca="false">I$16*J$28/$D98</f>
        <v>0.829681572009682</v>
      </c>
      <c r="AI98" s="14" t="n">
        <f aca="false">J$16*K$28/$D98</f>
        <v>0.468705088861454</v>
      </c>
      <c r="AK98" s="13" t="n">
        <f aca="false">AB98</f>
        <v>160</v>
      </c>
      <c r="AL98" s="13" t="n">
        <f aca="false">F$16*E$28/$D98</f>
        <v>0.241733520576912</v>
      </c>
      <c r="AM98" s="13" t="n">
        <f aca="false">I$16*F$28/$D98</f>
        <v>0.464874425268722</v>
      </c>
      <c r="AN98" s="13" t="n">
        <f aca="false">L$16*G$28/$D98</f>
        <v>0.154711935483536</v>
      </c>
      <c r="AO98" s="13" t="n">
        <f aca="false">O$16*H$28/$D98</f>
        <v>0.158822769662952</v>
      </c>
      <c r="AP98" s="13" t="n">
        <f aca="false">R$16*I$28/$D98</f>
        <v>0.172322500097072</v>
      </c>
      <c r="AQ98" s="13" t="n">
        <f aca="false">U$16*J$28/$D98</f>
        <v>0.195019964095678</v>
      </c>
      <c r="AR98" s="13" t="n">
        <f aca="false">X$16*K$28/$D98</f>
        <v>0.20605004299767</v>
      </c>
    </row>
    <row r="99" customFormat="false" ht="15" hidden="false" customHeight="false" outlineLevel="0" collapsed="false">
      <c r="D99" s="0" t="n">
        <f aca="false">D43</f>
        <v>220</v>
      </c>
      <c r="E99" s="14" t="n">
        <f aca="false">D$19*E$28/$D99</f>
        <v>0.022424906354863</v>
      </c>
      <c r="F99" s="13" t="n">
        <f aca="false">G$19*F$28/$D99</f>
        <v>0.00542270892157894</v>
      </c>
      <c r="G99" s="13" t="n">
        <f aca="false">J$19*G$28/$D99</f>
        <v>0.00378896893142885</v>
      </c>
      <c r="H99" s="13" t="n">
        <f aca="false">M$19*H$28/$D99</f>
        <v>0.00710179297718056</v>
      </c>
      <c r="I99" s="13" t="n">
        <f aca="false">P$19*I$28/$D99</f>
        <v>0.0045288613412555</v>
      </c>
      <c r="J99" s="13" t="n">
        <f aca="false">S$19*J$28/$D99</f>
        <v>0.0392604513196616</v>
      </c>
      <c r="K99" s="13" t="n">
        <f aca="false">V$19*K$28/$D99</f>
        <v>0.0276027976115588</v>
      </c>
      <c r="M99" s="13" t="n">
        <f aca="false">D99</f>
        <v>220</v>
      </c>
      <c r="N99" s="13" t="n">
        <f aca="false">F$19*E$28/$D99</f>
        <v>0.00493113124033636</v>
      </c>
      <c r="O99" s="13" t="n">
        <f aca="false">I$19*F$28/$D99</f>
        <v>0.00271135446078947</v>
      </c>
      <c r="P99" s="13" t="n">
        <f aca="false">L$19*G$28/$D99</f>
        <v>0.00103745577884361</v>
      </c>
      <c r="Q99" s="13" t="n">
        <f aca="false">O$19*H$28/$D99</f>
        <v>0.00231794631894088</v>
      </c>
      <c r="R99" s="13" t="n">
        <f aca="false">R$19*I$28/$D99</f>
        <v>0.00120297879377099</v>
      </c>
      <c r="S99" s="13" t="n">
        <f aca="false">U$19*J$28/$D99</f>
        <v>0.00210741985214883</v>
      </c>
      <c r="T99" s="13" t="n">
        <f aca="false">X$19*K$28/$D99</f>
        <v>0.00522522094704405</v>
      </c>
      <c r="AB99" s="0" t="n">
        <v>170</v>
      </c>
      <c r="AC99" s="14" t="n">
        <f aca="false">D$16*E$28/$D99</f>
        <v>0.613573615761853</v>
      </c>
      <c r="AD99" s="14" t="n">
        <f aca="false">E$16*F$28/$D99</f>
        <v>-0.428205560684944</v>
      </c>
      <c r="AE99" s="14" t="n">
        <f aca="false">F$16*G$28/$D99</f>
        <v>0.265905099224578</v>
      </c>
      <c r="AF99" s="14" t="n">
        <f aca="false">G$16*H$28/$D99</f>
        <v>0.668324223421572</v>
      </c>
      <c r="AG99" s="14" t="n">
        <f aca="false">H$16*I$28/$D99</f>
        <v>-0.121272457170269</v>
      </c>
      <c r="AH99" s="14" t="n">
        <f aca="false">I$16*J$28/$D99</f>
        <v>0.791968773281969</v>
      </c>
      <c r="AI99" s="14" t="n">
        <f aca="false">J$16*K$28/$D99</f>
        <v>0.447400312095024</v>
      </c>
      <c r="AK99" s="13" t="n">
        <f aca="false">AB99</f>
        <v>170</v>
      </c>
      <c r="AL99" s="13" t="n">
        <f aca="false">F$16*E$28/$D99</f>
        <v>0.230745633277962</v>
      </c>
      <c r="AM99" s="13" t="n">
        <f aca="false">I$16*F$28/$D99</f>
        <v>0.44374376957469</v>
      </c>
      <c r="AN99" s="13" t="n">
        <f aca="false">L$16*G$28/$D99</f>
        <v>0.147679574779739</v>
      </c>
      <c r="AO99" s="13" t="n">
        <f aca="false">O$16*H$28/$D99</f>
        <v>0.151603552860091</v>
      </c>
      <c r="AP99" s="13" t="n">
        <f aca="false">R$16*I$28/$D99</f>
        <v>0.164489659183569</v>
      </c>
      <c r="AQ99" s="13" t="n">
        <f aca="false">U$16*J$28/$D99</f>
        <v>0.186155420273147</v>
      </c>
      <c r="AR99" s="13" t="n">
        <f aca="false">X$16*K$28/$D99</f>
        <v>0.196684131952321</v>
      </c>
    </row>
    <row r="100" customFormat="false" ht="15" hidden="false" customHeight="false" outlineLevel="0" collapsed="false">
      <c r="D100" s="0" t="n">
        <f aca="false">D44</f>
        <v>230</v>
      </c>
      <c r="E100" s="14" t="n">
        <f aca="false">D$19*E$28/$D100</f>
        <v>0.0214499104263907</v>
      </c>
      <c r="F100" s="13" t="n">
        <f aca="false">G$19*F$28/$D100</f>
        <v>0.00518693896846681</v>
      </c>
      <c r="G100" s="13" t="n">
        <f aca="false">J$19*G$28/$D100</f>
        <v>0.00362423115180151</v>
      </c>
      <c r="H100" s="13" t="n">
        <f aca="false">M$19*H$28/$D100</f>
        <v>0.00679301936947706</v>
      </c>
      <c r="I100" s="13" t="n">
        <f aca="false">P$19*I$28/$D100</f>
        <v>0.0043319543264183</v>
      </c>
      <c r="J100" s="13" t="n">
        <f aca="false">S$19*J$28/$D100</f>
        <v>0.0375534751753285</v>
      </c>
      <c r="K100" s="13" t="n">
        <f aca="false">V$19*K$28/$D100</f>
        <v>0.0264026759762736</v>
      </c>
      <c r="M100" s="13" t="n">
        <f aca="false">D100</f>
        <v>230</v>
      </c>
      <c r="N100" s="13" t="n">
        <f aca="false">F$19*E$28/$D100</f>
        <v>0.00471673422988695</v>
      </c>
      <c r="O100" s="13" t="n">
        <f aca="false">I$19*F$28/$D100</f>
        <v>0.00259346948423341</v>
      </c>
      <c r="P100" s="13" t="n">
        <f aca="false">L$19*G$28/$D100</f>
        <v>0.000992349005850413</v>
      </c>
      <c r="Q100" s="13" t="n">
        <f aca="false">O$19*H$28/$D100</f>
        <v>0.00221716604420432</v>
      </c>
      <c r="R100" s="13" t="n">
        <f aca="false">R$19*I$28/$D100</f>
        <v>0.00115067536795486</v>
      </c>
      <c r="S100" s="13" t="n">
        <f aca="false">U$19*J$28/$D100</f>
        <v>0.00201579290205541</v>
      </c>
      <c r="T100" s="13" t="n">
        <f aca="false">X$19*K$28/$D100</f>
        <v>0.00499803742760735</v>
      </c>
      <c r="AB100" s="0" t="n">
        <v>180</v>
      </c>
      <c r="AC100" s="14" t="n">
        <f aca="false">D$16*E$28/$D100</f>
        <v>0.586896502033077</v>
      </c>
      <c r="AD100" s="14" t="n">
        <f aca="false">E$16*F$28/$D100</f>
        <v>-0.409587927611686</v>
      </c>
      <c r="AE100" s="14" t="n">
        <f aca="false">F$16*G$28/$D100</f>
        <v>0.254344007953944</v>
      </c>
      <c r="AF100" s="14" t="n">
        <f aca="false">G$16*H$28/$D100</f>
        <v>0.639266648490199</v>
      </c>
      <c r="AG100" s="14" t="n">
        <f aca="false">H$16*I$28/$D100</f>
        <v>-0.115999741641127</v>
      </c>
      <c r="AH100" s="14" t="n">
        <f aca="false">I$16*J$28/$D100</f>
        <v>0.757535348356666</v>
      </c>
      <c r="AI100" s="14" t="n">
        <f aca="false">J$16*K$28/$D100</f>
        <v>0.427948124612632</v>
      </c>
      <c r="AK100" s="13" t="n">
        <f aca="false">AB100</f>
        <v>180</v>
      </c>
      <c r="AL100" s="13" t="n">
        <f aca="false">F$16*E$28/$D100</f>
        <v>0.22071321443979</v>
      </c>
      <c r="AM100" s="13" t="n">
        <f aca="false">I$16*F$28/$D100</f>
        <v>0.424450562201877</v>
      </c>
      <c r="AN100" s="13" t="n">
        <f aca="false">L$16*G$28/$D100</f>
        <v>0.141258723702359</v>
      </c>
      <c r="AO100" s="13" t="n">
        <f aca="false">O$16*H$28/$D100</f>
        <v>0.145012094040087</v>
      </c>
      <c r="AP100" s="13" t="n">
        <f aca="false">R$16*I$28/$D100</f>
        <v>0.15733793487124</v>
      </c>
      <c r="AQ100" s="13" t="n">
        <f aca="false">U$16*J$28/$D100</f>
        <v>0.178061706348228</v>
      </c>
      <c r="AR100" s="13" t="n">
        <f aca="false">X$16*K$28/$D100</f>
        <v>0.188132647954394</v>
      </c>
    </row>
    <row r="101" customFormat="false" ht="15" hidden="false" customHeight="false" outlineLevel="0" collapsed="false">
      <c r="D101" s="0" t="n">
        <f aca="false">D45</f>
        <v>240</v>
      </c>
      <c r="E101" s="14" t="n">
        <f aca="false">D$19*E$28/$D101</f>
        <v>0.0205561641586244</v>
      </c>
      <c r="F101" s="13" t="n">
        <f aca="false">G$19*F$28/$D101</f>
        <v>0.00497081651144736</v>
      </c>
      <c r="G101" s="13" t="n">
        <f aca="false">J$19*G$28/$D101</f>
        <v>0.00347322152047644</v>
      </c>
      <c r="H101" s="13" t="n">
        <f aca="false">M$19*H$28/$D101</f>
        <v>0.00650997689574885</v>
      </c>
      <c r="I101" s="13" t="n">
        <f aca="false">P$19*I$28/$D101</f>
        <v>0.00415145622948421</v>
      </c>
      <c r="J101" s="13" t="n">
        <f aca="false">S$19*J$28/$D101</f>
        <v>0.0359887470430232</v>
      </c>
      <c r="K101" s="13" t="n">
        <f aca="false">V$19*K$28/$D101</f>
        <v>0.0253025644772622</v>
      </c>
      <c r="M101" s="13" t="n">
        <f aca="false">D101</f>
        <v>240</v>
      </c>
      <c r="N101" s="13" t="n">
        <f aca="false">F$19*E$28/$D101</f>
        <v>0.004520203636975</v>
      </c>
      <c r="O101" s="13" t="n">
        <f aca="false">I$19*F$28/$D101</f>
        <v>0.00248540825572368</v>
      </c>
      <c r="P101" s="13" t="n">
        <f aca="false">L$19*G$28/$D101</f>
        <v>0.000951001130606646</v>
      </c>
      <c r="Q101" s="13" t="n">
        <f aca="false">O$19*H$28/$D101</f>
        <v>0.0021247841256958</v>
      </c>
      <c r="R101" s="13" t="n">
        <f aca="false">R$19*I$28/$D101</f>
        <v>0.00110273056095674</v>
      </c>
      <c r="S101" s="13" t="n">
        <f aca="false">U$19*J$28/$D101</f>
        <v>0.00193180153113643</v>
      </c>
      <c r="T101" s="13" t="n">
        <f aca="false">X$19*K$28/$D101</f>
        <v>0.00478978586812371</v>
      </c>
      <c r="AB101" s="0" t="n">
        <v>190</v>
      </c>
      <c r="AC101" s="14" t="n">
        <f aca="false">D$16*E$28/$D101</f>
        <v>0.562442481115032</v>
      </c>
      <c r="AD101" s="14" t="n">
        <f aca="false">E$16*F$28/$D101</f>
        <v>-0.392521763961199</v>
      </c>
      <c r="AE101" s="14" t="n">
        <f aca="false">F$16*G$28/$D101</f>
        <v>0.243746340955863</v>
      </c>
      <c r="AF101" s="14" t="n">
        <f aca="false">G$16*H$28/$D101</f>
        <v>0.612630538136441</v>
      </c>
      <c r="AG101" s="14" t="n">
        <f aca="false">H$16*I$28/$D101</f>
        <v>-0.111166419072747</v>
      </c>
      <c r="AH101" s="14" t="n">
        <f aca="false">I$16*J$28/$D101</f>
        <v>0.725971375508472</v>
      </c>
      <c r="AI101" s="14" t="n">
        <f aca="false">J$16*K$28/$D101</f>
        <v>0.410116952753772</v>
      </c>
      <c r="AK101" s="13" t="n">
        <f aca="false">AB101</f>
        <v>190</v>
      </c>
      <c r="AL101" s="13" t="n">
        <f aca="false">F$16*E$28/$D101</f>
        <v>0.211516830504798</v>
      </c>
      <c r="AM101" s="13" t="n">
        <f aca="false">I$16*F$28/$D101</f>
        <v>0.406765122110132</v>
      </c>
      <c r="AN101" s="13" t="n">
        <f aca="false">L$16*G$28/$D101</f>
        <v>0.135372943548094</v>
      </c>
      <c r="AO101" s="13" t="n">
        <f aca="false">O$16*H$28/$D101</f>
        <v>0.138969923455083</v>
      </c>
      <c r="AP101" s="13" t="n">
        <f aca="false">R$16*I$28/$D101</f>
        <v>0.150782187584938</v>
      </c>
      <c r="AQ101" s="13" t="n">
        <f aca="false">U$16*J$28/$D101</f>
        <v>0.170642468583718</v>
      </c>
      <c r="AR101" s="13" t="n">
        <f aca="false">X$16*K$28/$D101</f>
        <v>0.180293787622961</v>
      </c>
    </row>
    <row r="102" customFormat="false" ht="15" hidden="false" customHeight="false" outlineLevel="0" collapsed="false">
      <c r="D102" s="0" t="n">
        <f aca="false">D46</f>
        <v>250</v>
      </c>
      <c r="E102" s="14" t="n">
        <f aca="false">D$19*E$28/$D102</f>
        <v>0.0197339175922794</v>
      </c>
      <c r="F102" s="13" t="n">
        <f aca="false">G$19*F$28/$D102</f>
        <v>0.00477198385098947</v>
      </c>
      <c r="G102" s="13" t="n">
        <f aca="false">J$19*G$28/$D102</f>
        <v>0.00333429265965739</v>
      </c>
      <c r="H102" s="13" t="n">
        <f aca="false">M$19*H$28/$D102</f>
        <v>0.00624957781991889</v>
      </c>
      <c r="I102" s="13" t="n">
        <f aca="false">P$19*I$28/$D102</f>
        <v>0.00398539798030484</v>
      </c>
      <c r="J102" s="13" t="n">
        <f aca="false">S$19*J$28/$D102</f>
        <v>0.0345491971613022</v>
      </c>
      <c r="K102" s="13" t="n">
        <f aca="false">V$19*K$28/$D102</f>
        <v>0.0242904618981717</v>
      </c>
      <c r="M102" s="13" t="n">
        <f aca="false">D102</f>
        <v>250</v>
      </c>
      <c r="N102" s="13" t="n">
        <f aca="false">F$19*E$28/$D102</f>
        <v>0.004339395491496</v>
      </c>
      <c r="O102" s="13" t="n">
        <f aca="false">I$19*F$28/$D102</f>
        <v>0.00238599192549473</v>
      </c>
      <c r="P102" s="13" t="n">
        <f aca="false">L$19*G$28/$D102</f>
        <v>0.00091296108538238</v>
      </c>
      <c r="Q102" s="13" t="n">
        <f aca="false">O$19*H$28/$D102</f>
        <v>0.00203979276066797</v>
      </c>
      <c r="R102" s="13" t="n">
        <f aca="false">R$19*I$28/$D102</f>
        <v>0.00105862133851847</v>
      </c>
      <c r="S102" s="13" t="n">
        <f aca="false">U$19*J$28/$D102</f>
        <v>0.00185452946989097</v>
      </c>
      <c r="T102" s="13" t="n">
        <f aca="false">X$19*K$28/$D102</f>
        <v>0.00459819443339876</v>
      </c>
      <c r="AB102" s="0" t="n">
        <v>200</v>
      </c>
      <c r="AC102" s="14" t="n">
        <f aca="false">D$16*E$28/$D102</f>
        <v>0.539944781870431</v>
      </c>
      <c r="AD102" s="14" t="n">
        <f aca="false">E$16*F$28/$D102</f>
        <v>-0.376820893402751</v>
      </c>
      <c r="AE102" s="14" t="n">
        <f aca="false">F$16*G$28/$D102</f>
        <v>0.233996487317629</v>
      </c>
      <c r="AF102" s="14" t="n">
        <f aca="false">G$16*H$28/$D102</f>
        <v>0.588125316610983</v>
      </c>
      <c r="AG102" s="14" t="n">
        <f aca="false">H$16*I$28/$D102</f>
        <v>-0.106719762309837</v>
      </c>
      <c r="AH102" s="14" t="n">
        <f aca="false">I$16*J$28/$D102</f>
        <v>0.696932520488133</v>
      </c>
      <c r="AI102" s="14" t="n">
        <f aca="false">J$16*K$28/$D102</f>
        <v>0.393712274643621</v>
      </c>
      <c r="AK102" s="13" t="n">
        <f aca="false">AB102</f>
        <v>200</v>
      </c>
      <c r="AL102" s="13" t="n">
        <f aca="false">F$16*E$28/$D102</f>
        <v>0.203056157284607</v>
      </c>
      <c r="AM102" s="13" t="n">
        <f aca="false">I$16*F$28/$D102</f>
        <v>0.390494517225727</v>
      </c>
      <c r="AN102" s="13" t="n">
        <f aca="false">L$16*G$28/$D102</f>
        <v>0.12995802580617</v>
      </c>
      <c r="AO102" s="13" t="n">
        <f aca="false">O$16*H$28/$D102</f>
        <v>0.13341112651688</v>
      </c>
      <c r="AP102" s="13" t="n">
        <f aca="false">R$16*I$28/$D102</f>
        <v>0.14475090008154</v>
      </c>
      <c r="AQ102" s="13" t="n">
        <f aca="false">U$16*J$28/$D102</f>
        <v>0.163816769840369</v>
      </c>
      <c r="AR102" s="13" t="n">
        <f aca="false">X$16*K$28/$D102</f>
        <v>0.173082036118043</v>
      </c>
    </row>
    <row r="103" customFormat="false" ht="15" hidden="false" customHeight="false" outlineLevel="0" collapsed="false">
      <c r="D103" s="0" t="n">
        <f aca="false">D47</f>
        <v>260</v>
      </c>
      <c r="E103" s="14" t="n">
        <f aca="false">D$19*E$28/$D103</f>
        <v>0.0189749207618071</v>
      </c>
      <c r="F103" s="13" t="n">
        <f aca="false">G$19*F$28/$D103</f>
        <v>0.0045884460105668</v>
      </c>
      <c r="G103" s="13" t="n">
        <f aca="false">J$19*G$28/$D103</f>
        <v>0.00320605063428595</v>
      </c>
      <c r="H103" s="13" t="n">
        <f aca="false">M$19*H$28/$D103</f>
        <v>0.00600920944222971</v>
      </c>
      <c r="I103" s="13" t="n">
        <f aca="false">P$19*I$28/$D103</f>
        <v>0.0038321134426008</v>
      </c>
      <c r="J103" s="13" t="n">
        <f aca="false">S$19*J$28/$D103</f>
        <v>0.0332203818858675</v>
      </c>
      <c r="K103" s="13" t="n">
        <f aca="false">V$19*K$28/$D103</f>
        <v>0.0233562133636267</v>
      </c>
      <c r="M103" s="13" t="n">
        <f aca="false">D103</f>
        <v>260</v>
      </c>
      <c r="N103" s="13" t="n">
        <f aca="false">F$19*E$28/$D103</f>
        <v>0.0041724956649</v>
      </c>
      <c r="O103" s="13" t="n">
        <f aca="false">I$19*F$28/$D103</f>
        <v>0.0022942230052834</v>
      </c>
      <c r="P103" s="13" t="n">
        <f aca="false">L$19*G$28/$D103</f>
        <v>0.000877847197483057</v>
      </c>
      <c r="Q103" s="13" t="n">
        <f aca="false">O$19*H$28/$D103</f>
        <v>0.00196133919294997</v>
      </c>
      <c r="R103" s="13" t="n">
        <f aca="false">R$19*I$28/$D103</f>
        <v>0.00101790513319084</v>
      </c>
      <c r="S103" s="13" t="n">
        <f aca="false">U$19*J$28/$D103</f>
        <v>0.00178320141335671</v>
      </c>
      <c r="T103" s="13" t="n">
        <f aca="false">X$19*K$28/$D103</f>
        <v>0.00442134080134496</v>
      </c>
      <c r="AB103" s="0" t="n">
        <v>210</v>
      </c>
      <c r="AC103" s="14" t="n">
        <f aca="false">D$16*E$28/$D103</f>
        <v>0.519177674875414</v>
      </c>
      <c r="AD103" s="14" t="n">
        <f aca="false">E$16*F$28/$D103</f>
        <v>-0.36232778211803</v>
      </c>
      <c r="AE103" s="14" t="n">
        <f aca="false">F$16*G$28/$D103</f>
        <v>0.224996622420797</v>
      </c>
      <c r="AF103" s="14" t="n">
        <f aca="false">G$16*H$28/$D103</f>
        <v>0.565505112125945</v>
      </c>
      <c r="AG103" s="14" t="n">
        <f aca="false">H$16*I$28/$D103</f>
        <v>-0.102615156067151</v>
      </c>
      <c r="AH103" s="14" t="n">
        <f aca="false">I$16*J$28/$D103</f>
        <v>0.670127423546281</v>
      </c>
      <c r="AI103" s="14" t="n">
        <f aca="false">J$16*K$28/$D103</f>
        <v>0.378569494849636</v>
      </c>
      <c r="AK103" s="13" t="n">
        <f aca="false">AB103</f>
        <v>210</v>
      </c>
      <c r="AL103" s="13" t="n">
        <f aca="false">F$16*E$28/$D103</f>
        <v>0.195246305081352</v>
      </c>
      <c r="AM103" s="13" t="n">
        <f aca="false">I$16*F$28/$D103</f>
        <v>0.37547549733243</v>
      </c>
      <c r="AN103" s="13" t="n">
        <f aca="false">L$16*G$28/$D103</f>
        <v>0.12495964019824</v>
      </c>
      <c r="AO103" s="13" t="n">
        <f aca="false">O$16*H$28/$D103</f>
        <v>0.128279929343154</v>
      </c>
      <c r="AP103" s="13" t="n">
        <f aca="false">R$16*I$28/$D103</f>
        <v>0.139183557770712</v>
      </c>
      <c r="AQ103" s="13" t="n">
        <f aca="false">U$16*J$28/$D103</f>
        <v>0.157516124846509</v>
      </c>
      <c r="AR103" s="13" t="n">
        <f aca="false">X$16*K$28/$D103</f>
        <v>0.166425034728887</v>
      </c>
    </row>
    <row r="104" customFormat="false" ht="15" hidden="false" customHeight="false" outlineLevel="0" collapsed="false">
      <c r="D104" s="0" t="n">
        <f aca="false">D48</f>
        <v>270</v>
      </c>
      <c r="E104" s="14" t="n">
        <f aca="false">D$19*E$28/$D104</f>
        <v>0.0182721459187773</v>
      </c>
      <c r="F104" s="13" t="n">
        <f aca="false">G$19*F$28/$D104</f>
        <v>0.00441850356573099</v>
      </c>
      <c r="G104" s="13" t="n">
        <f aca="false">J$19*G$28/$D104</f>
        <v>0.00308730801820128</v>
      </c>
      <c r="H104" s="13" t="n">
        <f aca="false">M$19*H$28/$D104</f>
        <v>0.00578664612955453</v>
      </c>
      <c r="I104" s="13" t="n">
        <f aca="false">P$19*I$28/$D104</f>
        <v>0.00369018331509707</v>
      </c>
      <c r="J104" s="13" t="n">
        <f aca="false">S$19*J$28/$D104</f>
        <v>0.0319899973715761</v>
      </c>
      <c r="K104" s="13" t="n">
        <f aca="false">V$19*K$28/$D104</f>
        <v>0.0224911684242331</v>
      </c>
      <c r="M104" s="13" t="n">
        <f aca="false">D104</f>
        <v>270</v>
      </c>
      <c r="N104" s="13" t="n">
        <f aca="false">F$19*E$28/$D104</f>
        <v>0.00401795878842222</v>
      </c>
      <c r="O104" s="13" t="n">
        <f aca="false">I$19*F$28/$D104</f>
        <v>0.00220925178286549</v>
      </c>
      <c r="P104" s="13" t="n">
        <f aca="false">L$19*G$28/$D104</f>
        <v>0.000845334338317018</v>
      </c>
      <c r="Q104" s="13" t="n">
        <f aca="false">O$19*H$28/$D104</f>
        <v>0.00188869700061849</v>
      </c>
      <c r="R104" s="13" t="n">
        <f aca="false">R$19*I$28/$D104</f>
        <v>0.00098020494307266</v>
      </c>
      <c r="S104" s="13" t="n">
        <f aca="false">U$19*J$28/$D104</f>
        <v>0.00171715691656572</v>
      </c>
      <c r="T104" s="13" t="n">
        <f aca="false">X$19*K$28/$D104</f>
        <v>0.00425758743833219</v>
      </c>
      <c r="AB104" s="0" t="n">
        <v>220</v>
      </c>
      <c r="AC104" s="14" t="n">
        <f aca="false">D$16*E$28/$D104</f>
        <v>0.499948872102251</v>
      </c>
      <c r="AD104" s="14" t="n">
        <f aca="false">E$16*F$28/$D104</f>
        <v>-0.348908234632177</v>
      </c>
      <c r="AE104" s="14" t="n">
        <f aca="false">F$16*G$28/$D104</f>
        <v>0.21666341418299</v>
      </c>
      <c r="AF104" s="14" t="n">
        <f aca="false">G$16*H$28/$D104</f>
        <v>0.544560478343503</v>
      </c>
      <c r="AG104" s="14" t="n">
        <f aca="false">H$16*I$28/$D104</f>
        <v>-0.0988145947313304</v>
      </c>
      <c r="AH104" s="14" t="n">
        <f aca="false">I$16*J$28/$D104</f>
        <v>0.645307889340864</v>
      </c>
      <c r="AI104" s="14" t="n">
        <f aca="false">J$16*K$28/$D104</f>
        <v>0.364548402447798</v>
      </c>
      <c r="AK104" s="13" t="n">
        <f aca="false">AB104</f>
        <v>220</v>
      </c>
      <c r="AL104" s="13" t="n">
        <f aca="false">F$16*E$28/$D104</f>
        <v>0.18801496044871</v>
      </c>
      <c r="AM104" s="13" t="n">
        <f aca="false">I$16*F$28/$D104</f>
        <v>0.361568997431229</v>
      </c>
      <c r="AN104" s="13" t="n">
        <f aca="false">L$16*G$28/$D104</f>
        <v>0.120331505376083</v>
      </c>
      <c r="AO104" s="13" t="n">
        <f aca="false">O$16*H$28/$D104</f>
        <v>0.123528820848963</v>
      </c>
      <c r="AP104" s="13" t="n">
        <f aca="false">R$16*I$28/$D104</f>
        <v>0.134028611186612</v>
      </c>
      <c r="AQ104" s="13" t="n">
        <f aca="false">U$16*J$28/$D104</f>
        <v>0.151682194296638</v>
      </c>
      <c r="AR104" s="13" t="n">
        <f aca="false">X$16*K$28/$D104</f>
        <v>0.160261144553743</v>
      </c>
    </row>
    <row r="105" customFormat="false" ht="15" hidden="false" customHeight="false" outlineLevel="0" collapsed="false">
      <c r="D105" s="0" t="n">
        <f aca="false">D49</f>
        <v>280</v>
      </c>
      <c r="E105" s="14" t="n">
        <f aca="false">D$19*E$28/$D105</f>
        <v>0.0176195692788209</v>
      </c>
      <c r="F105" s="13" t="n">
        <f aca="false">G$19*F$28/$D105</f>
        <v>0.00426069986695488</v>
      </c>
      <c r="G105" s="13" t="n">
        <f aca="false">J$19*G$28/$D105</f>
        <v>0.00297704701755124</v>
      </c>
      <c r="H105" s="13" t="n">
        <f aca="false">M$19*H$28/$D105</f>
        <v>0.00557998019635615</v>
      </c>
      <c r="I105" s="13" t="n">
        <f aca="false">P$19*I$28/$D105</f>
        <v>0.0035583910538436</v>
      </c>
      <c r="J105" s="13" t="n">
        <f aca="false">S$19*J$28/$D105</f>
        <v>0.0308474974654484</v>
      </c>
      <c r="K105" s="13" t="n">
        <f aca="false">V$19*K$28/$D105</f>
        <v>0.0216879124090819</v>
      </c>
      <c r="M105" s="13" t="n">
        <f aca="false">D105</f>
        <v>280</v>
      </c>
      <c r="N105" s="13" t="n">
        <f aca="false">F$19*E$28/$D105</f>
        <v>0.00387446026026428</v>
      </c>
      <c r="O105" s="13" t="n">
        <f aca="false">I$19*F$28/$D105</f>
        <v>0.00213034993347744</v>
      </c>
      <c r="P105" s="13" t="n">
        <f aca="false">L$19*G$28/$D105</f>
        <v>0.000815143826234268</v>
      </c>
      <c r="Q105" s="13" t="n">
        <f aca="false">O$19*H$28/$D105</f>
        <v>0.00182124353631069</v>
      </c>
      <c r="R105" s="13" t="n">
        <f aca="false">R$19*I$28/$D105</f>
        <v>0.000945197623677208</v>
      </c>
      <c r="S105" s="13" t="n">
        <f aca="false">U$19*J$28/$D105</f>
        <v>0.00165582988383123</v>
      </c>
      <c r="T105" s="13" t="n">
        <f aca="false">X$19*K$28/$D105</f>
        <v>0.00410553074410604</v>
      </c>
      <c r="AB105" s="0" t="n">
        <v>230</v>
      </c>
      <c r="AC105" s="14" t="n">
        <f aca="false">D$16*E$28/$D105</f>
        <v>0.482093555241456</v>
      </c>
      <c r="AD105" s="14" t="n">
        <f aca="false">E$16*F$28/$D105</f>
        <v>-0.336447226252456</v>
      </c>
      <c r="AE105" s="14" t="n">
        <f aca="false">F$16*G$28/$D105</f>
        <v>0.208925435105026</v>
      </c>
      <c r="AF105" s="14" t="n">
        <f aca="false">G$16*H$28/$D105</f>
        <v>0.525111889831235</v>
      </c>
      <c r="AG105" s="14" t="n">
        <f aca="false">H$16*I$28/$D105</f>
        <v>-0.0952855020623543</v>
      </c>
      <c r="AH105" s="14" t="n">
        <f aca="false">I$16*J$28/$D105</f>
        <v>0.622261179007261</v>
      </c>
      <c r="AI105" s="14" t="n">
        <f aca="false">J$16*K$28/$D105</f>
        <v>0.35152881664609</v>
      </c>
      <c r="AK105" s="13" t="n">
        <f aca="false">AB105</f>
        <v>230</v>
      </c>
      <c r="AL105" s="13" t="n">
        <f aca="false">F$16*E$28/$D105</f>
        <v>0.181300140432684</v>
      </c>
      <c r="AM105" s="13" t="n">
        <f aca="false">I$16*F$28/$D105</f>
        <v>0.348655818951542</v>
      </c>
      <c r="AN105" s="13" t="n">
        <f aca="false">L$16*G$28/$D105</f>
        <v>0.116033951612652</v>
      </c>
      <c r="AO105" s="13" t="n">
        <f aca="false">O$16*H$28/$D105</f>
        <v>0.119117077247214</v>
      </c>
      <c r="AP105" s="13" t="n">
        <f aca="false">R$16*I$28/$D105</f>
        <v>0.129241875072804</v>
      </c>
      <c r="AQ105" s="13" t="n">
        <f aca="false">U$16*J$28/$D105</f>
        <v>0.146264973071758</v>
      </c>
      <c r="AR105" s="13" t="n">
        <f aca="false">X$16*K$28/$D105</f>
        <v>0.154537532248252</v>
      </c>
    </row>
    <row r="106" customFormat="false" ht="15" hidden="false" customHeight="false" outlineLevel="0" collapsed="false">
      <c r="D106" s="0" t="n">
        <f aca="false">D50</f>
        <v>290</v>
      </c>
      <c r="E106" s="14" t="n">
        <f aca="false">D$19*E$28/$D106</f>
        <v>0.0170119979243788</v>
      </c>
      <c r="F106" s="13" t="n">
        <f aca="false">G$19*F$28/$D106</f>
        <v>0.00411377918188747</v>
      </c>
      <c r="G106" s="13" t="n">
        <f aca="false">J$19*G$28/$D106</f>
        <v>0.00287439022384257</v>
      </c>
      <c r="H106" s="13" t="n">
        <f aca="false">M$19*H$28/$D106</f>
        <v>0.00538756708613698</v>
      </c>
      <c r="I106" s="13" t="n">
        <f aca="false">P$19*I$28/$D106</f>
        <v>0.00343568791405589</v>
      </c>
      <c r="J106" s="13" t="n">
        <f aca="false">S$19*J$28/$D106</f>
        <v>0.029783790656295</v>
      </c>
      <c r="K106" s="13" t="n">
        <f aca="false">V$19*K$28/$D106</f>
        <v>0.0209400533604929</v>
      </c>
      <c r="M106" s="13" t="n">
        <f aca="false">D106</f>
        <v>290</v>
      </c>
      <c r="N106" s="13" t="n">
        <f aca="false">F$19*E$28/$D106</f>
        <v>0.00374085818232413</v>
      </c>
      <c r="O106" s="13" t="n">
        <f aca="false">I$19*F$28/$D106</f>
        <v>0.00205688959094374</v>
      </c>
      <c r="P106" s="13" t="n">
        <f aca="false">L$19*G$28/$D106</f>
        <v>0.000787035418433086</v>
      </c>
      <c r="Q106" s="13" t="n">
        <f aca="false">O$19*H$28/$D106</f>
        <v>0.0017584420350586</v>
      </c>
      <c r="R106" s="13" t="n">
        <f aca="false">R$19*I$28/$D106</f>
        <v>0.000912604602171097</v>
      </c>
      <c r="S106" s="13" t="n">
        <f aca="false">U$19*J$28/$D106</f>
        <v>0.00159873230163015</v>
      </c>
      <c r="T106" s="13" t="n">
        <f aca="false">X$19*K$28/$D106</f>
        <v>0.00396396071844721</v>
      </c>
      <c r="AB106" s="0" t="n">
        <v>240</v>
      </c>
      <c r="AC106" s="14" t="n">
        <f aca="false">D$16*E$28/$D106</f>
        <v>0.465469639543475</v>
      </c>
      <c r="AD106" s="14" t="n">
        <f aca="false">E$16*F$28/$D106</f>
        <v>-0.324845597760992</v>
      </c>
      <c r="AE106" s="14" t="n">
        <f aca="false">F$16*G$28/$D106</f>
        <v>0.201721109756577</v>
      </c>
      <c r="AF106" s="14" t="n">
        <f aca="false">G$16*H$28/$D106</f>
        <v>0.50700458328533</v>
      </c>
      <c r="AG106" s="14" t="n">
        <f aca="false">H$16*I$28/$D106</f>
        <v>-0.0919997950946869</v>
      </c>
      <c r="AH106" s="14" t="n">
        <f aca="false">I$16*J$28/$D106</f>
        <v>0.600803896972528</v>
      </c>
      <c r="AI106" s="14" t="n">
        <f aca="false">J$16*K$28/$D106</f>
        <v>0.339407133313467</v>
      </c>
      <c r="AK106" s="13" t="n">
        <f aca="false">AB106</f>
        <v>240</v>
      </c>
      <c r="AL106" s="13" t="n">
        <f aca="false">F$16*E$28/$D106</f>
        <v>0.175048411452247</v>
      </c>
      <c r="AM106" s="13" t="n">
        <f aca="false">I$16*F$28/$D106</f>
        <v>0.336633204504937</v>
      </c>
      <c r="AN106" s="13" t="n">
        <f aca="false">L$16*G$28/$D106</f>
        <v>0.112032780867388</v>
      </c>
      <c r="AO106" s="13" t="n">
        <f aca="false">O$16*H$28/$D106</f>
        <v>0.115009591824896</v>
      </c>
      <c r="AP106" s="13" t="n">
        <f aca="false">R$16*I$28/$D106</f>
        <v>0.124785258690983</v>
      </c>
      <c r="AQ106" s="13" t="n">
        <f aca="false">U$16*J$28/$D106</f>
        <v>0.141221353310663</v>
      </c>
      <c r="AR106" s="13" t="n">
        <f aca="false">X$16*K$28/$D106</f>
        <v>0.149208651825899</v>
      </c>
    </row>
    <row r="107" customFormat="false" ht="15" hidden="false" customHeight="false" outlineLevel="0" collapsed="false">
      <c r="D107" s="0" t="n">
        <f aca="false">D51</f>
        <v>300</v>
      </c>
      <c r="E107" s="14" t="n">
        <f aca="false">D$19*E$28/$D107</f>
        <v>0.0164449313268995</v>
      </c>
      <c r="F107" s="13" t="n">
        <f aca="false">G$19*F$28/$D107</f>
        <v>0.00397665320915789</v>
      </c>
      <c r="G107" s="13" t="n">
        <f aca="false">J$19*G$28/$D107</f>
        <v>0.00277857721638115</v>
      </c>
      <c r="H107" s="13" t="n">
        <f aca="false">M$19*H$28/$D107</f>
        <v>0.00520798151659908</v>
      </c>
      <c r="I107" s="13" t="n">
        <f aca="false">P$19*I$28/$D107</f>
        <v>0.00332116498358736</v>
      </c>
      <c r="J107" s="13" t="n">
        <f aca="false">S$19*J$28/$D107</f>
        <v>0.0287909976344185</v>
      </c>
      <c r="K107" s="13" t="n">
        <f aca="false">V$19*K$28/$D107</f>
        <v>0.0202420515818098</v>
      </c>
      <c r="M107" s="13" t="n">
        <f aca="false">D107</f>
        <v>300</v>
      </c>
      <c r="N107" s="13" t="n">
        <f aca="false">F$19*E$28/$D107</f>
        <v>0.00361616290958</v>
      </c>
      <c r="O107" s="13" t="n">
        <f aca="false">I$19*F$28/$D107</f>
        <v>0.00198832660457895</v>
      </c>
      <c r="P107" s="13" t="n">
        <f aca="false">L$19*G$28/$D107</f>
        <v>0.000760800904485317</v>
      </c>
      <c r="Q107" s="13" t="n">
        <f aca="false">O$19*H$28/$D107</f>
        <v>0.00169982730055664</v>
      </c>
      <c r="R107" s="13" t="n">
        <f aca="false">R$19*I$28/$D107</f>
        <v>0.000882184448765394</v>
      </c>
      <c r="S107" s="13" t="n">
        <f aca="false">U$19*J$28/$D107</f>
        <v>0.00154544122490915</v>
      </c>
      <c r="T107" s="13" t="n">
        <f aca="false">X$19*K$28/$D107</f>
        <v>0.00383182869449897</v>
      </c>
      <c r="AB107" s="0" t="n">
        <v>250</v>
      </c>
      <c r="AC107" s="14" t="n">
        <f aca="false">D$16*E$28/$D107</f>
        <v>0.449953984892026</v>
      </c>
      <c r="AD107" s="14" t="n">
        <f aca="false">E$16*F$28/$D107</f>
        <v>-0.314017411168959</v>
      </c>
      <c r="AE107" s="14" t="n">
        <f aca="false">F$16*G$28/$D107</f>
        <v>0.194997072764691</v>
      </c>
      <c r="AF107" s="14" t="n">
        <f aca="false">G$16*H$28/$D107</f>
        <v>0.490104430509153</v>
      </c>
      <c r="AG107" s="14" t="n">
        <f aca="false">H$16*I$28/$D107</f>
        <v>-0.0889331352581974</v>
      </c>
      <c r="AH107" s="14" t="n">
        <f aca="false">I$16*J$28/$D107</f>
        <v>0.580777100406777</v>
      </c>
      <c r="AI107" s="14" t="n">
        <f aca="false">J$16*K$28/$D107</f>
        <v>0.328093562203018</v>
      </c>
      <c r="AK107" s="13" t="n">
        <f aca="false">AB107</f>
        <v>250</v>
      </c>
      <c r="AL107" s="13" t="n">
        <f aca="false">F$16*E$28/$D107</f>
        <v>0.169213464403839</v>
      </c>
      <c r="AM107" s="13" t="n">
        <f aca="false">I$16*F$28/$D107</f>
        <v>0.325412097688106</v>
      </c>
      <c r="AN107" s="13" t="n">
        <f aca="false">L$16*G$28/$D107</f>
        <v>0.108298354838475</v>
      </c>
      <c r="AO107" s="13" t="n">
        <f aca="false">O$16*H$28/$D107</f>
        <v>0.111175938764066</v>
      </c>
      <c r="AP107" s="13" t="n">
        <f aca="false">R$16*I$28/$D107</f>
        <v>0.12062575006795</v>
      </c>
      <c r="AQ107" s="13" t="n">
        <f aca="false">U$16*J$28/$D107</f>
        <v>0.136513974866975</v>
      </c>
      <c r="AR107" s="13" t="n">
        <f aca="false">X$16*K$28/$D107</f>
        <v>0.144235030098369</v>
      </c>
    </row>
    <row r="108" customFormat="false" ht="15" hidden="false" customHeight="false" outlineLevel="0" collapsed="false">
      <c r="D108" s="55" t="s">
        <v>64</v>
      </c>
    </row>
    <row r="111" customFormat="false" ht="15" hidden="false" customHeight="false" outlineLevel="0" collapsed="false">
      <c r="C111" s="6" t="s">
        <v>244</v>
      </c>
      <c r="AK111" s="6" t="s">
        <v>247</v>
      </c>
    </row>
    <row r="112" customFormat="false" ht="15" hidden="false" customHeight="false" outlineLevel="0" collapsed="false">
      <c r="D112" s="0" t="s">
        <v>245</v>
      </c>
      <c r="M112" s="0" t="s">
        <v>245</v>
      </c>
      <c r="AK112" s="32" t="s">
        <v>243</v>
      </c>
      <c r="AL112" s="32" t="s">
        <v>248</v>
      </c>
      <c r="AM112" s="32" t="s">
        <v>249</v>
      </c>
      <c r="AN112" s="32" t="s">
        <v>250</v>
      </c>
      <c r="AO112" s="32" t="s">
        <v>251</v>
      </c>
      <c r="AP112" s="32" t="s">
        <v>252</v>
      </c>
      <c r="AQ112" s="32" t="s">
        <v>253</v>
      </c>
      <c r="AR112" s="32" t="s">
        <v>254</v>
      </c>
    </row>
    <row r="113" customFormat="false" ht="15" hidden="false" customHeight="false" outlineLevel="0" collapsed="false">
      <c r="D113" s="56" t="n">
        <v>0.9</v>
      </c>
      <c r="E113" s="14" t="n">
        <f aca="false">D$19/D113</f>
        <v>0.040214538739881</v>
      </c>
      <c r="F113" s="13" t="n">
        <f aca="false">G$19/$D113</f>
        <v>0.00869400966443096</v>
      </c>
      <c r="G113" s="13" t="n">
        <f aca="false">J$19/$D113</f>
        <v>0.00589631019518962</v>
      </c>
      <c r="H113" s="13" t="n">
        <f aca="false">M$19/$D113</f>
        <v>0.0100982640037024</v>
      </c>
      <c r="I113" s="13" t="n">
        <f aca="false">P$19/$D113</f>
        <v>0.00892066877138696</v>
      </c>
      <c r="J113" s="13" t="n">
        <f aca="false">S$19/$D113</f>
        <v>0.0352682023231041</v>
      </c>
      <c r="K113" s="13" t="n">
        <f aca="false">V$19/$D113</f>
        <v>0.0341778651473848</v>
      </c>
      <c r="M113" s="56" t="n">
        <v>0.9</v>
      </c>
      <c r="N113" s="14" t="n">
        <f aca="false">F$19/M113</f>
        <v>0.0088429875763089</v>
      </c>
      <c r="O113" s="13" t="n">
        <f aca="false">I$19/$D113</f>
        <v>0.00434700483221548</v>
      </c>
      <c r="P113" s="13" t="n">
        <f aca="false">L$19/$D113</f>
        <v>0.00161446588677811</v>
      </c>
      <c r="Q113" s="13" t="n">
        <f aca="false">O$19/$D113</f>
        <v>0.0032959611678751</v>
      </c>
      <c r="R113" s="13" t="n">
        <f aca="false">R$19/$D113</f>
        <v>0.00236955264239966</v>
      </c>
      <c r="S113" s="13" t="n">
        <f aca="false">U$19/$D113</f>
        <v>0.00189312418036543</v>
      </c>
      <c r="T113" s="13" t="n">
        <f aca="false">X$19/$D113</f>
        <v>0.00646988393736502</v>
      </c>
      <c r="AK113" s="56" t="n">
        <v>0.9</v>
      </c>
      <c r="AL113" s="14" t="n">
        <f aca="false">F$16/AK113</f>
        <v>0.413795672618391</v>
      </c>
      <c r="AM113" s="13" t="n">
        <f aca="false">I$16/$AK113</f>
        <v>0.711436419878878</v>
      </c>
      <c r="AN113" s="13" t="n">
        <f aca="false">L$16/$D113</f>
        <v>0.229815709274414</v>
      </c>
      <c r="AO113" s="13" t="n">
        <f aca="false">O$16/$D113</f>
        <v>0.215569885745703</v>
      </c>
      <c r="AP113" s="13" t="n">
        <f aca="false">R$16/$D113</f>
        <v>0.324001477485765</v>
      </c>
      <c r="AQ113" s="13" t="n">
        <f aca="false">U$16/$D113</f>
        <v>0.167225969265613</v>
      </c>
      <c r="AR113" s="13" t="n">
        <f aca="false">X$16/$D113</f>
        <v>0.243534870381468</v>
      </c>
    </row>
    <row r="114" customFormat="false" ht="15" hidden="false" customHeight="false" outlineLevel="0" collapsed="false">
      <c r="D114" s="56" t="n">
        <v>0.95</v>
      </c>
      <c r="E114" s="14" t="n">
        <f aca="false">D$19/D114</f>
        <v>0.0380979840693609</v>
      </c>
      <c r="F114" s="13" t="n">
        <f aca="false">G$19/$D114</f>
        <v>0.00823643020840828</v>
      </c>
      <c r="G114" s="13" t="n">
        <f aca="false">J$19/$D114</f>
        <v>0.00558597807965332</v>
      </c>
      <c r="H114" s="13" t="n">
        <f aca="false">M$19/$D114</f>
        <v>0.00956677642456021</v>
      </c>
      <c r="I114" s="13" t="n">
        <f aca="false">P$19/$D114</f>
        <v>0.00845115988868238</v>
      </c>
      <c r="J114" s="13" t="n">
        <f aca="false">S$19/$D114</f>
        <v>0.0334119811482039</v>
      </c>
      <c r="K114" s="13" t="n">
        <f aca="false">V$19/$D114</f>
        <v>0.0323790301396277</v>
      </c>
      <c r="M114" s="56" t="n">
        <v>0.95</v>
      </c>
      <c r="N114" s="14" t="n">
        <f aca="false">F$19/M114</f>
        <v>0.0083775671775558</v>
      </c>
      <c r="O114" s="13" t="n">
        <f aca="false">I$19/$D114</f>
        <v>0.00411821510420414</v>
      </c>
      <c r="P114" s="13" t="n">
        <f aca="false">L$19/$D114</f>
        <v>0.00152949399800031</v>
      </c>
      <c r="Q114" s="13" t="n">
        <f aca="false">O$19/$D114</f>
        <v>0.00312248952746062</v>
      </c>
      <c r="R114" s="13" t="n">
        <f aca="false">R$19/$D114</f>
        <v>0.00224483934543126</v>
      </c>
      <c r="S114" s="13" t="n">
        <f aca="false">U$19/$D114</f>
        <v>0.00179348606560936</v>
      </c>
      <c r="T114" s="13" t="n">
        <f aca="false">X$19/$D114</f>
        <v>0.00612936373013529</v>
      </c>
      <c r="AK114" s="56" t="n">
        <v>0.95</v>
      </c>
      <c r="AL114" s="14" t="n">
        <f aca="false">F$16/AK114</f>
        <v>0.392016953006897</v>
      </c>
      <c r="AM114" s="13" t="n">
        <f aca="false">I$16/$AK114</f>
        <v>0.67399239777999</v>
      </c>
      <c r="AN114" s="13" t="n">
        <f aca="false">L$16/$D114</f>
        <v>0.217720145628393</v>
      </c>
      <c r="AO114" s="13" t="n">
        <f aca="false">O$16/$D114</f>
        <v>0.204224102285403</v>
      </c>
      <c r="AP114" s="13" t="n">
        <f aca="false">R$16/$D114</f>
        <v>0.306948768144409</v>
      </c>
      <c r="AQ114" s="13" t="n">
        <f aca="false">U$16/$D114</f>
        <v>0.15842460246216</v>
      </c>
      <c r="AR114" s="13" t="n">
        <f aca="false">X$16/$D114</f>
        <v>0.230717245624549</v>
      </c>
    </row>
    <row r="115" customFormat="false" ht="15" hidden="false" customHeight="false" outlineLevel="0" collapsed="false">
      <c r="D115" s="56" t="n">
        <v>1</v>
      </c>
      <c r="E115" s="14" t="n">
        <f aca="false">D$19/D115</f>
        <v>0.0361930848658929</v>
      </c>
      <c r="F115" s="13" t="n">
        <f aca="false">G$19/$D115</f>
        <v>0.00782460869798786</v>
      </c>
      <c r="G115" s="13" t="n">
        <f aca="false">J$19/$D115</f>
        <v>0.00530667917567065</v>
      </c>
      <c r="H115" s="13" t="n">
        <f aca="false">M$19/$D115</f>
        <v>0.0090884376033322</v>
      </c>
      <c r="I115" s="13" t="n">
        <f aca="false">P$19/$D115</f>
        <v>0.00802860189424826</v>
      </c>
      <c r="J115" s="13" t="n">
        <f aca="false">S$19/$D115</f>
        <v>0.0317413820907937</v>
      </c>
      <c r="K115" s="13" t="n">
        <f aca="false">V$19/$D115</f>
        <v>0.0307600786326463</v>
      </c>
      <c r="M115" s="56" t="n">
        <v>1</v>
      </c>
      <c r="N115" s="14" t="n">
        <f aca="false">F$19/M115</f>
        <v>0.00795868881867801</v>
      </c>
      <c r="O115" s="13" t="n">
        <f aca="false">I$19/$D115</f>
        <v>0.00391230434899393</v>
      </c>
      <c r="P115" s="13" t="n">
        <f aca="false">L$19/$D115</f>
        <v>0.0014530192981003</v>
      </c>
      <c r="Q115" s="13" t="n">
        <f aca="false">O$19/$D115</f>
        <v>0.00296636505108759</v>
      </c>
      <c r="R115" s="13" t="n">
        <f aca="false">R$19/$D115</f>
        <v>0.0021325973781597</v>
      </c>
      <c r="S115" s="13" t="n">
        <f aca="false">U$19/$D115</f>
        <v>0.00170381176232889</v>
      </c>
      <c r="T115" s="13" t="n">
        <f aca="false">X$19/$D115</f>
        <v>0.00582289554362852</v>
      </c>
      <c r="AK115" s="56" t="n">
        <v>1</v>
      </c>
      <c r="AL115" s="14" t="n">
        <f aca="false">F$16/AK115</f>
        <v>0.372416105356552</v>
      </c>
      <c r="AM115" s="13" t="n">
        <f aca="false">I$16/$AK115</f>
        <v>0.640292777890991</v>
      </c>
      <c r="AN115" s="13" t="n">
        <f aca="false">L$16/$D115</f>
        <v>0.206834138346973</v>
      </c>
      <c r="AO115" s="13" t="n">
        <f aca="false">O$16/$D115</f>
        <v>0.194012897171133</v>
      </c>
      <c r="AP115" s="13" t="n">
        <f aca="false">R$16/$D115</f>
        <v>0.291601329737189</v>
      </c>
      <c r="AQ115" s="13" t="n">
        <f aca="false">U$16/$D115</f>
        <v>0.150503372339052</v>
      </c>
      <c r="AR115" s="13" t="n">
        <f aca="false">X$16/$D115</f>
        <v>0.219181383343322</v>
      </c>
    </row>
    <row r="116" customFormat="false" ht="15" hidden="false" customHeight="false" outlineLevel="0" collapsed="false">
      <c r="D116" s="56" t="n">
        <v>1.05</v>
      </c>
      <c r="E116" s="14" t="n">
        <f aca="false">D$19/D116</f>
        <v>0.0344696046341837</v>
      </c>
      <c r="F116" s="13" t="n">
        <f aca="false">G$19/$D116</f>
        <v>0.00745200828379797</v>
      </c>
      <c r="G116" s="13" t="n">
        <f aca="false">J$19/$D116</f>
        <v>0.00505398016730538</v>
      </c>
      <c r="H116" s="13" t="n">
        <f aca="false">M$19/$D116</f>
        <v>0.00865565486031638</v>
      </c>
      <c r="I116" s="13" t="n">
        <f aca="false">P$19/$D116</f>
        <v>0.00764628751833168</v>
      </c>
      <c r="J116" s="13" t="n">
        <f aca="false">S$19/$D116</f>
        <v>0.0302298877055178</v>
      </c>
      <c r="K116" s="13" t="n">
        <f aca="false">V$19/$D116</f>
        <v>0.0292953129834727</v>
      </c>
      <c r="M116" s="56" t="n">
        <v>1.05</v>
      </c>
      <c r="N116" s="14" t="n">
        <f aca="false">F$19/M116</f>
        <v>0.0075797036368362</v>
      </c>
      <c r="O116" s="13" t="n">
        <f aca="false">I$19/$D116</f>
        <v>0.00372600414189898</v>
      </c>
      <c r="P116" s="13" t="n">
        <f aca="false">L$19/$D116</f>
        <v>0.00138382790295267</v>
      </c>
      <c r="Q116" s="13" t="n">
        <f aca="false">O$19/$D116</f>
        <v>0.00282510957246437</v>
      </c>
      <c r="R116" s="13" t="n">
        <f aca="false">R$19/$D116</f>
        <v>0.00203104512205685</v>
      </c>
      <c r="S116" s="13" t="n">
        <f aca="false">U$19/$D116</f>
        <v>0.00162267786888465</v>
      </c>
      <c r="T116" s="13" t="n">
        <f aca="false">X$19/$D116</f>
        <v>0.00554561480345574</v>
      </c>
      <c r="AK116" s="56" t="n">
        <v>1.05</v>
      </c>
      <c r="AL116" s="14" t="n">
        <f aca="false">F$16/AK116</f>
        <v>0.354682005101478</v>
      </c>
      <c r="AM116" s="13" t="n">
        <f aca="false">I$16/$AK116</f>
        <v>0.609802645610467</v>
      </c>
      <c r="AN116" s="13" t="n">
        <f aca="false">L$16/$D116</f>
        <v>0.196984893663784</v>
      </c>
      <c r="AO116" s="13" t="n">
        <f aca="false">O$16/$D116</f>
        <v>0.184774187782032</v>
      </c>
      <c r="AP116" s="13" t="n">
        <f aca="false">R$16/$D116</f>
        <v>0.277715552130656</v>
      </c>
      <c r="AQ116" s="13" t="n">
        <f aca="false">U$16/$D116</f>
        <v>0.143336545084811</v>
      </c>
      <c r="AR116" s="13" t="n">
        <f aca="false">X$16/$D116</f>
        <v>0.208744174612687</v>
      </c>
    </row>
    <row r="117" customFormat="false" ht="15" hidden="false" customHeight="false" outlineLevel="0" collapsed="false">
      <c r="D117" s="56" t="n">
        <v>1.1</v>
      </c>
      <c r="E117" s="14" t="n">
        <f aca="false">D$19/D117</f>
        <v>0.032902804423539</v>
      </c>
      <c r="F117" s="13" t="n">
        <f aca="false">G$19/$D117</f>
        <v>0.00711328063453442</v>
      </c>
      <c r="G117" s="13" t="n">
        <f aca="false">J$19/$D117</f>
        <v>0.00482425379606423</v>
      </c>
      <c r="H117" s="13" t="n">
        <f aca="false">M$19/$D117</f>
        <v>0.00826221600302927</v>
      </c>
      <c r="I117" s="13" t="n">
        <f aca="false">P$19/$D117</f>
        <v>0.00729872899477115</v>
      </c>
      <c r="J117" s="13" t="n">
        <f aca="false">S$19/$D117</f>
        <v>0.0288558019007216</v>
      </c>
      <c r="K117" s="13" t="n">
        <f aca="false">V$19/$D117</f>
        <v>0.0279637078478603</v>
      </c>
      <c r="M117" s="56" t="n">
        <v>1.1</v>
      </c>
      <c r="N117" s="14" t="n">
        <f aca="false">F$19/M117</f>
        <v>0.00723517165334364</v>
      </c>
      <c r="O117" s="13" t="n">
        <f aca="false">I$19/$D117</f>
        <v>0.00355664031726721</v>
      </c>
      <c r="P117" s="13" t="n">
        <f aca="false">L$19/$D117</f>
        <v>0.00132092663463664</v>
      </c>
      <c r="Q117" s="13" t="n">
        <f aca="false">O$19/$D117</f>
        <v>0.00269669550098872</v>
      </c>
      <c r="R117" s="13" t="n">
        <f aca="false">R$19/$D117</f>
        <v>0.00193872488923609</v>
      </c>
      <c r="S117" s="13" t="n">
        <f aca="false">U$19/$D117</f>
        <v>0.00154891978393535</v>
      </c>
      <c r="T117" s="13" t="n">
        <f aca="false">X$19/$D117</f>
        <v>0.00529354140329866</v>
      </c>
      <c r="AK117" s="56" t="n">
        <v>1.1</v>
      </c>
      <c r="AL117" s="14" t="n">
        <f aca="false">F$16/AK117</f>
        <v>0.338560095778684</v>
      </c>
      <c r="AM117" s="13" t="n">
        <f aca="false">I$16/$AK117</f>
        <v>0.582084343537264</v>
      </c>
      <c r="AN117" s="13" t="n">
        <f aca="false">L$16/$D117</f>
        <v>0.188031034860884</v>
      </c>
      <c r="AO117" s="13" t="n">
        <f aca="false">O$16/$D117</f>
        <v>0.176375361064666</v>
      </c>
      <c r="AP117" s="13" t="n">
        <f aca="false">R$16/$D117</f>
        <v>0.265092117942899</v>
      </c>
      <c r="AQ117" s="13" t="n">
        <f aca="false">U$16/$D117</f>
        <v>0.136821247580956</v>
      </c>
      <c r="AR117" s="13" t="n">
        <f aca="false">X$16/$D117</f>
        <v>0.199255803039383</v>
      </c>
    </row>
    <row r="118" customFormat="false" ht="15" hidden="false" customHeight="false" outlineLevel="0" collapsed="false">
      <c r="D118" s="56" t="n">
        <v>1.15</v>
      </c>
      <c r="E118" s="14" t="n">
        <f aca="false">D$19/D118</f>
        <v>0.0314722477094721</v>
      </c>
      <c r="F118" s="13" t="n">
        <f aca="false">G$19/$D118</f>
        <v>0.00680400756346771</v>
      </c>
      <c r="G118" s="13" t="n">
        <f aca="false">J$19/$D118</f>
        <v>0.00461450363101796</v>
      </c>
      <c r="H118" s="13" t="n">
        <f aca="false">M$19/$D118</f>
        <v>0.00790298922028887</v>
      </c>
      <c r="I118" s="13" t="n">
        <f aca="false">P$19/$D118</f>
        <v>0.00698139295152023</v>
      </c>
      <c r="J118" s="13" t="n">
        <f aca="false">S$19/$D118</f>
        <v>0.0276012018180815</v>
      </c>
      <c r="K118" s="13" t="n">
        <f aca="false">V$19/$D118</f>
        <v>0.0267478944631707</v>
      </c>
      <c r="M118" s="56" t="n">
        <v>1.15</v>
      </c>
      <c r="N118" s="14" t="n">
        <f aca="false">F$19/M118</f>
        <v>0.00692059897276348</v>
      </c>
      <c r="O118" s="13" t="n">
        <f aca="false">I$19/$D118</f>
        <v>0.00340200378173385</v>
      </c>
      <c r="P118" s="13" t="n">
        <f aca="false">L$19/$D118</f>
        <v>0.00126349504182635</v>
      </c>
      <c r="Q118" s="13" t="n">
        <f aca="false">O$19/$D118</f>
        <v>0.00257944787051095</v>
      </c>
      <c r="R118" s="13" t="n">
        <f aca="false">R$19/$D118</f>
        <v>0.00185443250274756</v>
      </c>
      <c r="S118" s="13" t="n">
        <f aca="false">U$19/$D118</f>
        <v>0.00148157544550338</v>
      </c>
      <c r="T118" s="13" t="n">
        <f aca="false">X$19/$D118</f>
        <v>0.00506338742924219</v>
      </c>
      <c r="AK118" s="56" t="n">
        <v>1.15</v>
      </c>
      <c r="AL118" s="14" t="n">
        <f aca="false">F$16/AK118</f>
        <v>0.323840091614393</v>
      </c>
      <c r="AM118" s="13" t="n">
        <f aca="false">I$16/$AK118</f>
        <v>0.556776328600862</v>
      </c>
      <c r="AN118" s="13" t="n">
        <f aca="false">L$16/$D118</f>
        <v>0.179855772475629</v>
      </c>
      <c r="AO118" s="13" t="n">
        <f aca="false">O$16/$D118</f>
        <v>0.168706867105333</v>
      </c>
      <c r="AP118" s="13" t="n">
        <f aca="false">R$16/$D118</f>
        <v>0.253566373684512</v>
      </c>
      <c r="AQ118" s="13" t="n">
        <f aca="false">U$16/$D118</f>
        <v>0.130872497686132</v>
      </c>
      <c r="AR118" s="13" t="n">
        <f aca="false">X$16/$D118</f>
        <v>0.190592507255062</v>
      </c>
    </row>
    <row r="119" customFormat="false" ht="15" hidden="false" customHeight="false" outlineLevel="0" collapsed="false">
      <c r="D119" s="56" t="n">
        <v>1.2</v>
      </c>
      <c r="E119" s="14" t="n">
        <f aca="false">D$19/D119</f>
        <v>0.0301609040549107</v>
      </c>
      <c r="F119" s="13" t="n">
        <f aca="false">G$19/$D119</f>
        <v>0.00652050724832322</v>
      </c>
      <c r="G119" s="13" t="n">
        <f aca="false">J$19/$D119</f>
        <v>0.00442223264639221</v>
      </c>
      <c r="H119" s="13" t="n">
        <f aca="false">M$19/$D119</f>
        <v>0.00757369800277683</v>
      </c>
      <c r="I119" s="13" t="n">
        <f aca="false">P$19/$D119</f>
        <v>0.00669050157854022</v>
      </c>
      <c r="J119" s="13" t="n">
        <f aca="false">S$19/$D119</f>
        <v>0.0264511517423281</v>
      </c>
      <c r="K119" s="13" t="n">
        <f aca="false">V$19/$D119</f>
        <v>0.0256333988605386</v>
      </c>
      <c r="M119" s="56" t="n">
        <v>1.2</v>
      </c>
      <c r="N119" s="14" t="n">
        <f aca="false">F$19/M119</f>
        <v>0.00663224068223167</v>
      </c>
      <c r="O119" s="13" t="n">
        <f aca="false">I$19/$D119</f>
        <v>0.00326025362416161</v>
      </c>
      <c r="P119" s="13" t="n">
        <f aca="false">L$19/$D119</f>
        <v>0.00121084941508358</v>
      </c>
      <c r="Q119" s="13" t="n">
        <f aca="false">O$19/$D119</f>
        <v>0.00247197087590633</v>
      </c>
      <c r="R119" s="13" t="n">
        <f aca="false">R$19/$D119</f>
        <v>0.00177716448179975</v>
      </c>
      <c r="S119" s="13" t="n">
        <f aca="false">U$19/$D119</f>
        <v>0.00141984313527407</v>
      </c>
      <c r="T119" s="13" t="n">
        <f aca="false">X$19/$D119</f>
        <v>0.00485241295302377</v>
      </c>
      <c r="AK119" s="56" t="n">
        <v>1.2</v>
      </c>
      <c r="AL119" s="14" t="n">
        <f aca="false">F$16/AK119</f>
        <v>0.310346754463793</v>
      </c>
      <c r="AM119" s="13" t="n">
        <f aca="false">I$16/$AK119</f>
        <v>0.533577314909159</v>
      </c>
      <c r="AN119" s="13" t="n">
        <f aca="false">L$16/$D119</f>
        <v>0.172361781955811</v>
      </c>
      <c r="AO119" s="13" t="n">
        <f aca="false">O$16/$D119</f>
        <v>0.161677414309278</v>
      </c>
      <c r="AP119" s="13" t="n">
        <f aca="false">R$16/$D119</f>
        <v>0.243001108114324</v>
      </c>
      <c r="AQ119" s="13" t="n">
        <f aca="false">U$16/$D119</f>
        <v>0.12541947694921</v>
      </c>
      <c r="AR119" s="13" t="n">
        <f aca="false">X$16/$D119</f>
        <v>0.182651152786101</v>
      </c>
    </row>
    <row r="120" customFormat="false" ht="15" hidden="false" customHeight="false" outlineLevel="0" collapsed="false">
      <c r="D120" s="56" t="n">
        <v>1.25</v>
      </c>
      <c r="E120" s="14" t="n">
        <f aca="false">D$19/D120</f>
        <v>0.0289544678927143</v>
      </c>
      <c r="F120" s="13" t="n">
        <f aca="false">G$19/$D120</f>
        <v>0.00625968695839029</v>
      </c>
      <c r="G120" s="13" t="n">
        <f aca="false">J$19/$D120</f>
        <v>0.00424534334053652</v>
      </c>
      <c r="H120" s="13" t="n">
        <f aca="false">M$19/$D120</f>
        <v>0.00727075008266576</v>
      </c>
      <c r="I120" s="13" t="n">
        <f aca="false">P$19/$D120</f>
        <v>0.00642288151539861</v>
      </c>
      <c r="J120" s="13" t="n">
        <f aca="false">S$19/$D120</f>
        <v>0.025393105672635</v>
      </c>
      <c r="K120" s="13" t="n">
        <f aca="false">V$19/$D120</f>
        <v>0.0246080629061171</v>
      </c>
      <c r="M120" s="56" t="n">
        <v>1.25</v>
      </c>
      <c r="N120" s="14" t="n">
        <f aca="false">F$19/M120</f>
        <v>0.00636695105494241</v>
      </c>
      <c r="O120" s="13" t="n">
        <f aca="false">I$19/$D120</f>
        <v>0.00312984347919515</v>
      </c>
      <c r="P120" s="13" t="n">
        <f aca="false">L$19/$D120</f>
        <v>0.00116241543848024</v>
      </c>
      <c r="Q120" s="13" t="n">
        <f aca="false">O$19/$D120</f>
        <v>0.00237309204087007</v>
      </c>
      <c r="R120" s="13" t="n">
        <f aca="false">R$19/$D120</f>
        <v>0.00170607790252776</v>
      </c>
      <c r="S120" s="13" t="n">
        <f aca="false">U$19/$D120</f>
        <v>0.00136304940986311</v>
      </c>
      <c r="T120" s="13" t="n">
        <f aca="false">X$19/$D120</f>
        <v>0.00465831643490282</v>
      </c>
      <c r="AK120" s="56" t="n">
        <v>1.25</v>
      </c>
      <c r="AL120" s="14" t="n">
        <f aca="false">F$16/AK120</f>
        <v>0.297932884285242</v>
      </c>
      <c r="AM120" s="13" t="n">
        <f aca="false">I$16/$AK120</f>
        <v>0.512234222312793</v>
      </c>
      <c r="AN120" s="13" t="n">
        <f aca="false">L$16/$D120</f>
        <v>0.165467310677578</v>
      </c>
      <c r="AO120" s="13" t="n">
        <f aca="false">O$16/$D120</f>
        <v>0.155210317736907</v>
      </c>
      <c r="AP120" s="13" t="n">
        <f aca="false">R$16/$D120</f>
        <v>0.233281063789751</v>
      </c>
      <c r="AQ120" s="13" t="n">
        <f aca="false">U$16/$D120</f>
        <v>0.120402697871241</v>
      </c>
      <c r="AR120" s="13" t="n">
        <f aca="false">X$16/$D120</f>
        <v>0.175345106674657</v>
      </c>
    </row>
    <row r="121" customFormat="false" ht="15" hidden="false" customHeight="false" outlineLevel="0" collapsed="false">
      <c r="D121" s="56" t="n">
        <v>1.3</v>
      </c>
      <c r="E121" s="14" t="n">
        <f aca="false">D$19/D121</f>
        <v>0.0278408345122253</v>
      </c>
      <c r="F121" s="13" t="n">
        <f aca="false">G$19/$D121</f>
        <v>0.00601892976768297</v>
      </c>
      <c r="G121" s="13" t="n">
        <f aca="false">J$19/$D121</f>
        <v>0.00408206090436204</v>
      </c>
      <c r="H121" s="13" t="n">
        <f aca="false">M$19/$D121</f>
        <v>0.00699110584871708</v>
      </c>
      <c r="I121" s="13" t="n">
        <f aca="false">P$19/$D121</f>
        <v>0.0061758476109602</v>
      </c>
      <c r="J121" s="13" t="n">
        <f aca="false">S$19/$D121</f>
        <v>0.024416447762149</v>
      </c>
      <c r="K121" s="13" t="n">
        <f aca="false">V$19/$D121</f>
        <v>0.0236615989481895</v>
      </c>
      <c r="M121" s="56" t="n">
        <v>1.3</v>
      </c>
      <c r="N121" s="14" t="n">
        <f aca="false">F$19/M121</f>
        <v>0.00612206832206</v>
      </c>
      <c r="O121" s="13" t="n">
        <f aca="false">I$19/$D121</f>
        <v>0.00300946488384149</v>
      </c>
      <c r="P121" s="13" t="n">
        <f aca="false">L$19/$D121</f>
        <v>0.00111770715238485</v>
      </c>
      <c r="Q121" s="13" t="n">
        <f aca="false">O$19/$D121</f>
        <v>0.00228181927006738</v>
      </c>
      <c r="R121" s="13" t="n">
        <f aca="false">R$19/$D121</f>
        <v>0.0016404595216613</v>
      </c>
      <c r="S121" s="13" t="n">
        <f aca="false">U$19/$D121</f>
        <v>0.00131062443256068</v>
      </c>
      <c r="T121" s="13" t="n">
        <f aca="false">X$19/$D121</f>
        <v>0.00447915041817579</v>
      </c>
      <c r="AK121" s="56" t="n">
        <v>1.3</v>
      </c>
      <c r="AL121" s="14" t="n">
        <f aca="false">F$16/AK121</f>
        <v>0.286473927197348</v>
      </c>
      <c r="AM121" s="13" t="n">
        <f aca="false">I$16/$AK121</f>
        <v>0.492532906069993</v>
      </c>
      <c r="AN121" s="13" t="n">
        <f aca="false">L$16/$D121</f>
        <v>0.159103183343825</v>
      </c>
      <c r="AO121" s="13" t="n">
        <f aca="false">O$16/$D121</f>
        <v>0.149240690131641</v>
      </c>
      <c r="AP121" s="13" t="n">
        <f aca="false">R$16/$D121</f>
        <v>0.224308715182453</v>
      </c>
      <c r="AQ121" s="13" t="n">
        <f aca="false">U$16/$D121</f>
        <v>0.115771824876194</v>
      </c>
      <c r="AR121" s="13" t="n">
        <f aca="false">X$16/$D121</f>
        <v>0.168601064110247</v>
      </c>
    </row>
    <row r="122" customFormat="false" ht="15" hidden="false" customHeight="false" outlineLevel="0" collapsed="false">
      <c r="D122" s="56" t="n">
        <v>1.35</v>
      </c>
      <c r="E122" s="14" t="n">
        <f aca="false">D$19/D122</f>
        <v>0.026809692493254</v>
      </c>
      <c r="F122" s="13" t="n">
        <f aca="false">G$19/$D122</f>
        <v>0.00579600644295397</v>
      </c>
      <c r="G122" s="13" t="n">
        <f aca="false">J$19/$D122</f>
        <v>0.00393087346345974</v>
      </c>
      <c r="H122" s="13" t="n">
        <f aca="false">M$19/$D122</f>
        <v>0.00673217600246829</v>
      </c>
      <c r="I122" s="13" t="n">
        <f aca="false">P$19/$D122</f>
        <v>0.00594711251425797</v>
      </c>
      <c r="J122" s="13" t="n">
        <f aca="false">S$19/$D122</f>
        <v>0.0235121348820694</v>
      </c>
      <c r="K122" s="13" t="n">
        <f aca="false">V$19/$D122</f>
        <v>0.0227852434315899</v>
      </c>
      <c r="M122" s="56" t="n">
        <v>1.35</v>
      </c>
      <c r="N122" s="14" t="n">
        <f aca="false">F$19/M122</f>
        <v>0.0058953250508726</v>
      </c>
      <c r="O122" s="13" t="n">
        <f aca="false">I$19/$D122</f>
        <v>0.00289800322147699</v>
      </c>
      <c r="P122" s="13" t="n">
        <f aca="false">L$19/$D122</f>
        <v>0.00107631059118541</v>
      </c>
      <c r="Q122" s="13" t="n">
        <f aca="false">O$19/$D122</f>
        <v>0.00219730744525007</v>
      </c>
      <c r="R122" s="13" t="n">
        <f aca="false">R$19/$D122</f>
        <v>0.00157970176159977</v>
      </c>
      <c r="S122" s="13" t="n">
        <f aca="false">U$19/$D122</f>
        <v>0.00126208278691029</v>
      </c>
      <c r="T122" s="13" t="n">
        <f aca="false">X$19/$D122</f>
        <v>0.00431325595824335</v>
      </c>
      <c r="AK122" s="56" t="n">
        <v>1.35</v>
      </c>
      <c r="AL122" s="14" t="n">
        <f aca="false">F$16/AK122</f>
        <v>0.275863781745594</v>
      </c>
      <c r="AM122" s="13" t="n">
        <f aca="false">I$16/$AK122</f>
        <v>0.474290946585919</v>
      </c>
      <c r="AN122" s="13" t="n">
        <f aca="false">L$16/$D122</f>
        <v>0.15321047284961</v>
      </c>
      <c r="AO122" s="13" t="n">
        <f aca="false">O$16/$D122</f>
        <v>0.143713257163802</v>
      </c>
      <c r="AP122" s="13" t="n">
        <f aca="false">R$16/$D122</f>
        <v>0.21600098499051</v>
      </c>
      <c r="AQ122" s="13" t="n">
        <f aca="false">U$16/$D122</f>
        <v>0.111483979510409</v>
      </c>
      <c r="AR122" s="13" t="n">
        <f aca="false">X$16/$D122</f>
        <v>0.162356580254312</v>
      </c>
    </row>
    <row r="123" customFormat="false" ht="15" hidden="false" customHeight="false" outlineLevel="0" collapsed="false">
      <c r="D123" s="56" t="n">
        <v>1.4</v>
      </c>
      <c r="E123" s="14" t="n">
        <f aca="false">D$19/D123</f>
        <v>0.0258522034756378</v>
      </c>
      <c r="F123" s="13" t="n">
        <f aca="false">G$19/$D123</f>
        <v>0.00558900621284848</v>
      </c>
      <c r="G123" s="13" t="n">
        <f aca="false">J$19/$D123</f>
        <v>0.00379048512547904</v>
      </c>
      <c r="H123" s="13" t="n">
        <f aca="false">M$19/$D123</f>
        <v>0.00649174114523728</v>
      </c>
      <c r="I123" s="13" t="n">
        <f aca="false">P$19/$D123</f>
        <v>0.00573471563874876</v>
      </c>
      <c r="J123" s="13" t="n">
        <f aca="false">S$19/$D123</f>
        <v>0.0226724157791384</v>
      </c>
      <c r="K123" s="13" t="n">
        <f aca="false">V$19/$D123</f>
        <v>0.0219714847376045</v>
      </c>
      <c r="M123" s="56" t="n">
        <v>1.4</v>
      </c>
      <c r="N123" s="14" t="n">
        <f aca="false">F$19/M123</f>
        <v>0.00568477772762715</v>
      </c>
      <c r="O123" s="13" t="n">
        <f aca="false">I$19/$D123</f>
        <v>0.00279450310642424</v>
      </c>
      <c r="P123" s="13" t="n">
        <f aca="false">L$19/$D123</f>
        <v>0.0010378709272145</v>
      </c>
      <c r="Q123" s="13" t="n">
        <f aca="false">O$19/$D123</f>
        <v>0.00211883217934828</v>
      </c>
      <c r="R123" s="13" t="n">
        <f aca="false">R$19/$D123</f>
        <v>0.00152328384154264</v>
      </c>
      <c r="S123" s="13" t="n">
        <f aca="false">U$19/$D123</f>
        <v>0.00121700840166349</v>
      </c>
      <c r="T123" s="13" t="n">
        <f aca="false">X$19/$D123</f>
        <v>0.0041592111025918</v>
      </c>
      <c r="AK123" s="56" t="n">
        <v>1.4</v>
      </c>
      <c r="AL123" s="14" t="n">
        <f aca="false">F$16/AK123</f>
        <v>0.266011503826109</v>
      </c>
      <c r="AM123" s="13" t="n">
        <f aca="false">I$16/$AK123</f>
        <v>0.45735198420785</v>
      </c>
      <c r="AN123" s="13" t="n">
        <f aca="false">L$16/$D123</f>
        <v>0.147738670247838</v>
      </c>
      <c r="AO123" s="13" t="n">
        <f aca="false">O$16/$D123</f>
        <v>0.138580640836524</v>
      </c>
      <c r="AP123" s="13" t="n">
        <f aca="false">R$16/$D123</f>
        <v>0.208286664097992</v>
      </c>
      <c r="AQ123" s="13" t="n">
        <f aca="false">U$16/$D123</f>
        <v>0.107502408813608</v>
      </c>
      <c r="AR123" s="13" t="n">
        <f aca="false">X$16/$D123</f>
        <v>0.156558130959515</v>
      </c>
    </row>
    <row r="124" customFormat="false" ht="15" hidden="false" customHeight="false" outlineLevel="0" collapsed="false">
      <c r="D124" s="56" t="n">
        <v>1.45</v>
      </c>
      <c r="E124" s="14" t="n">
        <f aca="false">D$19/D124</f>
        <v>0.0249607481833744</v>
      </c>
      <c r="F124" s="13" t="n">
        <f aca="false">G$19/$D124</f>
        <v>0.00539628186068129</v>
      </c>
      <c r="G124" s="13" t="n">
        <f aca="false">J$19/$D124</f>
        <v>0.00365977874184183</v>
      </c>
      <c r="H124" s="13" t="n">
        <f aca="false">M$19/$D124</f>
        <v>0.00626788800229807</v>
      </c>
      <c r="I124" s="13" t="n">
        <f aca="false">P$19/$D124</f>
        <v>0.00553696682361949</v>
      </c>
      <c r="J124" s="13" t="n">
        <f aca="false">S$19/$D124</f>
        <v>0.0218906083384784</v>
      </c>
      <c r="K124" s="13" t="n">
        <f aca="false">V$19/$D124</f>
        <v>0.0212138473328595</v>
      </c>
      <c r="M124" s="56" t="n">
        <v>1.45</v>
      </c>
      <c r="N124" s="14" t="n">
        <f aca="false">F$19/M124</f>
        <v>0.00548875090943311</v>
      </c>
      <c r="O124" s="13" t="n">
        <f aca="false">I$19/$D124</f>
        <v>0.00269814093034064</v>
      </c>
      <c r="P124" s="13" t="n">
        <f aca="false">L$19/$D124</f>
        <v>0.00100208227455193</v>
      </c>
      <c r="Q124" s="13" t="n">
        <f aca="false">O$19/$D124</f>
        <v>0.00204576900075006</v>
      </c>
      <c r="R124" s="13" t="n">
        <f aca="false">R$19/$D124</f>
        <v>0.00147075681252393</v>
      </c>
      <c r="S124" s="13" t="n">
        <f aca="false">U$19/$D124</f>
        <v>0.00117504259470958</v>
      </c>
      <c r="T124" s="13" t="n">
        <f aca="false">X$19/$D124</f>
        <v>0.00401579003008864</v>
      </c>
      <c r="AK124" s="56" t="n">
        <v>1.45</v>
      </c>
      <c r="AL124" s="14" t="n">
        <f aca="false">F$16/AK124</f>
        <v>0.256838693349346</v>
      </c>
      <c r="AM124" s="13" t="n">
        <f aca="false">I$16/$AK124</f>
        <v>0.441581226131718</v>
      </c>
      <c r="AN124" s="13" t="n">
        <f aca="false">L$16/$D124</f>
        <v>0.14264423334274</v>
      </c>
      <c r="AO124" s="13" t="n">
        <f aca="false">O$16/$D124</f>
        <v>0.133801998049057</v>
      </c>
      <c r="AP124" s="13" t="n">
        <f aca="false">R$16/$D124</f>
        <v>0.201104365335992</v>
      </c>
      <c r="AQ124" s="13" t="n">
        <f aca="false">U$16/$D124</f>
        <v>0.103795429199346</v>
      </c>
      <c r="AR124" s="13" t="n">
        <f aca="false">X$16/$D124</f>
        <v>0.151159574719532</v>
      </c>
    </row>
    <row r="125" customFormat="false" ht="15" hidden="false" customHeight="false" outlineLevel="0" collapsed="false">
      <c r="D125" s="56" t="n">
        <v>1.5</v>
      </c>
      <c r="E125" s="14" t="n">
        <f aca="false">D$19/D125</f>
        <v>0.0241287232439286</v>
      </c>
      <c r="F125" s="13" t="n">
        <f aca="false">G$19/$D125</f>
        <v>0.00521640579865858</v>
      </c>
      <c r="G125" s="13" t="n">
        <f aca="false">J$19/$D125</f>
        <v>0.00353778611711377</v>
      </c>
      <c r="H125" s="13" t="n">
        <f aca="false">M$19/$D125</f>
        <v>0.00605895840222147</v>
      </c>
      <c r="I125" s="13" t="n">
        <f aca="false">P$19/$D125</f>
        <v>0.00535240126283217</v>
      </c>
      <c r="J125" s="13" t="n">
        <f aca="false">S$19/$D125</f>
        <v>0.0211609213938625</v>
      </c>
      <c r="K125" s="13" t="n">
        <f aca="false">V$19/$D125</f>
        <v>0.0205067190884309</v>
      </c>
      <c r="M125" s="56" t="n">
        <v>1.5</v>
      </c>
      <c r="N125" s="14" t="n">
        <f aca="false">F$19/M125</f>
        <v>0.00530579254578534</v>
      </c>
      <c r="O125" s="13" t="n">
        <f aca="false">I$19/$D125</f>
        <v>0.00260820289932929</v>
      </c>
      <c r="P125" s="13" t="n">
        <f aca="false">L$19/$D125</f>
        <v>0.000968679532066866</v>
      </c>
      <c r="Q125" s="13" t="n">
        <f aca="false">O$19/$D125</f>
        <v>0.00197757670072506</v>
      </c>
      <c r="R125" s="13" t="n">
        <f aca="false">R$19/$D125</f>
        <v>0.0014217315854398</v>
      </c>
      <c r="S125" s="13" t="n">
        <f aca="false">U$19/$D125</f>
        <v>0.00113587450821926</v>
      </c>
      <c r="T125" s="13" t="n">
        <f aca="false">X$19/$D125</f>
        <v>0.00388193036241902</v>
      </c>
      <c r="AK125" s="56" t="n">
        <v>1.5</v>
      </c>
      <c r="AL125" s="14" t="n">
        <f aca="false">F$16/AK125</f>
        <v>0.248277403571035</v>
      </c>
      <c r="AM125" s="13" t="n">
        <f aca="false">I$16/$AK125</f>
        <v>0.426861851927327</v>
      </c>
      <c r="AN125" s="13" t="n">
        <f aca="false">L$16/$D125</f>
        <v>0.137889425564649</v>
      </c>
      <c r="AO125" s="13" t="n">
        <f aca="false">O$16/$D125</f>
        <v>0.129341931447422</v>
      </c>
      <c r="AP125" s="13" t="n">
        <f aca="false">R$16/$D125</f>
        <v>0.194400886491459</v>
      </c>
      <c r="AQ125" s="13" t="n">
        <f aca="false">U$16/$D125</f>
        <v>0.100335581559368</v>
      </c>
      <c r="AR125" s="13" t="n">
        <f aca="false">X$16/$D125</f>
        <v>0.146120922228881</v>
      </c>
    </row>
    <row r="126" customFormat="false" ht="15" hidden="false" customHeight="false" outlineLevel="0" collapsed="false">
      <c r="D126" s="56" t="n">
        <v>1.55</v>
      </c>
      <c r="E126" s="14" t="n">
        <f aca="false">D$19/D126</f>
        <v>0.0233503773328341</v>
      </c>
      <c r="F126" s="13" t="n">
        <f aca="false">G$19/$D126</f>
        <v>0.00504813464386314</v>
      </c>
      <c r="G126" s="13" t="n">
        <f aca="false">J$19/$D126</f>
        <v>0.00342366398430365</v>
      </c>
      <c r="H126" s="13" t="n">
        <f aca="false">M$19/$D126</f>
        <v>0.00586350813118206</v>
      </c>
      <c r="I126" s="13" t="n">
        <f aca="false">P$19/$D126</f>
        <v>0.00517974315757952</v>
      </c>
      <c r="J126" s="13" t="n">
        <f aca="false">S$19/$D126</f>
        <v>0.0204783110263185</v>
      </c>
      <c r="K126" s="13" t="n">
        <f aca="false">V$19/$D126</f>
        <v>0.0198452120210622</v>
      </c>
      <c r="M126" s="56" t="n">
        <v>1.55</v>
      </c>
      <c r="N126" s="14" t="n">
        <f aca="false">F$19/M126</f>
        <v>0.0051346379475342</v>
      </c>
      <c r="O126" s="13" t="n">
        <f aca="false">I$19/$D126</f>
        <v>0.00252406732193157</v>
      </c>
      <c r="P126" s="13" t="n">
        <f aca="false">L$19/$D126</f>
        <v>0.000937431805225999</v>
      </c>
      <c r="Q126" s="13" t="n">
        <f aca="false">O$19/$D126</f>
        <v>0.00191378390392748</v>
      </c>
      <c r="R126" s="13" t="n">
        <f aca="false">R$19/$D126</f>
        <v>0.00137586927623206</v>
      </c>
      <c r="S126" s="13" t="n">
        <f aca="false">U$19/$D126</f>
        <v>0.00109923339505089</v>
      </c>
      <c r="T126" s="13" t="n">
        <f aca="false">X$19/$D126</f>
        <v>0.00375670680234098</v>
      </c>
      <c r="AK126" s="56" t="n">
        <v>1.55</v>
      </c>
      <c r="AL126" s="14" t="n">
        <f aca="false">F$16/AK126</f>
        <v>0.240268455068743</v>
      </c>
      <c r="AM126" s="13" t="n">
        <f aca="false">I$16/$AK126</f>
        <v>0.413092114768381</v>
      </c>
      <c r="AN126" s="13" t="n">
        <f aca="false">L$16/$D126</f>
        <v>0.133441379578692</v>
      </c>
      <c r="AO126" s="13" t="n">
        <f aca="false">O$16/$D126</f>
        <v>0.12516961107815</v>
      </c>
      <c r="AP126" s="13" t="n">
        <f aca="false">R$16/$D126</f>
        <v>0.188129890153025</v>
      </c>
      <c r="AQ126" s="13" t="n">
        <f aca="false">U$16/$D126</f>
        <v>0.0970989498961624</v>
      </c>
      <c r="AR126" s="13" t="n">
        <f aca="false">X$16/$D126</f>
        <v>0.141407344092466</v>
      </c>
    </row>
    <row r="127" customFormat="false" ht="15" hidden="false" customHeight="false" outlineLevel="0" collapsed="false">
      <c r="D127" s="56" t="n">
        <v>1.6</v>
      </c>
      <c r="E127" s="14" t="n">
        <f aca="false">D$19/D127</f>
        <v>0.022620678041183</v>
      </c>
      <c r="F127" s="13" t="n">
        <f aca="false">G$19/$D127</f>
        <v>0.00489038043624241</v>
      </c>
      <c r="G127" s="13" t="n">
        <f aca="false">J$19/$D127</f>
        <v>0.00331667448479416</v>
      </c>
      <c r="H127" s="13" t="n">
        <f aca="false">M$19/$D127</f>
        <v>0.00568027350208262</v>
      </c>
      <c r="I127" s="13" t="n">
        <f aca="false">P$19/$D127</f>
        <v>0.00501787618390516</v>
      </c>
      <c r="J127" s="13" t="n">
        <f aca="false">S$19/$D127</f>
        <v>0.0198383638067461</v>
      </c>
      <c r="K127" s="13" t="n">
        <f aca="false">V$19/$D127</f>
        <v>0.019225049145404</v>
      </c>
      <c r="M127" s="56" t="n">
        <v>1.6</v>
      </c>
      <c r="N127" s="14" t="n">
        <f aca="false">F$19/M127</f>
        <v>0.00497418051167375</v>
      </c>
      <c r="O127" s="13" t="n">
        <f aca="false">I$19/$D127</f>
        <v>0.00244519021812121</v>
      </c>
      <c r="P127" s="13" t="n">
        <f aca="false">L$19/$D127</f>
        <v>0.000908137061312687</v>
      </c>
      <c r="Q127" s="13" t="n">
        <f aca="false">O$19/$D127</f>
        <v>0.00185397815692975</v>
      </c>
      <c r="R127" s="13" t="n">
        <f aca="false">R$19/$D127</f>
        <v>0.00133287336134981</v>
      </c>
      <c r="S127" s="13" t="n">
        <f aca="false">U$19/$D127</f>
        <v>0.00106488235145555</v>
      </c>
      <c r="T127" s="13" t="n">
        <f aca="false">X$19/$D127</f>
        <v>0.00363930971476783</v>
      </c>
      <c r="AK127" s="56" t="n">
        <v>1.6</v>
      </c>
      <c r="AL127" s="14" t="n">
        <f aca="false">F$16/AK127</f>
        <v>0.232760065847845</v>
      </c>
      <c r="AM127" s="13" t="n">
        <f aca="false">I$16/$AK127</f>
        <v>0.400182986181869</v>
      </c>
      <c r="AN127" s="13" t="n">
        <f aca="false">L$16/$D127</f>
        <v>0.129271336466858</v>
      </c>
      <c r="AO127" s="13" t="n">
        <f aca="false">O$16/$D127</f>
        <v>0.121258060731958</v>
      </c>
      <c r="AP127" s="13" t="n">
        <f aca="false">R$16/$D127</f>
        <v>0.182250831085743</v>
      </c>
      <c r="AQ127" s="13" t="n">
        <f aca="false">U$16/$D127</f>
        <v>0.0940646077119073</v>
      </c>
      <c r="AR127" s="13" t="n">
        <f aca="false">X$16/$D127</f>
        <v>0.136988364589576</v>
      </c>
    </row>
    <row r="128" customFormat="false" ht="15" hidden="false" customHeight="false" outlineLevel="0" collapsed="false">
      <c r="D128" s="56" t="n">
        <v>1.65</v>
      </c>
      <c r="E128" s="14" t="n">
        <f aca="false">D$19/D128</f>
        <v>0.021935202949026</v>
      </c>
      <c r="F128" s="13" t="n">
        <f aca="false">G$19/$D128</f>
        <v>0.00474218708968961</v>
      </c>
      <c r="G128" s="13" t="n">
        <f aca="false">J$19/$D128</f>
        <v>0.00321616919737615</v>
      </c>
      <c r="H128" s="13" t="n">
        <f aca="false">M$19/$D128</f>
        <v>0.00550814400201951</v>
      </c>
      <c r="I128" s="13" t="n">
        <f aca="false">P$19/$D128</f>
        <v>0.00486581932984743</v>
      </c>
      <c r="J128" s="13" t="n">
        <f aca="false">S$19/$D128</f>
        <v>0.0192372012671477</v>
      </c>
      <c r="K128" s="13" t="n">
        <f aca="false">V$19/$D128</f>
        <v>0.0186424718985735</v>
      </c>
      <c r="M128" s="56" t="n">
        <v>1.65</v>
      </c>
      <c r="N128" s="14" t="n">
        <f aca="false">F$19/M128</f>
        <v>0.00482344776889576</v>
      </c>
      <c r="O128" s="13" t="n">
        <f aca="false">I$19/$D128</f>
        <v>0.00237109354484481</v>
      </c>
      <c r="P128" s="13" t="n">
        <f aca="false">L$19/$D128</f>
        <v>0.000880617756424423</v>
      </c>
      <c r="Q128" s="13" t="n">
        <f aca="false">O$19/$D128</f>
        <v>0.00179779700065915</v>
      </c>
      <c r="R128" s="13" t="n">
        <f aca="false">R$19/$D128</f>
        <v>0.00129248325949072</v>
      </c>
      <c r="S128" s="13" t="n">
        <f aca="false">U$19/$D128</f>
        <v>0.00103261318929023</v>
      </c>
      <c r="T128" s="13" t="n">
        <f aca="false">X$19/$D128</f>
        <v>0.0035290276021991</v>
      </c>
      <c r="AK128" s="56" t="n">
        <v>1.65</v>
      </c>
      <c r="AL128" s="14" t="n">
        <f aca="false">F$16/AK128</f>
        <v>0.225706730519123</v>
      </c>
      <c r="AM128" s="13" t="n">
        <f aca="false">I$16/$AK128</f>
        <v>0.388056229024843</v>
      </c>
      <c r="AN128" s="13" t="n">
        <f aca="false">L$16/$D128</f>
        <v>0.12535402324059</v>
      </c>
      <c r="AO128" s="13" t="n">
        <f aca="false">O$16/$D128</f>
        <v>0.117583574043111</v>
      </c>
      <c r="AP128" s="13" t="n">
        <f aca="false">R$16/$D128</f>
        <v>0.176728078628599</v>
      </c>
      <c r="AQ128" s="13" t="n">
        <f aca="false">U$16/$D128</f>
        <v>0.0912141650539707</v>
      </c>
      <c r="AR128" s="13" t="n">
        <f aca="false">X$16/$D128</f>
        <v>0.132837202026256</v>
      </c>
    </row>
    <row r="129" customFormat="false" ht="15" hidden="false" customHeight="false" outlineLevel="0" collapsed="false">
      <c r="D129" s="56" t="n">
        <v>1.7</v>
      </c>
      <c r="E129" s="14" t="n">
        <f aca="false">D$19/D129</f>
        <v>0.0212900499211135</v>
      </c>
      <c r="F129" s="13" t="n">
        <f aca="false">G$19/$D129</f>
        <v>0.00460271099881639</v>
      </c>
      <c r="G129" s="13" t="n">
        <f aca="false">J$19/$D129</f>
        <v>0.00312157598568862</v>
      </c>
      <c r="H129" s="13" t="n">
        <f aca="false">M$19/$D129</f>
        <v>0.005346139766666</v>
      </c>
      <c r="I129" s="13" t="n">
        <f aca="false">P$19/$D129</f>
        <v>0.00472270699661662</v>
      </c>
      <c r="J129" s="13" t="n">
        <f aca="false">S$19/$D129</f>
        <v>0.0186714012298787</v>
      </c>
      <c r="K129" s="13" t="n">
        <f aca="false">V$19/$D129</f>
        <v>0.0180941639015567</v>
      </c>
      <c r="M129" s="56" t="n">
        <v>1.7</v>
      </c>
      <c r="N129" s="14" t="n">
        <f aca="false">F$19/M129</f>
        <v>0.00468158165804589</v>
      </c>
      <c r="O129" s="13" t="n">
        <f aca="false">I$19/$D129</f>
        <v>0.0023013554994082</v>
      </c>
      <c r="P129" s="13" t="n">
        <f aca="false">L$19/$D129</f>
        <v>0.000854717234176646</v>
      </c>
      <c r="Q129" s="13" t="n">
        <f aca="false">O$19/$D129</f>
        <v>0.00174492061828682</v>
      </c>
      <c r="R129" s="13" t="n">
        <f aca="false">R$19/$D129</f>
        <v>0.00125446904597629</v>
      </c>
      <c r="S129" s="13" t="n">
        <f aca="false">U$19/$D129</f>
        <v>0.00100224221313464</v>
      </c>
      <c r="T129" s="13" t="n">
        <f aca="false">X$19/$D129</f>
        <v>0.00342523267272266</v>
      </c>
      <c r="AK129" s="56" t="n">
        <v>1.7</v>
      </c>
      <c r="AL129" s="14" t="n">
        <f aca="false">F$16/AK129</f>
        <v>0.21906829726856</v>
      </c>
      <c r="AM129" s="13" t="n">
        <f aca="false">I$16/$AK129</f>
        <v>0.376642810524112</v>
      </c>
      <c r="AN129" s="13" t="n">
        <f aca="false">L$16/$D129</f>
        <v>0.121667140204102</v>
      </c>
      <c r="AO129" s="13" t="n">
        <f aca="false">O$16/$D129</f>
        <v>0.114125233630078</v>
      </c>
      <c r="AP129" s="13" t="n">
        <f aca="false">R$16/$D129</f>
        <v>0.171530193963052</v>
      </c>
      <c r="AQ129" s="13" t="n">
        <f aca="false">U$16/$D129</f>
        <v>0.0885313954935598</v>
      </c>
      <c r="AR129" s="13" t="n">
        <f aca="false">X$16/$D129</f>
        <v>0.128930225496072</v>
      </c>
    </row>
    <row r="130" customFormat="false" ht="15" hidden="false" customHeight="false" outlineLevel="0" collapsed="false">
      <c r="D130" s="56" t="n">
        <v>1.75</v>
      </c>
      <c r="E130" s="14" t="n">
        <f aca="false">D$19/D130</f>
        <v>0.0206817627805102</v>
      </c>
      <c r="F130" s="13" t="n">
        <f aca="false">G$19/$D130</f>
        <v>0.00447120497027878</v>
      </c>
      <c r="G130" s="13" t="n">
        <f aca="false">J$19/$D130</f>
        <v>0.00303238810038323</v>
      </c>
      <c r="H130" s="13" t="n">
        <f aca="false">M$19/$D130</f>
        <v>0.00519339291618983</v>
      </c>
      <c r="I130" s="13" t="n">
        <f aca="false">P$19/$D130</f>
        <v>0.00458777251099901</v>
      </c>
      <c r="J130" s="13" t="n">
        <f aca="false">S$19/$D130</f>
        <v>0.0181379326233107</v>
      </c>
      <c r="K130" s="13" t="n">
        <f aca="false">V$19/$D130</f>
        <v>0.0175771877900836</v>
      </c>
      <c r="M130" s="56" t="n">
        <v>1.75</v>
      </c>
      <c r="N130" s="14" t="n">
        <f aca="false">F$19/M130</f>
        <v>0.00454782218210172</v>
      </c>
      <c r="O130" s="13" t="n">
        <f aca="false">I$19/$D130</f>
        <v>0.00223560248513939</v>
      </c>
      <c r="P130" s="13" t="n">
        <f aca="false">L$19/$D130</f>
        <v>0.000830296741771599</v>
      </c>
      <c r="Q130" s="13" t="n">
        <f aca="false">O$19/$D130</f>
        <v>0.00169506574347862</v>
      </c>
      <c r="R130" s="13" t="n">
        <f aca="false">R$19/$D130</f>
        <v>0.00121862707323411</v>
      </c>
      <c r="S130" s="13" t="n">
        <f aca="false">U$19/$D130</f>
        <v>0.000973606721330793</v>
      </c>
      <c r="T130" s="13" t="n">
        <f aca="false">X$19/$D130</f>
        <v>0.00332736888207344</v>
      </c>
      <c r="AK130" s="56" t="n">
        <v>1.75</v>
      </c>
      <c r="AL130" s="14" t="n">
        <f aca="false">F$16/AK130</f>
        <v>0.212809203060887</v>
      </c>
      <c r="AM130" s="13" t="n">
        <f aca="false">I$16/$AK130</f>
        <v>0.36588158736628</v>
      </c>
      <c r="AN130" s="13" t="n">
        <f aca="false">L$16/$D130</f>
        <v>0.11819093619827</v>
      </c>
      <c r="AO130" s="13" t="n">
        <f aca="false">O$16/$D130</f>
        <v>0.110864512669219</v>
      </c>
      <c r="AP130" s="13" t="n">
        <f aca="false">R$16/$D130</f>
        <v>0.166629331278394</v>
      </c>
      <c r="AQ130" s="13" t="n">
        <f aca="false">U$16/$D130</f>
        <v>0.0860019270508867</v>
      </c>
      <c r="AR130" s="13" t="n">
        <f aca="false">X$16/$D130</f>
        <v>0.125246504767612</v>
      </c>
    </row>
    <row r="131" customFormat="false" ht="15" hidden="false" customHeight="false" outlineLevel="0" collapsed="false">
      <c r="D131" s="56" t="n">
        <v>1.8</v>
      </c>
      <c r="E131" s="14" t="n">
        <f aca="false">D$19/D131</f>
        <v>0.0201072693699405</v>
      </c>
      <c r="F131" s="13" t="n">
        <f aca="false">G$19/$D131</f>
        <v>0.00434700483221548</v>
      </c>
      <c r="G131" s="13" t="n">
        <f aca="false">J$19/$D131</f>
        <v>0.00294815509759481</v>
      </c>
      <c r="H131" s="13" t="n">
        <f aca="false">M$19/$D131</f>
        <v>0.00504913200185122</v>
      </c>
      <c r="I131" s="13" t="n">
        <f aca="false">P$19/$D131</f>
        <v>0.00446033438569348</v>
      </c>
      <c r="J131" s="13" t="n">
        <f aca="false">S$19/$D131</f>
        <v>0.0176341011615521</v>
      </c>
      <c r="K131" s="13" t="n">
        <f aca="false">V$19/$D131</f>
        <v>0.0170889325736924</v>
      </c>
      <c r="M131" s="56" t="n">
        <v>1.8</v>
      </c>
      <c r="N131" s="14" t="n">
        <f aca="false">F$19/M131</f>
        <v>0.00442149378815445</v>
      </c>
      <c r="O131" s="13" t="n">
        <f aca="false">I$19/$D131</f>
        <v>0.00217350241610774</v>
      </c>
      <c r="P131" s="13" t="n">
        <f aca="false">L$19/$D131</f>
        <v>0.000807232943389055</v>
      </c>
      <c r="Q131" s="13" t="n">
        <f aca="false">O$19/$D131</f>
        <v>0.00164798058393755</v>
      </c>
      <c r="R131" s="13" t="n">
        <f aca="false">R$19/$D131</f>
        <v>0.00118477632119983</v>
      </c>
      <c r="S131" s="13" t="n">
        <f aca="false">U$19/$D131</f>
        <v>0.000946562090182715</v>
      </c>
      <c r="T131" s="13" t="n">
        <f aca="false">X$19/$D131</f>
        <v>0.00323494196868251</v>
      </c>
      <c r="AK131" s="56" t="n">
        <v>1.8</v>
      </c>
      <c r="AL131" s="14" t="n">
        <f aca="false">F$16/AK131</f>
        <v>0.206897836309196</v>
      </c>
      <c r="AM131" s="13" t="n">
        <f aca="false">I$16/$AK131</f>
        <v>0.355718209939439</v>
      </c>
      <c r="AN131" s="13" t="n">
        <f aca="false">L$16/$D131</f>
        <v>0.114907854637207</v>
      </c>
      <c r="AO131" s="13" t="n">
        <f aca="false">O$16/$D131</f>
        <v>0.107784942872852</v>
      </c>
      <c r="AP131" s="13" t="n">
        <f aca="false">R$16/$D131</f>
        <v>0.162000738742883</v>
      </c>
      <c r="AQ131" s="13" t="n">
        <f aca="false">U$16/$D131</f>
        <v>0.0836129846328065</v>
      </c>
      <c r="AR131" s="13" t="n">
        <f aca="false">X$16/$D131</f>
        <v>0.121767435190734</v>
      </c>
    </row>
    <row r="132" customFormat="false" ht="15" hidden="false" customHeight="false" outlineLevel="0" collapsed="false">
      <c r="D132" s="56" t="n">
        <v>1.85</v>
      </c>
      <c r="E132" s="14" t="n">
        <f aca="false">D$19/D132</f>
        <v>0.0195638296572394</v>
      </c>
      <c r="F132" s="13" t="n">
        <f aca="false">G$19/$D132</f>
        <v>0.00422951821512857</v>
      </c>
      <c r="G132" s="13" t="n">
        <f aca="false">J$19/$D132</f>
        <v>0.00286847523009225</v>
      </c>
      <c r="H132" s="13" t="n">
        <f aca="false">M$19/$D132</f>
        <v>0.00491266897477416</v>
      </c>
      <c r="I132" s="13" t="n">
        <f aca="false">P$19/$D132</f>
        <v>0.00433978480770176</v>
      </c>
      <c r="J132" s="13" t="n">
        <f aca="false">S$19/$D132</f>
        <v>0.0171575038328615</v>
      </c>
      <c r="K132" s="13" t="n">
        <f aca="false">V$19/$D132</f>
        <v>0.0166270695311602</v>
      </c>
      <c r="M132" s="56" t="n">
        <v>1.85</v>
      </c>
      <c r="N132" s="14" t="n">
        <f aca="false">F$19/M132</f>
        <v>0.00430199395604217</v>
      </c>
      <c r="O132" s="13" t="n">
        <f aca="false">I$19/$D132</f>
        <v>0.00211475910756429</v>
      </c>
      <c r="P132" s="13" t="n">
        <f aca="false">L$19/$D132</f>
        <v>0.000785415836810972</v>
      </c>
      <c r="Q132" s="13" t="n">
        <f aca="false">O$19/$D132</f>
        <v>0.00160344056815546</v>
      </c>
      <c r="R132" s="13" t="n">
        <f aca="false">R$19/$D132</f>
        <v>0.00115275533954578</v>
      </c>
      <c r="S132" s="13" t="n">
        <f aca="false">U$19/$D132</f>
        <v>0.000920979330988588</v>
      </c>
      <c r="T132" s="13" t="n">
        <f aca="false">X$19/$D132</f>
        <v>0.00314751110466407</v>
      </c>
      <c r="AK132" s="56" t="n">
        <v>1.85</v>
      </c>
      <c r="AL132" s="14" t="n">
        <f aca="false">F$16/AK132</f>
        <v>0.201306002895434</v>
      </c>
      <c r="AM132" s="13" t="n">
        <f aca="false">I$16/$AK132</f>
        <v>0.3461042042654</v>
      </c>
      <c r="AN132" s="13" t="n">
        <f aca="false">L$16/$D132</f>
        <v>0.11180223694431</v>
      </c>
      <c r="AO132" s="13" t="n">
        <f aca="false">O$16/$D132</f>
        <v>0.104871836308721</v>
      </c>
      <c r="AP132" s="13" t="n">
        <f aca="false">R$16/$D132</f>
        <v>0.15762234039848</v>
      </c>
      <c r="AQ132" s="13" t="n">
        <f aca="false">U$16/$D132</f>
        <v>0.0813531742373252</v>
      </c>
      <c r="AR132" s="13" t="n">
        <f aca="false">X$16/$D132</f>
        <v>0.118476423428822</v>
      </c>
    </row>
    <row r="133" customFormat="false" ht="15" hidden="false" customHeight="false" outlineLevel="0" collapsed="false">
      <c r="D133" s="56" t="n">
        <v>1.9</v>
      </c>
      <c r="E133" s="14" t="n">
        <f aca="false">D$19/D133</f>
        <v>0.0190489920346805</v>
      </c>
      <c r="F133" s="13" t="n">
        <f aca="false">G$19/$D133</f>
        <v>0.00411821510420414</v>
      </c>
      <c r="G133" s="13" t="n">
        <f aca="false">J$19/$D133</f>
        <v>0.00279298903982666</v>
      </c>
      <c r="H133" s="13" t="n">
        <f aca="false">M$19/$D133</f>
        <v>0.0047833882122801</v>
      </c>
      <c r="I133" s="13" t="n">
        <f aca="false">P$19/$D133</f>
        <v>0.00422557994434119</v>
      </c>
      <c r="J133" s="13" t="n">
        <f aca="false">S$19/$D133</f>
        <v>0.016705990574102</v>
      </c>
      <c r="K133" s="13" t="n">
        <f aca="false">V$19/$D133</f>
        <v>0.0161895150698139</v>
      </c>
      <c r="M133" s="56" t="n">
        <v>1.9</v>
      </c>
      <c r="N133" s="14" t="n">
        <f aca="false">F$19/M133</f>
        <v>0.0041887835887779</v>
      </c>
      <c r="O133" s="13" t="n">
        <f aca="false">I$19/$D133</f>
        <v>0.00205910755210207</v>
      </c>
      <c r="P133" s="13" t="n">
        <f aca="false">L$19/$D133</f>
        <v>0.000764746999000157</v>
      </c>
      <c r="Q133" s="13" t="n">
        <f aca="false">O$19/$D133</f>
        <v>0.00156124476373031</v>
      </c>
      <c r="R133" s="13" t="n">
        <f aca="false">R$19/$D133</f>
        <v>0.00112241967271563</v>
      </c>
      <c r="S133" s="13" t="n">
        <f aca="false">U$19/$D133</f>
        <v>0.000896743032804678</v>
      </c>
      <c r="T133" s="13" t="n">
        <f aca="false">X$19/$D133</f>
        <v>0.00306468186506764</v>
      </c>
      <c r="AK133" s="56" t="n">
        <v>1.9</v>
      </c>
      <c r="AL133" s="14" t="n">
        <f aca="false">F$16/AK133</f>
        <v>0.196008476503449</v>
      </c>
      <c r="AM133" s="13" t="n">
        <f aca="false">I$16/$AK133</f>
        <v>0.336996198889995</v>
      </c>
      <c r="AN133" s="13" t="n">
        <f aca="false">L$16/$D133</f>
        <v>0.108860072814196</v>
      </c>
      <c r="AO133" s="13" t="n">
        <f aca="false">O$16/$D133</f>
        <v>0.102112051142702</v>
      </c>
      <c r="AP133" s="13" t="n">
        <f aca="false">R$16/$D133</f>
        <v>0.153474384072205</v>
      </c>
      <c r="AQ133" s="13" t="n">
        <f aca="false">U$16/$D133</f>
        <v>0.0792123012310799</v>
      </c>
      <c r="AR133" s="13" t="n">
        <f aca="false">X$16/$D133</f>
        <v>0.115358622812275</v>
      </c>
    </row>
    <row r="134" customFormat="false" ht="15" hidden="false" customHeight="false" outlineLevel="0" collapsed="false">
      <c r="D134" s="56" t="n">
        <v>1.95</v>
      </c>
      <c r="E134" s="14" t="n">
        <f aca="false">D$19/D134</f>
        <v>0.0185605563414835</v>
      </c>
      <c r="F134" s="13" t="n">
        <f aca="false">G$19/$D134</f>
        <v>0.00401261984512198</v>
      </c>
      <c r="G134" s="13" t="n">
        <f aca="false">J$19/$D134</f>
        <v>0.00272137393624136</v>
      </c>
      <c r="H134" s="13" t="n">
        <f aca="false">M$19/$D134</f>
        <v>0.00466073723247805</v>
      </c>
      <c r="I134" s="13" t="n">
        <f aca="false">P$19/$D134</f>
        <v>0.00411723174064013</v>
      </c>
      <c r="J134" s="13" t="n">
        <f aca="false">S$19/$D134</f>
        <v>0.0162776318414327</v>
      </c>
      <c r="K134" s="13" t="n">
        <f aca="false">V$19/$D134</f>
        <v>0.015774399298793</v>
      </c>
      <c r="M134" s="56" t="n">
        <v>1.95</v>
      </c>
      <c r="N134" s="14" t="n">
        <f aca="false">F$19/M134</f>
        <v>0.00408137888137334</v>
      </c>
      <c r="O134" s="13" t="n">
        <f aca="false">I$19/$D134</f>
        <v>0.00200630992256099</v>
      </c>
      <c r="P134" s="13" t="n">
        <f aca="false">L$19/$D134</f>
        <v>0.000745138101589897</v>
      </c>
      <c r="Q134" s="13" t="n">
        <f aca="false">O$19/$D134</f>
        <v>0.00152121284671159</v>
      </c>
      <c r="R134" s="13" t="n">
        <f aca="false">R$19/$D134</f>
        <v>0.00109363968110754</v>
      </c>
      <c r="S134" s="13" t="n">
        <f aca="false">U$19/$D134</f>
        <v>0.000873749621707122</v>
      </c>
      <c r="T134" s="13" t="n">
        <f aca="false">X$19/$D134</f>
        <v>0.00298610027878386</v>
      </c>
      <c r="AK134" s="56" t="n">
        <v>1.95</v>
      </c>
      <c r="AL134" s="14" t="n">
        <f aca="false">F$16/AK134</f>
        <v>0.190982618131565</v>
      </c>
      <c r="AM134" s="13" t="n">
        <f aca="false">I$16/$AK134</f>
        <v>0.328355270713329</v>
      </c>
      <c r="AN134" s="13" t="n">
        <f aca="false">L$16/$D134</f>
        <v>0.106068788895884</v>
      </c>
      <c r="AO134" s="13" t="n">
        <f aca="false">O$16/$D134</f>
        <v>0.0994937934210939</v>
      </c>
      <c r="AP134" s="13" t="n">
        <f aca="false">R$16/$D134</f>
        <v>0.149539143454969</v>
      </c>
      <c r="AQ134" s="13" t="n">
        <f aca="false">U$16/$D134</f>
        <v>0.0771812165841291</v>
      </c>
      <c r="AR134" s="13" t="n">
        <f aca="false">X$16/$D134</f>
        <v>0.112400709406832</v>
      </c>
    </row>
    <row r="135" customFormat="false" ht="15" hidden="false" customHeight="false" outlineLevel="0" collapsed="false">
      <c r="D135" s="56" t="n">
        <v>2</v>
      </c>
      <c r="E135" s="14" t="n">
        <f aca="false">D$19/D135</f>
        <v>0.0180965424329464</v>
      </c>
      <c r="F135" s="13" t="n">
        <f aca="false">G$19/$D135</f>
        <v>0.00391230434899393</v>
      </c>
      <c r="G135" s="13" t="n">
        <f aca="false">J$19/$D135</f>
        <v>0.00265333958783533</v>
      </c>
      <c r="H135" s="13" t="n">
        <f aca="false">M$19/$D135</f>
        <v>0.0045442188016661</v>
      </c>
      <c r="I135" s="13" t="n">
        <f aca="false">P$19/$D135</f>
        <v>0.00401430094712413</v>
      </c>
      <c r="J135" s="13" t="n">
        <f aca="false">S$19/$D135</f>
        <v>0.0158706910453969</v>
      </c>
      <c r="K135" s="13" t="n">
        <f aca="false">V$19/$D135</f>
        <v>0.0153800393163232</v>
      </c>
      <c r="M135" s="56" t="n">
        <v>2</v>
      </c>
      <c r="N135" s="14" t="n">
        <f aca="false">F$19/M135</f>
        <v>0.003979344409339</v>
      </c>
      <c r="O135" s="13" t="n">
        <f aca="false">I$19/$D135</f>
        <v>0.00195615217449697</v>
      </c>
      <c r="P135" s="13" t="n">
        <f aca="false">L$19/$D135</f>
        <v>0.000726509649050149</v>
      </c>
      <c r="Q135" s="13" t="n">
        <f aca="false">O$19/$D135</f>
        <v>0.0014831825255438</v>
      </c>
      <c r="R135" s="13" t="n">
        <f aca="false">R$19/$D135</f>
        <v>0.00106629868907985</v>
      </c>
      <c r="S135" s="13" t="n">
        <f aca="false">U$19/$D135</f>
        <v>0.000851905881164444</v>
      </c>
      <c r="T135" s="13" t="n">
        <f aca="false">X$19/$D135</f>
        <v>0.00291144777181426</v>
      </c>
      <c r="AK135" s="56" t="n">
        <v>2</v>
      </c>
      <c r="AL135" s="14" t="n">
        <f aca="false">F$16/AK135</f>
        <v>0.186208052678276</v>
      </c>
      <c r="AM135" s="13" t="n">
        <f aca="false">I$16/$AK135</f>
        <v>0.320146388945495</v>
      </c>
      <c r="AN135" s="13" t="n">
        <f aca="false">L$16/$D135</f>
        <v>0.103417069173486</v>
      </c>
      <c r="AO135" s="13" t="n">
        <f aca="false">O$16/$D135</f>
        <v>0.0970064485855666</v>
      </c>
      <c r="AP135" s="13" t="n">
        <f aca="false">R$16/$D135</f>
        <v>0.145800664868594</v>
      </c>
      <c r="AQ135" s="13" t="n">
        <f aca="false">U$16/$D135</f>
        <v>0.0752516861695259</v>
      </c>
      <c r="AR135" s="13" t="n">
        <f aca="false">X$16/$D135</f>
        <v>0.109590691671661</v>
      </c>
    </row>
    <row r="139" customFormat="false" ht="15" hidden="false" customHeight="false" outlineLevel="0" collapsed="false">
      <c r="D139" s="0" t="n">
        <f aca="false">C139+3</f>
        <v>3</v>
      </c>
      <c r="E139" s="0" t="n">
        <f aca="false">D139+3</f>
        <v>6</v>
      </c>
      <c r="F139" s="0" t="n">
        <f aca="false">E139+3</f>
        <v>9</v>
      </c>
      <c r="G139" s="0" t="n">
        <f aca="false">F139+3</f>
        <v>12</v>
      </c>
      <c r="H139" s="0" t="n">
        <f aca="false">G139+3</f>
        <v>15</v>
      </c>
      <c r="I139" s="0" t="n">
        <f aca="false">H139+3</f>
        <v>18</v>
      </c>
    </row>
    <row r="140" customFormat="false" ht="15" hidden="false" customHeight="false" outlineLevel="0" collapsed="false">
      <c r="B140" s="0" t="s">
        <v>255</v>
      </c>
      <c r="C140" s="0" t="str">
        <f aca="true" t="array" ref="C140:C140">OFFSET($D$6,,C139,,)</f>
        <v>NaNMC</v>
      </c>
      <c r="D140" s="0" t="str">
        <f aca="true" t="array" ref="D140:D140">OFFSET($D$6,,D139,,)</f>
        <v>NaMVP</v>
      </c>
      <c r="E140" s="0" t="str">
        <f aca="true" t="array" ref="E140:E140">OFFSET($D$6,,E139,,)</f>
        <v>NaMMO</v>
      </c>
      <c r="F140" s="0" t="str">
        <f aca="true" t="array" ref="F140:F140">OFFSET($D$6,,F139,,)</f>
        <v>NaNMMT</v>
      </c>
      <c r="G140" s="0" t="str">
        <f aca="true" t="array" ref="G140:G140">OFFSET($D$6,,G139,,)</f>
        <v>NaPBA</v>
      </c>
      <c r="H140" s="0" t="str">
        <f aca="true" t="array" ref="H140:H140">OFFSET($D$6,,H139,,)</f>
        <v>LiNMC</v>
      </c>
      <c r="I140" s="0" t="str">
        <f aca="true" t="array" ref="I140:I140">OFFSET($D$6,,I139,,)</f>
        <v>LiFP</v>
      </c>
    </row>
    <row r="143" customFormat="false" ht="3" hidden="false" customHeight="true" outlineLevel="0" collapsed="false">
      <c r="A143" s="44"/>
    </row>
    <row r="145" customFormat="false" ht="15" hidden="false" customHeight="false" outlineLevel="0" collapsed="false">
      <c r="A145" s="6" t="s">
        <v>256</v>
      </c>
      <c r="D145" s="13" t="s">
        <v>257</v>
      </c>
      <c r="E145" s="13" t="n">
        <f aca="false">E84</f>
        <v>136.31</v>
      </c>
      <c r="F145" s="13" t="n">
        <f aca="false">F84</f>
        <v>152.467172326988</v>
      </c>
      <c r="G145" s="13" t="n">
        <f aca="false">G84</f>
        <v>157.08</v>
      </c>
      <c r="H145" s="13" t="n">
        <f aca="false">H84</f>
        <v>171.910126159296</v>
      </c>
      <c r="I145" s="13" t="n">
        <f aca="false">I84</f>
        <v>124.1</v>
      </c>
      <c r="J145" s="13" t="n">
        <f aca="false">J84</f>
        <v>272.114782702884</v>
      </c>
      <c r="K145" s="13" t="n">
        <f aca="false">K84</f>
        <v>197.41872402426</v>
      </c>
      <c r="L145" s="13" t="s">
        <v>64</v>
      </c>
    </row>
    <row r="147" customFormat="false" ht="15" hidden="false" customHeight="false" outlineLevel="0" collapsed="false">
      <c r="D147" s="6" t="s">
        <v>75</v>
      </c>
      <c r="M147" s="6" t="s">
        <v>86</v>
      </c>
    </row>
    <row r="148" customFormat="false" ht="15" hidden="false" customHeight="false" outlineLevel="0" collapsed="false">
      <c r="D148" s="53" t="s">
        <v>243</v>
      </c>
      <c r="E148" s="31" t="str">
        <f aca="false">E86</f>
        <v>NaNMC</v>
      </c>
      <c r="F148" s="31" t="str">
        <f aca="false">F86</f>
        <v>NaMVP</v>
      </c>
      <c r="G148" s="31" t="str">
        <f aca="false">G86</f>
        <v>NaMMO</v>
      </c>
      <c r="H148" s="31" t="str">
        <f aca="false">H86</f>
        <v>NaNMMT</v>
      </c>
      <c r="I148" s="31" t="str">
        <f aca="false">I86</f>
        <v>NaPBA</v>
      </c>
      <c r="J148" s="31" t="str">
        <f aca="false">J86</f>
        <v>LiNMC</v>
      </c>
      <c r="K148" s="31" t="str">
        <f aca="false">K86</f>
        <v>LiFP</v>
      </c>
      <c r="M148" s="53" t="s">
        <v>243</v>
      </c>
      <c r="N148" s="31" t="str">
        <f aca="false">N86</f>
        <v>NaNMC</v>
      </c>
      <c r="O148" s="31" t="str">
        <f aca="false">O86</f>
        <v>NaMVP</v>
      </c>
      <c r="P148" s="31" t="str">
        <f aca="false">P86</f>
        <v>NaMMO</v>
      </c>
      <c r="Q148" s="31" t="str">
        <f aca="false">Q86</f>
        <v>NaNMMT</v>
      </c>
      <c r="R148" s="31" t="str">
        <f aca="false">R86</f>
        <v>NaPBA</v>
      </c>
      <c r="S148" s="31" t="str">
        <f aca="false">S86</f>
        <v>LiNMC</v>
      </c>
      <c r="T148" s="31" t="str">
        <f aca="false">T86</f>
        <v>LiFP</v>
      </c>
    </row>
    <row r="149" customFormat="false" ht="15" hidden="false" customHeight="false" outlineLevel="0" collapsed="false">
      <c r="D149" s="56" t="n">
        <v>1</v>
      </c>
      <c r="E149" s="14" t="n">
        <f aca="false">$D$17+$E$17*$D149</f>
        <v>54.7534419972167</v>
      </c>
      <c r="F149" s="13" t="n">
        <f aca="false">$G$17+$H$17*$D149</f>
        <v>81.3296769253994</v>
      </c>
      <c r="G149" s="13" t="n">
        <f aca="false">$J$17+$K$17*$D149</f>
        <v>45.9958944541338</v>
      </c>
      <c r="H149" s="13" t="n">
        <f aca="false">$M$17+$N$17*$D149</f>
        <v>37.259880265211</v>
      </c>
      <c r="I149" s="13" t="n">
        <f aca="false">$P$17+$Q$17*$D149</f>
        <v>73.9375901649627</v>
      </c>
      <c r="J149" s="13" t="n">
        <f aca="false">$S$17+$T$17*$D149</f>
        <v>27.4195688994375</v>
      </c>
      <c r="K149" s="13" t="n">
        <f aca="false">$V$17+$W$17*$D149</f>
        <v>43.0456287215881</v>
      </c>
      <c r="M149" s="56" t="n">
        <v>1</v>
      </c>
      <c r="N149" s="14" t="n">
        <f aca="false">$D$19+$E$19*$D149</f>
        <v>0.00795868881867801</v>
      </c>
      <c r="O149" s="13" t="n">
        <f aca="false">$G$19+$H$19*$D149</f>
        <v>0.00391230434899393</v>
      </c>
      <c r="P149" s="13" t="n">
        <f aca="false">$J$19+$K$19*$D149</f>
        <v>0.0014530192981003</v>
      </c>
      <c r="Q149" s="13" t="n">
        <f aca="false">$M$19+$N$19*$D149</f>
        <v>0.00296636505108759</v>
      </c>
      <c r="R149" s="13" t="n">
        <f aca="false">$P$19+$Q$19*$D149</f>
        <v>0.0021325973781597</v>
      </c>
      <c r="S149" s="13" t="n">
        <f aca="false">$S$19+$T$19*$D149</f>
        <v>0.00170381176232889</v>
      </c>
      <c r="T149" s="13" t="n">
        <f aca="false">$V$19+$W$19*$D149</f>
        <v>0.00582289554362852</v>
      </c>
    </row>
    <row r="150" customFormat="false" ht="15" hidden="false" customHeight="false" outlineLevel="0" collapsed="false">
      <c r="D150" s="56" t="n">
        <v>0.9</v>
      </c>
      <c r="E150" s="14" t="n">
        <f aca="false">$D$17+$E$17*$D150</f>
        <v>57.9433792220383</v>
      </c>
      <c r="F150" s="13" t="n">
        <f aca="false">$G$17+$H$17*$D150</f>
        <v>82.1618493011036</v>
      </c>
      <c r="G150" s="13" t="n">
        <f aca="false">$J$17+$K$17*$D150</f>
        <v>46.6298404564197</v>
      </c>
      <c r="H150" s="13" t="n">
        <f aca="false">$M$17+$N$17*$D150</f>
        <v>38.5938104487801</v>
      </c>
      <c r="I150" s="13" t="n">
        <f aca="false">$P$17+$Q$17*$D150</f>
        <v>75.2485604967697</v>
      </c>
      <c r="J150" s="13" t="n">
        <f aca="false">$S$17+$T$17*$D150</f>
        <v>29.1580563863367</v>
      </c>
      <c r="K150" s="13" t="n">
        <f aca="false">$V$17+$W$17*$D150</f>
        <v>43.7000019252406</v>
      </c>
      <c r="M150" s="56" t="n">
        <v>0.9</v>
      </c>
      <c r="N150" s="14" t="n">
        <f aca="false">$D$19+$E$19*$D150</f>
        <v>0.0107821284233995</v>
      </c>
      <c r="O150" s="13" t="n">
        <f aca="false">$G$19+$H$19*$D150</f>
        <v>0.00430353478389333</v>
      </c>
      <c r="P150" s="13" t="n">
        <f aca="false">$J$19+$K$19*$D150</f>
        <v>0.00183838528585733</v>
      </c>
      <c r="Q150" s="13" t="n">
        <f aca="false">$M$19+$N$19*$D150</f>
        <v>0.00357857230631205</v>
      </c>
      <c r="R150" s="13" t="n">
        <f aca="false">$P$19+$Q$19*$D150</f>
        <v>0.00272219782976855</v>
      </c>
      <c r="S150" s="13" t="n">
        <f aca="false">$S$19+$T$19*$D150</f>
        <v>0.00470756879517537</v>
      </c>
      <c r="T150" s="13" t="n">
        <f aca="false">$V$19+$W$19*$D150</f>
        <v>0.0083166138525303</v>
      </c>
    </row>
    <row r="151" customFormat="false" ht="15" hidden="false" customHeight="false" outlineLevel="0" collapsed="false">
      <c r="D151" s="56" t="n">
        <v>0.8</v>
      </c>
      <c r="E151" s="14" t="n">
        <f aca="false">$D$17+$E$17*$D151</f>
        <v>61.1333164468599</v>
      </c>
      <c r="F151" s="13" t="n">
        <f aca="false">$G$17+$H$17*$D151</f>
        <v>82.9940216768078</v>
      </c>
      <c r="G151" s="13" t="n">
        <f aca="false">$J$17+$K$17*$D151</f>
        <v>47.2637864587057</v>
      </c>
      <c r="H151" s="13" t="n">
        <f aca="false">$M$17+$N$17*$D151</f>
        <v>39.9277406323492</v>
      </c>
      <c r="I151" s="13" t="n">
        <f aca="false">$P$17+$Q$17*$D151</f>
        <v>76.5595308285768</v>
      </c>
      <c r="J151" s="13" t="n">
        <f aca="false">$S$17+$T$17*$D151</f>
        <v>30.896543873236</v>
      </c>
      <c r="K151" s="13" t="n">
        <f aca="false">$V$17+$W$17*$D151</f>
        <v>44.354375128893</v>
      </c>
      <c r="M151" s="56" t="n">
        <v>0.8</v>
      </c>
      <c r="N151" s="14" t="n">
        <f aca="false">$D$19+$E$19*$D151</f>
        <v>0.013605568028121</v>
      </c>
      <c r="O151" s="13" t="n">
        <f aca="false">$G$19+$H$19*$D151</f>
        <v>0.00469476521879272</v>
      </c>
      <c r="P151" s="13" t="n">
        <f aca="false">$J$19+$K$19*$D151</f>
        <v>0.00222375127361437</v>
      </c>
      <c r="Q151" s="13" t="n">
        <f aca="false">$M$19+$N$19*$D151</f>
        <v>0.00419077956153651</v>
      </c>
      <c r="R151" s="13" t="n">
        <f aca="false">$P$19+$Q$19*$D151</f>
        <v>0.00331179828137741</v>
      </c>
      <c r="S151" s="13" t="n">
        <f aca="false">$S$19+$T$19*$D151</f>
        <v>0.00771132582802185</v>
      </c>
      <c r="T151" s="13" t="n">
        <f aca="false">$V$19+$W$19*$D151</f>
        <v>0.0108103321614321</v>
      </c>
    </row>
    <row r="152" customFormat="false" ht="15" hidden="false" customHeight="false" outlineLevel="0" collapsed="false">
      <c r="D152" s="56" t="n">
        <v>0.7</v>
      </c>
      <c r="E152" s="14" t="n">
        <f aca="false">$D$17+$E$17*$D152</f>
        <v>64.3232536716815</v>
      </c>
      <c r="F152" s="13" t="n">
        <f aca="false">$G$17+$H$17*$D152</f>
        <v>83.8261940525121</v>
      </c>
      <c r="G152" s="13" t="n">
        <f aca="false">$J$17+$K$17*$D152</f>
        <v>47.8977324609916</v>
      </c>
      <c r="H152" s="13" t="n">
        <f aca="false">$M$17+$N$17*$D152</f>
        <v>41.2616708159182</v>
      </c>
      <c r="I152" s="13" t="n">
        <f aca="false">$P$17+$Q$17*$D152</f>
        <v>77.8705011603839</v>
      </c>
      <c r="J152" s="13" t="n">
        <f aca="false">$S$17+$T$17*$D152</f>
        <v>32.6350313601352</v>
      </c>
      <c r="K152" s="13" t="n">
        <f aca="false">$V$17+$W$17*$D152</f>
        <v>45.0087483325454</v>
      </c>
      <c r="M152" s="56" t="n">
        <v>0.7</v>
      </c>
      <c r="N152" s="14" t="n">
        <f aca="false">$D$19+$E$19*$D152</f>
        <v>0.0164290076328425</v>
      </c>
      <c r="O152" s="13" t="n">
        <f aca="false">$G$19+$H$19*$D152</f>
        <v>0.00508599565369211</v>
      </c>
      <c r="P152" s="13" t="n">
        <f aca="false">$J$19+$K$19*$D152</f>
        <v>0.00260911726137141</v>
      </c>
      <c r="Q152" s="13" t="n">
        <f aca="false">$M$19+$N$19*$D152</f>
        <v>0.00480298681676097</v>
      </c>
      <c r="R152" s="13" t="n">
        <f aca="false">$P$19+$Q$19*$D152</f>
        <v>0.00390139873298627</v>
      </c>
      <c r="S152" s="13" t="n">
        <f aca="false">$S$19+$T$19*$D152</f>
        <v>0.0107150828608683</v>
      </c>
      <c r="T152" s="13" t="n">
        <f aca="false">$V$19+$W$19*$D152</f>
        <v>0.0133040504703339</v>
      </c>
    </row>
    <row r="153" customFormat="false" ht="15" hidden="false" customHeight="false" outlineLevel="0" collapsed="false">
      <c r="D153" s="56" t="n">
        <v>0.6</v>
      </c>
      <c r="E153" s="14" t="n">
        <f aca="false">$D$17+$E$17*$D153</f>
        <v>67.5131908965032</v>
      </c>
      <c r="F153" s="13" t="n">
        <f aca="false">$G$17+$H$17*$D153</f>
        <v>84.6583664282163</v>
      </c>
      <c r="G153" s="13" t="n">
        <f aca="false">$J$17+$K$17*$D153</f>
        <v>48.5316784632776</v>
      </c>
      <c r="H153" s="13" t="n">
        <f aca="false">$M$17+$N$17*$D153</f>
        <v>42.5956009994873</v>
      </c>
      <c r="I153" s="13" t="n">
        <f aca="false">$P$17+$Q$17*$D153</f>
        <v>79.1814714921909</v>
      </c>
      <c r="J153" s="13" t="n">
        <f aca="false">$S$17+$T$17*$D153</f>
        <v>34.3735188470345</v>
      </c>
      <c r="K153" s="13" t="n">
        <f aca="false">$V$17+$W$17*$D153</f>
        <v>45.6631215361978</v>
      </c>
      <c r="M153" s="56" t="n">
        <v>0.6</v>
      </c>
      <c r="N153" s="14" t="n">
        <f aca="false">$D$19+$E$19*$D153</f>
        <v>0.019252447237564</v>
      </c>
      <c r="O153" s="13" t="n">
        <f aca="false">$G$19+$H$19*$D153</f>
        <v>0.00547722608859151</v>
      </c>
      <c r="P153" s="13" t="n">
        <f aca="false">$J$19+$K$19*$D153</f>
        <v>0.00299448324912844</v>
      </c>
      <c r="Q153" s="13" t="n">
        <f aca="false">$M$19+$N$19*$D153</f>
        <v>0.00541519407198544</v>
      </c>
      <c r="R153" s="13" t="n">
        <f aca="false">$P$19+$Q$19*$D153</f>
        <v>0.00449099918459512</v>
      </c>
      <c r="S153" s="13" t="n">
        <f aca="false">$S$19+$T$19*$D153</f>
        <v>0.0137188398937148</v>
      </c>
      <c r="T153" s="13" t="n">
        <f aca="false">$V$19+$W$19*$D153</f>
        <v>0.0157977687792357</v>
      </c>
    </row>
    <row r="154" customFormat="false" ht="15" hidden="false" customHeight="false" outlineLevel="0" collapsed="false">
      <c r="D154" s="56" t="n">
        <v>0.5</v>
      </c>
      <c r="E154" s="14" t="n">
        <f aca="false">$D$17+$E$17*$D154</f>
        <v>70.7031281213248</v>
      </c>
      <c r="F154" s="13" t="n">
        <f aca="false">$G$17+$H$17*$D154</f>
        <v>85.4905388039205</v>
      </c>
      <c r="G154" s="13" t="n">
        <f aca="false">$J$17+$K$17*$D154</f>
        <v>49.1656244655635</v>
      </c>
      <c r="H154" s="13" t="n">
        <f aca="false">$M$17+$N$17*$D154</f>
        <v>43.9295311830564</v>
      </c>
      <c r="I154" s="13" t="n">
        <f aca="false">$P$17+$Q$17*$D154</f>
        <v>80.492441823998</v>
      </c>
      <c r="J154" s="13" t="n">
        <f aca="false">$S$17+$T$17*$D154</f>
        <v>36.1120063339337</v>
      </c>
      <c r="K154" s="13" t="n">
        <f aca="false">$V$17+$W$17*$D154</f>
        <v>46.3174947398502</v>
      </c>
      <c r="M154" s="56" t="n">
        <v>0.5</v>
      </c>
      <c r="N154" s="14" t="n">
        <f aca="false">$D$19+$E$19*$D154</f>
        <v>0.0220758868422854</v>
      </c>
      <c r="O154" s="13" t="n">
        <f aca="false">$G$19+$H$19*$D154</f>
        <v>0.0058684565234909</v>
      </c>
      <c r="P154" s="13" t="n">
        <f aca="false">$J$19+$K$19*$D154</f>
        <v>0.00337984923688548</v>
      </c>
      <c r="Q154" s="13" t="n">
        <f aca="false">$M$19+$N$19*$D154</f>
        <v>0.0060274013272099</v>
      </c>
      <c r="R154" s="13" t="n">
        <f aca="false">$P$19+$Q$19*$D154</f>
        <v>0.00508059963620398</v>
      </c>
      <c r="S154" s="13" t="n">
        <f aca="false">$S$19+$T$19*$D154</f>
        <v>0.0167225969265613</v>
      </c>
      <c r="T154" s="13" t="n">
        <f aca="false">$V$19+$W$19*$D154</f>
        <v>0.0182914870881374</v>
      </c>
    </row>
    <row r="155" customFormat="false" ht="15" hidden="false" customHeight="false" outlineLevel="0" collapsed="false">
      <c r="D155" s="56" t="n">
        <v>0.4</v>
      </c>
      <c r="E155" s="14" t="n">
        <f aca="false">$D$17+$E$17*$D155</f>
        <v>73.8930653461464</v>
      </c>
      <c r="F155" s="13" t="n">
        <f aca="false">$G$17+$H$17*$D155</f>
        <v>86.3227111796248</v>
      </c>
      <c r="G155" s="13" t="n">
        <f aca="false">$J$17+$K$17*$D155</f>
        <v>49.7995704678495</v>
      </c>
      <c r="H155" s="13" t="n">
        <f aca="false">$M$17+$N$17*$D155</f>
        <v>45.2634613666255</v>
      </c>
      <c r="I155" s="13" t="n">
        <f aca="false">$P$17+$Q$17*$D155</f>
        <v>81.8034121558051</v>
      </c>
      <c r="J155" s="13" t="n">
        <f aca="false">$S$17+$T$17*$D155</f>
        <v>37.850493820833</v>
      </c>
      <c r="K155" s="13" t="n">
        <f aca="false">$V$17+$W$17*$D155</f>
        <v>46.9718679435026</v>
      </c>
      <c r="M155" s="56" t="n">
        <v>0.4</v>
      </c>
      <c r="N155" s="14" t="n">
        <f aca="false">$D$19+$E$19*$D155</f>
        <v>0.0248993264470069</v>
      </c>
      <c r="O155" s="13" t="n">
        <f aca="false">$G$19+$H$19*$D155</f>
        <v>0.00625968695839029</v>
      </c>
      <c r="P155" s="13" t="n">
        <f aca="false">$J$19+$K$19*$D155</f>
        <v>0.00376521522464251</v>
      </c>
      <c r="Q155" s="13" t="n">
        <f aca="false">$M$19+$N$19*$D155</f>
        <v>0.00663960858243436</v>
      </c>
      <c r="R155" s="13" t="n">
        <f aca="false">$P$19+$Q$19*$D155</f>
        <v>0.00567020008781283</v>
      </c>
      <c r="S155" s="13" t="n">
        <f aca="false">$S$19+$T$19*$D155</f>
        <v>0.0197263539594078</v>
      </c>
      <c r="T155" s="13" t="n">
        <f aca="false">$V$19+$W$19*$D155</f>
        <v>0.0207852053970392</v>
      </c>
    </row>
    <row r="156" customFormat="false" ht="15" hidden="false" customHeight="false" outlineLevel="0" collapsed="false">
      <c r="D156" s="56" t="n">
        <v>0.3</v>
      </c>
      <c r="E156" s="14" t="n">
        <f aca="false">$D$17+$E$17*$D156</f>
        <v>77.083002570968</v>
      </c>
      <c r="F156" s="13" t="n">
        <f aca="false">$G$17+$H$17*$D156</f>
        <v>87.154883555329</v>
      </c>
      <c r="G156" s="13" t="n">
        <f aca="false">$J$17+$K$17*$D156</f>
        <v>50.4335164701354</v>
      </c>
      <c r="H156" s="13" t="n">
        <f aca="false">$M$17+$N$17*$D156</f>
        <v>46.5973915501945</v>
      </c>
      <c r="I156" s="13" t="n">
        <f aca="false">$P$17+$Q$17*$D156</f>
        <v>83.1143824876121</v>
      </c>
      <c r="J156" s="13" t="n">
        <f aca="false">$S$17+$T$17*$D156</f>
        <v>39.5889813077322</v>
      </c>
      <c r="K156" s="13" t="n">
        <f aca="false">$V$17+$W$17*$D156</f>
        <v>47.626241147155</v>
      </c>
      <c r="M156" s="56" t="n">
        <v>0.3</v>
      </c>
      <c r="N156" s="14" t="n">
        <f aca="false">$D$19+$E$19*$D156</f>
        <v>0.0277227660517284</v>
      </c>
      <c r="O156" s="13" t="n">
        <f aca="false">$G$19+$H$19*$D156</f>
        <v>0.00665091739328969</v>
      </c>
      <c r="P156" s="13" t="n">
        <f aca="false">$J$19+$K$19*$D156</f>
        <v>0.00415058121239955</v>
      </c>
      <c r="Q156" s="13" t="n">
        <f aca="false">$M$19+$N$19*$D156</f>
        <v>0.00725181583765882</v>
      </c>
      <c r="R156" s="13" t="n">
        <f aca="false">$P$19+$Q$19*$D156</f>
        <v>0.00625980053942169</v>
      </c>
      <c r="S156" s="13" t="n">
        <f aca="false">$S$19+$T$19*$D156</f>
        <v>0.0227301109922543</v>
      </c>
      <c r="T156" s="13" t="n">
        <f aca="false">$V$19+$W$19*$D156</f>
        <v>0.023278923705941</v>
      </c>
    </row>
    <row r="157" customFormat="false" ht="15" hidden="false" customHeight="false" outlineLevel="0" collapsed="false">
      <c r="D157" s="56" t="n">
        <v>0.2</v>
      </c>
      <c r="E157" s="14" t="n">
        <f aca="false">$D$17+$E$17*$D157</f>
        <v>80.2729397957896</v>
      </c>
      <c r="F157" s="13" t="n">
        <f aca="false">$G$17+$H$17*$D157</f>
        <v>87.9870559310332</v>
      </c>
      <c r="G157" s="13" t="n">
        <f aca="false">$J$17+$K$17*$D157</f>
        <v>51.0674624724214</v>
      </c>
      <c r="H157" s="13" t="n">
        <f aca="false">$M$17+$N$17*$D157</f>
        <v>47.9313217337636</v>
      </c>
      <c r="I157" s="13" t="n">
        <f aca="false">$P$17+$Q$17*$D157</f>
        <v>84.4253528194192</v>
      </c>
      <c r="J157" s="13" t="n">
        <f aca="false">$S$17+$T$17*$D157</f>
        <v>41.3274687946315</v>
      </c>
      <c r="K157" s="13" t="n">
        <f aca="false">$V$17+$W$17*$D157</f>
        <v>48.2806143508074</v>
      </c>
      <c r="M157" s="56" t="n">
        <v>0.2</v>
      </c>
      <c r="N157" s="14" t="n">
        <f aca="false">$D$19+$E$19*$D157</f>
        <v>0.0305462056564499</v>
      </c>
      <c r="O157" s="13" t="n">
        <f aca="false">$G$19+$H$19*$D157</f>
        <v>0.00704214782818908</v>
      </c>
      <c r="P157" s="13" t="n">
        <f aca="false">$J$19+$K$19*$D157</f>
        <v>0.00453594720015658</v>
      </c>
      <c r="Q157" s="13" t="n">
        <f aca="false">$M$19+$N$19*$D157</f>
        <v>0.00786402309288328</v>
      </c>
      <c r="R157" s="13" t="n">
        <f aca="false">$P$19+$Q$19*$D157</f>
        <v>0.00684940099103055</v>
      </c>
      <c r="S157" s="13" t="n">
        <f aca="false">$S$19+$T$19*$D157</f>
        <v>0.0257338680251007</v>
      </c>
      <c r="T157" s="13" t="n">
        <f aca="false">$V$19+$W$19*$D157</f>
        <v>0.0257726420148428</v>
      </c>
    </row>
    <row r="158" customFormat="false" ht="15" hidden="false" customHeight="false" outlineLevel="0" collapsed="false">
      <c r="D158" s="56" t="n">
        <v>0.1</v>
      </c>
      <c r="E158" s="14" t="n">
        <f aca="false">$D$17+$E$17*$D158</f>
        <v>83.4628770206112</v>
      </c>
      <c r="F158" s="13" t="n">
        <f aca="false">$G$17+$H$17*$D158</f>
        <v>88.8192283067374</v>
      </c>
      <c r="G158" s="13" t="n">
        <f aca="false">$J$17+$K$17*$D158</f>
        <v>51.7014084747073</v>
      </c>
      <c r="H158" s="13" t="n">
        <f aca="false">$M$17+$N$17*$D158</f>
        <v>49.2652519173327</v>
      </c>
      <c r="I158" s="13" t="n">
        <f aca="false">$P$17+$Q$17*$D158</f>
        <v>85.7363231512262</v>
      </c>
      <c r="J158" s="13" t="n">
        <f aca="false">$S$17+$T$17*$D158</f>
        <v>43.0659562815307</v>
      </c>
      <c r="K158" s="13" t="n">
        <f aca="false">$V$17+$W$17*$D158</f>
        <v>48.9349875544598</v>
      </c>
      <c r="M158" s="56" t="n">
        <v>0.1</v>
      </c>
      <c r="N158" s="14" t="n">
        <f aca="false">$D$19+$E$19*$D158</f>
        <v>0.0333696452611714</v>
      </c>
      <c r="O158" s="13" t="n">
        <f aca="false">$G$19+$H$19*$D158</f>
        <v>0.00743337826308847</v>
      </c>
      <c r="P158" s="13" t="n">
        <f aca="false">$J$19+$K$19*$D158</f>
        <v>0.00492131318791362</v>
      </c>
      <c r="Q158" s="13" t="n">
        <f aca="false">$M$19+$N$19*$D158</f>
        <v>0.00847623034810774</v>
      </c>
      <c r="R158" s="13" t="n">
        <f aca="false">$P$19+$Q$19*$D158</f>
        <v>0.0074390014426394</v>
      </c>
      <c r="S158" s="13" t="n">
        <f aca="false">$S$19+$T$19*$D158</f>
        <v>0.0287376250579472</v>
      </c>
      <c r="T158" s="13" t="n">
        <f aca="false">$V$19+$W$19*$D158</f>
        <v>0.0282663603237446</v>
      </c>
    </row>
    <row r="159" customFormat="false" ht="15" hidden="false" customHeight="false" outlineLevel="0" collapsed="false">
      <c r="D159" s="56" t="n">
        <v>0</v>
      </c>
      <c r="E159" s="14" t="n">
        <f aca="false">$D$17+$E$17*$D159</f>
        <v>86.6528142454328</v>
      </c>
      <c r="F159" s="13" t="n">
        <f aca="false">$G$17+$H$17*$D159</f>
        <v>89.6514006824417</v>
      </c>
      <c r="G159" s="13" t="n">
        <f aca="false">$J$17+$K$17*$D159</f>
        <v>52.3353544769933</v>
      </c>
      <c r="H159" s="13" t="n">
        <f aca="false">$M$17+$N$17*$D159</f>
        <v>50.5991821009017</v>
      </c>
      <c r="I159" s="13" t="n">
        <f aca="false">$P$17+$Q$17*$D159</f>
        <v>87.0472934830333</v>
      </c>
      <c r="J159" s="13" t="n">
        <f aca="false">$S$17+$T$17*$D159</f>
        <v>44.8044437684299</v>
      </c>
      <c r="K159" s="13" t="n">
        <f aca="false">$V$17+$W$17*$D159</f>
        <v>49.5893607581122</v>
      </c>
      <c r="M159" s="56" t="n">
        <v>0</v>
      </c>
      <c r="N159" s="14" t="n">
        <f aca="false">$D$19+$E$19*$D159</f>
        <v>0.0361930848658929</v>
      </c>
      <c r="O159" s="13" t="n">
        <f aca="false">$G$19+$H$19*$D159</f>
        <v>0.00782460869798786</v>
      </c>
      <c r="P159" s="13" t="n">
        <f aca="false">$J$19+$K$19*$D159</f>
        <v>0.00530667917567065</v>
      </c>
      <c r="Q159" s="13" t="n">
        <f aca="false">$M$19+$N$19*$D159</f>
        <v>0.0090884376033322</v>
      </c>
      <c r="R159" s="13" t="n">
        <f aca="false">$P$19+$Q$19*$D159</f>
        <v>0.00802860189424826</v>
      </c>
      <c r="S159" s="13" t="n">
        <f aca="false">$S$19+$T$19*$D159</f>
        <v>0.0317413820907937</v>
      </c>
      <c r="T159" s="13" t="n">
        <f aca="false">$V$19+$W$19*$D159</f>
        <v>0.0307600786326463</v>
      </c>
    </row>
    <row r="161" customFormat="false" ht="15" hidden="false" customHeight="false" outlineLevel="0" collapsed="false">
      <c r="D161" s="6" t="s">
        <v>74</v>
      </c>
      <c r="M161" s="6" t="s">
        <v>77</v>
      </c>
    </row>
    <row r="162" customFormat="false" ht="15" hidden="false" customHeight="false" outlineLevel="0" collapsed="false">
      <c r="D162" s="53" t="s">
        <v>243</v>
      </c>
      <c r="E162" s="31" t="str">
        <f aca="false">E148</f>
        <v>NaNMC</v>
      </c>
      <c r="F162" s="31" t="str">
        <f aca="false">F148</f>
        <v>NaMVP</v>
      </c>
      <c r="G162" s="31" t="str">
        <f aca="false">G148</f>
        <v>NaMMO</v>
      </c>
      <c r="H162" s="31" t="str">
        <f aca="false">H148</f>
        <v>NaNMMT</v>
      </c>
      <c r="I162" s="31" t="str">
        <f aca="false">I148</f>
        <v>NaPBA</v>
      </c>
      <c r="J162" s="31" t="str">
        <f aca="false">J148</f>
        <v>LiNMC</v>
      </c>
      <c r="K162" s="31" t="str">
        <f aca="false">K148</f>
        <v>LiFP</v>
      </c>
      <c r="M162" s="53" t="s">
        <v>243</v>
      </c>
      <c r="N162" s="31" t="str">
        <f aca="false">N148</f>
        <v>NaNMC</v>
      </c>
      <c r="O162" s="31" t="str">
        <f aca="false">O148</f>
        <v>NaMVP</v>
      </c>
      <c r="P162" s="31" t="str">
        <f aca="false">P148</f>
        <v>NaMMO</v>
      </c>
      <c r="Q162" s="31" t="str">
        <f aca="false">Q148</f>
        <v>NaNMMT</v>
      </c>
      <c r="R162" s="31" t="str">
        <f aca="false">R148</f>
        <v>NaPBA</v>
      </c>
      <c r="S162" s="31" t="str">
        <f aca="false">S148</f>
        <v>LiNMC</v>
      </c>
      <c r="T162" s="31" t="str">
        <f aca="false">T148</f>
        <v>LiFP</v>
      </c>
    </row>
    <row r="163" customFormat="false" ht="15" hidden="false" customHeight="false" outlineLevel="0" collapsed="false">
      <c r="D163" s="56" t="n">
        <v>1</v>
      </c>
      <c r="E163" s="14" t="n">
        <f aca="false">$D$16+$E$16*$D163</f>
        <v>0.372416105356552</v>
      </c>
      <c r="F163" s="13" t="n">
        <f aca="false">$G$16+$H$16*$D163</f>
        <v>0.640292777890991</v>
      </c>
      <c r="G163" s="13" t="n">
        <f aca="false">$J$16+$K$16*$D163</f>
        <v>0.206834138346973</v>
      </c>
      <c r="H163" s="13" t="n">
        <f aca="false">$M$16+$N$16*$D163</f>
        <v>0.194012897171133</v>
      </c>
      <c r="I163" s="13" t="n">
        <f aca="false">$P$16+$Q$16*$D163</f>
        <v>0.291601329737189</v>
      </c>
      <c r="J163" s="13" t="n">
        <f aca="false">$S$16+$T$16*$D163</f>
        <v>0.150503372339052</v>
      </c>
      <c r="K163" s="13" t="n">
        <f aca="false">$V$16+$W$16*$D163</f>
        <v>0.219181383343322</v>
      </c>
      <c r="M163" s="56" t="n">
        <v>1</v>
      </c>
      <c r="N163" s="14" t="n">
        <f aca="false">$D$18+$E$18*$D163</f>
        <v>0.036492356831154</v>
      </c>
      <c r="O163" s="13" t="n">
        <f aca="false">$G$18+$H$18*$D163</f>
        <v>0.170039095683296</v>
      </c>
      <c r="P163" s="13" t="n">
        <f aca="false">$J$18+$K$18*$D163</f>
        <v>0.0143910442720466</v>
      </c>
      <c r="Q163" s="13" t="n">
        <f aca="false">$M$18+$N$18*$D163</f>
        <v>0.0142495719758145</v>
      </c>
      <c r="R163" s="13" t="n">
        <f aca="false">$P$18+$Q$18*$D163</f>
        <v>0.0193672207238286</v>
      </c>
      <c r="S163" s="13" t="n">
        <f aca="false">$S$18+$T$18*$D163</f>
        <v>0.019079852051813</v>
      </c>
      <c r="T163" s="13" t="n">
        <f aca="false">$V$18+$W$18*$D163</f>
        <v>0.0261971943923162</v>
      </c>
    </row>
    <row r="164" customFormat="false" ht="15" hidden="false" customHeight="false" outlineLevel="0" collapsed="false">
      <c r="D164" s="56" t="n">
        <v>0.9</v>
      </c>
      <c r="E164" s="14" t="n">
        <f aca="false">$D$16+$E$16*$D164</f>
        <v>0.434203322836162</v>
      </c>
      <c r="F164" s="13" t="n">
        <f aca="false">$G$16+$H$16*$D164</f>
        <v>0.661791521305543</v>
      </c>
      <c r="G164" s="13" t="n">
        <f aca="false">$J$16+$K$16*$D164</f>
        <v>0.236008238862743</v>
      </c>
      <c r="H164" s="13" t="n">
        <f aca="false">$M$16+$N$16*$D164</f>
        <v>0.227589624983444</v>
      </c>
      <c r="I164" s="13" t="n">
        <f aca="false">$P$16+$Q$16*$D164</f>
        <v>0.319764159819356</v>
      </c>
      <c r="J164" s="13" t="n">
        <f aca="false">$S$16+$T$16*$D164</f>
        <v>0.180534632253582</v>
      </c>
      <c r="K164" s="13" t="n">
        <f aca="false">$V$16+$W$16*$D164</f>
        <v>0.230814515962006</v>
      </c>
      <c r="M164" s="56" t="n">
        <v>0.9</v>
      </c>
      <c r="N164" s="14" t="n">
        <f aca="false">$D$18+$E$18*$D164</f>
        <v>0.0444334733702339</v>
      </c>
      <c r="O164" s="13" t="n">
        <f aca="false">$G$18+$H$18*$D164</f>
        <v>0.170464249583002</v>
      </c>
      <c r="P164" s="13" t="n">
        <f aca="false">$J$18+$K$18*$D164</f>
        <v>0.0146889896696072</v>
      </c>
      <c r="Q164" s="13" t="n">
        <f aca="false">$M$18+$N$18*$D164</f>
        <v>0.015770259453868</v>
      </c>
      <c r="R164" s="13" t="n">
        <f aca="false">$P$18+$Q$18*$D164</f>
        <v>0.0201434761337264</v>
      </c>
      <c r="S164" s="13" t="n">
        <f aca="false">$S$18+$T$18*$D164</f>
        <v>0.0275768496563422</v>
      </c>
      <c r="T164" s="13" t="n">
        <f aca="false">$V$18+$W$18*$D164</f>
        <v>0.0335630192776988</v>
      </c>
    </row>
    <row r="165" customFormat="false" ht="15" hidden="false" customHeight="false" outlineLevel="0" collapsed="false">
      <c r="D165" s="56" t="n">
        <v>0.8</v>
      </c>
      <c r="E165" s="14" t="n">
        <f aca="false">$D$16+$E$16*$D165</f>
        <v>0.495990540315772</v>
      </c>
      <c r="F165" s="13" t="n">
        <f aca="false">$G$16+$H$16*$D165</f>
        <v>0.683290264720095</v>
      </c>
      <c r="G165" s="13" t="n">
        <f aca="false">$J$16+$K$16*$D165</f>
        <v>0.265182339378514</v>
      </c>
      <c r="H165" s="13" t="n">
        <f aca="false">$M$16+$N$16*$D165</f>
        <v>0.261166352795754</v>
      </c>
      <c r="I165" s="13" t="n">
        <f aca="false">$P$16+$Q$16*$D165</f>
        <v>0.347926989901524</v>
      </c>
      <c r="J165" s="13" t="n">
        <f aca="false">$S$16+$T$16*$D165</f>
        <v>0.210565892168112</v>
      </c>
      <c r="K165" s="13" t="n">
        <f aca="false">$V$16+$W$16*$D165</f>
        <v>0.242447648580689</v>
      </c>
      <c r="M165" s="56" t="n">
        <v>0.8</v>
      </c>
      <c r="N165" s="14" t="n">
        <f aca="false">$D$18+$E$18*$D165</f>
        <v>0.0523745899093139</v>
      </c>
      <c r="O165" s="13" t="n">
        <f aca="false">$G$18+$H$18*$D165</f>
        <v>0.170889403482709</v>
      </c>
      <c r="P165" s="13" t="n">
        <f aca="false">$J$18+$K$18*$D165</f>
        <v>0.0149869350671678</v>
      </c>
      <c r="Q165" s="13" t="n">
        <f aca="false">$M$18+$N$18*$D165</f>
        <v>0.0172909469319216</v>
      </c>
      <c r="R165" s="13" t="n">
        <f aca="false">$P$18+$Q$18*$D165</f>
        <v>0.0209197315436242</v>
      </c>
      <c r="S165" s="13" t="n">
        <f aca="false">$S$18+$T$18*$D165</f>
        <v>0.0360738472608715</v>
      </c>
      <c r="T165" s="13" t="n">
        <f aca="false">$V$18+$W$18*$D165</f>
        <v>0.0409288441630815</v>
      </c>
    </row>
    <row r="166" customFormat="false" ht="15" hidden="false" customHeight="false" outlineLevel="0" collapsed="false">
      <c r="D166" s="56" t="n">
        <v>0.7</v>
      </c>
      <c r="E166" s="14" t="n">
        <f aca="false">$D$16+$E$16*$D166</f>
        <v>0.557777757795382</v>
      </c>
      <c r="F166" s="13" t="n">
        <f aca="false">$G$16+$H$16*$D166</f>
        <v>0.704789008134647</v>
      </c>
      <c r="G166" s="13" t="n">
        <f aca="false">$J$16+$K$16*$D166</f>
        <v>0.294356439894284</v>
      </c>
      <c r="H166" s="13" t="n">
        <f aca="false">$M$16+$N$16*$D166</f>
        <v>0.294743080608065</v>
      </c>
      <c r="I166" s="13" t="n">
        <f aca="false">$P$16+$Q$16*$D166</f>
        <v>0.376089819983692</v>
      </c>
      <c r="J166" s="13" t="n">
        <f aca="false">$S$16+$T$16*$D166</f>
        <v>0.240597152082643</v>
      </c>
      <c r="K166" s="13" t="n">
        <f aca="false">$V$16+$W$16*$D166</f>
        <v>0.254080781199373</v>
      </c>
      <c r="M166" s="56" t="n">
        <v>0.7</v>
      </c>
      <c r="N166" s="14" t="n">
        <f aca="false">$D$18+$E$18*$D166</f>
        <v>0.0603157064483938</v>
      </c>
      <c r="O166" s="13" t="n">
        <f aca="false">$G$18+$H$18*$D166</f>
        <v>0.171314557382415</v>
      </c>
      <c r="P166" s="13" t="n">
        <f aca="false">$J$18+$K$18*$D166</f>
        <v>0.0152848804647284</v>
      </c>
      <c r="Q166" s="13" t="n">
        <f aca="false">$M$18+$N$18*$D166</f>
        <v>0.0188116344099751</v>
      </c>
      <c r="R166" s="13" t="n">
        <f aca="false">$P$18+$Q$18*$D166</f>
        <v>0.0216959869535219</v>
      </c>
      <c r="S166" s="13" t="n">
        <f aca="false">$S$18+$T$18*$D166</f>
        <v>0.0445708448654007</v>
      </c>
      <c r="T166" s="13" t="n">
        <f aca="false">$V$18+$W$18*$D166</f>
        <v>0.0482946690484641</v>
      </c>
    </row>
    <row r="167" customFormat="false" ht="15" hidden="false" customHeight="false" outlineLevel="0" collapsed="false">
      <c r="D167" s="56" t="n">
        <v>0.6</v>
      </c>
      <c r="E167" s="14" t="n">
        <f aca="false">$D$16+$E$16*$D167</f>
        <v>0.619564975274991</v>
      </c>
      <c r="F167" s="13" t="n">
        <f aca="false">$G$16+$H$16*$D167</f>
        <v>0.726287751549199</v>
      </c>
      <c r="G167" s="13" t="n">
        <f aca="false">$J$16+$K$16*$D167</f>
        <v>0.323530540410054</v>
      </c>
      <c r="H167" s="13" t="n">
        <f aca="false">$M$16+$N$16*$D167</f>
        <v>0.328319808420376</v>
      </c>
      <c r="I167" s="13" t="n">
        <f aca="false">$P$16+$Q$16*$D167</f>
        <v>0.40425265006586</v>
      </c>
      <c r="J167" s="13" t="n">
        <f aca="false">$S$16+$T$16*$D167</f>
        <v>0.270628411997173</v>
      </c>
      <c r="K167" s="13" t="n">
        <f aca="false">$V$16+$W$16*$D167</f>
        <v>0.265713913818057</v>
      </c>
      <c r="M167" s="56" t="n">
        <v>0.6</v>
      </c>
      <c r="N167" s="14" t="n">
        <f aca="false">$D$18+$E$18*$D167</f>
        <v>0.0682568229874738</v>
      </c>
      <c r="O167" s="13" t="n">
        <f aca="false">$G$18+$H$18*$D167</f>
        <v>0.171739711282121</v>
      </c>
      <c r="P167" s="13" t="n">
        <f aca="false">$J$18+$K$18*$D167</f>
        <v>0.015582825862289</v>
      </c>
      <c r="Q167" s="13" t="n">
        <f aca="false">$M$18+$N$18*$D167</f>
        <v>0.0203323218880287</v>
      </c>
      <c r="R167" s="13" t="n">
        <f aca="false">$P$18+$Q$18*$D167</f>
        <v>0.0224722423634197</v>
      </c>
      <c r="S167" s="13" t="n">
        <f aca="false">$S$18+$T$18*$D167</f>
        <v>0.05306784246993</v>
      </c>
      <c r="T167" s="13" t="n">
        <f aca="false">$V$18+$W$18*$D167</f>
        <v>0.0556604939338468</v>
      </c>
    </row>
    <row r="168" customFormat="false" ht="15" hidden="false" customHeight="false" outlineLevel="0" collapsed="false">
      <c r="D168" s="56" t="n">
        <v>0.5</v>
      </c>
      <c r="E168" s="14" t="n">
        <f aca="false">$D$16+$E$16*$D168</f>
        <v>0.681352192754601</v>
      </c>
      <c r="F168" s="13" t="n">
        <f aca="false">$G$16+$H$16*$D168</f>
        <v>0.747786494963751</v>
      </c>
      <c r="G168" s="13" t="n">
        <f aca="false">$J$16+$K$16*$D168</f>
        <v>0.352704640925825</v>
      </c>
      <c r="H168" s="13" t="n">
        <f aca="false">$M$16+$N$16*$D168</f>
        <v>0.361896536232686</v>
      </c>
      <c r="I168" s="13" t="n">
        <f aca="false">$P$16+$Q$16*$D168</f>
        <v>0.432415480148027</v>
      </c>
      <c r="J168" s="13" t="n">
        <f aca="false">$S$16+$T$16*$D168</f>
        <v>0.300659671911703</v>
      </c>
      <c r="K168" s="13" t="n">
        <f aca="false">$V$16+$W$16*$D168</f>
        <v>0.277347046436741</v>
      </c>
      <c r="M168" s="56" t="n">
        <v>0.5</v>
      </c>
      <c r="N168" s="14" t="n">
        <f aca="false">$D$18+$E$18*$D168</f>
        <v>0.0761979395265537</v>
      </c>
      <c r="O168" s="13" t="n">
        <f aca="false">$G$18+$H$18*$D168</f>
        <v>0.172164865181827</v>
      </c>
      <c r="P168" s="13" t="n">
        <f aca="false">$J$18+$K$18*$D168</f>
        <v>0.0158807712598496</v>
      </c>
      <c r="Q168" s="13" t="n">
        <f aca="false">$M$18+$N$18*$D168</f>
        <v>0.0218530093660822</v>
      </c>
      <c r="R168" s="13" t="n">
        <f aca="false">$P$18+$Q$18*$D168</f>
        <v>0.0232484977733174</v>
      </c>
      <c r="S168" s="13" t="n">
        <f aca="false">$S$18+$T$18*$D168</f>
        <v>0.0615648400744592</v>
      </c>
      <c r="T168" s="13" t="n">
        <f aca="false">$V$18+$W$18*$D168</f>
        <v>0.0630263188192294</v>
      </c>
    </row>
    <row r="169" customFormat="false" ht="15" hidden="false" customHeight="false" outlineLevel="0" collapsed="false">
      <c r="D169" s="56" t="n">
        <v>0.4</v>
      </c>
      <c r="E169" s="14" t="n">
        <f aca="false">$D$16+$E$16*$D169</f>
        <v>0.743139410234211</v>
      </c>
      <c r="F169" s="13" t="n">
        <f aca="false">$G$16+$H$16*$D169</f>
        <v>0.769285238378304</v>
      </c>
      <c r="G169" s="13" t="n">
        <f aca="false">$J$16+$K$16*$D169</f>
        <v>0.381878741441595</v>
      </c>
      <c r="H169" s="13" t="n">
        <f aca="false">$M$16+$N$16*$D169</f>
        <v>0.395473264044997</v>
      </c>
      <c r="I169" s="13" t="n">
        <f aca="false">$P$16+$Q$16*$D169</f>
        <v>0.460578310230195</v>
      </c>
      <c r="J169" s="13" t="n">
        <f aca="false">$S$16+$T$16*$D169</f>
        <v>0.330690931826233</v>
      </c>
      <c r="K169" s="13" t="n">
        <f aca="false">$V$16+$W$16*$D169</f>
        <v>0.288980179055425</v>
      </c>
      <c r="M169" s="56" t="n">
        <v>0.4</v>
      </c>
      <c r="N169" s="14" t="n">
        <f aca="false">$D$18+$E$18*$D169</f>
        <v>0.0841390560656337</v>
      </c>
      <c r="O169" s="13" t="n">
        <f aca="false">$G$18+$H$18*$D169</f>
        <v>0.172590019081533</v>
      </c>
      <c r="P169" s="13" t="n">
        <f aca="false">$J$18+$K$18*$D169</f>
        <v>0.0161787166574102</v>
      </c>
      <c r="Q169" s="13" t="n">
        <f aca="false">$M$18+$N$18*$D169</f>
        <v>0.0233736968441358</v>
      </c>
      <c r="R169" s="13" t="n">
        <f aca="false">$P$18+$Q$18*$D169</f>
        <v>0.0240247531832152</v>
      </c>
      <c r="S169" s="13" t="n">
        <f aca="false">$S$18+$T$18*$D169</f>
        <v>0.0700618376789884</v>
      </c>
      <c r="T169" s="13" t="n">
        <f aca="false">$V$18+$W$18*$D169</f>
        <v>0.070392143704612</v>
      </c>
    </row>
    <row r="170" customFormat="false" ht="15" hidden="false" customHeight="false" outlineLevel="0" collapsed="false">
      <c r="D170" s="56" t="n">
        <v>0.3</v>
      </c>
      <c r="E170" s="14" t="n">
        <f aca="false">$D$16+$E$16*$D170</f>
        <v>0.804926627713821</v>
      </c>
      <c r="F170" s="13" t="n">
        <f aca="false">$G$16+$H$16*$D170</f>
        <v>0.790783981792856</v>
      </c>
      <c r="G170" s="13" t="n">
        <f aca="false">$J$16+$K$16*$D170</f>
        <v>0.411052841957365</v>
      </c>
      <c r="H170" s="13" t="n">
        <f aca="false">$M$16+$N$16*$D170</f>
        <v>0.429049991857307</v>
      </c>
      <c r="I170" s="13" t="n">
        <f aca="false">$P$16+$Q$16*$D170</f>
        <v>0.488741140312363</v>
      </c>
      <c r="J170" s="13" t="n">
        <f aca="false">$S$16+$T$16*$D170</f>
        <v>0.360722191740764</v>
      </c>
      <c r="K170" s="13" t="n">
        <f aca="false">$V$16+$W$16*$D170</f>
        <v>0.300613311674109</v>
      </c>
      <c r="M170" s="56" t="n">
        <v>0.3</v>
      </c>
      <c r="N170" s="14" t="n">
        <f aca="false">$D$18+$E$18*$D170</f>
        <v>0.0920801726047136</v>
      </c>
      <c r="O170" s="13" t="n">
        <f aca="false">$G$18+$H$18*$D170</f>
        <v>0.173015172981239</v>
      </c>
      <c r="P170" s="13" t="n">
        <f aca="false">$J$18+$K$18*$D170</f>
        <v>0.0164766620549708</v>
      </c>
      <c r="Q170" s="13" t="n">
        <f aca="false">$M$18+$N$18*$D170</f>
        <v>0.0248943843221893</v>
      </c>
      <c r="R170" s="13" t="n">
        <f aca="false">$P$18+$Q$18*$D170</f>
        <v>0.024801008593113</v>
      </c>
      <c r="S170" s="13" t="n">
        <f aca="false">$S$18+$T$18*$D170</f>
        <v>0.0785588352835177</v>
      </c>
      <c r="T170" s="13" t="n">
        <f aca="false">$V$18+$W$18*$D170</f>
        <v>0.0777579685899947</v>
      </c>
    </row>
    <row r="171" customFormat="false" ht="15" hidden="false" customHeight="false" outlineLevel="0" collapsed="false">
      <c r="D171" s="56" t="n">
        <v>0.2</v>
      </c>
      <c r="E171" s="14" t="n">
        <f aca="false">$D$16+$E$16*$D171</f>
        <v>0.866713845193431</v>
      </c>
      <c r="F171" s="13" t="n">
        <f aca="false">$G$16+$H$16*$D171</f>
        <v>0.812282725207408</v>
      </c>
      <c r="G171" s="13" t="n">
        <f aca="false">$J$16+$K$16*$D171</f>
        <v>0.440226942473136</v>
      </c>
      <c r="H171" s="13" t="n">
        <f aca="false">$M$16+$N$16*$D171</f>
        <v>0.462626719669618</v>
      </c>
      <c r="I171" s="13" t="n">
        <f aca="false">$P$16+$Q$16*$D171</f>
        <v>0.51690397039453</v>
      </c>
      <c r="J171" s="13" t="n">
        <f aca="false">$S$16+$T$16*$D171</f>
        <v>0.390753451655294</v>
      </c>
      <c r="K171" s="13" t="n">
        <f aca="false">$V$16+$W$16*$D171</f>
        <v>0.312246444292793</v>
      </c>
      <c r="M171" s="56" t="n">
        <v>0.2</v>
      </c>
      <c r="N171" s="14" t="n">
        <f aca="false">$D$18+$E$18*$D171</f>
        <v>0.100021289143794</v>
      </c>
      <c r="O171" s="13" t="n">
        <f aca="false">$G$18+$H$18*$D171</f>
        <v>0.173440326880945</v>
      </c>
      <c r="P171" s="13" t="n">
        <f aca="false">$J$18+$K$18*$D171</f>
        <v>0.0167746074525314</v>
      </c>
      <c r="Q171" s="13" t="n">
        <f aca="false">$M$18+$N$18*$D171</f>
        <v>0.0264150718002429</v>
      </c>
      <c r="R171" s="13" t="n">
        <f aca="false">$P$18+$Q$18*$D171</f>
        <v>0.0255772640030107</v>
      </c>
      <c r="S171" s="13" t="n">
        <f aca="false">$S$18+$T$18*$D171</f>
        <v>0.0870558328880469</v>
      </c>
      <c r="T171" s="13" t="n">
        <f aca="false">$V$18+$W$18*$D171</f>
        <v>0.0851237934753773</v>
      </c>
    </row>
    <row r="172" customFormat="false" ht="15" hidden="false" customHeight="false" outlineLevel="0" collapsed="false">
      <c r="D172" s="56" t="n">
        <v>0.1</v>
      </c>
      <c r="E172" s="14" t="n">
        <f aca="false">$D$16+$E$16*$D172</f>
        <v>0.92850106267304</v>
      </c>
      <c r="F172" s="13" t="n">
        <f aca="false">$G$16+$H$16*$D172</f>
        <v>0.83378146862196</v>
      </c>
      <c r="G172" s="13" t="n">
        <f aca="false">$J$16+$K$16*$D172</f>
        <v>0.469401042988906</v>
      </c>
      <c r="H172" s="13" t="n">
        <f aca="false">$M$16+$N$16*$D172</f>
        <v>0.496203447481929</v>
      </c>
      <c r="I172" s="13" t="n">
        <f aca="false">$P$16+$Q$16*$D172</f>
        <v>0.545066800476698</v>
      </c>
      <c r="J172" s="13" t="n">
        <f aca="false">$S$16+$T$16*$D172</f>
        <v>0.420784711569824</v>
      </c>
      <c r="K172" s="13" t="n">
        <f aca="false">$V$16+$W$16*$D172</f>
        <v>0.323879576911477</v>
      </c>
      <c r="M172" s="56" t="n">
        <v>0.1</v>
      </c>
      <c r="N172" s="14" t="n">
        <f aca="false">$D$18+$E$18*$D172</f>
        <v>0.107962405682874</v>
      </c>
      <c r="O172" s="13" t="n">
        <f aca="false">$G$18+$H$18*$D172</f>
        <v>0.173865480780652</v>
      </c>
      <c r="P172" s="13" t="n">
        <f aca="false">$J$18+$K$18*$D172</f>
        <v>0.017072552850092</v>
      </c>
      <c r="Q172" s="13" t="n">
        <f aca="false">$M$18+$N$18*$D172</f>
        <v>0.0279357592782964</v>
      </c>
      <c r="R172" s="13" t="n">
        <f aca="false">$P$18+$Q$18*$D172</f>
        <v>0.0263535194129085</v>
      </c>
      <c r="S172" s="13" t="n">
        <f aca="false">$S$18+$T$18*$D172</f>
        <v>0.0955528304925762</v>
      </c>
      <c r="T172" s="13" t="n">
        <f aca="false">$V$18+$W$18*$D172</f>
        <v>0.0924896183607599</v>
      </c>
    </row>
    <row r="173" customFormat="false" ht="15" hidden="false" customHeight="false" outlineLevel="0" collapsed="false">
      <c r="D173" s="56" t="n">
        <v>0</v>
      </c>
      <c r="E173" s="14" t="n">
        <f aca="false">$D$16+$E$16*$D173</f>
        <v>0.99028828015265</v>
      </c>
      <c r="F173" s="13" t="n">
        <f aca="false">$G$16+$H$16*$D173</f>
        <v>0.855280212036512</v>
      </c>
      <c r="G173" s="13" t="n">
        <f aca="false">$J$16+$K$16*$D173</f>
        <v>0.498575143504676</v>
      </c>
      <c r="H173" s="13" t="n">
        <f aca="false">$M$16+$N$16*$D173</f>
        <v>0.529780175294239</v>
      </c>
      <c r="I173" s="13" t="n">
        <f aca="false">$P$16+$Q$16*$D173</f>
        <v>0.573229630558866</v>
      </c>
      <c r="J173" s="13" t="n">
        <f aca="false">$S$16+$T$16*$D173</f>
        <v>0.450815971484354</v>
      </c>
      <c r="K173" s="13" t="n">
        <f aca="false">$V$16+$W$16*$D173</f>
        <v>0.335512709530161</v>
      </c>
      <c r="M173" s="56" t="n">
        <v>0</v>
      </c>
      <c r="N173" s="14" t="n">
        <f aca="false">$D$18+$E$18*$D173</f>
        <v>0.115903522221953</v>
      </c>
      <c r="O173" s="13" t="n">
        <f aca="false">$G$18+$H$18*$D173</f>
        <v>0.174290634680358</v>
      </c>
      <c r="P173" s="13" t="n">
        <f aca="false">$J$18+$K$18*$D173</f>
        <v>0.0173704982476526</v>
      </c>
      <c r="Q173" s="13" t="n">
        <f aca="false">$M$18+$N$18*$D173</f>
        <v>0.02945644675635</v>
      </c>
      <c r="R173" s="13" t="n">
        <f aca="false">$P$18+$Q$18*$D173</f>
        <v>0.0271297748228062</v>
      </c>
      <c r="S173" s="13" t="n">
        <f aca="false">$S$18+$T$18*$D173</f>
        <v>0.104049828097105</v>
      </c>
      <c r="T173" s="13" t="n">
        <f aca="false">$V$18+$W$18*$D173</f>
        <v>0.0998554432461426</v>
      </c>
    </row>
    <row r="180" customFormat="false" ht="15" hidden="false" customHeight="false" outlineLevel="0" collapsed="false">
      <c r="A180" s="33"/>
      <c r="B180" s="10" t="s">
        <v>258</v>
      </c>
      <c r="C180" s="45"/>
      <c r="D180" s="45"/>
      <c r="E180" s="45"/>
      <c r="F180" s="45"/>
      <c r="G180" s="45"/>
      <c r="H180" s="45"/>
      <c r="I180" s="45"/>
      <c r="J180" s="45"/>
      <c r="K180" s="45"/>
      <c r="L180" s="45"/>
    </row>
    <row r="183" customFormat="false" ht="15" hidden="false" customHeight="false" outlineLevel="0" collapsed="false">
      <c r="B183" s="0" t="str">
        <f aca="false">Recycling!D81</f>
        <v>Wh/cell</v>
      </c>
      <c r="C183" s="0" t="n">
        <f aca="false">Recycling!E81</f>
        <v>158.317535552206</v>
      </c>
      <c r="D183" s="0" t="n">
        <f aca="false">C183</f>
        <v>158.317535552206</v>
      </c>
      <c r="E183" s="0" t="n">
        <f aca="false">D183</f>
        <v>158.317535552206</v>
      </c>
      <c r="F183" s="0" t="n">
        <f aca="false">Recycling!F81</f>
        <v>158.47437844641</v>
      </c>
      <c r="G183" s="0" t="n">
        <f aca="false">F183</f>
        <v>158.47437844641</v>
      </c>
      <c r="H183" s="0" t="n">
        <f aca="false">G183</f>
        <v>158.47437844641</v>
      </c>
      <c r="I183" s="0" t="n">
        <f aca="false">Recycling!G81</f>
        <v>158.291084158831</v>
      </c>
      <c r="J183" s="0" t="n">
        <f aca="false">I183</f>
        <v>158.291084158831</v>
      </c>
      <c r="K183" s="0" t="n">
        <f aca="false">J183</f>
        <v>158.291084158831</v>
      </c>
      <c r="L183" s="0" t="n">
        <f aca="false">Recycling!H81</f>
        <v>158.443074910041</v>
      </c>
      <c r="M183" s="0" t="n">
        <f aca="false">L183</f>
        <v>158.443074910041</v>
      </c>
      <c r="N183" s="0" t="n">
        <f aca="false">M183</f>
        <v>158.443074910041</v>
      </c>
      <c r="O183" s="0" t="n">
        <f aca="false">Recycling!I81</f>
        <v>159.43</v>
      </c>
      <c r="P183" s="0" t="n">
        <f aca="false">O183</f>
        <v>159.43</v>
      </c>
      <c r="Q183" s="0" t="n">
        <f aca="false">P183</f>
        <v>159.43</v>
      </c>
      <c r="R183" s="0" t="n">
        <f aca="false">Recycling!J81</f>
        <v>158.468209910082</v>
      </c>
      <c r="S183" s="0" t="n">
        <f aca="false">R183</f>
        <v>158.468209910082</v>
      </c>
      <c r="T183" s="0" t="n">
        <f aca="false">S183</f>
        <v>158.468209910082</v>
      </c>
      <c r="U183" s="0" t="n">
        <f aca="false">Recycling!K81</f>
        <v>157.996995327638</v>
      </c>
      <c r="V183" s="0" t="n">
        <f aca="false">U183</f>
        <v>157.996995327638</v>
      </c>
      <c r="W183" s="0" t="n">
        <f aca="false">V183</f>
        <v>157.996995327638</v>
      </c>
    </row>
    <row r="185" customFormat="false" ht="15" hidden="false" customHeight="false" outlineLevel="0" collapsed="false">
      <c r="A185" s="6"/>
      <c r="C185" s="34" t="str">
        <f aca="false">D6</f>
        <v>NaNMC</v>
      </c>
      <c r="D185" s="34"/>
      <c r="E185" s="34"/>
      <c r="F185" s="34" t="str">
        <f aca="false">G6</f>
        <v>NaMVP</v>
      </c>
      <c r="G185" s="34"/>
      <c r="H185" s="34"/>
      <c r="I185" s="34" t="str">
        <f aca="false">J6</f>
        <v>NaMMO</v>
      </c>
      <c r="J185" s="34"/>
      <c r="K185" s="34"/>
      <c r="L185" s="34" t="str">
        <f aca="false">M6</f>
        <v>NaNMMT</v>
      </c>
      <c r="M185" s="34"/>
      <c r="N185" s="34"/>
      <c r="O185" s="34" t="str">
        <f aca="false">P6</f>
        <v>NaPBA</v>
      </c>
      <c r="P185" s="34"/>
      <c r="Q185" s="34"/>
      <c r="R185" s="57" t="str">
        <f aca="false">S6</f>
        <v>LiNMC</v>
      </c>
      <c r="S185" s="57"/>
      <c r="T185" s="57"/>
      <c r="U185" s="57" t="str">
        <f aca="false">V6</f>
        <v>LiFP</v>
      </c>
      <c r="V185" s="57"/>
      <c r="W185" s="57"/>
    </row>
    <row r="186" customFormat="false" ht="15" hidden="false" customHeight="false" outlineLevel="0" collapsed="false">
      <c r="A186" s="30" t="str">
        <f aca="false">C7</f>
        <v>per cell</v>
      </c>
      <c r="B186" s="30" t="s">
        <v>259</v>
      </c>
      <c r="C186" s="37" t="str">
        <f aca="false">D7</f>
        <v>Prod</v>
      </c>
      <c r="D186" s="38" t="str">
        <f aca="false">E7</f>
        <v>Rec</v>
      </c>
      <c r="E186" s="39" t="str">
        <f aca="false">F7</f>
        <v>Net</v>
      </c>
      <c r="F186" s="37" t="str">
        <f aca="false">G7</f>
        <v>Prod</v>
      </c>
      <c r="G186" s="38" t="str">
        <f aca="false">H7</f>
        <v>Rec</v>
      </c>
      <c r="H186" s="38" t="str">
        <f aca="false">I7</f>
        <v>Net</v>
      </c>
      <c r="I186" s="40" t="str">
        <f aca="false">J7</f>
        <v>Prod</v>
      </c>
      <c r="J186" s="30" t="str">
        <f aca="false">K7</f>
        <v>Rec</v>
      </c>
      <c r="K186" s="30" t="str">
        <f aca="false">L7</f>
        <v>Net</v>
      </c>
      <c r="L186" s="37" t="str">
        <f aca="false">M7</f>
        <v>Prod</v>
      </c>
      <c r="M186" s="38" t="str">
        <f aca="false">N7</f>
        <v>Rec</v>
      </c>
      <c r="N186" s="38" t="str">
        <f aca="false">O7</f>
        <v>Net</v>
      </c>
      <c r="O186" s="37" t="str">
        <f aca="false">P7</f>
        <v>Prod</v>
      </c>
      <c r="P186" s="38" t="str">
        <f aca="false">Q7</f>
        <v>Rec</v>
      </c>
      <c r="Q186" s="38" t="str">
        <f aca="false">R7</f>
        <v>Net</v>
      </c>
      <c r="R186" s="37" t="str">
        <f aca="false">S7</f>
        <v>Prod</v>
      </c>
      <c r="S186" s="38" t="str">
        <f aca="false">T7</f>
        <v>Rec</v>
      </c>
      <c r="T186" s="38" t="str">
        <f aca="false">U7</f>
        <v>Net</v>
      </c>
      <c r="U186" s="37" t="str">
        <f aca="false">V7</f>
        <v>Prod</v>
      </c>
      <c r="V186" s="38" t="str">
        <f aca="false">W7</f>
        <v>Rec</v>
      </c>
      <c r="W186" s="38" t="str">
        <f aca="false">X7</f>
        <v>Net</v>
      </c>
      <c r="X186" s="37" t="s">
        <v>30</v>
      </c>
    </row>
    <row r="187" customFormat="false" ht="15" hidden="false" customHeight="false" outlineLevel="0" collapsed="false">
      <c r="A187" s="0" t="str">
        <f aca="false">Production!B25</f>
        <v>Acidification</v>
      </c>
      <c r="B187" s="6" t="s">
        <v>74</v>
      </c>
      <c r="C187" s="13" t="n">
        <f aca="false">Production!C25</f>
        <v>0.15678</v>
      </c>
      <c r="D187" s="13" t="n">
        <f aca="false">Recycling!H104</f>
        <v>-0.09782</v>
      </c>
      <c r="E187" s="13" t="n">
        <f aca="false">C187+D187</f>
        <v>0.05896</v>
      </c>
      <c r="F187" s="13" t="n">
        <f aca="false">Production!D25</f>
        <v>0.13554</v>
      </c>
      <c r="G187" s="13" t="n">
        <f aca="false">Recycling!R104</f>
        <v>-0.03407</v>
      </c>
      <c r="H187" s="13" t="n">
        <f aca="false">F187+G187</f>
        <v>0.10147</v>
      </c>
      <c r="I187" s="13" t="n">
        <f aca="false">Production!E25</f>
        <v>0.07892</v>
      </c>
      <c r="J187" s="13" t="n">
        <f aca="false">Recycling!AB104</f>
        <v>-0.04618</v>
      </c>
      <c r="K187" s="13" t="n">
        <f aca="false">I187+J187</f>
        <v>0.03274</v>
      </c>
      <c r="L187" s="13" t="n">
        <f aca="false">Production!F25</f>
        <v>0.08394</v>
      </c>
      <c r="M187" s="13" t="n">
        <f aca="false">Recycling!AL104</f>
        <v>-0.0532</v>
      </c>
      <c r="N187" s="13" t="n">
        <f aca="false">L187+M187</f>
        <v>0.03074</v>
      </c>
      <c r="O187" s="13" t="n">
        <f aca="false">Production!G25</f>
        <v>0.09139</v>
      </c>
      <c r="P187" s="13" t="n">
        <f aca="false">Recycling!AV104</f>
        <v>-0.0449</v>
      </c>
      <c r="Q187" s="13" t="n">
        <f aca="false">O187+P187</f>
        <v>0.04649</v>
      </c>
      <c r="R187" s="13" t="n">
        <f aca="false">Production!H25</f>
        <v>0.07144</v>
      </c>
      <c r="S187" s="13" t="n">
        <f aca="false">Recycling!BF104</f>
        <v>-0.04759</v>
      </c>
      <c r="T187" s="13" t="n">
        <f aca="false">R187+S187</f>
        <v>0.02385</v>
      </c>
      <c r="U187" s="13" t="n">
        <f aca="false">Production!I25</f>
        <v>0.05301</v>
      </c>
      <c r="V187" s="13" t="n">
        <f aca="false">Recycling!BP104</f>
        <v>-0.01838</v>
      </c>
      <c r="W187" s="13" t="n">
        <f aca="false">U187+V187</f>
        <v>0.03463</v>
      </c>
      <c r="X187" s="0" t="str">
        <f aca="false">Recycling!I104</f>
        <v>molc H+ eq</v>
      </c>
    </row>
    <row r="188" customFormat="false" ht="15" hidden="false" customHeight="false" outlineLevel="0" collapsed="false">
      <c r="A188" s="0" t="str">
        <f aca="false">Production!B26</f>
        <v>Climate change</v>
      </c>
      <c r="B188" s="6" t="s">
        <v>75</v>
      </c>
      <c r="C188" s="13" t="n">
        <f aca="false">Production!C26</f>
        <v>13.71866</v>
      </c>
      <c r="D188" s="13" t="n">
        <f aca="false">Recycling!H105</f>
        <v>-5.05023</v>
      </c>
      <c r="E188" s="13" t="n">
        <f aca="false">C188+D188</f>
        <v>8.66843</v>
      </c>
      <c r="F188" s="13" t="n">
        <f aca="false">Production!D26</f>
        <v>14.20745</v>
      </c>
      <c r="G188" s="13" t="n">
        <f aca="false">Recycling!R105</f>
        <v>-1.31878</v>
      </c>
      <c r="H188" s="13" t="n">
        <f aca="false">F188+G188</f>
        <v>12.88867</v>
      </c>
      <c r="I188" s="13" t="n">
        <f aca="false">Production!E26</f>
        <v>8.28422</v>
      </c>
      <c r="J188" s="13" t="n">
        <f aca="false">Recycling!AB105</f>
        <v>-1.00348</v>
      </c>
      <c r="K188" s="13" t="n">
        <f aca="false">I188+J188</f>
        <v>7.28074</v>
      </c>
      <c r="L188" s="13" t="n">
        <f aca="false">Production!F26</f>
        <v>8.01709</v>
      </c>
      <c r="M188" s="13" t="n">
        <f aca="false">Recycling!AL105</f>
        <v>-2.11352</v>
      </c>
      <c r="N188" s="13" t="n">
        <f aca="false">L188+M188</f>
        <v>5.90357</v>
      </c>
      <c r="O188" s="13" t="n">
        <f aca="false">Production!G26</f>
        <v>13.87795</v>
      </c>
      <c r="P188" s="13" t="n">
        <f aca="false">Recycling!AV105</f>
        <v>-2.09008</v>
      </c>
      <c r="Q188" s="13" t="n">
        <f aca="false">O188+P188</f>
        <v>11.78787</v>
      </c>
      <c r="R188" s="13" t="n">
        <f aca="false">Production!H26</f>
        <v>7.10008</v>
      </c>
      <c r="S188" s="13" t="n">
        <f aca="false">Recycling!BF105</f>
        <v>-2.75495</v>
      </c>
      <c r="T188" s="13" t="n">
        <f aca="false">R188+S188</f>
        <v>4.34513</v>
      </c>
      <c r="U188" s="13" t="n">
        <f aca="false">Production!I26</f>
        <v>7.83497</v>
      </c>
      <c r="V188" s="13" t="n">
        <f aca="false">Recycling!BP105</f>
        <v>-1.03389</v>
      </c>
      <c r="W188" s="13" t="n">
        <f aca="false">U188+V188</f>
        <v>6.80108</v>
      </c>
      <c r="X188" s="0" t="str">
        <f aca="false">Recycling!I105</f>
        <v>kg CO2 eq</v>
      </c>
    </row>
    <row r="189" customFormat="false" ht="15" hidden="false" customHeight="false" outlineLevel="0" collapsed="false">
      <c r="A189" s="0" t="str">
        <f aca="false">Production!B27</f>
        <v>Freshwater ecotoxicity</v>
      </c>
      <c r="B189" s="6" t="s">
        <v>260</v>
      </c>
      <c r="C189" s="13" t="n">
        <f aca="false">Production!C27</f>
        <v>549.87634</v>
      </c>
      <c r="D189" s="13" t="n">
        <f aca="false">Recycling!H106</f>
        <v>-360.81595</v>
      </c>
      <c r="E189" s="13" t="n">
        <f aca="false">C189+D189</f>
        <v>189.06039</v>
      </c>
      <c r="F189" s="13" t="n">
        <f aca="false">Production!D27</f>
        <v>376.75458</v>
      </c>
      <c r="G189" s="13" t="n">
        <f aca="false">Recycling!R106</f>
        <v>-44.86203</v>
      </c>
      <c r="H189" s="13" t="n">
        <f aca="false">F189+G189</f>
        <v>331.89255</v>
      </c>
      <c r="I189" s="13" t="n">
        <f aca="false">Production!E27</f>
        <v>123.10079</v>
      </c>
      <c r="J189" s="13" t="n">
        <f aca="false">Recycling!AB106</f>
        <v>-33.52197</v>
      </c>
      <c r="K189" s="13" t="n">
        <f aca="false">I189+J189</f>
        <v>89.57882</v>
      </c>
      <c r="L189" s="13" t="n">
        <f aca="false">Production!F27</f>
        <v>203.26992</v>
      </c>
      <c r="M189" s="13" t="n">
        <f aca="false">Recycling!AL106</f>
        <v>-92.58671</v>
      </c>
      <c r="N189" s="13" t="n">
        <f aca="false">L189+M189</f>
        <v>110.68321</v>
      </c>
      <c r="O189" s="13" t="n">
        <f aca="false">Production!G27</f>
        <v>208.92841</v>
      </c>
      <c r="P189" s="13" t="n">
        <f aca="false">Recycling!AV106</f>
        <v>-73.3263</v>
      </c>
      <c r="Q189" s="13" t="n">
        <f aca="false">O189+P189</f>
        <v>135.60211</v>
      </c>
      <c r="R189" s="13" t="n">
        <f aca="false">Production!H27</f>
        <v>969.27582</v>
      </c>
      <c r="S189" s="13" t="n">
        <f aca="false">Recycling!BF106</f>
        <v>-804.08807</v>
      </c>
      <c r="T189" s="13" t="n">
        <f aca="false">R189+S189</f>
        <v>165.18775</v>
      </c>
      <c r="U189" s="13" t="n">
        <f aca="false">Production!I27</f>
        <v>1256.83518</v>
      </c>
      <c r="V189" s="13" t="n">
        <f aca="false">Recycling!BP106</f>
        <v>-1020.26158</v>
      </c>
      <c r="W189" s="13" t="n">
        <f aca="false">U189+V189</f>
        <v>236.5736</v>
      </c>
      <c r="X189" s="0" t="str">
        <f aca="false">Recycling!I106</f>
        <v>CTUe</v>
      </c>
    </row>
    <row r="190" customFormat="false" ht="15" hidden="false" customHeight="false" outlineLevel="0" collapsed="false">
      <c r="A190" s="0" t="str">
        <f aca="false">Production!B28</f>
        <v>Freshwater eutrophication</v>
      </c>
      <c r="B190" s="6" t="s">
        <v>261</v>
      </c>
      <c r="C190" s="13" t="n">
        <f aca="false">Production!C28</f>
        <v>0.00493</v>
      </c>
      <c r="D190" s="13" t="n">
        <f aca="false">Recycling!H107</f>
        <v>-0.00151</v>
      </c>
      <c r="E190" s="13" t="n">
        <f aca="false">C190+D190</f>
        <v>0.00342</v>
      </c>
      <c r="F190" s="13" t="n">
        <f aca="false">Production!D28</f>
        <v>0.00581</v>
      </c>
      <c r="G190" s="13" t="n">
        <f aca="false">Recycling!R107</f>
        <v>-4.94247E-005</v>
      </c>
      <c r="H190" s="13" t="n">
        <f aca="false">F190+G190</f>
        <v>0.0057605753</v>
      </c>
      <c r="I190" s="13" t="n">
        <f aca="false">Production!E28</f>
        <v>0.00278</v>
      </c>
      <c r="J190" s="13" t="n">
        <f aca="false">Recycling!AB107</f>
        <v>4.128E-005</v>
      </c>
      <c r="K190" s="13" t="n">
        <f aca="false">I190+J190</f>
        <v>0.00282128</v>
      </c>
      <c r="L190" s="13" t="n">
        <f aca="false">Production!F28</f>
        <v>0.0026</v>
      </c>
      <c r="M190" s="13" t="n">
        <f aca="false">Recycling!AL107</f>
        <v>-0.00041</v>
      </c>
      <c r="N190" s="13" t="n">
        <f aca="false">L190+M190</f>
        <v>0.00219</v>
      </c>
      <c r="O190" s="13" t="n">
        <f aca="false">Production!G28</f>
        <v>0.00398</v>
      </c>
      <c r="P190" s="13" t="n">
        <f aca="false">Recycling!AV107</f>
        <v>-0.00026</v>
      </c>
      <c r="Q190" s="13" t="n">
        <f aca="false">O190+P190</f>
        <v>0.00372</v>
      </c>
      <c r="R190" s="13" t="n">
        <f aca="false">Production!H28</f>
        <v>0.00541</v>
      </c>
      <c r="S190" s="13" t="n">
        <f aca="false">Recycling!BF107</f>
        <v>-0.00352</v>
      </c>
      <c r="T190" s="13" t="n">
        <f aca="false">R190+S190</f>
        <v>0.00189</v>
      </c>
      <c r="U190" s="13" t="n">
        <f aca="false">Production!I28</f>
        <v>0.01107</v>
      </c>
      <c r="V190" s="13" t="n">
        <f aca="false">Recycling!BP107</f>
        <v>-0.00407</v>
      </c>
      <c r="W190" s="13" t="n">
        <f aca="false">U190+V190</f>
        <v>0.007</v>
      </c>
      <c r="X190" s="0" t="str">
        <f aca="false">Recycling!I107</f>
        <v>kg P eq</v>
      </c>
    </row>
    <row r="191" customFormat="false" ht="15" hidden="false" customHeight="false" outlineLevel="0" collapsed="false">
      <c r="A191" s="0" t="str">
        <f aca="false">Production!B29</f>
        <v>Human toxicity, cancer effects</v>
      </c>
      <c r="B191" s="6" t="s">
        <v>262</v>
      </c>
      <c r="C191" s="13" t="n">
        <f aca="false">Production!C29</f>
        <v>6.16316E-006</v>
      </c>
      <c r="D191" s="13" t="n">
        <f aca="false">Recycling!H108</f>
        <v>-4.37822E-006</v>
      </c>
      <c r="E191" s="13" t="n">
        <f aca="false">C191+D191</f>
        <v>1.78494E-006</v>
      </c>
      <c r="F191" s="13" t="n">
        <f aca="false">Production!D29</f>
        <v>1.50774E-005</v>
      </c>
      <c r="G191" s="13" t="n">
        <f aca="false">Recycling!R108</f>
        <v>-4.05756E-007</v>
      </c>
      <c r="H191" s="13" t="n">
        <f aca="false">F191+G191</f>
        <v>1.4671644E-005</v>
      </c>
      <c r="I191" s="13" t="n">
        <f aca="false">Production!E29</f>
        <v>9.65025E-007</v>
      </c>
      <c r="J191" s="13" t="n">
        <f aca="false">Recycling!AB108</f>
        <v>-3.08629E-007</v>
      </c>
      <c r="K191" s="13" t="n">
        <f aca="false">I191+J191</f>
        <v>6.56396E-007</v>
      </c>
      <c r="L191" s="13" t="n">
        <f aca="false">Production!F29</f>
        <v>1.62113E-006</v>
      </c>
      <c r="M191" s="13" t="n">
        <f aca="false">Recycling!AL108</f>
        <v>-9.35174E-007</v>
      </c>
      <c r="N191" s="13" t="n">
        <f aca="false">L191+M191</f>
        <v>6.85956E-007</v>
      </c>
      <c r="O191" s="13" t="n">
        <f aca="false">Production!G29</f>
        <v>1.6302E-006</v>
      </c>
      <c r="P191" s="13" t="n">
        <f aca="false">Recycling!AV108</f>
        <v>-6.56079E-007</v>
      </c>
      <c r="Q191" s="13" t="n">
        <f aca="false">O191+P191</f>
        <v>9.74121E-007</v>
      </c>
      <c r="R191" s="13" t="n">
        <f aca="false">Production!H29</f>
        <v>3.32929E-006</v>
      </c>
      <c r="S191" s="13" t="n">
        <f aca="false">Recycling!BF108</f>
        <v>-2.59534E-006</v>
      </c>
      <c r="T191" s="13" t="n">
        <f aca="false">R191+S191</f>
        <v>7.3395E-007</v>
      </c>
      <c r="U191" s="13" t="n">
        <f aca="false">Production!I29</f>
        <v>1.92396E-006</v>
      </c>
      <c r="V191" s="13" t="n">
        <f aca="false">Recycling!BP108</f>
        <v>-8.39182E-007</v>
      </c>
      <c r="W191" s="13" t="n">
        <f aca="false">U191+V191</f>
        <v>1.084778E-006</v>
      </c>
      <c r="X191" s="0" t="str">
        <f aca="false">Recycling!I108</f>
        <v>CTUh</v>
      </c>
    </row>
    <row r="192" customFormat="false" ht="15" hidden="false" customHeight="false" outlineLevel="0" collapsed="false">
      <c r="A192" s="0" t="str">
        <f aca="false">Production!B30</f>
        <v>Human toxicity, non-cancer effects</v>
      </c>
      <c r="B192" s="6" t="s">
        <v>263</v>
      </c>
      <c r="C192" s="13" t="n">
        <f aca="false">Production!C30</f>
        <v>1.21864E-005</v>
      </c>
      <c r="D192" s="13" t="n">
        <f aca="false">Recycling!H109</f>
        <v>-8.19396E-006</v>
      </c>
      <c r="E192" s="13" t="n">
        <f aca="false">C192+D192</f>
        <v>3.99244E-006</v>
      </c>
      <c r="F192" s="13" t="n">
        <f aca="false">Production!D30</f>
        <v>1.25432E-005</v>
      </c>
      <c r="G192" s="13" t="n">
        <f aca="false">Recycling!R109</f>
        <v>-2.68004E-007</v>
      </c>
      <c r="H192" s="13" t="n">
        <f aca="false">F192+G192</f>
        <v>1.2275196E-005</v>
      </c>
      <c r="I192" s="13" t="n">
        <f aca="false">Production!E30</f>
        <v>1.78457E-006</v>
      </c>
      <c r="J192" s="13" t="n">
        <f aca="false">Recycling!AB109</f>
        <v>-1.62992E-007</v>
      </c>
      <c r="K192" s="13" t="n">
        <f aca="false">I192+J192</f>
        <v>1.621578E-006</v>
      </c>
      <c r="L192" s="13" t="n">
        <f aca="false">Production!F30</f>
        <v>3.04604E-006</v>
      </c>
      <c r="M192" s="13" t="n">
        <f aca="false">Recycling!AL109</f>
        <v>-1.47425E-006</v>
      </c>
      <c r="N192" s="13" t="n">
        <f aca="false">L192+M192</f>
        <v>1.57179E-006</v>
      </c>
      <c r="O192" s="13" t="n">
        <f aca="false">Production!G30</f>
        <v>2.6951E-006</v>
      </c>
      <c r="P192" s="13" t="n">
        <f aca="false">Recycling!AV109</f>
        <v>-5.81505E-007</v>
      </c>
      <c r="Q192" s="13" t="n">
        <f aca="false">O192+P192</f>
        <v>2.113595E-006</v>
      </c>
      <c r="R192" s="13" t="n">
        <f aca="false">Production!H30</f>
        <v>1.31593E-005</v>
      </c>
      <c r="S192" s="13" t="n">
        <f aca="false">Recycling!BF109</f>
        <v>-1.08697E-005</v>
      </c>
      <c r="T192" s="13" t="n">
        <f aca="false">R192+S192</f>
        <v>2.2896E-006</v>
      </c>
      <c r="U192" s="13" t="n">
        <f aca="false">Production!I30</f>
        <v>1.38529E-005</v>
      </c>
      <c r="V192" s="13" t="n">
        <f aca="false">Recycling!BP109</f>
        <v>-1.07986E-005</v>
      </c>
      <c r="W192" s="13" t="n">
        <f aca="false">U192+V192</f>
        <v>3.0543E-006</v>
      </c>
      <c r="X192" s="0" t="str">
        <f aca="false">Recycling!I109</f>
        <v>CTUh</v>
      </c>
    </row>
    <row r="193" customFormat="false" ht="15" hidden="false" customHeight="false" outlineLevel="0" collapsed="false">
      <c r="A193" s="0" t="str">
        <f aca="false">Production!B31</f>
        <v>Ionizing radiation E (interim)</v>
      </c>
      <c r="B193" s="6" t="s">
        <v>264</v>
      </c>
      <c r="C193" s="13" t="n">
        <f aca="false">Production!C31</f>
        <v>2.5135E-005</v>
      </c>
      <c r="D193" s="13" t="n">
        <f aca="false">Recycling!H110</f>
        <v>-1.67738E-005</v>
      </c>
      <c r="E193" s="13" t="n">
        <f aca="false">C193+D193</f>
        <v>8.3612E-006</v>
      </c>
      <c r="F193" s="13" t="n">
        <f aca="false">Production!D31</f>
        <v>4.72612E-006</v>
      </c>
      <c r="G193" s="13" t="n">
        <f aca="false">Recycling!R110</f>
        <v>2.87636E-007</v>
      </c>
      <c r="H193" s="13" t="n">
        <f aca="false">F193+G193</f>
        <v>5.013756E-006</v>
      </c>
      <c r="I193" s="13" t="n">
        <f aca="false">Production!E31</f>
        <v>3.55227E-006</v>
      </c>
      <c r="J193" s="13" t="n">
        <f aca="false">Recycling!AB110</f>
        <v>1.47052E-007</v>
      </c>
      <c r="K193" s="13" t="n">
        <f aca="false">I193+J193</f>
        <v>3.699322E-006</v>
      </c>
      <c r="L193" s="13" t="n">
        <f aca="false">Production!F31</f>
        <v>5.73509E-006</v>
      </c>
      <c r="M193" s="13" t="n">
        <f aca="false">Recycling!AL110</f>
        <v>-2.58053E-006</v>
      </c>
      <c r="N193" s="13" t="n">
        <f aca="false">L193+M193</f>
        <v>3.15456E-006</v>
      </c>
      <c r="O193" s="13" t="n">
        <f aca="false">Production!G31</f>
        <v>4.45032E-006</v>
      </c>
      <c r="P193" s="13" t="n">
        <f aca="false">Recycling!AV110</f>
        <v>2.19772E-007</v>
      </c>
      <c r="Q193" s="13" t="n">
        <f aca="false">O193+P193</f>
        <v>4.670092E-006</v>
      </c>
      <c r="R193" s="13" t="n">
        <f aca="false">Production!H31</f>
        <v>1.16005E-005</v>
      </c>
      <c r="S193" s="13" t="n">
        <f aca="false">Recycling!BF110</f>
        <v>-8.50627E-006</v>
      </c>
      <c r="T193" s="13" t="n">
        <f aca="false">R193+S193</f>
        <v>3.09423E-006</v>
      </c>
      <c r="U193" s="13" t="n">
        <f aca="false">Production!I31</f>
        <v>2.77624E-006</v>
      </c>
      <c r="V193" s="13" t="n">
        <f aca="false">Recycling!BP110</f>
        <v>1.24015E-007</v>
      </c>
      <c r="W193" s="13" t="n">
        <f aca="false">U193+V193</f>
        <v>2.900255E-006</v>
      </c>
      <c r="X193" s="0" t="str">
        <f aca="false">Recycling!I110</f>
        <v>CTUe</v>
      </c>
    </row>
    <row r="194" customFormat="false" ht="15" hidden="false" customHeight="false" outlineLevel="0" collapsed="false">
      <c r="A194" s="0" t="str">
        <f aca="false">Production!B32</f>
        <v>Ionizing radiation HH</v>
      </c>
      <c r="B194" s="6" t="s">
        <v>265</v>
      </c>
      <c r="C194" s="13" t="n">
        <f aca="false">Production!C32</f>
        <v>4.11443</v>
      </c>
      <c r="D194" s="13" t="n">
        <f aca="false">Recycling!H111</f>
        <v>-2.10144</v>
      </c>
      <c r="E194" s="13" t="n">
        <f aca="false">C194+D194</f>
        <v>2.01299</v>
      </c>
      <c r="F194" s="13" t="n">
        <f aca="false">Production!D32</f>
        <v>1.43068</v>
      </c>
      <c r="G194" s="13" t="n">
        <f aca="false">Recycling!R111</f>
        <v>0.20158</v>
      </c>
      <c r="H194" s="13" t="n">
        <f aca="false">F194+G194</f>
        <v>1.63226</v>
      </c>
      <c r="I194" s="13" t="n">
        <f aca="false">Production!E32</f>
        <v>1.17758</v>
      </c>
      <c r="J194" s="13" t="n">
        <f aca="false">Recycling!AB111</f>
        <v>0.17042</v>
      </c>
      <c r="K194" s="13" t="n">
        <f aca="false">I194+J194</f>
        <v>1.348</v>
      </c>
      <c r="L194" s="13" t="n">
        <f aca="false">Production!F32</f>
        <v>1.32416</v>
      </c>
      <c r="M194" s="13" t="n">
        <f aca="false">Recycling!AL111</f>
        <v>-0.24686</v>
      </c>
      <c r="N194" s="13" t="n">
        <f aca="false">L194+M194</f>
        <v>1.0773</v>
      </c>
      <c r="O194" s="13" t="n">
        <f aca="false">Production!G32</f>
        <v>1.4781</v>
      </c>
      <c r="P194" s="13" t="n">
        <f aca="false">Recycling!AV111</f>
        <v>0.19721</v>
      </c>
      <c r="Q194" s="13" t="n">
        <f aca="false">O194+P194</f>
        <v>1.67531</v>
      </c>
      <c r="R194" s="13" t="n">
        <f aca="false">Production!H32</f>
        <v>1.92503</v>
      </c>
      <c r="S194" s="13" t="n">
        <f aca="false">Recycling!BF111</f>
        <v>-1.07126</v>
      </c>
      <c r="T194" s="13" t="n">
        <f aca="false">R194+S194</f>
        <v>0.85377</v>
      </c>
      <c r="U194" s="13" t="n">
        <f aca="false">Production!I32</f>
        <v>0.86619</v>
      </c>
      <c r="V194" s="13" t="n">
        <f aca="false">Recycling!BP111</f>
        <v>0.14164</v>
      </c>
      <c r="W194" s="13" t="n">
        <f aca="false">U194+V194</f>
        <v>1.00783</v>
      </c>
      <c r="X194" s="0" t="str">
        <f aca="false">Recycling!I111</f>
        <v>kBq U235 eq</v>
      </c>
    </row>
    <row r="195" customFormat="false" ht="15" hidden="false" customHeight="false" outlineLevel="0" collapsed="false">
      <c r="A195" s="0" t="str">
        <f aca="false">Production!B33</f>
        <v>Land use</v>
      </c>
      <c r="B195" s="6" t="s">
        <v>266</v>
      </c>
      <c r="C195" s="13" t="n">
        <f aca="false">Production!C33</f>
        <v>15.01635</v>
      </c>
      <c r="D195" s="13" t="n">
        <f aca="false">Recycling!H112</f>
        <v>-5.57018</v>
      </c>
      <c r="E195" s="13" t="n">
        <f aca="false">C195+D195</f>
        <v>9.44617</v>
      </c>
      <c r="F195" s="13" t="n">
        <f aca="false">Production!D33</f>
        <v>18.49076</v>
      </c>
      <c r="G195" s="13" t="n">
        <f aca="false">Recycling!R112</f>
        <v>-1.65816</v>
      </c>
      <c r="H195" s="13" t="n">
        <f aca="false">F195+G195</f>
        <v>16.8326</v>
      </c>
      <c r="I195" s="13" t="n">
        <f aca="false">Production!E33</f>
        <v>9.26896</v>
      </c>
      <c r="J195" s="13" t="n">
        <f aca="false">Recycling!AB112</f>
        <v>-1.83073</v>
      </c>
      <c r="K195" s="13" t="n">
        <f aca="false">I195+J195</f>
        <v>7.43823</v>
      </c>
      <c r="L195" s="13" t="n">
        <f aca="false">Production!F33</f>
        <v>11.36192</v>
      </c>
      <c r="M195" s="13" t="n">
        <f aca="false">Recycling!AL112</f>
        <v>-4.46754</v>
      </c>
      <c r="N195" s="13" t="n">
        <f aca="false">L195+M195</f>
        <v>6.89438</v>
      </c>
      <c r="O195" s="13" t="n">
        <f aca="false">Production!G33</f>
        <v>12.28548</v>
      </c>
      <c r="P195" s="13" t="n">
        <f aca="false">Recycling!AV112</f>
        <v>-2.35905</v>
      </c>
      <c r="Q195" s="13" t="n">
        <f aca="false">O195+P195</f>
        <v>9.92643</v>
      </c>
      <c r="R195" s="13" t="n">
        <f aca="false">Production!H33</f>
        <v>1.84147</v>
      </c>
      <c r="S195" s="13" t="n">
        <f aca="false">Recycling!BF112</f>
        <v>1.1797</v>
      </c>
      <c r="T195" s="13" t="n">
        <f aca="false">R195+S195</f>
        <v>3.02117</v>
      </c>
      <c r="U195" s="13" t="n">
        <f aca="false">Production!I33</f>
        <v>1.90522</v>
      </c>
      <c r="V195" s="13" t="n">
        <f aca="false">Recycling!BP112</f>
        <v>6.90381</v>
      </c>
      <c r="W195" s="13" t="n">
        <f aca="false">U195+V195</f>
        <v>8.80903</v>
      </c>
      <c r="X195" s="0" t="str">
        <f aca="false">Recycling!I112</f>
        <v>kg C deficit</v>
      </c>
    </row>
    <row r="196" customFormat="false" ht="15" hidden="false" customHeight="false" outlineLevel="0" collapsed="false">
      <c r="A196" s="0" t="str">
        <f aca="false">Production!B34</f>
        <v>Marine eutrophication</v>
      </c>
      <c r="B196" s="6" t="s">
        <v>267</v>
      </c>
      <c r="C196" s="13" t="n">
        <f aca="false">Production!C34</f>
        <v>0.02472</v>
      </c>
      <c r="D196" s="13" t="n">
        <f aca="false">Recycling!H113</f>
        <v>-0.0175</v>
      </c>
      <c r="E196" s="13" t="n">
        <f aca="false">C196+D196</f>
        <v>0.00722</v>
      </c>
      <c r="F196" s="13" t="n">
        <f aca="false">Production!D34</f>
        <v>0.02029</v>
      </c>
      <c r="G196" s="13" t="n">
        <f aca="false">Recycling!R113</f>
        <v>-0.00836</v>
      </c>
      <c r="H196" s="13" t="n">
        <f aca="false">F196+G196</f>
        <v>0.01193</v>
      </c>
      <c r="I196" s="13" t="n">
        <f aca="false">Production!E34</f>
        <v>0.01545</v>
      </c>
      <c r="J196" s="13" t="n">
        <f aca="false">Recycling!AB113</f>
        <v>-0.00954</v>
      </c>
      <c r="K196" s="13" t="n">
        <f aca="false">I196+J196</f>
        <v>0.00591</v>
      </c>
      <c r="L196" s="13" t="n">
        <f aca="false">Production!F34</f>
        <v>0.01576</v>
      </c>
      <c r="M196" s="13" t="n">
        <f aca="false">Recycling!AL113</f>
        <v>-0.01048</v>
      </c>
      <c r="N196" s="13" t="n">
        <f aca="false">L196+M196</f>
        <v>0.00528</v>
      </c>
      <c r="O196" s="13" t="n">
        <f aca="false">Production!G34</f>
        <v>0.01908</v>
      </c>
      <c r="P196" s="13" t="n">
        <f aca="false">Recycling!AV113</f>
        <v>-0.00978</v>
      </c>
      <c r="Q196" s="13" t="n">
        <f aca="false">O196+P196</f>
        <v>0.0093</v>
      </c>
      <c r="R196" s="13" t="n">
        <f aca="false">Production!H34</f>
        <v>0.0099</v>
      </c>
      <c r="S196" s="13" t="n">
        <f aca="false">Recycling!BF113</f>
        <v>-0.00656</v>
      </c>
      <c r="T196" s="13" t="n">
        <f aca="false">R196+S196</f>
        <v>0.00334</v>
      </c>
      <c r="U196" s="13" t="n">
        <f aca="false">Production!I34</f>
        <v>0.00984</v>
      </c>
      <c r="V196" s="13" t="n">
        <f aca="false">Recycling!BP113</f>
        <v>-0.00403</v>
      </c>
      <c r="W196" s="13" t="n">
        <f aca="false">U196+V196</f>
        <v>0.00581</v>
      </c>
      <c r="X196" s="0" t="str">
        <f aca="false">Recycling!I113</f>
        <v>kg N eq</v>
      </c>
    </row>
    <row r="197" customFormat="false" ht="15" hidden="false" customHeight="false" outlineLevel="0" collapsed="false">
      <c r="A197" s="0" t="str">
        <f aca="false">Production!B35</f>
        <v>Mineral, fossil &amp; ren resource depletion</v>
      </c>
      <c r="B197" s="6" t="s">
        <v>86</v>
      </c>
      <c r="C197" s="13" t="n">
        <f aca="false">Production!C35</f>
        <v>0.00573</v>
      </c>
      <c r="D197" s="13" t="n">
        <f aca="false">Recycling!H114</f>
        <v>-0.00447</v>
      </c>
      <c r="E197" s="13" t="n">
        <f aca="false">C197+D197</f>
        <v>0.00126</v>
      </c>
      <c r="F197" s="13" t="n">
        <f aca="false">Production!D35</f>
        <v>0.00124</v>
      </c>
      <c r="G197" s="13" t="n">
        <f aca="false">Recycling!R114</f>
        <v>-0.00062</v>
      </c>
      <c r="H197" s="13" t="n">
        <f aca="false">F197+G197</f>
        <v>0.00062</v>
      </c>
      <c r="I197" s="13" t="n">
        <f aca="false">Production!E35</f>
        <v>0.00084</v>
      </c>
      <c r="J197" s="13" t="n">
        <f aca="false">Recycling!AB114</f>
        <v>-0.00061</v>
      </c>
      <c r="K197" s="13" t="n">
        <f aca="false">I197+J197</f>
        <v>0.00023</v>
      </c>
      <c r="L197" s="13" t="n">
        <f aca="false">Production!F35</f>
        <v>0.00144</v>
      </c>
      <c r="M197" s="13" t="n">
        <f aca="false">Recycling!AL114</f>
        <v>-0.00097</v>
      </c>
      <c r="N197" s="13" t="n">
        <f aca="false">L197+M197</f>
        <v>0.00047</v>
      </c>
      <c r="O197" s="13" t="n">
        <f aca="false">Production!G35</f>
        <v>0.00128</v>
      </c>
      <c r="P197" s="13" t="n">
        <f aca="false">Recycling!AV114</f>
        <v>-0.00094</v>
      </c>
      <c r="Q197" s="13" t="n">
        <f aca="false">O197+P197</f>
        <v>0.00034</v>
      </c>
      <c r="R197" s="13" t="n">
        <f aca="false">Production!H35</f>
        <v>0.00503</v>
      </c>
      <c r="S197" s="13" t="n">
        <f aca="false">Recycling!BF114</f>
        <v>-0.00476</v>
      </c>
      <c r="T197" s="13" t="n">
        <f aca="false">R197+S197</f>
        <v>0.000269999999999999</v>
      </c>
      <c r="U197" s="13" t="n">
        <f aca="false">Production!I35</f>
        <v>0.00486</v>
      </c>
      <c r="V197" s="13" t="n">
        <f aca="false">Recycling!BP114</f>
        <v>-0.00394</v>
      </c>
      <c r="W197" s="13" t="n">
        <f aca="false">U197+V197</f>
        <v>0.00092</v>
      </c>
      <c r="X197" s="0" t="str">
        <f aca="false">Recycling!I114</f>
        <v>kg Sb eq</v>
      </c>
    </row>
    <row r="198" customFormat="false" ht="15" hidden="false" customHeight="false" outlineLevel="0" collapsed="false">
      <c r="A198" s="0" t="str">
        <f aca="false">Production!B36</f>
        <v>Ozone depletion</v>
      </c>
      <c r="B198" s="6" t="s">
        <v>82</v>
      </c>
      <c r="C198" s="13" t="n">
        <f aca="false">Production!C36</f>
        <v>1.8274E-006</v>
      </c>
      <c r="D198" s="13" t="n">
        <f aca="false">Recycling!H115</f>
        <v>-6.35962E-007</v>
      </c>
      <c r="E198" s="13" t="n">
        <f aca="false">C198+D198</f>
        <v>1.191438E-006</v>
      </c>
      <c r="F198" s="13" t="n">
        <f aca="false">Production!D36</f>
        <v>1.23342E-006</v>
      </c>
      <c r="G198" s="13" t="n">
        <f aca="false">Recycling!R115</f>
        <v>-1.03138E-007</v>
      </c>
      <c r="H198" s="13" t="n">
        <f aca="false">F198+G198</f>
        <v>1.130282E-006</v>
      </c>
      <c r="I198" s="13" t="n">
        <f aca="false">Production!E36</f>
        <v>7.39456E-007</v>
      </c>
      <c r="J198" s="13" t="n">
        <f aca="false">Recycling!AB115</f>
        <v>-1.50421E-007</v>
      </c>
      <c r="K198" s="13" t="n">
        <f aca="false">I198+J198</f>
        <v>5.89035E-007</v>
      </c>
      <c r="L198" s="13" t="n">
        <f aca="false">Production!F36</f>
        <v>7.37173E-007</v>
      </c>
      <c r="M198" s="13" t="n">
        <f aca="false">Recycling!AL115</f>
        <v>-2.09503E-007</v>
      </c>
      <c r="N198" s="13" t="n">
        <f aca="false">L198+M198</f>
        <v>5.2767E-007</v>
      </c>
      <c r="O198" s="13" t="n">
        <f aca="false">Production!G36</f>
        <v>1.41684E-006</v>
      </c>
      <c r="P198" s="13" t="n">
        <f aca="false">Recycling!AV115</f>
        <v>-1.17568E-007</v>
      </c>
      <c r="Q198" s="13" t="n">
        <f aca="false">O198+P198</f>
        <v>1.299272E-006</v>
      </c>
      <c r="R198" s="13" t="n">
        <f aca="false">Production!H36</f>
        <v>7.8499E-007</v>
      </c>
      <c r="S198" s="13" t="n">
        <f aca="false">Recycling!BF115</f>
        <v>-2.93987E-007</v>
      </c>
      <c r="T198" s="13" t="n">
        <f aca="false">R198+S198</f>
        <v>4.91003E-007</v>
      </c>
      <c r="U198" s="13" t="n">
        <f aca="false">Production!I36</f>
        <v>6.17554E-007</v>
      </c>
      <c r="V198" s="13" t="n">
        <f aca="false">Recycling!BP115</f>
        <v>-4.56666E-008</v>
      </c>
      <c r="W198" s="13" t="n">
        <f aca="false">U198+V198</f>
        <v>5.718874E-007</v>
      </c>
      <c r="X198" s="0" t="str">
        <f aca="false">Recycling!I115</f>
        <v>kg CFC-11 eq</v>
      </c>
    </row>
    <row r="199" customFormat="false" ht="15" hidden="false" customHeight="false" outlineLevel="0" collapsed="false">
      <c r="A199" s="0" t="str">
        <f aca="false">Production!B37</f>
        <v>Particulate matter</v>
      </c>
      <c r="B199" s="6" t="s">
        <v>268</v>
      </c>
      <c r="C199" s="13" t="n">
        <f aca="false">Production!C37</f>
        <v>0.01158</v>
      </c>
      <c r="D199" s="13" t="n">
        <f aca="false">Recycling!H116</f>
        <v>-0.00689</v>
      </c>
      <c r="E199" s="13" t="n">
        <f aca="false">C199+D199</f>
        <v>0.00469</v>
      </c>
      <c r="F199" s="13" t="n">
        <f aca="false">Production!D37</f>
        <v>0.0106</v>
      </c>
      <c r="G199" s="13" t="n">
        <f aca="false">Recycling!R116</f>
        <v>-0.00238</v>
      </c>
      <c r="H199" s="13" t="n">
        <f aca="false">F199+G199</f>
        <v>0.00822</v>
      </c>
      <c r="I199" s="13" t="n">
        <f aca="false">Production!E37</f>
        <v>0.00658</v>
      </c>
      <c r="J199" s="13" t="n">
        <f aca="false">Recycling!AB116</f>
        <v>-0.00255</v>
      </c>
      <c r="K199" s="13" t="n">
        <f aca="false">I199+J199</f>
        <v>0.00403</v>
      </c>
      <c r="L199" s="13" t="n">
        <f aca="false">Production!F37</f>
        <v>0.00562</v>
      </c>
      <c r="M199" s="13" t="n">
        <f aca="false">Recycling!AL116</f>
        <v>-0.00329</v>
      </c>
      <c r="N199" s="13" t="n">
        <f aca="false">L199+M199</f>
        <v>0.00233</v>
      </c>
      <c r="O199" s="13" t="n">
        <f aca="false">Production!G37</f>
        <v>0.00758</v>
      </c>
      <c r="P199" s="13" t="n">
        <f aca="false">Recycling!AV116</f>
        <v>-0.00338</v>
      </c>
      <c r="Q199" s="13" t="n">
        <f aca="false">O199+P199</f>
        <v>0.0042</v>
      </c>
      <c r="R199" s="13" t="n">
        <f aca="false">Production!H37</f>
        <v>0.00646</v>
      </c>
      <c r="S199" s="13" t="n">
        <f aca="false">Recycling!BF116</f>
        <v>-0.00433</v>
      </c>
      <c r="T199" s="13" t="n">
        <f aca="false">R199+S199</f>
        <v>0.00213</v>
      </c>
      <c r="U199" s="13" t="n">
        <f aca="false">Production!I37</f>
        <v>0.00557</v>
      </c>
      <c r="V199" s="13" t="n">
        <f aca="false">Recycling!BP116</f>
        <v>-0.00245</v>
      </c>
      <c r="W199" s="13" t="n">
        <f aca="false">U199+V199</f>
        <v>0.00312</v>
      </c>
      <c r="X199" s="0" t="str">
        <f aca="false">Recycling!I116</f>
        <v>kg PM2.5 eq</v>
      </c>
    </row>
    <row r="200" customFormat="false" ht="15" hidden="false" customHeight="false" outlineLevel="0" collapsed="false">
      <c r="A200" s="0" t="str">
        <f aca="false">Production!B38</f>
        <v>Photochemical ozone formation</v>
      </c>
      <c r="B200" s="6" t="s">
        <v>269</v>
      </c>
      <c r="C200" s="13" t="n">
        <f aca="false">Production!C38</f>
        <v>0.05783</v>
      </c>
      <c r="D200" s="13" t="n">
        <f aca="false">Recycling!H117</f>
        <v>-0.03522</v>
      </c>
      <c r="E200" s="13" t="n">
        <f aca="false">C200+D200</f>
        <v>0.02261</v>
      </c>
      <c r="F200" s="13" t="n">
        <f aca="false">Production!D38</f>
        <v>0.05802</v>
      </c>
      <c r="G200" s="13" t="n">
        <f aca="false">Recycling!R117</f>
        <v>-0.01619</v>
      </c>
      <c r="H200" s="13" t="n">
        <f aca="false">F200+G200</f>
        <v>0.04183</v>
      </c>
      <c r="I200" s="13" t="n">
        <f aca="false">Production!E38</f>
        <v>0.03632</v>
      </c>
      <c r="J200" s="13" t="n">
        <f aca="false">Recycling!AB117</f>
        <v>-0.01989</v>
      </c>
      <c r="K200" s="13" t="n">
        <f aca="false">I200+J200</f>
        <v>0.01643</v>
      </c>
      <c r="L200" s="13" t="n">
        <f aca="false">Production!F38</f>
        <v>0.03502</v>
      </c>
      <c r="M200" s="13" t="n">
        <f aca="false">Recycling!AL117</f>
        <v>-0.02105</v>
      </c>
      <c r="N200" s="13" t="n">
        <f aca="false">L200+M200</f>
        <v>0.01397</v>
      </c>
      <c r="O200" s="13" t="n">
        <f aca="false">Production!G38</f>
        <v>0.04534</v>
      </c>
      <c r="P200" s="13" t="n">
        <f aca="false">Recycling!AV117</f>
        <v>-0.02104</v>
      </c>
      <c r="Q200" s="13" t="n">
        <f aca="false">O200+P200</f>
        <v>0.0243</v>
      </c>
      <c r="R200" s="13" t="n">
        <f aca="false">Production!H38</f>
        <v>0.02705</v>
      </c>
      <c r="S200" s="13" t="n">
        <f aca="false">Recycling!BF117</f>
        <v>-0.01715</v>
      </c>
      <c r="T200" s="13" t="n">
        <f aca="false">R200+S200</f>
        <v>0.0099</v>
      </c>
      <c r="U200" s="13" t="n">
        <f aca="false">Production!I38</f>
        <v>0.02767</v>
      </c>
      <c r="V200" s="13" t="n">
        <f aca="false">Recycling!BP117</f>
        <v>-0.01205</v>
      </c>
      <c r="W200" s="13" t="n">
        <f aca="false">U200+V200</f>
        <v>0.01562</v>
      </c>
      <c r="X200" s="0" t="str">
        <f aca="false">Recycling!I117</f>
        <v>kg NMVOC eq</v>
      </c>
    </row>
    <row r="201" customFormat="false" ht="15" hidden="false" customHeight="false" outlineLevel="0" collapsed="false">
      <c r="A201" s="0" t="str">
        <f aca="false">Production!B39</f>
        <v>Terrestrial eutrophication</v>
      </c>
      <c r="B201" s="6" t="s">
        <v>270</v>
      </c>
      <c r="C201" s="13" t="n">
        <f aca="false">Production!C39</f>
        <v>0.22917</v>
      </c>
      <c r="D201" s="13" t="n">
        <f aca="false">Recycling!H118</f>
        <v>-0.15214</v>
      </c>
      <c r="E201" s="13" t="n">
        <f aca="false">C201+D201</f>
        <v>0.07703</v>
      </c>
      <c r="F201" s="13" t="n">
        <f aca="false">Production!D39</f>
        <v>0.20654</v>
      </c>
      <c r="G201" s="13" t="n">
        <f aca="false">Recycling!R118</f>
        <v>-0.08313</v>
      </c>
      <c r="H201" s="13" t="n">
        <f aca="false">F201+G201</f>
        <v>0.12341</v>
      </c>
      <c r="I201" s="13" t="n">
        <f aca="false">Production!E39</f>
        <v>0.16694</v>
      </c>
      <c r="J201" s="13" t="n">
        <f aca="false">Recycling!AB118</f>
        <v>-0.10362</v>
      </c>
      <c r="K201" s="13" t="n">
        <f aca="false">I201+J201</f>
        <v>0.06332</v>
      </c>
      <c r="L201" s="13" t="n">
        <f aca="false">Production!F39</f>
        <v>0.154</v>
      </c>
      <c r="M201" s="13" t="n">
        <f aca="false">Recycling!AL118</f>
        <v>-0.1029</v>
      </c>
      <c r="N201" s="13" t="n">
        <f aca="false">L201+M201</f>
        <v>0.0511</v>
      </c>
      <c r="O201" s="13" t="n">
        <f aca="false">Production!G39</f>
        <v>0.19186</v>
      </c>
      <c r="P201" s="13" t="n">
        <f aca="false">Recycling!AV118</f>
        <v>-0.10422</v>
      </c>
      <c r="Q201" s="13" t="n">
        <f aca="false">O201+P201</f>
        <v>0.08764</v>
      </c>
      <c r="R201" s="13" t="n">
        <f aca="false">Production!H39</f>
        <v>0.09109</v>
      </c>
      <c r="S201" s="13" t="n">
        <f aca="false">Recycling!BF118</f>
        <v>-0.06047</v>
      </c>
      <c r="T201" s="13" t="n">
        <f aca="false">R201+S201</f>
        <v>0.03062</v>
      </c>
      <c r="U201" s="13" t="n">
        <f aca="false">Production!I39</f>
        <v>0.10404</v>
      </c>
      <c r="V201" s="13" t="n">
        <f aca="false">Recycling!BP118</f>
        <v>-0.05043</v>
      </c>
      <c r="W201" s="13" t="n">
        <f aca="false">U201+V201</f>
        <v>0.05361</v>
      </c>
      <c r="X201" s="0" t="str">
        <f aca="false">Recycling!I118</f>
        <v>molc N eq</v>
      </c>
    </row>
    <row r="202" customFormat="false" ht="15" hidden="false" customHeight="false" outlineLevel="0" collapsed="false">
      <c r="A202" s="25" t="str">
        <f aca="false">Production!B40</f>
        <v>Water resource depletion</v>
      </c>
      <c r="B202" s="32" t="s">
        <v>271</v>
      </c>
      <c r="C202" s="25" t="n">
        <f aca="false">Production!C40</f>
        <v>15.68326</v>
      </c>
      <c r="D202" s="25" t="n">
        <f aca="false">Recycling!H119</f>
        <v>-8.1726</v>
      </c>
      <c r="E202" s="25" t="n">
        <f aca="false">C202+D202</f>
        <v>7.51066</v>
      </c>
      <c r="F202" s="25" t="n">
        <f aca="false">Production!D40</f>
        <v>6.97262</v>
      </c>
      <c r="G202" s="25" t="n">
        <f aca="false">Recycling!R119</f>
        <v>-0.45568</v>
      </c>
      <c r="H202" s="25" t="n">
        <f aca="false">F202+G202</f>
        <v>6.51694</v>
      </c>
      <c r="I202" s="25" t="n">
        <f aca="false">Production!E40</f>
        <v>5.00015</v>
      </c>
      <c r="J202" s="25" t="n">
        <f aca="false">Recycling!AB119</f>
        <v>-0.28217</v>
      </c>
      <c r="K202" s="25" t="n">
        <f aca="false">I202+J202</f>
        <v>4.71798</v>
      </c>
      <c r="L202" s="25" t="n">
        <f aca="false">Production!F40</f>
        <v>5.58113</v>
      </c>
      <c r="M202" s="25" t="n">
        <f aca="false">Recycling!AL119</f>
        <v>-1.73306</v>
      </c>
      <c r="N202" s="25" t="n">
        <f aca="false">L202+M202</f>
        <v>3.84807</v>
      </c>
      <c r="O202" s="25" t="n">
        <f aca="false">Production!G40</f>
        <v>7.6298</v>
      </c>
      <c r="P202" s="25" t="n">
        <f aca="false">Recycling!AV119</f>
        <v>-1.0732</v>
      </c>
      <c r="Q202" s="25" t="n">
        <f aca="false">O202+P202</f>
        <v>6.5566</v>
      </c>
      <c r="R202" s="25" t="n">
        <f aca="false">Production!H40</f>
        <v>8.01798</v>
      </c>
      <c r="S202" s="25" t="n">
        <f aca="false">Recycling!BF119</f>
        <v>-4.63255</v>
      </c>
      <c r="T202" s="25" t="n">
        <f aca="false">R202+S202</f>
        <v>3.38543</v>
      </c>
      <c r="U202" s="25" t="n">
        <f aca="false">Production!I40</f>
        <v>4.95109</v>
      </c>
      <c r="V202" s="25" t="n">
        <f aca="false">Recycling!BP119</f>
        <v>-0.93083</v>
      </c>
      <c r="W202" s="25" t="n">
        <f aca="false">U202+V202</f>
        <v>4.02026</v>
      </c>
      <c r="X202" s="25" t="str">
        <f aca="false">Recycling!I119</f>
        <v>m3 water eq</v>
      </c>
    </row>
    <row r="204" customFormat="false" ht="15" hidden="false" customHeight="false" outlineLevel="0" collapsed="false">
      <c r="A204" s="6"/>
      <c r="C204" s="34" t="str">
        <f aca="false">C185</f>
        <v>NaNMC</v>
      </c>
      <c r="D204" s="34"/>
      <c r="E204" s="34"/>
      <c r="F204" s="34" t="str">
        <f aca="false">F185</f>
        <v>NaMVP</v>
      </c>
      <c r="G204" s="34"/>
      <c r="H204" s="34"/>
      <c r="I204" s="34" t="str">
        <f aca="false">I185</f>
        <v>NaMMO</v>
      </c>
      <c r="J204" s="34"/>
      <c r="K204" s="34"/>
      <c r="L204" s="34" t="str">
        <f aca="false">L185</f>
        <v>NaNMMT</v>
      </c>
      <c r="M204" s="34"/>
      <c r="N204" s="34"/>
      <c r="O204" s="34" t="str">
        <f aca="false">O185</f>
        <v>NaPBA</v>
      </c>
      <c r="P204" s="34"/>
      <c r="Q204" s="34"/>
      <c r="R204" s="57" t="str">
        <f aca="false">R185</f>
        <v>LiNMC</v>
      </c>
      <c r="S204" s="57"/>
      <c r="T204" s="57"/>
      <c r="U204" s="57" t="str">
        <f aca="false">U185</f>
        <v>LiFP</v>
      </c>
      <c r="V204" s="57"/>
      <c r="W204" s="57"/>
    </row>
    <row r="205" customFormat="false" ht="15" hidden="false" customHeight="false" outlineLevel="0" collapsed="false">
      <c r="A205" s="30" t="s">
        <v>87</v>
      </c>
      <c r="B205" s="30" t="s">
        <v>259</v>
      </c>
      <c r="C205" s="37" t="str">
        <f aca="false">C186</f>
        <v>Prod</v>
      </c>
      <c r="D205" s="38" t="str">
        <f aca="false">D186</f>
        <v>Rec</v>
      </c>
      <c r="E205" s="39" t="str">
        <f aca="false">E186</f>
        <v>Net</v>
      </c>
      <c r="F205" s="37" t="str">
        <f aca="false">F186</f>
        <v>Prod</v>
      </c>
      <c r="G205" s="38" t="str">
        <f aca="false">G186</f>
        <v>Rec</v>
      </c>
      <c r="H205" s="38" t="str">
        <f aca="false">H186</f>
        <v>Net</v>
      </c>
      <c r="I205" s="40" t="str">
        <f aca="false">I186</f>
        <v>Prod</v>
      </c>
      <c r="J205" s="30" t="str">
        <f aca="false">J186</f>
        <v>Rec</v>
      </c>
      <c r="K205" s="30" t="str">
        <f aca="false">K186</f>
        <v>Net</v>
      </c>
      <c r="L205" s="37" t="str">
        <f aca="false">L186</f>
        <v>Prod</v>
      </c>
      <c r="M205" s="38" t="str">
        <f aca="false">M186</f>
        <v>Rec</v>
      </c>
      <c r="N205" s="38" t="str">
        <f aca="false">N186</f>
        <v>Net</v>
      </c>
      <c r="O205" s="37" t="str">
        <f aca="false">O186</f>
        <v>Prod</v>
      </c>
      <c r="P205" s="38" t="str">
        <f aca="false">P186</f>
        <v>Rec</v>
      </c>
      <c r="Q205" s="38" t="str">
        <f aca="false">Q186</f>
        <v>Net</v>
      </c>
      <c r="R205" s="37" t="str">
        <f aca="false">R186</f>
        <v>Prod</v>
      </c>
      <c r="S205" s="38" t="str">
        <f aca="false">S186</f>
        <v>Rec</v>
      </c>
      <c r="T205" s="38" t="str">
        <f aca="false">T186</f>
        <v>Net</v>
      </c>
      <c r="U205" s="37" t="str">
        <f aca="false">U186</f>
        <v>Prod</v>
      </c>
      <c r="V205" s="38" t="str">
        <f aca="false">V186</f>
        <v>Rec</v>
      </c>
      <c r="W205" s="38" t="str">
        <f aca="false">W186</f>
        <v>Net</v>
      </c>
      <c r="X205" s="37" t="s">
        <v>30</v>
      </c>
    </row>
    <row r="206" customFormat="false" ht="15" hidden="false" customHeight="false" outlineLevel="0" collapsed="false">
      <c r="A206" s="0" t="str">
        <f aca="false">A187</f>
        <v>Acidification</v>
      </c>
      <c r="B206" s="6" t="s">
        <v>74</v>
      </c>
      <c r="C206" s="13" t="n">
        <f aca="false">C187/C$183*1000</f>
        <v>0.99028828015265</v>
      </c>
      <c r="D206" s="13" t="n">
        <f aca="false">D187/D$183*1000</f>
        <v>-0.617872174796098</v>
      </c>
      <c r="E206" s="13" t="n">
        <f aca="false">E187/E$183*1000</f>
        <v>0.372416105356552</v>
      </c>
      <c r="F206" s="13" t="n">
        <f aca="false">F187/F$183*1000</f>
        <v>0.855280212036512</v>
      </c>
      <c r="G206" s="13" t="n">
        <f aca="false">G187/G$183*1000</f>
        <v>-0.214987434145521</v>
      </c>
      <c r="H206" s="13" t="n">
        <f aca="false">H187/H$183*1000</f>
        <v>0.640292777890991</v>
      </c>
      <c r="I206" s="13" t="n">
        <f aca="false">I187/I$183*1000</f>
        <v>0.498575143504676</v>
      </c>
      <c r="J206" s="13" t="n">
        <f aca="false">J187/J$183*1000</f>
        <v>-0.291741005157703</v>
      </c>
      <c r="K206" s="13" t="n">
        <f aca="false">K187/K$183*1000</f>
        <v>0.206834138346973</v>
      </c>
      <c r="L206" s="13" t="n">
        <f aca="false">L187/L$183*1000</f>
        <v>0.529780175294239</v>
      </c>
      <c r="M206" s="13" t="n">
        <f aca="false">M187/M$183*1000</f>
        <v>-0.335767278123106</v>
      </c>
      <c r="N206" s="13" t="n">
        <f aca="false">N187/N$183*1000</f>
        <v>0.194012897171133</v>
      </c>
      <c r="O206" s="13" t="n">
        <f aca="false">O187/O$183*1000</f>
        <v>0.573229630558866</v>
      </c>
      <c r="P206" s="13" t="n">
        <f aca="false">P187/P$183*1000</f>
        <v>-0.281628300821677</v>
      </c>
      <c r="Q206" s="13" t="n">
        <f aca="false">Q187/Q$183*1000</f>
        <v>0.291601329737189</v>
      </c>
      <c r="R206" s="13" t="n">
        <f aca="false">R187/R$183*1000</f>
        <v>0.450815971484354</v>
      </c>
      <c r="S206" s="13" t="n">
        <f aca="false">S187/S$183*1000</f>
        <v>-0.300312599145303</v>
      </c>
      <c r="T206" s="13" t="n">
        <f aca="false">T187/T$183*1000</f>
        <v>0.150503372339052</v>
      </c>
      <c r="U206" s="13" t="n">
        <f aca="false">U187/U$183*1000</f>
        <v>0.335512709530161</v>
      </c>
      <c r="V206" s="13" t="n">
        <f aca="false">V187/V$183*1000</f>
        <v>-0.116331326186839</v>
      </c>
      <c r="W206" s="13" t="n">
        <f aca="false">W187/W$183*1000</f>
        <v>0.219181383343322</v>
      </c>
      <c r="X206" s="0" t="str">
        <f aca="false">X187</f>
        <v>molc H+ eq</v>
      </c>
    </row>
    <row r="207" customFormat="false" ht="15" hidden="false" customHeight="false" outlineLevel="0" collapsed="false">
      <c r="A207" s="0" t="str">
        <f aca="false">A188</f>
        <v>Climate change</v>
      </c>
      <c r="B207" s="6" t="s">
        <v>75</v>
      </c>
      <c r="C207" s="13" t="n">
        <f aca="false">C188/C$183*1000</f>
        <v>86.6528142454328</v>
      </c>
      <c r="D207" s="13" t="n">
        <f aca="false">D188/D$183*1000</f>
        <v>-31.8993722482161</v>
      </c>
      <c r="E207" s="13" t="n">
        <f aca="false">E188/E$183*1000</f>
        <v>54.7534419972167</v>
      </c>
      <c r="F207" s="13" t="n">
        <f aca="false">F188/F$183*1000</f>
        <v>89.6514006824417</v>
      </c>
      <c r="G207" s="13" t="n">
        <f aca="false">G188/G$183*1000</f>
        <v>-8.32172375704229</v>
      </c>
      <c r="H207" s="13" t="n">
        <f aca="false">H188/H$183*1000</f>
        <v>81.3296769253994</v>
      </c>
      <c r="I207" s="13" t="n">
        <f aca="false">I188/I$183*1000</f>
        <v>52.3353544769933</v>
      </c>
      <c r="J207" s="13" t="n">
        <f aca="false">J188/J$183*1000</f>
        <v>-6.33946002285951</v>
      </c>
      <c r="K207" s="13" t="n">
        <f aca="false">K188/K$183*1000</f>
        <v>45.9958944541338</v>
      </c>
      <c r="L207" s="13" t="n">
        <f aca="false">L188/L$183*1000</f>
        <v>50.5991821009017</v>
      </c>
      <c r="M207" s="13" t="n">
        <f aca="false">M188/M$183*1000</f>
        <v>-13.3393018356907</v>
      </c>
      <c r="N207" s="13" t="n">
        <f aca="false">N188/N$183*1000</f>
        <v>37.259880265211</v>
      </c>
      <c r="O207" s="13" t="n">
        <f aca="false">O188/O$183*1000</f>
        <v>87.0472934830333</v>
      </c>
      <c r="P207" s="13" t="n">
        <f aca="false">P188/P$183*1000</f>
        <v>-13.1097033180706</v>
      </c>
      <c r="Q207" s="13" t="n">
        <f aca="false">Q188/Q$183*1000</f>
        <v>73.9375901649627</v>
      </c>
      <c r="R207" s="13" t="n">
        <f aca="false">R188/R$183*1000</f>
        <v>44.8044437684299</v>
      </c>
      <c r="S207" s="13" t="n">
        <f aca="false">S188/S$183*1000</f>
        <v>-17.3848748689925</v>
      </c>
      <c r="T207" s="13" t="n">
        <f aca="false">T188/T$183*1000</f>
        <v>27.4195688994375</v>
      </c>
      <c r="U207" s="13" t="n">
        <f aca="false">U188/U$183*1000</f>
        <v>49.5893607581122</v>
      </c>
      <c r="V207" s="13" t="n">
        <f aca="false">V188/V$183*1000</f>
        <v>-6.54373203652402</v>
      </c>
      <c r="W207" s="13" t="n">
        <f aca="false">W188/W$183*1000</f>
        <v>43.0456287215881</v>
      </c>
      <c r="X207" s="0" t="str">
        <f aca="false">X188</f>
        <v>kg CO2 eq</v>
      </c>
    </row>
    <row r="208" customFormat="false" ht="15" hidden="false" customHeight="false" outlineLevel="0" collapsed="false">
      <c r="A208" s="0" t="str">
        <f aca="false">A189</f>
        <v>Freshwater ecotoxicity</v>
      </c>
      <c r="B208" s="6" t="s">
        <v>260</v>
      </c>
      <c r="C208" s="13" t="n">
        <f aca="false">C189/C$183*1000</f>
        <v>3473.24974509015</v>
      </c>
      <c r="D208" s="13" t="n">
        <f aca="false">D189/D$183*1000</f>
        <v>-2279.06497370293</v>
      </c>
      <c r="E208" s="13" t="n">
        <f aca="false">E189/E$183*1000</f>
        <v>1194.18477138723</v>
      </c>
      <c r="F208" s="13" t="n">
        <f aca="false">F189/F$183*1000</f>
        <v>2377.38480941513</v>
      </c>
      <c r="G208" s="13" t="n">
        <f aca="false">G189/G$183*1000</f>
        <v>-283.086959796284</v>
      </c>
      <c r="H208" s="13" t="n">
        <f aca="false">H189/H$183*1000</f>
        <v>2094.29784961885</v>
      </c>
      <c r="I208" s="13" t="n">
        <f aca="false">I189/I$183*1000</f>
        <v>777.686189049531</v>
      </c>
      <c r="J208" s="13" t="n">
        <f aca="false">J189/J$183*1000</f>
        <v>-211.774214436258</v>
      </c>
      <c r="K208" s="13" t="n">
        <f aca="false">K189/K$183*1000</f>
        <v>565.911974613274</v>
      </c>
      <c r="L208" s="13" t="n">
        <f aca="false">L189/L$183*1000</f>
        <v>1282.92082260717</v>
      </c>
      <c r="M208" s="13" t="n">
        <f aca="false">M189/M$183*1000</f>
        <v>-584.353150508898</v>
      </c>
      <c r="N208" s="13" t="n">
        <f aca="false">N189/N$183*1000</f>
        <v>698.567672098274</v>
      </c>
      <c r="O208" s="13" t="n">
        <f aca="false">O189/O$183*1000</f>
        <v>1310.47111585022</v>
      </c>
      <c r="P208" s="13" t="n">
        <f aca="false">P189/P$183*1000</f>
        <v>-459.927868029856</v>
      </c>
      <c r="Q208" s="13" t="n">
        <f aca="false">Q189/Q$183*1000</f>
        <v>850.54324782036</v>
      </c>
      <c r="R208" s="13" t="n">
        <f aca="false">R189/R$183*1000</f>
        <v>6116.53164095177</v>
      </c>
      <c r="S208" s="13" t="n">
        <f aca="false">S189/S$183*1000</f>
        <v>-5074.12856153457</v>
      </c>
      <c r="T208" s="13" t="n">
        <f aca="false">T189/T$183*1000</f>
        <v>1042.4030794172</v>
      </c>
      <c r="U208" s="13" t="n">
        <f aca="false">U189/U$183*1000</f>
        <v>7954.80431380169</v>
      </c>
      <c r="V208" s="13" t="n">
        <f aca="false">V189/V$183*1000</f>
        <v>-6457.47457338848</v>
      </c>
      <c r="W208" s="13" t="n">
        <f aca="false">W189/W$183*1000</f>
        <v>1497.32974041322</v>
      </c>
      <c r="X208" s="0" t="str">
        <f aca="false">X189</f>
        <v>CTUe</v>
      </c>
    </row>
    <row r="209" customFormat="false" ht="15" hidden="false" customHeight="false" outlineLevel="0" collapsed="false">
      <c r="A209" s="0" t="str">
        <f aca="false">A190</f>
        <v>Freshwater eutrophication</v>
      </c>
      <c r="B209" s="6" t="s">
        <v>261</v>
      </c>
      <c r="C209" s="13" t="n">
        <f aca="false">C190/C$183*1000</f>
        <v>0.0311399491080021</v>
      </c>
      <c r="D209" s="13" t="n">
        <f aca="false">D190/D$183*1000</f>
        <v>-0.00953779374301889</v>
      </c>
      <c r="E209" s="13" t="n">
        <f aca="false">E190/E$183*1000</f>
        <v>0.0216021553649832</v>
      </c>
      <c r="F209" s="13" t="n">
        <f aca="false">F190/F$183*1000</f>
        <v>0.036662077851056</v>
      </c>
      <c r="G209" s="13" t="n">
        <f aca="false">G190/G$183*1000</f>
        <v>-0.000311878175415678</v>
      </c>
      <c r="H209" s="13" t="n">
        <f aca="false">H190/H$183*1000</f>
        <v>0.0363501996756404</v>
      </c>
      <c r="I209" s="13" t="n">
        <f aca="false">I190/I$183*1000</f>
        <v>0.0175625810813862</v>
      </c>
      <c r="J209" s="13" t="n">
        <f aca="false">J190/J$183*1000</f>
        <v>0.000260785376632958</v>
      </c>
      <c r="K209" s="13" t="n">
        <f aca="false">K190/K$183*1000</f>
        <v>0.0178233664580192</v>
      </c>
      <c r="L209" s="13" t="n">
        <f aca="false">L190/L$183*1000</f>
        <v>0.0164096790060165</v>
      </c>
      <c r="M209" s="13" t="n">
        <f aca="false">M190/M$183*1000</f>
        <v>-0.00258768015094875</v>
      </c>
      <c r="N209" s="13" t="n">
        <f aca="false">N190/N$183*1000</f>
        <v>0.0138219988550677</v>
      </c>
      <c r="O209" s="13" t="n">
        <f aca="false">O190/O$183*1000</f>
        <v>0.0249639340149282</v>
      </c>
      <c r="P209" s="13" t="n">
        <f aca="false">P190/P$183*1000</f>
        <v>-0.00163080975976918</v>
      </c>
      <c r="Q209" s="13" t="n">
        <f aca="false">Q190/Q$183*1000</f>
        <v>0.023333124255159</v>
      </c>
      <c r="R209" s="13" t="n">
        <f aca="false">R190/R$183*1000</f>
        <v>0.0341393393859233</v>
      </c>
      <c r="S209" s="13" t="n">
        <f aca="false">S190/S$183*1000</f>
        <v>-0.022212657049621</v>
      </c>
      <c r="T209" s="13" t="n">
        <f aca="false">T190/T$183*1000</f>
        <v>0.0119266823363022</v>
      </c>
      <c r="U209" s="13" t="n">
        <f aca="false">U190/U$183*1000</f>
        <v>0.0700646235521389</v>
      </c>
      <c r="V209" s="13" t="n">
        <f aca="false">V190/V$183*1000</f>
        <v>-0.0257599835462697</v>
      </c>
      <c r="W209" s="13" t="n">
        <f aca="false">W190/W$183*1000</f>
        <v>0.0443046400058692</v>
      </c>
      <c r="X209" s="0" t="str">
        <f aca="false">X190</f>
        <v>kg P eq</v>
      </c>
    </row>
    <row r="210" customFormat="false" ht="15" hidden="false" customHeight="false" outlineLevel="0" collapsed="false">
      <c r="A210" s="0" t="str">
        <f aca="false">A191</f>
        <v>Human toxicity, cancer effects</v>
      </c>
      <c r="B210" s="6" t="s">
        <v>262</v>
      </c>
      <c r="C210" s="13" t="n">
        <f aca="false">C191/C$183*1000</f>
        <v>3.89291052220029E-005</v>
      </c>
      <c r="D210" s="13" t="n">
        <f aca="false">D191/D$183*1000</f>
        <v>-2.76546750473908E-005</v>
      </c>
      <c r="E210" s="13" t="n">
        <f aca="false">E191/E$183*1000</f>
        <v>1.1274430174612E-005</v>
      </c>
      <c r="F210" s="13" t="n">
        <f aca="false">F191/F$183*1000</f>
        <v>9.51409315992276E-005</v>
      </c>
      <c r="G210" s="13" t="n">
        <f aca="false">G191/G$183*1000</f>
        <v>-2.56038865069416E-006</v>
      </c>
      <c r="H210" s="13" t="n">
        <f aca="false">H191/H$183*1000</f>
        <v>9.25805429485334E-005</v>
      </c>
      <c r="I210" s="13" t="n">
        <f aca="false">I191/I$183*1000</f>
        <v>6.09652151369235E-006</v>
      </c>
      <c r="J210" s="13" t="n">
        <f aca="false">J191/J$183*1000</f>
        <v>-1.94975605631912E-006</v>
      </c>
      <c r="K210" s="13" t="n">
        <f aca="false">K191/K$183*1000</f>
        <v>4.14676545737323E-006</v>
      </c>
      <c r="L210" s="13" t="n">
        <f aca="false">L191/L$183*1000</f>
        <v>1.02316242027013E-005</v>
      </c>
      <c r="M210" s="13" t="n">
        <f aca="false">M191/M$183*1000</f>
        <v>-5.90227121337402E-006</v>
      </c>
      <c r="N210" s="13" t="n">
        <f aca="false">N191/N$183*1000</f>
        <v>4.32935298932732E-006</v>
      </c>
      <c r="O210" s="13" t="n">
        <f aca="false">O191/O$183*1000</f>
        <v>1.02251771937527E-005</v>
      </c>
      <c r="P210" s="13" t="n">
        <f aca="false">P191/P$183*1000</f>
        <v>-4.11515398607539E-006</v>
      </c>
      <c r="Q210" s="13" t="n">
        <f aca="false">Q191/Q$183*1000</f>
        <v>6.11002320767735E-006</v>
      </c>
      <c r="R210" s="13" t="n">
        <f aca="false">R191/R$183*1000</f>
        <v>2.10091980081627E-005</v>
      </c>
      <c r="S210" s="13" t="n">
        <f aca="false">S191/S$183*1000</f>
        <v>-1.63776697008987E-005</v>
      </c>
      <c r="T210" s="13" t="n">
        <f aca="false">T191/T$183*1000</f>
        <v>4.63152830726402E-006</v>
      </c>
      <c r="U210" s="13" t="n">
        <f aca="false">U191/U$183*1000</f>
        <v>1.2177193597956E-005</v>
      </c>
      <c r="V210" s="13" t="n">
        <f aca="false">V191/V$183*1000</f>
        <v>-5.31137948705791E-006</v>
      </c>
      <c r="W210" s="13" t="n">
        <f aca="false">W191/W$183*1000</f>
        <v>6.86581411089811E-006</v>
      </c>
      <c r="X210" s="0" t="str">
        <f aca="false">X191</f>
        <v>CTUh</v>
      </c>
    </row>
    <row r="211" customFormat="false" ht="15" hidden="false" customHeight="false" outlineLevel="0" collapsed="false">
      <c r="A211" s="0" t="str">
        <f aca="false">A192</f>
        <v>Human toxicity, non-cancer effects</v>
      </c>
      <c r="B211" s="6" t="s">
        <v>263</v>
      </c>
      <c r="C211" s="13" t="n">
        <f aca="false">C192/C$183*1000</f>
        <v>7.69744169999506E-005</v>
      </c>
      <c r="D211" s="13" t="n">
        <f aca="false">D192/D$183*1000</f>
        <v>-5.17564903434087E-005</v>
      </c>
      <c r="E211" s="13" t="n">
        <f aca="false">E192/E$183*1000</f>
        <v>2.5217926656542E-005</v>
      </c>
      <c r="F211" s="13" t="n">
        <f aca="false">F192/F$183*1000</f>
        <v>7.91497030811301E-005</v>
      </c>
      <c r="G211" s="13" t="n">
        <f aca="false">G192/G$183*1000</f>
        <v>-1.69115034636737E-006</v>
      </c>
      <c r="H211" s="13" t="n">
        <f aca="false">H192/H$183*1000</f>
        <v>7.74585527347628E-005</v>
      </c>
      <c r="I211" s="13" t="n">
        <f aca="false">I192/I$183*1000</f>
        <v>1.12739767339602E-005</v>
      </c>
      <c r="J211" s="13" t="n">
        <f aca="false">J192/J$183*1000</f>
        <v>-1.0296979192868E-006</v>
      </c>
      <c r="K211" s="13" t="n">
        <f aca="false">K192/K$183*1000</f>
        <v>1.02442788146734E-005</v>
      </c>
      <c r="L211" s="13" t="n">
        <f aca="false">L192/L$183*1000</f>
        <v>1.92248225536486E-005</v>
      </c>
      <c r="M211" s="13" t="n">
        <f aca="false">M192/M$183*1000</f>
        <v>-9.30460356716145E-006</v>
      </c>
      <c r="N211" s="13" t="n">
        <f aca="false">N192/N$183*1000</f>
        <v>9.92021898648716E-006</v>
      </c>
      <c r="O211" s="13" t="n">
        <f aca="false">O192/O$183*1000</f>
        <v>1.69045976290535E-005</v>
      </c>
      <c r="P211" s="13" t="n">
        <f aca="false">P192/P$183*1000</f>
        <v>-3.64740011290221E-006</v>
      </c>
      <c r="Q211" s="13" t="n">
        <f aca="false">Q192/Q$183*1000</f>
        <v>1.32571975161513E-005</v>
      </c>
      <c r="R211" s="13" t="n">
        <f aca="false">R192/R$183*1000</f>
        <v>8.30406300889427E-005</v>
      </c>
      <c r="S211" s="13" t="n">
        <f aca="false">S192/S$183*1000</f>
        <v>-6.85923063443937E-005</v>
      </c>
      <c r="T211" s="13" t="n">
        <f aca="false">T192/T$183*1000</f>
        <v>1.4448323744549E-005</v>
      </c>
      <c r="U211" s="13" t="n">
        <f aca="false">U192/U$183*1000</f>
        <v>8.76782496481865E-005</v>
      </c>
      <c r="V211" s="13" t="n">
        <f aca="false">V192/V$183*1000</f>
        <v>-6.83468693667685E-005</v>
      </c>
      <c r="W211" s="13" t="n">
        <f aca="false">W192/W$183*1000</f>
        <v>1.93313802814181E-005</v>
      </c>
      <c r="X211" s="0" t="str">
        <f aca="false">X192</f>
        <v>CTUh</v>
      </c>
    </row>
    <row r="212" customFormat="false" ht="15" hidden="false" customHeight="false" outlineLevel="0" collapsed="false">
      <c r="A212" s="0" t="str">
        <f aca="false">A193</f>
        <v>Ionizing radiation E (interim)</v>
      </c>
      <c r="B212" s="6" t="s">
        <v>264</v>
      </c>
      <c r="C212" s="13" t="n">
        <f aca="false">C193/C$183*1000</f>
        <v>0.000158763209093232</v>
      </c>
      <c r="D212" s="13" t="n">
        <f aca="false">D193/D$183*1000</f>
        <v>-0.000105950360719636</v>
      </c>
      <c r="E212" s="13" t="n">
        <f aca="false">E193/E$183*1000</f>
        <v>5.28128483735957E-005</v>
      </c>
      <c r="F212" s="13" t="n">
        <f aca="false">F193/F$183*1000</f>
        <v>2.98226126288181E-005</v>
      </c>
      <c r="G212" s="13" t="n">
        <f aca="false">G193/G$183*1000</f>
        <v>1.81503157052777E-006</v>
      </c>
      <c r="H212" s="13" t="n">
        <f aca="false">H193/H$183*1000</f>
        <v>3.16376441993458E-005</v>
      </c>
      <c r="I212" s="13" t="n">
        <f aca="false">I193/I$183*1000</f>
        <v>2.24413776611424E-005</v>
      </c>
      <c r="J212" s="13" t="n">
        <f aca="false">J193/J$183*1000</f>
        <v>9.2899736445324E-007</v>
      </c>
      <c r="K212" s="13" t="n">
        <f aca="false">K193/K$183*1000</f>
        <v>2.33703750255956E-005</v>
      </c>
      <c r="L212" s="13" t="n">
        <f aca="false">L193/L$183*1000</f>
        <v>3.61965330656211E-005</v>
      </c>
      <c r="M212" s="13" t="n">
        <f aca="false">M193/M$183*1000</f>
        <v>-1.62867957559214E-005</v>
      </c>
      <c r="N212" s="13" t="n">
        <f aca="false">N193/N$183*1000</f>
        <v>1.99097373096997E-005</v>
      </c>
      <c r="O212" s="13" t="n">
        <f aca="false">O193/O$183*1000</f>
        <v>2.7913943423446E-005</v>
      </c>
      <c r="P212" s="13" t="n">
        <f aca="false">P193/P$183*1000</f>
        <v>1.37848585586151E-006</v>
      </c>
      <c r="Q212" s="13" t="n">
        <f aca="false">Q193/Q$183*1000</f>
        <v>2.92924292793075E-005</v>
      </c>
      <c r="R212" s="13" t="n">
        <f aca="false">R193/R$183*1000</f>
        <v>7.32039568477639E-005</v>
      </c>
      <c r="S212" s="13" t="n">
        <f aca="false">S193/S$183*1000</f>
        <v>-5.36780847390568E-005</v>
      </c>
      <c r="T212" s="13" t="n">
        <f aca="false">T193/T$183*1000</f>
        <v>1.95258721087071E-005</v>
      </c>
      <c r="U212" s="13" t="n">
        <f aca="false">U193/U$183*1000</f>
        <v>1.75714733956992E-005</v>
      </c>
      <c r="V212" s="13" t="n">
        <f aca="false">V193/V$183*1000</f>
        <v>7.84919990046839E-007</v>
      </c>
      <c r="W212" s="13" t="n">
        <f aca="false">W193/W$183*1000</f>
        <v>1.8356393385746E-005</v>
      </c>
      <c r="X212" s="0" t="str">
        <f aca="false">X193</f>
        <v>CTUe</v>
      </c>
    </row>
    <row r="213" customFormat="false" ht="15" hidden="false" customHeight="false" outlineLevel="0" collapsed="false">
      <c r="A213" s="0" t="str">
        <f aca="false">A194</f>
        <v>Ionizing radiation HH</v>
      </c>
      <c r="B213" s="6" t="s">
        <v>265</v>
      </c>
      <c r="C213" s="13" t="n">
        <f aca="false">C194/C$183*1000</f>
        <v>25.9884666954233</v>
      </c>
      <c r="D213" s="13" t="n">
        <f aca="false">D194/D$183*1000</f>
        <v>-13.2735770088276</v>
      </c>
      <c r="E213" s="13" t="n">
        <f aca="false">E194/E$183*1000</f>
        <v>12.7148896865958</v>
      </c>
      <c r="F213" s="13" t="n">
        <f aca="false">F194/F$183*1000</f>
        <v>9.02783159035264</v>
      </c>
      <c r="G213" s="13" t="n">
        <f aca="false">G194/G$183*1000</f>
        <v>1.27200372688741</v>
      </c>
      <c r="H213" s="13" t="n">
        <f aca="false">H194/H$183*1000</f>
        <v>10.2998353172401</v>
      </c>
      <c r="I213" s="13" t="n">
        <f aca="false">I194/I$183*1000</f>
        <v>7.43933245676934</v>
      </c>
      <c r="J213" s="13" t="n">
        <f aca="false">J194/J$183*1000</f>
        <v>1.07662412514023</v>
      </c>
      <c r="K213" s="13" t="n">
        <f aca="false">K194/K$183*1000</f>
        <v>8.51595658190957</v>
      </c>
      <c r="L213" s="13" t="n">
        <f aca="false">L194/L$183*1000</f>
        <v>8.35732328946414</v>
      </c>
      <c r="M213" s="13" t="n">
        <f aca="false">M194/M$183*1000</f>
        <v>-1.55803590747124</v>
      </c>
      <c r="N213" s="13" t="n">
        <f aca="false">N194/N$183*1000</f>
        <v>6.7992873819929</v>
      </c>
      <c r="O213" s="13" t="n">
        <f aca="false">O194/O$183*1000</f>
        <v>9.27115348428777</v>
      </c>
      <c r="P213" s="13" t="n">
        <f aca="false">P194/P$183*1000</f>
        <v>1.23696920278492</v>
      </c>
      <c r="Q213" s="13" t="n">
        <f aca="false">Q194/Q$183*1000</f>
        <v>10.5081226870727</v>
      </c>
      <c r="R213" s="13" t="n">
        <f aca="false">R194/R$183*1000</f>
        <v>12.1477361364295</v>
      </c>
      <c r="S213" s="13" t="n">
        <f aca="false">S194/S$183*1000</f>
        <v>-6.76009403152757</v>
      </c>
      <c r="T213" s="13" t="n">
        <f aca="false">T194/T$183*1000</f>
        <v>5.38764210490198</v>
      </c>
      <c r="U213" s="13" t="n">
        <f aca="false">U194/U$183*1000</f>
        <v>5.48231944666912</v>
      </c>
      <c r="V213" s="13" t="n">
        <f aca="false">V194/V$183*1000</f>
        <v>0.896472744347331</v>
      </c>
      <c r="W213" s="13" t="n">
        <f aca="false">W194/W$183*1000</f>
        <v>6.37879219101645</v>
      </c>
      <c r="X213" s="0" t="str">
        <f aca="false">X194</f>
        <v>kBq U235 eq</v>
      </c>
    </row>
    <row r="214" customFormat="false" ht="15" hidden="false" customHeight="false" outlineLevel="0" collapsed="false">
      <c r="A214" s="0" t="str">
        <f aca="false">A195</f>
        <v>Land use</v>
      </c>
      <c r="B214" s="6" t="s">
        <v>266</v>
      </c>
      <c r="C214" s="13" t="n">
        <f aca="false">C195/C$183*1000</f>
        <v>94.8495689225045</v>
      </c>
      <c r="D214" s="13" t="n">
        <f aca="false">D195/D$183*1000</f>
        <v>-35.1835946698602</v>
      </c>
      <c r="E214" s="13" t="n">
        <f aca="false">E195/E$183*1000</f>
        <v>59.6659742526442</v>
      </c>
      <c r="F214" s="13" t="n">
        <f aca="false">F195/F$183*1000</f>
        <v>116.679807684198</v>
      </c>
      <c r="G214" s="13" t="n">
        <f aca="false">G195/G$183*1000</f>
        <v>-10.4632686763351</v>
      </c>
      <c r="H214" s="13" t="n">
        <f aca="false">H195/H$183*1000</f>
        <v>106.216539007863</v>
      </c>
      <c r="I214" s="13" t="n">
        <f aca="false">I195/I$183*1000</f>
        <v>58.5564250144337</v>
      </c>
      <c r="J214" s="13" t="n">
        <f aca="false">J195/J$183*1000</f>
        <v>-11.5655913896137</v>
      </c>
      <c r="K214" s="13" t="n">
        <f aca="false">K195/K$183*1000</f>
        <v>46.9908336248199</v>
      </c>
      <c r="L214" s="13" t="n">
        <f aca="false">L195/L$183*1000</f>
        <v>71.7097923430918</v>
      </c>
      <c r="M214" s="13" t="n">
        <f aca="false">M195/M$183*1000</f>
        <v>-28.196498979438</v>
      </c>
      <c r="N214" s="13" t="n">
        <f aca="false">N195/N$183*1000</f>
        <v>43.5132933636538</v>
      </c>
      <c r="O214" s="13" t="n">
        <f aca="false">O195/O$183*1000</f>
        <v>77.058771874804</v>
      </c>
      <c r="P214" s="13" t="n">
        <f aca="false">P195/P$183*1000</f>
        <v>-14.7967760145518</v>
      </c>
      <c r="Q214" s="13" t="n">
        <f aca="false">Q195/Q$183*1000</f>
        <v>62.2619958602522</v>
      </c>
      <c r="R214" s="13" t="n">
        <f aca="false">R195/R$183*1000</f>
        <v>11.6204379480584</v>
      </c>
      <c r="S214" s="13" t="n">
        <f aca="false">S195/S$183*1000</f>
        <v>7.44439531859033</v>
      </c>
      <c r="T214" s="13" t="n">
        <f aca="false">T195/T$183*1000</f>
        <v>19.0648332666488</v>
      </c>
      <c r="U214" s="13" t="n">
        <f aca="false">U195/U$183*1000</f>
        <v>12.058583747426</v>
      </c>
      <c r="V214" s="13" t="n">
        <f aca="false">V195/V$183*1000</f>
        <v>43.6958309598457</v>
      </c>
      <c r="W214" s="13" t="n">
        <f aca="false">W195/W$183*1000</f>
        <v>55.7544147072717</v>
      </c>
      <c r="X214" s="0" t="str">
        <f aca="false">X195</f>
        <v>kg C deficit</v>
      </c>
    </row>
    <row r="215" customFormat="false" ht="15" hidden="false" customHeight="false" outlineLevel="0" collapsed="false">
      <c r="A215" s="0" t="str">
        <f aca="false">A196</f>
        <v>Marine eutrophication</v>
      </c>
      <c r="B215" s="6" t="s">
        <v>267</v>
      </c>
      <c r="C215" s="13" t="n">
        <f aca="false">C196/C$183*1000</f>
        <v>0.156141894918826</v>
      </c>
      <c r="D215" s="13" t="n">
        <f aca="false">D196/D$183*1000</f>
        <v>-0.110537344703861</v>
      </c>
      <c r="E215" s="13" t="n">
        <f aca="false">E196/E$183*1000</f>
        <v>0.0456045502149645</v>
      </c>
      <c r="F215" s="13" t="n">
        <f aca="false">F196/F$183*1000</f>
        <v>0.128033314904979</v>
      </c>
      <c r="G215" s="13" t="n">
        <f aca="false">G196/G$183*1000</f>
        <v>-0.0527530070283698</v>
      </c>
      <c r="H215" s="13" t="n">
        <f aca="false">H196/H$183*1000</f>
        <v>0.075280307876609</v>
      </c>
      <c r="I215" s="13" t="n">
        <f aca="false">I196/I$183*1000</f>
        <v>0.0976049919810853</v>
      </c>
      <c r="J215" s="13" t="n">
        <f aca="false">J196/J$183*1000</f>
        <v>-0.0602687134951167</v>
      </c>
      <c r="K215" s="13" t="n">
        <f aca="false">K196/K$183*1000</f>
        <v>0.0373362784859685</v>
      </c>
      <c r="L215" s="13" t="n">
        <f aca="false">L196/L$183*1000</f>
        <v>0.099467900436469</v>
      </c>
      <c r="M215" s="13" t="n">
        <f aca="false">M196/M$183*1000</f>
        <v>-0.066143629224251</v>
      </c>
      <c r="N215" s="13" t="n">
        <f aca="false">N196/N$183*1000</f>
        <v>0.0333242712122181</v>
      </c>
      <c r="O215" s="13" t="n">
        <f aca="false">O196/O$183*1000</f>
        <v>0.119676346986138</v>
      </c>
      <c r="P215" s="13" t="n">
        <f aca="false">P196/P$183*1000</f>
        <v>-0.0613435363482406</v>
      </c>
      <c r="Q215" s="13" t="n">
        <f aca="false">Q196/Q$183*1000</f>
        <v>0.0583328106378975</v>
      </c>
      <c r="R215" s="13" t="n">
        <f aca="false">R196/R$183*1000</f>
        <v>0.0624730979520592</v>
      </c>
      <c r="S215" s="13" t="n">
        <f aca="false">S196/S$183*1000</f>
        <v>-0.0413963154106574</v>
      </c>
      <c r="T215" s="13" t="n">
        <f aca="false">T196/T$183*1000</f>
        <v>0.0210767825414018</v>
      </c>
      <c r="U215" s="13" t="n">
        <f aca="false">U196/U$183*1000</f>
        <v>0.062279665379679</v>
      </c>
      <c r="V215" s="13" t="n">
        <f aca="false">V196/V$183*1000</f>
        <v>-0.0255068141748076</v>
      </c>
      <c r="W215" s="13" t="n">
        <f aca="false">W196/W$183*1000</f>
        <v>0.0367728512048715</v>
      </c>
      <c r="X215" s="0" t="str">
        <f aca="false">X196</f>
        <v>kg N eq</v>
      </c>
    </row>
    <row r="216" customFormat="false" ht="15" hidden="false" customHeight="false" outlineLevel="0" collapsed="false">
      <c r="A216" s="0" t="str">
        <f aca="false">A197</f>
        <v>Mineral, fossil &amp; ren resource depletion</v>
      </c>
      <c r="B216" s="6" t="s">
        <v>86</v>
      </c>
      <c r="C216" s="13" t="n">
        <f aca="false">C197/C$183*1000</f>
        <v>0.0361930848658929</v>
      </c>
      <c r="D216" s="13" t="n">
        <f aca="false">D197/D$183*1000</f>
        <v>-0.0282343960472149</v>
      </c>
      <c r="E216" s="13" t="n">
        <f aca="false">E197/E$183*1000</f>
        <v>0.00795868881867801</v>
      </c>
      <c r="F216" s="13" t="n">
        <f aca="false">F197/F$183*1000</f>
        <v>0.00782460869798786</v>
      </c>
      <c r="G216" s="13" t="n">
        <f aca="false">G197/G$183*1000</f>
        <v>-0.00391230434899393</v>
      </c>
      <c r="H216" s="13" t="n">
        <f aca="false">H197/H$183*1000</f>
        <v>0.00391230434899393</v>
      </c>
      <c r="I216" s="13" t="n">
        <f aca="false">I197/I$183*1000</f>
        <v>0.00530667917567065</v>
      </c>
      <c r="J216" s="13" t="n">
        <f aca="false">J197/J$183*1000</f>
        <v>-0.00385365987757036</v>
      </c>
      <c r="K216" s="13" t="n">
        <f aca="false">K197/K$183*1000</f>
        <v>0.0014530192981003</v>
      </c>
      <c r="L216" s="13" t="n">
        <f aca="false">L197/L$183*1000</f>
        <v>0.0090884376033322</v>
      </c>
      <c r="M216" s="13" t="n">
        <f aca="false">M197/M$183*1000</f>
        <v>-0.00612207255224461</v>
      </c>
      <c r="N216" s="13" t="n">
        <f aca="false">N197/N$183*1000</f>
        <v>0.00296636505108759</v>
      </c>
      <c r="O216" s="13" t="n">
        <f aca="false">O197/O$183*1000</f>
        <v>0.00802860189424826</v>
      </c>
      <c r="P216" s="13" t="n">
        <f aca="false">P197/P$183*1000</f>
        <v>-0.00589600451608857</v>
      </c>
      <c r="Q216" s="13" t="n">
        <f aca="false">Q197/Q$183*1000</f>
        <v>0.00213259737815969</v>
      </c>
      <c r="R216" s="13" t="n">
        <f aca="false">R197/R$183*1000</f>
        <v>0.0317413820907937</v>
      </c>
      <c r="S216" s="13" t="n">
        <f aca="false">S197/S$183*1000</f>
        <v>-0.0300375703284648</v>
      </c>
      <c r="T216" s="13" t="n">
        <f aca="false">T197/T$183*1000</f>
        <v>0.00170381176232888</v>
      </c>
      <c r="U216" s="13" t="n">
        <f aca="false">U197/U$183*1000</f>
        <v>0.0307600786326463</v>
      </c>
      <c r="V216" s="13" t="n">
        <f aca="false">V197/V$183*1000</f>
        <v>-0.0249371830890178</v>
      </c>
      <c r="W216" s="13" t="n">
        <f aca="false">W197/W$183*1000</f>
        <v>0.00582289554362852</v>
      </c>
      <c r="X216" s="0" t="str">
        <f aca="false">X197</f>
        <v>kg Sb eq</v>
      </c>
    </row>
    <row r="217" customFormat="false" ht="15" hidden="false" customHeight="false" outlineLevel="0" collapsed="false">
      <c r="A217" s="0" t="str">
        <f aca="false">A198</f>
        <v>Ozone depletion</v>
      </c>
      <c r="B217" s="6" t="s">
        <v>82</v>
      </c>
      <c r="C217" s="13" t="n">
        <f aca="false">C198/C$183*1000</f>
        <v>1.15426253549621E-005</v>
      </c>
      <c r="D217" s="13" t="n">
        <f aca="false">D198/D$183*1000</f>
        <v>-4.01700290357469E-006</v>
      </c>
      <c r="E217" s="13" t="n">
        <f aca="false">E198/E$183*1000</f>
        <v>7.52562245138738E-006</v>
      </c>
      <c r="F217" s="13" t="n">
        <f aca="false">F198/F$183*1000</f>
        <v>7.78308779054209E-006</v>
      </c>
      <c r="G217" s="13" t="n">
        <f aca="false">G198/G$183*1000</f>
        <v>-6.50818138623445E-007</v>
      </c>
      <c r="H217" s="13" t="n">
        <f aca="false">H198/H$183*1000</f>
        <v>7.13226965191865E-006</v>
      </c>
      <c r="I217" s="13" t="n">
        <f aca="false">I198/I$183*1000</f>
        <v>4.67149494824371E-006</v>
      </c>
      <c r="J217" s="13" t="n">
        <f aca="false">J198/J$183*1000</f>
        <v>-9.50280938432804E-007</v>
      </c>
      <c r="K217" s="13" t="n">
        <f aca="false">K198/K$183*1000</f>
        <v>3.72121400981091E-006</v>
      </c>
      <c r="L217" s="13" t="n">
        <f aca="false">L198/L$183*1000</f>
        <v>4.65260473150084E-006</v>
      </c>
      <c r="M217" s="13" t="n">
        <f aca="false">M198/M$183*1000</f>
        <v>-1.3222603772298E-006</v>
      </c>
      <c r="N217" s="13" t="n">
        <f aca="false">N198/N$183*1000</f>
        <v>3.33034435427104E-006</v>
      </c>
      <c r="O217" s="13" t="n">
        <f aca="false">O198/O$183*1000</f>
        <v>8.88690961550524E-006</v>
      </c>
      <c r="P217" s="13" t="n">
        <f aca="false">P198/P$183*1000</f>
        <v>-7.37427083986703E-007</v>
      </c>
      <c r="Q217" s="13" t="n">
        <f aca="false">Q198/Q$183*1000</f>
        <v>8.14948253151854E-006</v>
      </c>
      <c r="R217" s="13" t="n">
        <f aca="false">R198/R$183*1000</f>
        <v>4.95361183448353E-006</v>
      </c>
      <c r="S217" s="13" t="n">
        <f aca="false">S198/S$183*1000</f>
        <v>-1.85517966137697E-006</v>
      </c>
      <c r="T217" s="13" t="n">
        <f aca="false">T198/T$183*1000</f>
        <v>3.09843217310656E-006</v>
      </c>
      <c r="U217" s="13" t="n">
        <f aca="false">U198/U$183*1000</f>
        <v>3.90864395059779E-006</v>
      </c>
      <c r="V217" s="13" t="n">
        <f aca="false">V198/V$183*1000</f>
        <v>-2.8903461047029E-007</v>
      </c>
      <c r="W217" s="13" t="n">
        <f aca="false">W198/W$183*1000</f>
        <v>3.6196093401275E-006</v>
      </c>
      <c r="X217" s="0" t="str">
        <f aca="false">X198</f>
        <v>kg CFC-11 eq</v>
      </c>
    </row>
    <row r="218" customFormat="false" ht="15" hidden="false" customHeight="false" outlineLevel="0" collapsed="false">
      <c r="A218" s="0" t="str">
        <f aca="false">A199</f>
        <v>Particulate matter</v>
      </c>
      <c r="B218" s="6" t="s">
        <v>268</v>
      </c>
      <c r="C218" s="13" t="n">
        <f aca="false">C199/C$183*1000</f>
        <v>0.0731441400954694</v>
      </c>
      <c r="D218" s="13" t="n">
        <f aca="false">D199/D$183*1000</f>
        <v>-0.0435201317148345</v>
      </c>
      <c r="E218" s="13" t="n">
        <f aca="false">E199/E$183*1000</f>
        <v>0.0296240083806348</v>
      </c>
      <c r="F218" s="13" t="n">
        <f aca="false">F199/F$183*1000</f>
        <v>0.0668877840311866</v>
      </c>
      <c r="G218" s="13" t="n">
        <f aca="false">G199/G$183*1000</f>
        <v>-0.0150182005654928</v>
      </c>
      <c r="H218" s="13" t="n">
        <f aca="false">H199/H$183*1000</f>
        <v>0.0518695834656937</v>
      </c>
      <c r="I218" s="13" t="n">
        <f aca="false">I199/I$183*1000</f>
        <v>0.0415689868760868</v>
      </c>
      <c r="J218" s="13" t="n">
        <f aca="false">J199/J$183*1000</f>
        <v>-0.0161095617832859</v>
      </c>
      <c r="K218" s="13" t="n">
        <f aca="false">K199/K$183*1000</f>
        <v>0.0254594250928009</v>
      </c>
      <c r="L218" s="13" t="n">
        <f aca="false">L199/L$183*1000</f>
        <v>0.0354701523130048</v>
      </c>
      <c r="M218" s="13" t="n">
        <f aca="false">M199/M$183*1000</f>
        <v>-0.0207645553576131</v>
      </c>
      <c r="N218" s="13" t="n">
        <f aca="false">N199/N$183*1000</f>
        <v>0.0147055969553917</v>
      </c>
      <c r="O218" s="13" t="n">
        <f aca="false">O199/O$183*1000</f>
        <v>0.0475443768425014</v>
      </c>
      <c r="P218" s="13" t="n">
        <f aca="false">P199/P$183*1000</f>
        <v>-0.0212005268769993</v>
      </c>
      <c r="Q218" s="13" t="n">
        <f aca="false">Q199/Q$183*1000</f>
        <v>0.0263438499655021</v>
      </c>
      <c r="R218" s="13" t="n">
        <f aca="false">R199/R$183*1000</f>
        <v>0.0407652740172023</v>
      </c>
      <c r="S218" s="13" t="n">
        <f aca="false">S199/S$183*1000</f>
        <v>-0.0273240923366077</v>
      </c>
      <c r="T218" s="13" t="n">
        <f aca="false">T199/T$183*1000</f>
        <v>0.0134411816805946</v>
      </c>
      <c r="U218" s="13" t="n">
        <f aca="false">U199/U$183*1000</f>
        <v>0.0352538349760988</v>
      </c>
      <c r="V218" s="13" t="n">
        <f aca="false">V199/V$183*1000</f>
        <v>-0.0155066240020542</v>
      </c>
      <c r="W218" s="13" t="n">
        <f aca="false">W199/W$183*1000</f>
        <v>0.0197472109740446</v>
      </c>
      <c r="X218" s="0" t="str">
        <f aca="false">X199</f>
        <v>kg PM2.5 eq</v>
      </c>
    </row>
    <row r="219" customFormat="false" ht="15" hidden="false" customHeight="false" outlineLevel="0" collapsed="false">
      <c r="A219" s="0" t="str">
        <f aca="false">A200</f>
        <v>Photochemical ozone formation</v>
      </c>
      <c r="B219" s="6" t="s">
        <v>269</v>
      </c>
      <c r="C219" s="13" t="n">
        <f aca="false">C200/C$183*1000</f>
        <v>0.365278551098531</v>
      </c>
      <c r="D219" s="13" t="n">
        <f aca="false">D200/D$183*1000</f>
        <v>-0.222464301741143</v>
      </c>
      <c r="E219" s="13" t="n">
        <f aca="false">E200/E$183*1000</f>
        <v>0.142814249357389</v>
      </c>
      <c r="F219" s="13" t="n">
        <f aca="false">F200/F$183*1000</f>
        <v>0.366115965046174</v>
      </c>
      <c r="G219" s="13" t="n">
        <f aca="false">G200/G$183*1000</f>
        <v>-0.10216162485518</v>
      </c>
      <c r="H219" s="13" t="n">
        <f aca="false">H200/H$183*1000</f>
        <v>0.263954340190994</v>
      </c>
      <c r="I219" s="13" t="n">
        <f aca="false">I200/I$183*1000</f>
        <v>0.229450699595665</v>
      </c>
      <c r="J219" s="13" t="n">
        <f aca="false">J200/J$183*1000</f>
        <v>-0.12565458190963</v>
      </c>
      <c r="K219" s="13" t="n">
        <f aca="false">K200/K$183*1000</f>
        <v>0.103796117686034</v>
      </c>
      <c r="L219" s="13" t="n">
        <f aca="false">L200/L$183*1000</f>
        <v>0.221025753381037</v>
      </c>
      <c r="M219" s="13" t="n">
        <f aca="false">M200/M$183*1000</f>
        <v>-0.13285528579871</v>
      </c>
      <c r="N219" s="13" t="n">
        <f aca="false">N200/N$183*1000</f>
        <v>0.088170467582327</v>
      </c>
      <c r="O219" s="13" t="n">
        <f aca="false">O200/O$183*1000</f>
        <v>0.284388132722825</v>
      </c>
      <c r="P219" s="13" t="n">
        <f aca="false">P200/P$183*1000</f>
        <v>-0.131970143636706</v>
      </c>
      <c r="Q219" s="13" t="n">
        <f aca="false">Q200/Q$183*1000</f>
        <v>0.152417989086119</v>
      </c>
      <c r="R219" s="13" t="n">
        <f aca="false">R200/R$183*1000</f>
        <v>0.170696696929616</v>
      </c>
      <c r="S219" s="13" t="n">
        <f aca="false">S200/S$183*1000</f>
        <v>-0.108223598977557</v>
      </c>
      <c r="T219" s="13" t="n">
        <f aca="false">T200/T$183*1000</f>
        <v>0.0624730979520592</v>
      </c>
      <c r="U219" s="13" t="n">
        <f aca="false">U200/U$183*1000</f>
        <v>0.175129912708914</v>
      </c>
      <c r="V219" s="13" t="n">
        <f aca="false">V200/V$183*1000</f>
        <v>-0.0762672731529606</v>
      </c>
      <c r="W219" s="13" t="n">
        <f aca="false">W200/W$183*1000</f>
        <v>0.0988626395559539</v>
      </c>
      <c r="X219" s="0" t="str">
        <f aca="false">X200</f>
        <v>kg NMVOC eq</v>
      </c>
    </row>
    <row r="220" customFormat="false" ht="15" hidden="false" customHeight="false" outlineLevel="0" collapsed="false">
      <c r="A220" s="0" t="str">
        <f aca="false">A201</f>
        <v>Terrestrial eutrophication</v>
      </c>
      <c r="B220" s="6" t="s">
        <v>270</v>
      </c>
      <c r="C220" s="13" t="n">
        <f aca="false">C201/C$183*1000</f>
        <v>1.44753390204479</v>
      </c>
      <c r="D220" s="13" t="n">
        <f aca="false">D201/D$183*1000</f>
        <v>-0.960980092756884</v>
      </c>
      <c r="E220" s="13" t="n">
        <f aca="false">E201/E$183*1000</f>
        <v>0.486553809287911</v>
      </c>
      <c r="F220" s="13" t="n">
        <f aca="false">F201/F$183*1000</f>
        <v>1.30330216167937</v>
      </c>
      <c r="G220" s="13" t="n">
        <f aca="false">G201/G$183*1000</f>
        <v>-0.524564291180428</v>
      </c>
      <c r="H220" s="13" t="n">
        <f aca="false">H201/H$183*1000</f>
        <v>0.778737870498937</v>
      </c>
      <c r="I220" s="13" t="n">
        <f aca="false">I201/I$183*1000</f>
        <v>1.05463931141245</v>
      </c>
      <c r="J220" s="13" t="n">
        <f aca="false">J201/J$183*1000</f>
        <v>-0.65461678117023</v>
      </c>
      <c r="K220" s="13" t="n">
        <f aca="false">K201/K$183*1000</f>
        <v>0.400022530242221</v>
      </c>
      <c r="L220" s="13" t="n">
        <f aca="false">L201/L$183*1000</f>
        <v>0.97195791035636</v>
      </c>
      <c r="M220" s="13" t="n">
        <f aca="false">M201/M$183*1000</f>
        <v>-0.649444603738113</v>
      </c>
      <c r="N220" s="13" t="n">
        <f aca="false">N201/N$183*1000</f>
        <v>0.322513306618247</v>
      </c>
      <c r="O220" s="13" t="n">
        <f aca="false">O201/O$183*1000</f>
        <v>1.20341215580506</v>
      </c>
      <c r="P220" s="13" t="n">
        <f aca="false">P201/P$183*1000</f>
        <v>-0.653703819858245</v>
      </c>
      <c r="Q220" s="13" t="n">
        <f aca="false">Q201/Q$183*1000</f>
        <v>0.549708335946811</v>
      </c>
      <c r="R220" s="13" t="n">
        <f aca="false">R201/R$183*1000</f>
        <v>0.57481560529829</v>
      </c>
      <c r="S220" s="13" t="n">
        <f aca="false">S201/S$183*1000</f>
        <v>-0.381590730622325</v>
      </c>
      <c r="T220" s="13" t="n">
        <f aca="false">T201/T$183*1000</f>
        <v>0.193224874675965</v>
      </c>
      <c r="U220" s="13" t="n">
        <f aca="false">U201/U$183*1000</f>
        <v>0.658493535172948</v>
      </c>
      <c r="V220" s="13" t="n">
        <f aca="false">V201/V$183*1000</f>
        <v>-0.319183285070855</v>
      </c>
      <c r="W220" s="13" t="n">
        <f aca="false">W201/W$183*1000</f>
        <v>0.339310250102093</v>
      </c>
      <c r="X220" s="0" t="str">
        <f aca="false">X201</f>
        <v>molc N eq</v>
      </c>
    </row>
    <row r="221" customFormat="false" ht="15" hidden="false" customHeight="false" outlineLevel="0" collapsed="false">
      <c r="A221" s="25" t="str">
        <f aca="false">A202</f>
        <v>Water resource depletion</v>
      </c>
      <c r="B221" s="32" t="s">
        <v>271</v>
      </c>
      <c r="C221" s="25" t="n">
        <f aca="false">C202/C$183*1000</f>
        <v>99.0620523828732</v>
      </c>
      <c r="D221" s="25" t="n">
        <f aca="false">D202/D$183*1000</f>
        <v>-51.621571618673</v>
      </c>
      <c r="E221" s="25" t="n">
        <f aca="false">E202/E$183*1000</f>
        <v>47.4404807642002</v>
      </c>
      <c r="F221" s="25" t="n">
        <f aca="false">F202/F$183*1000</f>
        <v>43.9984057256162</v>
      </c>
      <c r="G221" s="25" t="n">
        <f aca="false">G202/G$183*1000</f>
        <v>-2.87541749314444</v>
      </c>
      <c r="H221" s="25" t="n">
        <f aca="false">H202/H$183*1000</f>
        <v>41.1229882324718</v>
      </c>
      <c r="I221" s="25" t="n">
        <f aca="false">I202/I$183*1000</f>
        <v>31.58832366694</v>
      </c>
      <c r="J221" s="25" t="n">
        <f aca="false">J202/J$183*1000</f>
        <v>-1.7826019797607</v>
      </c>
      <c r="K221" s="25" t="n">
        <f aca="false">K202/K$183*1000</f>
        <v>29.8057216871793</v>
      </c>
      <c r="L221" s="25" t="n">
        <f aca="false">L202/L$183*1000</f>
        <v>35.2248276118649</v>
      </c>
      <c r="M221" s="25" t="n">
        <f aca="false">M202/M$183*1000</f>
        <v>-10.9380608839103</v>
      </c>
      <c r="N221" s="25" t="n">
        <f aca="false">N202/N$183*1000</f>
        <v>24.2867667279545</v>
      </c>
      <c r="O221" s="25" t="n">
        <f aca="false">O202/O$183*1000</f>
        <v>47.8567396349495</v>
      </c>
      <c r="P221" s="25" t="n">
        <f aca="false">P202/P$183*1000</f>
        <v>-6.73148090070878</v>
      </c>
      <c r="Q221" s="25" t="n">
        <f aca="false">Q202/Q$183*1000</f>
        <v>41.1252587342407</v>
      </c>
      <c r="R221" s="25" t="n">
        <f aca="false">R202/R$183*1000</f>
        <v>50.5967727189547</v>
      </c>
      <c r="S221" s="25" t="n">
        <f aca="false">S202/S$183*1000</f>
        <v>-29.2333080725062</v>
      </c>
      <c r="T221" s="25" t="n">
        <f aca="false">T202/T$183*1000</f>
        <v>21.3634646464485</v>
      </c>
      <c r="U221" s="25" t="n">
        <f aca="false">U202/U$183*1000</f>
        <v>31.3366085838084</v>
      </c>
      <c r="V221" s="25" t="n">
        <f aca="false">V202/V$183*1000</f>
        <v>-5.89144115095189</v>
      </c>
      <c r="W221" s="25" t="n">
        <f aca="false">W202/W$183*1000</f>
        <v>25.4451674328565</v>
      </c>
      <c r="X221" s="25" t="str">
        <f aca="false">X202</f>
        <v>m3 water eq</v>
      </c>
    </row>
  </sheetData>
  <mergeCells count="28">
    <mergeCell ref="D6:F6"/>
    <mergeCell ref="G6:I6"/>
    <mergeCell ref="J6:L6"/>
    <mergeCell ref="M6:O6"/>
    <mergeCell ref="P6:R6"/>
    <mergeCell ref="S6:U6"/>
    <mergeCell ref="V6:X6"/>
    <mergeCell ref="D14:F14"/>
    <mergeCell ref="G14:I14"/>
    <mergeCell ref="J14:L14"/>
    <mergeCell ref="M14:O14"/>
    <mergeCell ref="P14:R14"/>
    <mergeCell ref="S14:U14"/>
    <mergeCell ref="V14:X14"/>
    <mergeCell ref="C185:E185"/>
    <mergeCell ref="F185:H185"/>
    <mergeCell ref="I185:K185"/>
    <mergeCell ref="L185:N185"/>
    <mergeCell ref="O185:Q185"/>
    <mergeCell ref="R185:T185"/>
    <mergeCell ref="U185:W185"/>
    <mergeCell ref="C204:E204"/>
    <mergeCell ref="F204:H204"/>
    <mergeCell ref="I204:K204"/>
    <mergeCell ref="L204:N204"/>
    <mergeCell ref="O204:Q204"/>
    <mergeCell ref="R204:T204"/>
    <mergeCell ref="U204:W204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W269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11.578125" defaultRowHeight="15" zeroHeight="false" outlineLevelRow="0" outlineLevelCol="0"/>
  <cols>
    <col collapsed="false" customWidth="true" hidden="false" outlineLevel="0" max="3" min="3" style="0" width="12"/>
    <col collapsed="false" customWidth="true" hidden="false" outlineLevel="0" max="4" min="4" style="0" width="14.86"/>
    <col collapsed="false" customWidth="true" hidden="false" outlineLevel="0" max="10" min="10" style="0" width="12"/>
    <col collapsed="false" customWidth="true" hidden="false" outlineLevel="0" max="11" min="11" style="0" width="18.71"/>
    <col collapsed="false" customWidth="true" hidden="false" outlineLevel="0" max="12" min="12" style="0" width="12.86"/>
    <col collapsed="false" customWidth="true" hidden="false" outlineLevel="0" max="13" min="13" style="0" width="12.42"/>
    <col collapsed="false" customWidth="true" hidden="false" outlineLevel="0" max="14" min="14" style="0" width="12"/>
    <col collapsed="false" customWidth="true" hidden="false" outlineLevel="0" max="15" min="15" style="0" width="12.42"/>
    <col collapsed="false" customWidth="true" hidden="false" outlineLevel="0" max="16" min="16" style="0" width="12"/>
    <col collapsed="false" customWidth="true" hidden="false" outlineLevel="0" max="17" min="17" style="0" width="12.42"/>
    <col collapsed="false" customWidth="true" hidden="false" outlineLevel="0" max="18" min="18" style="0" width="12"/>
    <col collapsed="false" customWidth="true" hidden="false" outlineLevel="0" max="19" min="19" style="0" width="12.28"/>
  </cols>
  <sheetData>
    <row r="1" customFormat="false" ht="15" hidden="false" customHeight="false" outlineLevel="0" collapsed="false">
      <c r="D1" s="58" t="s">
        <v>272</v>
      </c>
      <c r="E1" s="59" t="s">
        <v>273</v>
      </c>
    </row>
    <row r="3" customFormat="false" ht="15" hidden="false" customHeight="false" outlineLevel="0" collapsed="false">
      <c r="B3" s="0" t="s">
        <v>274</v>
      </c>
      <c r="C3" s="0" t="n">
        <v>1</v>
      </c>
      <c r="K3" s="60" t="s">
        <v>275</v>
      </c>
      <c r="L3" s="61"/>
      <c r="M3" s="61" t="n">
        <f aca="false">L3+3</f>
        <v>3</v>
      </c>
      <c r="N3" s="61" t="n">
        <f aca="false">M3+3</f>
        <v>6</v>
      </c>
      <c r="O3" s="61" t="n">
        <f aca="false">N3+3</f>
        <v>9</v>
      </c>
      <c r="P3" s="61" t="n">
        <f aca="false">O3+3</f>
        <v>12</v>
      </c>
      <c r="Q3" s="61" t="n">
        <f aca="false">P3+3</f>
        <v>15</v>
      </c>
      <c r="R3" s="62" t="n">
        <f aca="false">Q3+3</f>
        <v>18</v>
      </c>
    </row>
    <row r="4" customFormat="false" ht="15" hidden="false" customHeight="false" outlineLevel="0" collapsed="false">
      <c r="B4" s="0" t="s">
        <v>276</v>
      </c>
      <c r="C4" s="0" t="s">
        <v>277</v>
      </c>
      <c r="D4" s="0" t="s">
        <v>30</v>
      </c>
      <c r="K4" s="14" t="s">
        <v>255</v>
      </c>
      <c r="L4" s="13" t="str">
        <f aca="true" t="array" ref="L4:L4">OFFSET(Resume_SensAnal!$D$6,,L3,,)</f>
        <v>NaNMC</v>
      </c>
      <c r="M4" s="13" t="str">
        <f aca="true" t="array" ref="M4:M4">OFFSET(Resume_SensAnal!$D$6,,M3,,)</f>
        <v>NaMVP</v>
      </c>
      <c r="N4" s="13" t="str">
        <f aca="true" t="array" ref="N4:N4">OFFSET(Resume_SensAnal!$D$6,,N3,,)</f>
        <v>NaMMO</v>
      </c>
      <c r="O4" s="13" t="str">
        <f aca="true" t="array" ref="O4:O4">OFFSET(Resume_SensAnal!$D$6,,O3,,)</f>
        <v>NaNMMT</v>
      </c>
      <c r="P4" s="13" t="str">
        <f aca="true" t="array" ref="P4:P4">OFFSET(Resume_SensAnal!$D$6,,P3,,)</f>
        <v>NaPBA</v>
      </c>
      <c r="Q4" s="13" t="str">
        <f aca="true" t="array" ref="Q4:Q4">OFFSET(Resume_SensAnal!$D$6,,Q3,,)</f>
        <v>LiNMC</v>
      </c>
      <c r="R4" s="41" t="str">
        <f aca="true" t="array" ref="R4:R4">OFFSET(Resume_SensAnal!$D$6,,R3,,)</f>
        <v>LiFP</v>
      </c>
    </row>
    <row r="5" customFormat="false" ht="15" hidden="false" customHeight="false" outlineLevel="0" collapsed="false">
      <c r="B5" s="0" t="s">
        <v>278</v>
      </c>
      <c r="C5" s="58" t="n">
        <v>2000</v>
      </c>
      <c r="D5" s="13" t="s">
        <v>279</v>
      </c>
      <c r="K5" s="14" t="s">
        <v>280</v>
      </c>
      <c r="L5" s="56" t="n">
        <f aca="false">'Use Phase'!L5</f>
        <v>0.92</v>
      </c>
      <c r="M5" s="56" t="n">
        <f aca="false">'Use Phase'!M5</f>
        <v>0.93</v>
      </c>
      <c r="N5" s="56" t="n">
        <f aca="false">'Use Phase'!N5</f>
        <v>0.92</v>
      </c>
      <c r="O5" s="56" t="n">
        <f aca="false">'Use Phase'!O5</f>
        <v>0.92</v>
      </c>
      <c r="P5" s="56" t="n">
        <f aca="false">'Use Phase'!P5</f>
        <v>0.93</v>
      </c>
      <c r="Q5" s="56" t="n">
        <f aca="false">'Use Phase'!Q5</f>
        <v>0.92</v>
      </c>
      <c r="R5" s="63" t="n">
        <f aca="false">'Use Phase'!R5</f>
        <v>0.93</v>
      </c>
    </row>
    <row r="6" customFormat="false" ht="15" hidden="false" customHeight="false" outlineLevel="0" collapsed="false">
      <c r="B6" s="0" t="s">
        <v>281</v>
      </c>
      <c r="C6" s="58" t="n">
        <v>1</v>
      </c>
      <c r="D6" s="13" t="s">
        <v>282</v>
      </c>
      <c r="K6" s="14" t="s">
        <v>283</v>
      </c>
      <c r="L6" s="56" t="n">
        <f aca="false">'Use Phase'!L6</f>
        <v>0.2</v>
      </c>
      <c r="M6" s="56" t="n">
        <f aca="false">'Use Phase'!M6</f>
        <v>0.2</v>
      </c>
      <c r="N6" s="56" t="n">
        <f aca="false">'Use Phase'!N6</f>
        <v>0.2</v>
      </c>
      <c r="O6" s="56" t="n">
        <f aca="false">'Use Phase'!O6</f>
        <v>0.2</v>
      </c>
      <c r="P6" s="56" t="n">
        <f aca="false">'Use Phase'!P6</f>
        <v>0.2</v>
      </c>
      <c r="Q6" s="56" t="n">
        <f aca="false">'Use Phase'!Q6</f>
        <v>0.2</v>
      </c>
      <c r="R6" s="56" t="n">
        <f aca="false">'Use Phase'!R6</f>
        <v>0.2</v>
      </c>
    </row>
    <row r="7" customFormat="false" ht="15" hidden="false" customHeight="false" outlineLevel="0" collapsed="false">
      <c r="B7" s="0" t="s">
        <v>284</v>
      </c>
      <c r="C7" s="58" t="n">
        <v>2</v>
      </c>
      <c r="D7" s="13" t="s">
        <v>285</v>
      </c>
      <c r="K7" s="14" t="s">
        <v>286</v>
      </c>
      <c r="L7" s="56" t="n">
        <f aca="false">'Use Phase'!L7</f>
        <v>0.95</v>
      </c>
      <c r="M7" s="56" t="n">
        <f aca="false">'Use Phase'!M7</f>
        <v>0.95</v>
      </c>
      <c r="N7" s="56" t="n">
        <f aca="false">'Use Phase'!N7</f>
        <v>0.95</v>
      </c>
      <c r="O7" s="56" t="n">
        <f aca="false">'Use Phase'!O7</f>
        <v>0.95</v>
      </c>
      <c r="P7" s="56" t="n">
        <f aca="false">'Use Phase'!P7</f>
        <v>0.95</v>
      </c>
      <c r="Q7" s="56" t="n">
        <f aca="false">'Use Phase'!Q7</f>
        <v>0.95</v>
      </c>
      <c r="R7" s="63" t="n">
        <f aca="false">'Use Phase'!R7</f>
        <v>0.95</v>
      </c>
    </row>
    <row r="8" customFormat="false" ht="15" hidden="false" customHeight="false" outlineLevel="0" collapsed="false">
      <c r="B8" s="25" t="s">
        <v>287</v>
      </c>
      <c r="C8" s="64" t="n">
        <v>20</v>
      </c>
      <c r="D8" s="25" t="s">
        <v>288</v>
      </c>
      <c r="E8" s="25"/>
      <c r="F8" s="25"/>
      <c r="K8" s="14" t="s">
        <v>289</v>
      </c>
      <c r="L8" s="13" t="n">
        <f aca="false">'Use Phase'!L8</f>
        <v>4000</v>
      </c>
      <c r="M8" s="13" t="n">
        <f aca="false">'Use Phase'!M8</f>
        <v>7000</v>
      </c>
      <c r="N8" s="13" t="n">
        <f aca="false">'Use Phase'!N8</f>
        <v>4000</v>
      </c>
      <c r="O8" s="13" t="n">
        <f aca="false">'Use Phase'!O8</f>
        <v>4000</v>
      </c>
      <c r="P8" s="13" t="n">
        <f aca="false">'Use Phase'!P8</f>
        <v>7000</v>
      </c>
      <c r="Q8" s="13" t="n">
        <f aca="false">'Use Phase'!Q8</f>
        <v>4000</v>
      </c>
      <c r="R8" s="41" t="n">
        <f aca="false">'Use Phase'!R8</f>
        <v>7000</v>
      </c>
    </row>
    <row r="9" customFormat="false" ht="15" hidden="false" customHeight="false" outlineLevel="0" collapsed="false">
      <c r="B9" s="0" t="s">
        <v>290</v>
      </c>
      <c r="C9" s="0" t="n">
        <f aca="false">C7*C8*365</f>
        <v>14600</v>
      </c>
      <c r="D9" s="0" t="s">
        <v>291</v>
      </c>
      <c r="K9" s="14" t="s">
        <v>292</v>
      </c>
      <c r="L9" s="13" t="n">
        <f aca="false">'Use Phase'!L9</f>
        <v>10</v>
      </c>
      <c r="M9" s="13" t="n">
        <f aca="false">'Use Phase'!M9</f>
        <v>10</v>
      </c>
      <c r="N9" s="13" t="n">
        <f aca="false">'Use Phase'!N9</f>
        <v>10</v>
      </c>
      <c r="O9" s="13" t="n">
        <f aca="false">'Use Phase'!O9</f>
        <v>10</v>
      </c>
      <c r="P9" s="13" t="n">
        <f aca="false">'Use Phase'!P9</f>
        <v>10</v>
      </c>
      <c r="Q9" s="13" t="n">
        <f aca="false">'Use Phase'!Q9</f>
        <v>10</v>
      </c>
      <c r="R9" s="41" t="n">
        <f aca="false">'Use Phase'!R9</f>
        <v>10</v>
      </c>
    </row>
    <row r="10" customFormat="false" ht="15" hidden="false" customHeight="false" outlineLevel="0" collapsed="false">
      <c r="K10" s="14" t="s">
        <v>293</v>
      </c>
      <c r="L10" s="56" t="n">
        <f aca="false">'Use Phase'!L10</f>
        <v>0.8</v>
      </c>
      <c r="M10" s="56" t="n">
        <f aca="false">'Use Phase'!M10</f>
        <v>0.8</v>
      </c>
      <c r="N10" s="56" t="n">
        <f aca="false">'Use Phase'!N10</f>
        <v>0.8</v>
      </c>
      <c r="O10" s="56" t="n">
        <f aca="false">'Use Phase'!O10</f>
        <v>0.8</v>
      </c>
      <c r="P10" s="56" t="n">
        <f aca="false">'Use Phase'!P10</f>
        <v>0.8</v>
      </c>
      <c r="Q10" s="56" t="n">
        <f aca="false">'Use Phase'!Q10</f>
        <v>0.8</v>
      </c>
      <c r="R10" s="56" t="n">
        <f aca="false">'Use Phase'!R10</f>
        <v>0.8</v>
      </c>
    </row>
    <row r="11" customFormat="false" ht="15" hidden="false" customHeight="false" outlineLevel="0" collapsed="false">
      <c r="K11" s="14" t="s">
        <v>294</v>
      </c>
      <c r="L11" s="65" t="n">
        <f aca="false">'Use Phase'!L11</f>
        <v>1.57608695652174</v>
      </c>
      <c r="M11" s="65" t="n">
        <f aca="false">'Use Phase'!M11</f>
        <v>1.55913978494624</v>
      </c>
      <c r="N11" s="65" t="n">
        <f aca="false">'Use Phase'!N11</f>
        <v>1.57608695652174</v>
      </c>
      <c r="O11" s="65" t="n">
        <f aca="false">'Use Phase'!O11</f>
        <v>1.57608695652174</v>
      </c>
      <c r="P11" s="65" t="n">
        <f aca="false">'Use Phase'!P11</f>
        <v>1.55913978494624</v>
      </c>
      <c r="Q11" s="65" t="n">
        <f aca="false">'Use Phase'!Q11</f>
        <v>1.57608695652174</v>
      </c>
      <c r="R11" s="65" t="n">
        <f aca="false">'Use Phase'!R11</f>
        <v>1.55913978494624</v>
      </c>
    </row>
    <row r="12" customFormat="false" ht="15" hidden="false" customHeight="false" outlineLevel="0" collapsed="false">
      <c r="K12" s="26" t="s">
        <v>295</v>
      </c>
      <c r="L12" s="25" t="n">
        <f aca="false">'Use Phase'!L12</f>
        <v>136.31</v>
      </c>
      <c r="M12" s="25" t="n">
        <f aca="false">'Use Phase'!M12</f>
        <v>152.467172326988</v>
      </c>
      <c r="N12" s="25" t="n">
        <f aca="false">'Use Phase'!N12</f>
        <v>157.08</v>
      </c>
      <c r="O12" s="25" t="n">
        <f aca="false">'Use Phase'!O12</f>
        <v>171.910126159296</v>
      </c>
      <c r="P12" s="25" t="n">
        <f aca="false">'Use Phase'!P12</f>
        <v>124.1</v>
      </c>
      <c r="Q12" s="25" t="n">
        <f aca="false">'Use Phase'!Q12</f>
        <v>272.114782702884</v>
      </c>
      <c r="R12" s="42" t="n">
        <f aca="false">'Use Phase'!R12</f>
        <v>197.41872402426</v>
      </c>
    </row>
    <row r="13" customFormat="false" ht="14.45" hidden="false" customHeight="true" outlineLevel="0" collapsed="false">
      <c r="H13" s="0" t="s">
        <v>296</v>
      </c>
    </row>
    <row r="14" customFormat="false" ht="15" hidden="false" customHeight="false" outlineLevel="0" collapsed="false">
      <c r="B14" s="0" t="s">
        <v>297</v>
      </c>
      <c r="C14" s="0" t="n">
        <f aca="false">C9*C6*C5</f>
        <v>29200000</v>
      </c>
      <c r="D14" s="0" t="s">
        <v>279</v>
      </c>
      <c r="K14" s="60" t="s">
        <v>298</v>
      </c>
      <c r="L14" s="66" t="n">
        <f aca="false">$L$5*C$19</f>
        <v>0</v>
      </c>
      <c r="M14" s="66" t="n">
        <f aca="false">$L$5*D$19</f>
        <v>0</v>
      </c>
      <c r="N14" s="66" t="n">
        <f aca="false">$L$5*E$19</f>
        <v>0</v>
      </c>
      <c r="O14" s="66" t="n">
        <f aca="false">$L$5*F$19</f>
        <v>0</v>
      </c>
      <c r="P14" s="61"/>
      <c r="Q14" s="61"/>
      <c r="R14" s="62"/>
    </row>
    <row r="15" customFormat="false" ht="14.45" hidden="false" customHeight="true" outlineLevel="0" collapsed="false">
      <c r="B15" s="0" t="s">
        <v>299</v>
      </c>
      <c r="C15" s="0" t="n">
        <f aca="false">C14/20/(C6*1000)</f>
        <v>1460</v>
      </c>
      <c r="D15" s="0" t="s">
        <v>300</v>
      </c>
      <c r="K15" s="14" t="s">
        <v>301</v>
      </c>
      <c r="L15" s="65" t="n">
        <f aca="false">L11*$C$5</f>
        <v>3152.17391304348</v>
      </c>
      <c r="M15" s="65" t="n">
        <f aca="false">M11*$C$5</f>
        <v>3118.27956989247</v>
      </c>
      <c r="N15" s="65" t="n">
        <f aca="false">N11*$C$5</f>
        <v>3152.17391304348</v>
      </c>
      <c r="O15" s="65" t="n">
        <f aca="false">O11*$C$5</f>
        <v>3152.17391304348</v>
      </c>
      <c r="P15" s="65" t="n">
        <f aca="false">P11*$C$5</f>
        <v>3118.27956989247</v>
      </c>
      <c r="Q15" s="65" t="n">
        <f aca="false">Q11*$C$5</f>
        <v>3152.17391304348</v>
      </c>
      <c r="R15" s="65" t="n">
        <f aca="false">R11*$C$5</f>
        <v>3118.27956989247</v>
      </c>
    </row>
    <row r="16" customFormat="false" ht="15" hidden="false" customHeight="false" outlineLevel="0" collapsed="false">
      <c r="B16" s="0" t="s">
        <v>302</v>
      </c>
      <c r="C16" s="56" t="n">
        <f aca="false">C15/8760</f>
        <v>0.166666666666667</v>
      </c>
      <c r="K16" s="14" t="s">
        <v>303</v>
      </c>
      <c r="L16" s="13" t="n">
        <f aca="false">$C$9/L$8-1</f>
        <v>2.65</v>
      </c>
      <c r="M16" s="13" t="n">
        <f aca="false">$C$9/M$8-1</f>
        <v>1.08571428571429</v>
      </c>
      <c r="N16" s="13" t="n">
        <f aca="false">$C$9/N$8-1</f>
        <v>2.65</v>
      </c>
      <c r="O16" s="13" t="n">
        <f aca="false">$C$9/O$8-1</f>
        <v>2.65</v>
      </c>
      <c r="P16" s="13" t="n">
        <f aca="false">$C$9/P$8-1</f>
        <v>1.08571428571429</v>
      </c>
      <c r="Q16" s="13" t="n">
        <f aca="false">$C$9/Q$8-1</f>
        <v>2.65</v>
      </c>
      <c r="R16" s="41" t="n">
        <f aca="false">$C$9/R$8-1</f>
        <v>1.08571428571429</v>
      </c>
    </row>
    <row r="17" customFormat="false" ht="15" hidden="false" customHeight="false" outlineLevel="0" collapsed="false">
      <c r="K17" s="14" t="s">
        <v>304</v>
      </c>
      <c r="L17" s="13" t="n">
        <f aca="false">$C$8/L$9-1</f>
        <v>1</v>
      </c>
      <c r="M17" s="13" t="n">
        <f aca="false">$C$8/M$9-1</f>
        <v>1</v>
      </c>
      <c r="N17" s="13" t="n">
        <f aca="false">$C$8/N$9-1</f>
        <v>1</v>
      </c>
      <c r="O17" s="13" t="n">
        <f aca="false">$C$8/O$9-1</f>
        <v>1</v>
      </c>
      <c r="P17" s="13" t="n">
        <f aca="false">$C$8/P$9-1</f>
        <v>1</v>
      </c>
      <c r="Q17" s="13" t="n">
        <f aca="false">$C$8/Q$9-1</f>
        <v>1</v>
      </c>
      <c r="R17" s="41" t="n">
        <f aca="false">$C$8/R$9-1</f>
        <v>1</v>
      </c>
    </row>
    <row r="18" customFormat="false" ht="15" hidden="false" customHeight="false" outlineLevel="0" collapsed="false">
      <c r="K18" s="14" t="s">
        <v>305</v>
      </c>
      <c r="L18" s="67" t="n">
        <f aca="false">MAX(L16:L17)</f>
        <v>2.65</v>
      </c>
      <c r="M18" s="67" t="n">
        <f aca="false">MAX(M16:M17)</f>
        <v>1.08571428571429</v>
      </c>
      <c r="N18" s="67" t="n">
        <f aca="false">MAX(N16:N17)</f>
        <v>2.65</v>
      </c>
      <c r="O18" s="67" t="n">
        <f aca="false">MAX(O16:O17)</f>
        <v>2.65</v>
      </c>
      <c r="P18" s="67" t="n">
        <f aca="false">MAX(P16:P17)</f>
        <v>1.08571428571429</v>
      </c>
      <c r="Q18" s="67" t="n">
        <f aca="false">MAX(Q16:Q17)</f>
        <v>2.65</v>
      </c>
      <c r="R18" s="68" t="n">
        <f aca="false">MAX(R16:R17)</f>
        <v>1.08571428571429</v>
      </c>
    </row>
    <row r="19" customFormat="false" ht="15" hidden="false" customHeight="false" outlineLevel="0" collapsed="false">
      <c r="K19" s="14" t="s">
        <v>306</v>
      </c>
      <c r="L19" s="13" t="n">
        <f aca="false">($C$14/L$5)-$C$14</f>
        <v>2539130.43478261</v>
      </c>
      <c r="M19" s="13" t="n">
        <f aca="false">($C$14/M$5)-$C$14</f>
        <v>2197849.46236559</v>
      </c>
      <c r="N19" s="13" t="n">
        <f aca="false">($C$14/N$5)-$C$14</f>
        <v>2539130.43478261</v>
      </c>
      <c r="O19" s="13" t="n">
        <f aca="false">($C$14/O$5)-$C$14</f>
        <v>2539130.43478261</v>
      </c>
      <c r="P19" s="13" t="n">
        <f aca="false">($C$14/P$5)-$C$14</f>
        <v>2197849.46236559</v>
      </c>
      <c r="Q19" s="13" t="n">
        <f aca="false">($C$14/Q$5)-$C$14</f>
        <v>2539130.43478261</v>
      </c>
      <c r="R19" s="41" t="n">
        <f aca="false">($C$14/R$5)-$C$14</f>
        <v>2197849.46236559</v>
      </c>
    </row>
    <row r="20" customFormat="false" ht="15" hidden="false" customHeight="false" outlineLevel="0" collapsed="false">
      <c r="B20" s="0" t="s">
        <v>307</v>
      </c>
      <c r="C20" s="58" t="n">
        <v>1</v>
      </c>
      <c r="D20" s="13" t="s">
        <v>308</v>
      </c>
      <c r="K20" s="26" t="s">
        <v>309</v>
      </c>
      <c r="L20" s="25" t="n">
        <f aca="false">L19/$C$14</f>
        <v>0.0869565217391303</v>
      </c>
      <c r="M20" s="25" t="n">
        <f aca="false">M19/$C$14</f>
        <v>0.075268817204301</v>
      </c>
      <c r="N20" s="25" t="n">
        <f aca="false">N19/$C$14</f>
        <v>0.0869565217391303</v>
      </c>
      <c r="O20" s="25" t="n">
        <f aca="false">O19/$C$14</f>
        <v>0.0869565217391303</v>
      </c>
      <c r="P20" s="25" t="n">
        <f aca="false">P19/$C$14</f>
        <v>0.075268817204301</v>
      </c>
      <c r="Q20" s="25" t="n">
        <f aca="false">Q19/$C$14</f>
        <v>0.0869565217391303</v>
      </c>
      <c r="R20" s="42" t="n">
        <f aca="false">R19/$C$14</f>
        <v>0.075268817204301</v>
      </c>
    </row>
    <row r="21" customFormat="false" ht="15" hidden="false" customHeight="false" outlineLevel="0" collapsed="false">
      <c r="B21" s="0" t="s">
        <v>74</v>
      </c>
      <c r="C21" s="0" t="n">
        <f aca="false">IF($C$20=1,D36,IF($C$20=2,D44,IF($C$20=3,D55,1E-068)))</f>
        <v>0.00222</v>
      </c>
    </row>
    <row r="22" customFormat="false" ht="15" hidden="false" customHeight="false" outlineLevel="0" collapsed="false">
      <c r="B22" s="0" t="s">
        <v>75</v>
      </c>
      <c r="C22" s="0" t="n">
        <f aca="false">IF($C$20=1,D37,IF($C$20=2,D45,IF($C$20=3,D56,1E-068)))</f>
        <v>0.43101</v>
      </c>
      <c r="K22" s="0" t="s">
        <v>310</v>
      </c>
      <c r="L22" s="0" t="str">
        <f aca="false">L$4</f>
        <v>NaNMC</v>
      </c>
      <c r="M22" s="0" t="str">
        <f aca="false">M$4</f>
        <v>NaMVP</v>
      </c>
      <c r="N22" s="0" t="str">
        <f aca="false">N$4</f>
        <v>NaMMO</v>
      </c>
      <c r="O22" s="0" t="str">
        <f aca="false">O$4</f>
        <v>NaNMMT</v>
      </c>
      <c r="P22" s="0" t="str">
        <f aca="false">P$4</f>
        <v>NaPBA</v>
      </c>
      <c r="Q22" s="0" t="str">
        <f aca="false">Q$4</f>
        <v>LiNMC</v>
      </c>
      <c r="R22" s="0" t="str">
        <f aca="false">R$4</f>
        <v>LiFP</v>
      </c>
    </row>
    <row r="23" customFormat="false" ht="15" hidden="false" customHeight="false" outlineLevel="0" collapsed="false">
      <c r="B23" s="0" t="s">
        <v>77</v>
      </c>
      <c r="C23" s="0" t="n">
        <f aca="false">IF($C$20=1,D38,IF($C$20=2,D46,IF($C$20=3,D57,1E-068)))</f>
        <v>0.0001742911</v>
      </c>
      <c r="H23" s="65"/>
      <c r="I23" s="65"/>
      <c r="K23" s="13" t="s">
        <v>74</v>
      </c>
      <c r="L23" s="13" t="n">
        <f aca="false">'Use Phase'!L23</f>
        <v>0.372416105356552</v>
      </c>
      <c r="M23" s="13" t="n">
        <f aca="false">'Use Phase'!M23</f>
        <v>0.640292777890991</v>
      </c>
      <c r="N23" s="13" t="n">
        <f aca="false">'Use Phase'!N23</f>
        <v>0.206834138346973</v>
      </c>
      <c r="O23" s="13" t="n">
        <f aca="false">'Use Phase'!O23</f>
        <v>0.194012897171133</v>
      </c>
      <c r="P23" s="13" t="n">
        <f aca="false">'Use Phase'!P23</f>
        <v>0.291601329737189</v>
      </c>
      <c r="Q23" s="13" t="n">
        <f aca="false">'Use Phase'!Q23</f>
        <v>0.150503372339052</v>
      </c>
      <c r="R23" s="13" t="n">
        <f aca="false">'Use Phase'!R23</f>
        <v>0.219181383343322</v>
      </c>
      <c r="S23" s="13" t="s">
        <v>34</v>
      </c>
    </row>
    <row r="24" customFormat="false" ht="15" hidden="false" customHeight="false" outlineLevel="0" collapsed="false">
      <c r="B24" s="0" t="s">
        <v>80</v>
      </c>
      <c r="C24" s="0" t="n">
        <f aca="false">IF($C$20=1,D39,IF($C$20=2,D47,IF($C$20=3,D58,1E-068)))</f>
        <v>3.25116E-006</v>
      </c>
      <c r="K24" s="0" t="s">
        <v>75</v>
      </c>
      <c r="L24" s="0" t="n">
        <f aca="false">'Use Phase'!L24</f>
        <v>54.7534419972167</v>
      </c>
      <c r="M24" s="0" t="n">
        <f aca="false">'Use Phase'!M24</f>
        <v>81.3296769253994</v>
      </c>
      <c r="N24" s="0" t="n">
        <f aca="false">'Use Phase'!N24</f>
        <v>45.9958944541338</v>
      </c>
      <c r="O24" s="0" t="n">
        <f aca="false">'Use Phase'!O24</f>
        <v>37.259880265211</v>
      </c>
      <c r="P24" s="0" t="n">
        <f aca="false">'Use Phase'!P24</f>
        <v>73.9375901649627</v>
      </c>
      <c r="Q24" s="0" t="n">
        <f aca="false">'Use Phase'!Q24</f>
        <v>27.4195688994375</v>
      </c>
      <c r="R24" s="0" t="n">
        <f aca="false">'Use Phase'!R24</f>
        <v>43.0456287215881</v>
      </c>
      <c r="S24" s="0" t="s">
        <v>36</v>
      </c>
    </row>
    <row r="25" customFormat="false" ht="14.45" hidden="false" customHeight="true" outlineLevel="0" collapsed="false">
      <c r="B25" s="0" t="s">
        <v>82</v>
      </c>
      <c r="C25" s="0" t="n">
        <f aca="false">IF($C$20=1,D40,IF($C$20=2,D48,IF($C$20=3,D59,1E-068)))</f>
        <v>1.79507E-008</v>
      </c>
      <c r="K25" s="0" t="s">
        <v>77</v>
      </c>
      <c r="L25" s="0" t="n">
        <f aca="false">'Use Phase'!L25</f>
        <v>0.036492356831154</v>
      </c>
      <c r="M25" s="0" t="n">
        <f aca="false">'Use Phase'!M25</f>
        <v>0.170039095683296</v>
      </c>
      <c r="N25" s="0" t="n">
        <f aca="false">'Use Phase'!N25</f>
        <v>0.0143910442720466</v>
      </c>
      <c r="O25" s="0" t="n">
        <f aca="false">'Use Phase'!O25</f>
        <v>0.0142495719758145</v>
      </c>
      <c r="P25" s="0" t="n">
        <f aca="false">'Use Phase'!P25</f>
        <v>0.0193672207238286</v>
      </c>
      <c r="Q25" s="0" t="n">
        <f aca="false">'Use Phase'!Q25</f>
        <v>0.019079852051813</v>
      </c>
      <c r="R25" s="0" t="n">
        <f aca="false">'Use Phase'!R25</f>
        <v>0.0261971943923162</v>
      </c>
      <c r="S25" s="0" t="s">
        <v>311</v>
      </c>
    </row>
    <row r="26" customFormat="false" ht="15" hidden="false" customHeight="false" outlineLevel="0" collapsed="false">
      <c r="B26" s="0" t="s">
        <v>84</v>
      </c>
      <c r="C26" s="0" t="n">
        <f aca="false">IF($C$20=1,D41,IF($C$20=2,D49,IF($C$20=3,D60,1E-068)))</f>
        <v>0.00016</v>
      </c>
      <c r="K26" s="0" t="s">
        <v>80</v>
      </c>
      <c r="L26" s="0" t="n">
        <f aca="false">'Use Phase'!L26</f>
        <v>0.00795868881867801</v>
      </c>
      <c r="M26" s="0" t="n">
        <f aca="false">'Use Phase'!M26</f>
        <v>0.00391230434899393</v>
      </c>
      <c r="N26" s="0" t="n">
        <f aca="false">'Use Phase'!N26</f>
        <v>0.0014530192981003</v>
      </c>
      <c r="O26" s="0" t="n">
        <f aca="false">'Use Phase'!O26</f>
        <v>0.00296636505108759</v>
      </c>
      <c r="P26" s="0" t="n">
        <f aca="false">'Use Phase'!P26</f>
        <v>0.0021325973781597</v>
      </c>
      <c r="Q26" s="0" t="n">
        <f aca="false">'Use Phase'!Q26</f>
        <v>0.00170381176232889</v>
      </c>
      <c r="R26" s="0" t="n">
        <f aca="false">'Use Phase'!R26</f>
        <v>0.00582289554362852</v>
      </c>
      <c r="S26" s="0" t="s">
        <v>52</v>
      </c>
    </row>
    <row r="27" customFormat="false" ht="14.45" hidden="false" customHeight="true" outlineLevel="0" collapsed="false">
      <c r="K27" s="0" t="s">
        <v>82</v>
      </c>
      <c r="L27" s="0" t="n">
        <f aca="false">'Use Phase'!L27</f>
        <v>7.52562245138738E-006</v>
      </c>
      <c r="M27" s="0" t="n">
        <f aca="false">'Use Phase'!M27</f>
        <v>7.13226965191864E-006</v>
      </c>
      <c r="N27" s="0" t="n">
        <f aca="false">'Use Phase'!N27</f>
        <v>3.72121400981091E-006</v>
      </c>
      <c r="O27" s="0" t="n">
        <f aca="false">'Use Phase'!O27</f>
        <v>3.33034435427104E-006</v>
      </c>
      <c r="P27" s="0" t="n">
        <f aca="false">'Use Phase'!P27</f>
        <v>8.14948253151853E-006</v>
      </c>
      <c r="Q27" s="0" t="n">
        <f aca="false">'Use Phase'!Q27</f>
        <v>3.09843217310656E-006</v>
      </c>
      <c r="R27" s="0" t="n">
        <f aca="false">'Use Phase'!R27</f>
        <v>3.6196093401275E-006</v>
      </c>
      <c r="S27" s="0" t="s">
        <v>54</v>
      </c>
    </row>
    <row r="28" customFormat="false" ht="15" hidden="false" customHeight="false" outlineLevel="0" collapsed="false">
      <c r="K28" s="0" t="s">
        <v>84</v>
      </c>
      <c r="L28" s="0" t="n">
        <f aca="false">'Use Phase'!L28</f>
        <v>0.0296240083806348</v>
      </c>
      <c r="M28" s="0" t="n">
        <f aca="false">'Use Phase'!M28</f>
        <v>0.0518695834656937</v>
      </c>
      <c r="N28" s="0" t="n">
        <f aca="false">'Use Phase'!N28</f>
        <v>0.0254594250928009</v>
      </c>
      <c r="O28" s="0" t="n">
        <f aca="false">'Use Phase'!O28</f>
        <v>0.0147055969553917</v>
      </c>
      <c r="P28" s="0" t="n">
        <f aca="false">'Use Phase'!P28</f>
        <v>0.0263438499655021</v>
      </c>
      <c r="Q28" s="0" t="n">
        <f aca="false">'Use Phase'!Q28</f>
        <v>0.0134411816805946</v>
      </c>
      <c r="R28" s="0" t="n">
        <f aca="false">'Use Phase'!R28</f>
        <v>0.0197472109740446</v>
      </c>
      <c r="S28" s="0" t="s">
        <v>56</v>
      </c>
    </row>
    <row r="29" customFormat="false" ht="14.45" hidden="false" customHeight="true" outlineLevel="0" collapsed="false">
      <c r="L29" s="65"/>
    </row>
    <row r="30" customFormat="false" ht="15" hidden="false" customHeight="false" outlineLevel="0" collapsed="false">
      <c r="K30" s="0" t="s">
        <v>312</v>
      </c>
      <c r="L30" s="0" t="str">
        <f aca="false">L$4</f>
        <v>NaNMC</v>
      </c>
      <c r="M30" s="0" t="str">
        <f aca="false">M$4</f>
        <v>NaMVP</v>
      </c>
      <c r="N30" s="0" t="str">
        <f aca="false">N$4</f>
        <v>NaMMO</v>
      </c>
      <c r="O30" s="0" t="str">
        <f aca="false">O$4</f>
        <v>NaNMMT</v>
      </c>
      <c r="P30" s="0" t="str">
        <f aca="false">P$4</f>
        <v>NaPBA</v>
      </c>
      <c r="Q30" s="0" t="str">
        <f aca="false">Q$4</f>
        <v>LiNMC</v>
      </c>
      <c r="R30" s="0" t="str">
        <f aca="false">R$4</f>
        <v>LiFP</v>
      </c>
    </row>
    <row r="31" customFormat="false" ht="14.45" hidden="false" customHeight="true" outlineLevel="0" collapsed="false">
      <c r="K31" s="0" t="s">
        <v>74</v>
      </c>
      <c r="L31" s="0" t="n">
        <f aca="false">L23</f>
        <v>0.372416105356552</v>
      </c>
      <c r="M31" s="0" t="n">
        <f aca="false">M23</f>
        <v>0.640292777890991</v>
      </c>
      <c r="N31" s="0" t="n">
        <f aca="false">N23</f>
        <v>0.206834138346973</v>
      </c>
      <c r="O31" s="0" t="n">
        <f aca="false">O23</f>
        <v>0.194012897171133</v>
      </c>
      <c r="P31" s="0" t="n">
        <f aca="false">P23</f>
        <v>0.291601329737189</v>
      </c>
      <c r="Q31" s="0" t="n">
        <f aca="false">Q23</f>
        <v>0.150503372339052</v>
      </c>
      <c r="R31" s="0" t="n">
        <f aca="false">R23</f>
        <v>0.219181383343322</v>
      </c>
      <c r="S31" s="0" t="s">
        <v>34</v>
      </c>
    </row>
    <row r="32" customFormat="false" ht="15" hidden="false" customHeight="false" outlineLevel="0" collapsed="false">
      <c r="K32" s="0" t="s">
        <v>75</v>
      </c>
      <c r="L32" s="0" t="n">
        <f aca="false">L24</f>
        <v>54.7534419972167</v>
      </c>
      <c r="M32" s="0" t="n">
        <f aca="false">M24</f>
        <v>81.3296769253994</v>
      </c>
      <c r="N32" s="0" t="n">
        <f aca="false">N24</f>
        <v>45.9958944541338</v>
      </c>
      <c r="O32" s="0" t="n">
        <f aca="false">O24</f>
        <v>37.259880265211</v>
      </c>
      <c r="P32" s="0" t="n">
        <f aca="false">P24</f>
        <v>73.9375901649627</v>
      </c>
      <c r="Q32" s="0" t="n">
        <f aca="false">Q24</f>
        <v>27.4195688994375</v>
      </c>
      <c r="R32" s="0" t="n">
        <f aca="false">R24</f>
        <v>43.0456287215881</v>
      </c>
      <c r="S32" s="0" t="s">
        <v>36</v>
      </c>
    </row>
    <row r="33" customFormat="false" ht="14.45" hidden="false" customHeight="true" outlineLevel="0" collapsed="false">
      <c r="K33" s="0" t="s">
        <v>77</v>
      </c>
      <c r="L33" s="0" t="n">
        <f aca="false">L25</f>
        <v>0.036492356831154</v>
      </c>
      <c r="M33" s="0" t="n">
        <f aca="false">M25</f>
        <v>0.170039095683296</v>
      </c>
      <c r="N33" s="0" t="n">
        <f aca="false">N25</f>
        <v>0.0143910442720466</v>
      </c>
      <c r="O33" s="0" t="n">
        <f aca="false">O25</f>
        <v>0.0142495719758145</v>
      </c>
      <c r="P33" s="0" t="n">
        <f aca="false">P25</f>
        <v>0.0193672207238286</v>
      </c>
      <c r="Q33" s="0" t="n">
        <f aca="false">Q25</f>
        <v>0.019079852051813</v>
      </c>
      <c r="R33" s="0" t="n">
        <f aca="false">R25</f>
        <v>0.0261971943923162</v>
      </c>
      <c r="S33" s="0" t="s">
        <v>311</v>
      </c>
    </row>
    <row r="34" customFormat="false" ht="15" hidden="false" customHeight="false" outlineLevel="0" collapsed="false">
      <c r="B34" s="69" t="s">
        <v>313</v>
      </c>
      <c r="C34" s="69"/>
      <c r="D34" s="69"/>
      <c r="E34" s="69"/>
      <c r="F34" s="69"/>
      <c r="K34" s="13" t="s">
        <v>80</v>
      </c>
      <c r="L34" s="13" t="n">
        <f aca="false">L26</f>
        <v>0.00795868881867801</v>
      </c>
      <c r="M34" s="13" t="n">
        <f aca="false">M26</f>
        <v>0.00391230434899393</v>
      </c>
      <c r="N34" s="13" t="n">
        <f aca="false">N26</f>
        <v>0.0014530192981003</v>
      </c>
      <c r="O34" s="13" t="n">
        <f aca="false">O26</f>
        <v>0.00296636505108759</v>
      </c>
      <c r="P34" s="13" t="n">
        <f aca="false">P26</f>
        <v>0.0021325973781597</v>
      </c>
      <c r="Q34" s="13" t="n">
        <f aca="false">Q26</f>
        <v>0.00170381176232889</v>
      </c>
      <c r="R34" s="13" t="n">
        <f aca="false">R26</f>
        <v>0.00582289554362852</v>
      </c>
      <c r="S34" s="13" t="s">
        <v>52</v>
      </c>
    </row>
    <row r="35" customFormat="false" ht="14.45" hidden="false" customHeight="true" outlineLevel="0" collapsed="false">
      <c r="B35" s="0" t="s">
        <v>314</v>
      </c>
      <c r="D35" s="0" t="s">
        <v>315</v>
      </c>
      <c r="G35" s="0" t="s">
        <v>316</v>
      </c>
      <c r="K35" s="0" t="s">
        <v>82</v>
      </c>
      <c r="L35" s="0" t="n">
        <f aca="false">L27</f>
        <v>7.52562245138738E-006</v>
      </c>
      <c r="M35" s="0" t="n">
        <f aca="false">M27</f>
        <v>7.13226965191864E-006</v>
      </c>
      <c r="N35" s="0" t="n">
        <f aca="false">N27</f>
        <v>3.72121400981091E-006</v>
      </c>
      <c r="O35" s="0" t="n">
        <f aca="false">O27</f>
        <v>3.33034435427104E-006</v>
      </c>
      <c r="P35" s="0" t="n">
        <f aca="false">P27</f>
        <v>8.14948253151853E-006</v>
      </c>
      <c r="Q35" s="0" t="n">
        <f aca="false">Q27</f>
        <v>3.09843217310656E-006</v>
      </c>
      <c r="R35" s="0" t="n">
        <f aca="false">R27</f>
        <v>3.6196093401275E-006</v>
      </c>
      <c r="S35" s="0" t="s">
        <v>54</v>
      </c>
    </row>
    <row r="36" customFormat="false" ht="15" hidden="false" customHeight="false" outlineLevel="0" collapsed="false">
      <c r="B36" s="0" t="s">
        <v>74</v>
      </c>
      <c r="C36" s="0" t="s">
        <v>317</v>
      </c>
      <c r="D36" s="0" t="n">
        <f aca="false">'Use Phase'!D39</f>
        <v>0.00222</v>
      </c>
      <c r="E36" s="0" t="s">
        <v>34</v>
      </c>
      <c r="F36" s="0" t="s">
        <v>87</v>
      </c>
      <c r="G36" s="0" t="n">
        <f aca="false">D36/MAX($D$36:$D$60)</f>
        <v>0.00515069255933737</v>
      </c>
      <c r="K36" s="0" t="s">
        <v>84</v>
      </c>
      <c r="L36" s="0" t="n">
        <f aca="false">L28</f>
        <v>0.0296240083806348</v>
      </c>
      <c r="M36" s="0" t="n">
        <f aca="false">M28</f>
        <v>0.0518695834656937</v>
      </c>
      <c r="N36" s="0" t="n">
        <f aca="false">N28</f>
        <v>0.0254594250928009</v>
      </c>
      <c r="O36" s="0" t="n">
        <f aca="false">O28</f>
        <v>0.0147055969553917</v>
      </c>
      <c r="P36" s="0" t="n">
        <f aca="false">P28</f>
        <v>0.0263438499655021</v>
      </c>
      <c r="Q36" s="0" t="n">
        <f aca="false">Q28</f>
        <v>0.0134411816805946</v>
      </c>
      <c r="R36" s="0" t="n">
        <f aca="false">R28</f>
        <v>0.0197472109740446</v>
      </c>
      <c r="S36" s="0" t="s">
        <v>56</v>
      </c>
    </row>
    <row r="37" customFormat="false" ht="15" hidden="false" customHeight="false" outlineLevel="0" collapsed="false">
      <c r="B37" s="0" t="s">
        <v>75</v>
      </c>
      <c r="C37" s="0" t="s">
        <v>317</v>
      </c>
      <c r="D37" s="0" t="n">
        <f aca="false">'Use Phase'!D40</f>
        <v>0.43101</v>
      </c>
      <c r="E37" s="0" t="s">
        <v>36</v>
      </c>
      <c r="F37" s="0" t="s">
        <v>87</v>
      </c>
      <c r="G37" s="0" t="n">
        <f aca="false">D37/MAX($D$36:$D$60)</f>
        <v>1</v>
      </c>
    </row>
    <row r="38" customFormat="false" ht="15" hidden="false" customHeight="false" outlineLevel="0" collapsed="false">
      <c r="B38" s="0" t="s">
        <v>77</v>
      </c>
      <c r="C38" s="0" t="s">
        <v>317</v>
      </c>
      <c r="D38" s="0" t="n">
        <f aca="false">'Use Phase'!D41</f>
        <v>0.0001742911</v>
      </c>
      <c r="E38" s="0" t="s">
        <v>78</v>
      </c>
      <c r="F38" s="0" t="s">
        <v>87</v>
      </c>
      <c r="G38" s="0" t="n">
        <f aca="false">D38/MAX($D$36:$D$60)</f>
        <v>0.000404378320688615</v>
      </c>
      <c r="J38" s="0" t="s">
        <v>318</v>
      </c>
      <c r="K38" s="6" t="s">
        <v>319</v>
      </c>
      <c r="L38" s="0" t="str">
        <f aca="false">L$4</f>
        <v>NaNMC</v>
      </c>
      <c r="M38" s="0" t="str">
        <f aca="false">M$4</f>
        <v>NaMVP</v>
      </c>
      <c r="N38" s="0" t="str">
        <f aca="false">N$4</f>
        <v>NaMMO</v>
      </c>
      <c r="O38" s="0" t="str">
        <f aca="false">O$4</f>
        <v>NaNMMT</v>
      </c>
      <c r="P38" s="0" t="str">
        <f aca="false">P$4</f>
        <v>NaPBA</v>
      </c>
      <c r="Q38" s="0" t="str">
        <f aca="false">Q$4</f>
        <v>LiNMC</v>
      </c>
      <c r="R38" s="0" t="str">
        <f aca="false">R$4</f>
        <v>LiFP</v>
      </c>
    </row>
    <row r="39" customFormat="false" ht="15" hidden="false" customHeight="false" outlineLevel="0" collapsed="false">
      <c r="B39" s="0" t="s">
        <v>80</v>
      </c>
      <c r="C39" s="0" t="s">
        <v>317</v>
      </c>
      <c r="D39" s="0" t="n">
        <f aca="false">'Use Phase'!D42</f>
        <v>3.25116E-006</v>
      </c>
      <c r="E39" s="0" t="s">
        <v>52</v>
      </c>
      <c r="F39" s="0" t="s">
        <v>87</v>
      </c>
      <c r="G39" s="0" t="n">
        <f aca="false">D39/MAX($D$36:$D$60)</f>
        <v>7.54311964919607E-006</v>
      </c>
      <c r="J39" s="0" t="n">
        <v>0</v>
      </c>
      <c r="K39" s="0" t="s">
        <v>320</v>
      </c>
      <c r="L39" s="65" t="n">
        <f aca="true" t="array" ref="L39:L39">OFFSET(L$31,$J39,,,)*L$11*$C$5</f>
        <v>1173.92033210218</v>
      </c>
      <c r="M39" s="65" t="n">
        <f aca="true" t="array" ref="M39:M39">OFFSET(M$31,$J39,,,)*M$11*$C$5</f>
        <v>1996.61188804717</v>
      </c>
      <c r="N39" s="65" t="n">
        <f aca="true" t="array" ref="N39:N39">OFFSET(N$31,$J39,,,)*N$11*$C$5</f>
        <v>651.977175224154</v>
      </c>
      <c r="O39" s="65" t="n">
        <f aca="true" t="array" ref="O39:O39">OFFSET(O$31,$J39,,,)*O$11*$C$5</f>
        <v>611.562393256833</v>
      </c>
      <c r="P39" s="65" t="n">
        <f aca="true" t="array" ref="P39:P39">OFFSET(P$31,$J39,,,)*P$11*$C$5</f>
        <v>909.294469072954</v>
      </c>
      <c r="Q39" s="65" t="n">
        <f aca="true" t="array" ref="Q39:Q39">OFFSET(Q$31,$J39,,,)*Q$11*$C$5</f>
        <v>474.412804112228</v>
      </c>
      <c r="R39" s="65" t="n">
        <f aca="true" t="array" ref="R39:R39">OFFSET(R$31,$J39,,,)*R$11*$C$5</f>
        <v>683.46882978025</v>
      </c>
    </row>
    <row r="40" customFormat="false" ht="15" hidden="false" customHeight="false" outlineLevel="0" collapsed="false">
      <c r="B40" s="0" t="s">
        <v>82</v>
      </c>
      <c r="C40" s="0" t="s">
        <v>317</v>
      </c>
      <c r="D40" s="0" t="n">
        <f aca="false">'Use Phase'!D43</f>
        <v>1.79507E-008</v>
      </c>
      <c r="E40" s="0" t="s">
        <v>54</v>
      </c>
      <c r="F40" s="0" t="s">
        <v>87</v>
      </c>
      <c r="G40" s="0" t="n">
        <f aca="false">D40/MAX($D$36:$D$60)</f>
        <v>4.16479896058096E-008</v>
      </c>
      <c r="J40" s="0" t="n">
        <v>0</v>
      </c>
      <c r="K40" s="0" t="s">
        <v>321</v>
      </c>
      <c r="L40" s="65" t="n">
        <f aca="true" t="array" ref="L40:L40">OFFSET($C$21,$J40,,,)*L$19</f>
        <v>5636.86956521739</v>
      </c>
      <c r="M40" s="65" t="n">
        <f aca="true" t="array" ref="M40:M40">OFFSET($C$21,$J40,,,)*M$19</f>
        <v>4879.22580645161</v>
      </c>
      <c r="N40" s="65" t="n">
        <f aca="true" t="array" ref="N40:N40">OFFSET($C$21,$J40,,,)*N$19</f>
        <v>5636.86956521739</v>
      </c>
      <c r="O40" s="65" t="n">
        <f aca="true" t="array" ref="O40:O40">OFFSET($C$21,$J40,,,)*O$19</f>
        <v>5636.86956521739</v>
      </c>
      <c r="P40" s="65" t="n">
        <f aca="true" t="array" ref="P40:P40">OFFSET($C$21,$J40,,,)*P$19</f>
        <v>4879.22580645161</v>
      </c>
      <c r="Q40" s="65" t="n">
        <f aca="true" t="array" ref="Q40:Q40">OFFSET($C$21,$J40,,,)*Q$19</f>
        <v>5636.86956521739</v>
      </c>
      <c r="R40" s="65" t="n">
        <f aca="true" t="array" ref="R40:R40">OFFSET($C$21,$J40,,,)*R$19</f>
        <v>4879.22580645161</v>
      </c>
    </row>
    <row r="41" customFormat="false" ht="15" hidden="false" customHeight="false" outlineLevel="0" collapsed="false">
      <c r="B41" s="0" t="s">
        <v>84</v>
      </c>
      <c r="C41" s="0" t="s">
        <v>317</v>
      </c>
      <c r="D41" s="0" t="n">
        <f aca="false">'Use Phase'!D44</f>
        <v>0.00016</v>
      </c>
      <c r="E41" s="0" t="s">
        <v>56</v>
      </c>
      <c r="F41" s="0" t="s">
        <v>87</v>
      </c>
      <c r="G41" s="0" t="n">
        <f aca="false">D41/MAX($D$36:$D$60)</f>
        <v>0.000371221085357648</v>
      </c>
      <c r="J41" s="0" t="n">
        <v>0</v>
      </c>
      <c r="K41" s="0" t="s">
        <v>322</v>
      </c>
      <c r="L41" s="65" t="n">
        <f aca="false">L39*L$18</f>
        <v>3110.88888007076</v>
      </c>
      <c r="M41" s="65" t="n">
        <f aca="false">M39*M$18</f>
        <v>2167.75004987979</v>
      </c>
      <c r="N41" s="65" t="n">
        <f aca="false">N39*N$18</f>
        <v>1727.73951434401</v>
      </c>
      <c r="O41" s="65" t="n">
        <f aca="false">O39*O$18</f>
        <v>1620.64034213061</v>
      </c>
      <c r="P41" s="65" t="n">
        <f aca="false">P39*P$18</f>
        <v>987.233994993493</v>
      </c>
      <c r="Q41" s="65" t="n">
        <f aca="false">Q39*Q$18</f>
        <v>1257.1939308974</v>
      </c>
      <c r="R41" s="65" t="n">
        <f aca="false">R39*R$18</f>
        <v>742.051872332843</v>
      </c>
    </row>
    <row r="42" customFormat="false" ht="15" hidden="false" customHeight="false" outlineLevel="0" collapsed="false">
      <c r="B42" s="0" t="s">
        <v>323</v>
      </c>
      <c r="C42" s="0" t="s">
        <v>324</v>
      </c>
      <c r="L42" s="65" t="n">
        <f aca="false">SUM(L39:L41)</f>
        <v>9921.67877739032</v>
      </c>
      <c r="M42" s="65" t="n">
        <f aca="false">SUM(M39:M41)</f>
        <v>9043.58774437858</v>
      </c>
      <c r="N42" s="65" t="n">
        <f aca="false">SUM(N39:N41)</f>
        <v>8016.58625478555</v>
      </c>
      <c r="O42" s="65" t="n">
        <f aca="false">SUM(O39:O41)</f>
        <v>7869.07230060482</v>
      </c>
      <c r="P42" s="65" t="n">
        <f aca="false">SUM(P39:P41)</f>
        <v>6775.75427051806</v>
      </c>
      <c r="Q42" s="65" t="n">
        <f aca="false">SUM(Q39:Q41)</f>
        <v>7368.47630022702</v>
      </c>
      <c r="R42" s="65" t="n">
        <f aca="false">SUM(R39:R41)</f>
        <v>6304.7465085647</v>
      </c>
    </row>
    <row r="43" customFormat="false" ht="15" hidden="false" customHeight="false" outlineLevel="0" collapsed="false">
      <c r="B43" s="0" t="s">
        <v>325</v>
      </c>
      <c r="D43" s="0" t="s">
        <v>326</v>
      </c>
    </row>
    <row r="44" customFormat="false" ht="15" hidden="false" customHeight="false" outlineLevel="0" collapsed="false">
      <c r="B44" s="0" t="s">
        <v>74</v>
      </c>
      <c r="D44" s="0" t="n">
        <f aca="false">'Use Phase'!D47</f>
        <v>9.04E-005</v>
      </c>
      <c r="E44" s="0" t="s">
        <v>34</v>
      </c>
      <c r="F44" s="0" t="s">
        <v>87</v>
      </c>
      <c r="G44" s="0" t="n">
        <f aca="false">D44/MAX($D$36:$D$60)</f>
        <v>0.000209739913227071</v>
      </c>
      <c r="K44" s="6" t="s">
        <v>327</v>
      </c>
      <c r="L44" s="0" t="str">
        <f aca="false">L$4</f>
        <v>NaNMC</v>
      </c>
      <c r="M44" s="0" t="str">
        <f aca="false">M$4</f>
        <v>NaMVP</v>
      </c>
      <c r="N44" s="0" t="str">
        <f aca="false">N$4</f>
        <v>NaMMO</v>
      </c>
      <c r="O44" s="0" t="str">
        <f aca="false">O$4</f>
        <v>NaNMMT</v>
      </c>
      <c r="P44" s="0" t="str">
        <f aca="false">P$4</f>
        <v>NaPBA</v>
      </c>
      <c r="Q44" s="0" t="str">
        <f aca="false">Q$4</f>
        <v>LiNMC</v>
      </c>
      <c r="R44" s="0" t="str">
        <f aca="false">R$4</f>
        <v>LiFP</v>
      </c>
    </row>
    <row r="45" customFormat="false" ht="15" hidden="false" customHeight="false" outlineLevel="0" collapsed="false">
      <c r="B45" s="0" t="s">
        <v>75</v>
      </c>
      <c r="D45" s="0" t="n">
        <f aca="false">'Use Phase'!D48</f>
        <v>0.0166</v>
      </c>
      <c r="E45" s="0" t="s">
        <v>36</v>
      </c>
      <c r="F45" s="0" t="s">
        <v>87</v>
      </c>
      <c r="G45" s="0" t="n">
        <f aca="false">D45/MAX($D$36:$D$60)</f>
        <v>0.038514187605856</v>
      </c>
      <c r="K45" s="0" t="s">
        <v>320</v>
      </c>
      <c r="L45" s="70" t="n">
        <f aca="false">(L39/$C$14)*1000</f>
        <v>0.0402027510993896</v>
      </c>
      <c r="M45" s="70" t="n">
        <f aca="false">(M39/$C$14)*1000</f>
        <v>0.0683771194536704</v>
      </c>
      <c r="N45" s="70" t="n">
        <f aca="false">(N39/$C$14)*1000</f>
        <v>0.022327985452882</v>
      </c>
      <c r="O45" s="70" t="n">
        <f aca="false">(O39/$C$14)*1000</f>
        <v>0.0209439175772888</v>
      </c>
      <c r="P45" s="70" t="n">
        <f aca="false">(P39/$C$14)*1000</f>
        <v>0.0311402215435943</v>
      </c>
      <c r="Q45" s="70" t="n">
        <f aca="false">(Q39/$C$14)*1000</f>
        <v>0.0162470138394599</v>
      </c>
      <c r="R45" s="70" t="n">
        <f aca="false">(R39/$C$14)*1000</f>
        <v>0.0234064667732962</v>
      </c>
    </row>
    <row r="46" customFormat="false" ht="15" hidden="false" customHeight="false" outlineLevel="0" collapsed="false">
      <c r="B46" s="0" t="s">
        <v>77</v>
      </c>
      <c r="D46" s="0" t="n">
        <f aca="false">'Use Phase'!D49</f>
        <v>4.87352E-005</v>
      </c>
      <c r="E46" s="0" t="s">
        <v>78</v>
      </c>
      <c r="F46" s="0" t="s">
        <v>87</v>
      </c>
      <c r="G46" s="0" t="n">
        <f aca="false">D46/MAX($D$36:$D$60)</f>
        <v>0.000113072086494513</v>
      </c>
      <c r="K46" s="0" t="s">
        <v>321</v>
      </c>
      <c r="L46" s="70" t="n">
        <f aca="false">(L40/$C$14)*1000</f>
        <v>0.193043478260869</v>
      </c>
      <c r="M46" s="70" t="n">
        <f aca="false">(M40/$C$14)*1000</f>
        <v>0.167096774193548</v>
      </c>
      <c r="N46" s="70" t="n">
        <f aca="false">(N40/$C$14)*1000</f>
        <v>0.193043478260869</v>
      </c>
      <c r="O46" s="70" t="n">
        <f aca="false">(O40/$C$14)*1000</f>
        <v>0.193043478260869</v>
      </c>
      <c r="P46" s="70" t="n">
        <f aca="false">(P40/$C$14)*1000</f>
        <v>0.167096774193548</v>
      </c>
      <c r="Q46" s="70" t="n">
        <f aca="false">(Q40/$C$14)*1000</f>
        <v>0.193043478260869</v>
      </c>
      <c r="R46" s="70" t="n">
        <f aca="false">(R40/$C$14)*1000</f>
        <v>0.167096774193548</v>
      </c>
    </row>
    <row r="47" customFormat="false" ht="15" hidden="false" customHeight="false" outlineLevel="0" collapsed="false">
      <c r="B47" s="0" t="s">
        <v>80</v>
      </c>
      <c r="D47" s="0" t="n">
        <f aca="false">'Use Phase'!D50</f>
        <v>1.69E-006</v>
      </c>
      <c r="E47" s="0" t="s">
        <v>52</v>
      </c>
      <c r="F47" s="0" t="s">
        <v>87</v>
      </c>
      <c r="G47" s="0" t="n">
        <f aca="false">D47/MAX($D$36:$D$60)</f>
        <v>3.92102271409016E-006</v>
      </c>
      <c r="K47" s="0" t="s">
        <v>322</v>
      </c>
      <c r="L47" s="70" t="n">
        <f aca="false">(L41/$C$14)*1000</f>
        <v>0.106537290413382</v>
      </c>
      <c r="M47" s="70" t="n">
        <f aca="false">(M41/$C$14)*1000</f>
        <v>0.0742380154068421</v>
      </c>
      <c r="N47" s="70" t="n">
        <f aca="false">(N41/$C$14)*1000</f>
        <v>0.0591691614501372</v>
      </c>
      <c r="O47" s="70" t="n">
        <f aca="false">(O41/$C$14)*1000</f>
        <v>0.0555013815798153</v>
      </c>
      <c r="P47" s="70" t="n">
        <f aca="false">(P41/$C$14)*1000</f>
        <v>0.0338093833901881</v>
      </c>
      <c r="Q47" s="70" t="n">
        <f aca="false">(Q41/$C$14)*1000</f>
        <v>0.0430545866745686</v>
      </c>
      <c r="R47" s="70" t="n">
        <f aca="false">(R41/$C$14)*1000</f>
        <v>0.0254127353538645</v>
      </c>
    </row>
    <row r="48" customFormat="false" ht="15" hidden="false" customHeight="false" outlineLevel="0" collapsed="false">
      <c r="B48" s="0" t="s">
        <v>82</v>
      </c>
      <c r="D48" s="0" t="n">
        <f aca="false">'Use Phase'!D51</f>
        <v>1.19E-009</v>
      </c>
      <c r="E48" s="0" t="s">
        <v>54</v>
      </c>
      <c r="F48" s="0" t="s">
        <v>87</v>
      </c>
      <c r="G48" s="0" t="n">
        <f aca="false">D48/MAX($D$36:$D$60)</f>
        <v>2.76095682234751E-009</v>
      </c>
      <c r="J48" s="71"/>
      <c r="K48" s="71" t="s">
        <v>328</v>
      </c>
      <c r="L48" s="70" t="n">
        <f aca="false">(L42/$C$14)*1000</f>
        <v>0.339783519773641</v>
      </c>
      <c r="M48" s="70" t="n">
        <f aca="false">(M42/$C$14)*1000</f>
        <v>0.309711909054061</v>
      </c>
      <c r="N48" s="70" t="n">
        <f aca="false">(N42/$C$14)*1000</f>
        <v>0.274540625163889</v>
      </c>
      <c r="O48" s="70" t="n">
        <f aca="false">(O42/$C$14)*1000</f>
        <v>0.269488777417973</v>
      </c>
      <c r="P48" s="70" t="n">
        <f aca="false">(P42/$C$14)*1000</f>
        <v>0.232046379127331</v>
      </c>
      <c r="Q48" s="70" t="n">
        <f aca="false">(Q42/$C$14)*1000</f>
        <v>0.252345078774898</v>
      </c>
      <c r="R48" s="70" t="n">
        <f aca="false">(R42/$C$14)*1000</f>
        <v>0.215915976320709</v>
      </c>
    </row>
    <row r="49" customFormat="false" ht="15" hidden="false" customHeight="false" outlineLevel="0" collapsed="false">
      <c r="B49" s="0" t="s">
        <v>84</v>
      </c>
      <c r="D49" s="0" t="n">
        <f aca="false">'Use Phase'!D52</f>
        <v>1.57E-005</v>
      </c>
      <c r="E49" s="0" t="s">
        <v>56</v>
      </c>
      <c r="F49" s="0" t="s">
        <v>87</v>
      </c>
      <c r="G49" s="0" t="n">
        <f aca="false">D49/MAX($D$36:$D$60)</f>
        <v>3.64260690007192E-005</v>
      </c>
      <c r="L49" s="0" t="n">
        <v>0</v>
      </c>
      <c r="M49" s="0" t="n">
        <v>2</v>
      </c>
      <c r="N49" s="0" t="n">
        <v>4</v>
      </c>
      <c r="O49" s="0" t="n">
        <v>6</v>
      </c>
      <c r="P49" s="0" t="n">
        <v>8</v>
      </c>
      <c r="Q49" s="0" t="n">
        <v>10</v>
      </c>
      <c r="R49" s="0" t="n">
        <v>12</v>
      </c>
    </row>
    <row r="50" customFormat="false" ht="15" hidden="false" customHeight="false" outlineLevel="0" collapsed="false">
      <c r="B50" s="0" t="s">
        <v>329</v>
      </c>
      <c r="D50" s="12"/>
      <c r="H50" s="13" t="s">
        <v>330</v>
      </c>
      <c r="K50" s="13" t="s">
        <v>331</v>
      </c>
      <c r="L50" s="70" t="n">
        <f aca="true">MAX(OFFSET($K$136,,L49,,),OFFSET($K$186,,L49,,))-L48</f>
        <v>0.440220124538316</v>
      </c>
      <c r="M50" s="70" t="n">
        <f aca="true">MAX(OFFSET($K$136,,M49,,),OFFSET($K$186,,M49,,))-M48</f>
        <v>0.855690809163075</v>
      </c>
      <c r="N50" s="70" t="n">
        <f aca="true">MAX(OFFSET($K$136,,N49,,),OFFSET($K$186,,N49,,))-N48</f>
        <v>0.244491440709058</v>
      </c>
      <c r="O50" s="70" t="n">
        <f aca="true">MAX(OFFSET($K$136,,O49,,),OFFSET($K$186,,O49,,))-O48</f>
        <v>0.229335897471312</v>
      </c>
      <c r="P50" s="70" t="n">
        <f aca="true">MAX(OFFSET($K$136,,P49,,),OFFSET($K$186,,P49,,))-P48</f>
        <v>0.389697629602695</v>
      </c>
      <c r="Q50" s="70" t="n">
        <f aca="true">MAX(OFFSET($K$136,,Q49,,),OFFSET($K$186,,Q49,,))-Q48</f>
        <v>0.177904801542086</v>
      </c>
      <c r="R50" s="70" t="n">
        <f aca="true">MAX(OFFSET($K$136,,R49,,),OFFSET($K$186,,R49,,))-R48</f>
        <v>0.0878745638288893</v>
      </c>
    </row>
    <row r="51" customFormat="false" ht="15" hidden="false" customHeight="false" outlineLevel="0" collapsed="false">
      <c r="D51" s="12"/>
      <c r="K51" s="13" t="s">
        <v>332</v>
      </c>
      <c r="L51" s="70" t="n">
        <f aca="true">L48-MIN(OFFSET($K$144,,L49,,),OFFSET($K$193,,L49,,))</f>
        <v>0.124383684446436</v>
      </c>
      <c r="M51" s="70" t="n">
        <f aca="true">M48-MIN(OFFSET($K$144,,M49,,),OFFSET($K$193,,M49,,))</f>
        <v>0.0984369803791152</v>
      </c>
      <c r="N51" s="70" t="n">
        <f aca="true">N48-MIN(OFFSET($K$144,,N49,,),OFFSET($K$193,,N49,,))</f>
        <v>0.124383684446436</v>
      </c>
      <c r="O51" s="70" t="n">
        <f aca="true">O48-MIN(OFFSET($K$144,,O49,,),OFFSET($K$193,,O49,,))</f>
        <v>0.124383684446436</v>
      </c>
      <c r="P51" s="70" t="n">
        <f aca="true">P48-MIN(OFFSET($K$144,,P49,,),OFFSET($K$193,,P49,,))</f>
        <v>0.0984369803791151</v>
      </c>
      <c r="Q51" s="70" t="n">
        <f aca="true">Q48-MIN(OFFSET($K$144,,Q49,,),OFFSET($K$193,,Q49,,))</f>
        <v>0.124383684446436</v>
      </c>
      <c r="R51" s="70" t="n">
        <f aca="true">R48-MIN(OFFSET($K$144,,R49,,),OFFSET($K$193,,R49,,))</f>
        <v>0.0984369803791151</v>
      </c>
    </row>
    <row r="52" customFormat="false" ht="15" hidden="false" customHeight="false" outlineLevel="0" collapsed="false">
      <c r="L52" s="0" t="str">
        <f aca="false">L$4</f>
        <v>NaNMC</v>
      </c>
      <c r="M52" s="0" t="str">
        <f aca="false">M$4</f>
        <v>NaMVP</v>
      </c>
      <c r="N52" s="0" t="str">
        <f aca="false">N$4</f>
        <v>NaMMO</v>
      </c>
      <c r="O52" s="0" t="str">
        <f aca="false">O$4</f>
        <v>NaNMMT</v>
      </c>
      <c r="P52" s="0" t="str">
        <f aca="false">P$4</f>
        <v>NaPBA</v>
      </c>
      <c r="Q52" s="0" t="str">
        <f aca="false">Q$4</f>
        <v>LiNMC</v>
      </c>
      <c r="R52" s="0" t="str">
        <f aca="false">R$4</f>
        <v>LiFP</v>
      </c>
    </row>
    <row r="53" customFormat="false" ht="15" hidden="false" customHeight="false" outlineLevel="0" collapsed="false">
      <c r="J53" s="0" t="n">
        <v>1</v>
      </c>
      <c r="K53" s="0" t="s">
        <v>320</v>
      </c>
      <c r="L53" s="65" t="n">
        <f aca="true" t="array" ref="L53:L53">OFFSET(L$31,$J53,,,)*L$11*$C$5</f>
        <v>172592.371512966</v>
      </c>
      <c r="M53" s="65" t="n">
        <f aca="true" t="array" ref="M53:M53">OFFSET(M$31,$J53,,,)*M$11*$C$5</f>
        <v>253608.669982428</v>
      </c>
      <c r="N53" s="65" t="n">
        <f aca="true" t="array" ref="N53:N53">OFFSET(N$31,$J53,,,)*N$11*$C$5</f>
        <v>144987.058605422</v>
      </c>
      <c r="O53" s="65" t="n">
        <f aca="true" t="array" ref="O53:O53">OFFSET(O$31,$J53,,,)*O$11*$C$5</f>
        <v>117449.622575122</v>
      </c>
      <c r="P53" s="65" t="n">
        <f aca="true" t="array" ref="P53:P53">OFFSET(P$31,$J53,,,)*P$11*$C$5</f>
        <v>230558.076858486</v>
      </c>
      <c r="Q53" s="65" t="n">
        <f aca="true" t="array" ref="Q53:Q53">OFFSET(Q$31,$J53,,,)*Q$11*$C$5</f>
        <v>86431.2497917051</v>
      </c>
      <c r="R53" s="65" t="n">
        <f aca="true" t="array" ref="R53:R53">OFFSET(R$31,$J53,,,)*R$11*$C$5</f>
        <v>134228.304615705</v>
      </c>
    </row>
    <row r="54" customFormat="false" ht="15" hidden="false" customHeight="false" outlineLevel="0" collapsed="false">
      <c r="B54" s="0" t="s">
        <v>333</v>
      </c>
      <c r="J54" s="0" t="n">
        <v>1</v>
      </c>
      <c r="K54" s="0" t="s">
        <v>321</v>
      </c>
      <c r="L54" s="65" t="n">
        <f aca="true" t="array" ref="L54:L54">OFFSET($C$21,$J54,,,)*L$19</f>
        <v>1094390.60869565</v>
      </c>
      <c r="M54" s="65" t="n">
        <f aca="true" t="array" ref="M54:M54">OFFSET($C$21,$J54,,,)*M$19</f>
        <v>947295.096774193</v>
      </c>
      <c r="N54" s="65" t="n">
        <f aca="true" t="array" ref="N54:N54">OFFSET($C$21,$J54,,,)*N$19</f>
        <v>1094390.60869565</v>
      </c>
      <c r="O54" s="65" t="n">
        <f aca="true" t="array" ref="O54:O54">OFFSET($C$21,$J54,,,)*O$19</f>
        <v>1094390.60869565</v>
      </c>
      <c r="P54" s="65" t="n">
        <f aca="true" t="array" ref="P54:P54">OFFSET($C$21,$J54,,,)*P$19</f>
        <v>947295.096774193</v>
      </c>
      <c r="Q54" s="65" t="n">
        <f aca="true" t="array" ref="Q54:Q54">OFFSET($C$21,$J54,,,)*Q$19</f>
        <v>1094390.60869565</v>
      </c>
      <c r="R54" s="65" t="n">
        <f aca="true" t="array" ref="R54:R54">OFFSET($C$21,$J54,,,)*R$19</f>
        <v>947295.096774193</v>
      </c>
    </row>
    <row r="55" customFormat="false" ht="15" hidden="false" customHeight="false" outlineLevel="0" collapsed="false">
      <c r="B55" s="0" t="s">
        <v>74</v>
      </c>
      <c r="D55" s="0" t="n">
        <f aca="false">'Use Phase'!D58</f>
        <v>0.00057</v>
      </c>
      <c r="E55" s="0" t="s">
        <v>34</v>
      </c>
      <c r="F55" s="0" t="s">
        <v>87</v>
      </c>
      <c r="G55" s="0" t="n">
        <f aca="false">D55/MAX($D$36:$D$60)</f>
        <v>0.00132247511658662</v>
      </c>
      <c r="J55" s="0" t="n">
        <v>1</v>
      </c>
      <c r="K55" s="0" t="s">
        <v>322</v>
      </c>
      <c r="L55" s="65" t="n">
        <f aca="false">L53*L$18</f>
        <v>457369.784509359</v>
      </c>
      <c r="M55" s="65" t="n">
        <f aca="false">M53*M$18</f>
        <v>275346.555980922</v>
      </c>
      <c r="N55" s="65" t="n">
        <f aca="false">N53*N$18</f>
        <v>384215.705304367</v>
      </c>
      <c r="O55" s="65" t="n">
        <f aca="false">O53*O$18</f>
        <v>311241.499824072</v>
      </c>
      <c r="P55" s="65" t="n">
        <f aca="false">P53*P$18</f>
        <v>250320.19773207</v>
      </c>
      <c r="Q55" s="65" t="n">
        <f aca="false">Q53*Q$18</f>
        <v>229042.811948018</v>
      </c>
      <c r="R55" s="65" t="n">
        <f aca="false">R53*R$18</f>
        <v>145733.58786848</v>
      </c>
    </row>
    <row r="56" customFormat="false" ht="15" hidden="false" customHeight="false" outlineLevel="0" collapsed="false">
      <c r="B56" s="0" t="s">
        <v>75</v>
      </c>
      <c r="D56" s="0" t="n">
        <f aca="false">'Use Phase'!D59</f>
        <v>0.09547</v>
      </c>
      <c r="E56" s="0" t="s">
        <v>36</v>
      </c>
      <c r="F56" s="0" t="s">
        <v>87</v>
      </c>
      <c r="G56" s="0" t="n">
        <f aca="false">D56/MAX($D$36:$D$60)</f>
        <v>0.221502981369342</v>
      </c>
      <c r="J56" s="0" t="n">
        <v>1</v>
      </c>
      <c r="K56" s="0" t="s">
        <v>328</v>
      </c>
      <c r="L56" s="65" t="n">
        <f aca="false">SUM(L53:L55)</f>
        <v>1724352.76471798</v>
      </c>
      <c r="M56" s="65" t="n">
        <f aca="false">SUM(M53:M55)</f>
        <v>1476250.32273754</v>
      </c>
      <c r="N56" s="65" t="n">
        <f aca="false">SUM(N53:N55)</f>
        <v>1623593.37260544</v>
      </c>
      <c r="O56" s="65" t="n">
        <f aca="false">SUM(O53:O55)</f>
        <v>1523081.73109484</v>
      </c>
      <c r="P56" s="65" t="n">
        <f aca="false">SUM(P53:P55)</f>
        <v>1428173.37136475</v>
      </c>
      <c r="Q56" s="65" t="n">
        <f aca="false">SUM(Q53:Q55)</f>
        <v>1409864.67043537</v>
      </c>
      <c r="R56" s="65" t="n">
        <f aca="false">SUM(R53:R55)</f>
        <v>1227256.98925838</v>
      </c>
    </row>
    <row r="57" customFormat="false" ht="15" hidden="false" customHeight="false" outlineLevel="0" collapsed="false">
      <c r="B57" s="0" t="s">
        <v>77</v>
      </c>
      <c r="D57" s="0" t="n">
        <f aca="false">'Use Phase'!D60</f>
        <v>9.41942E-005</v>
      </c>
      <c r="E57" s="0" t="s">
        <v>78</v>
      </c>
      <c r="F57" s="0" t="s">
        <v>87</v>
      </c>
      <c r="G57" s="0" t="n">
        <f aca="false">D57/MAX($D$36:$D$60)</f>
        <v>0.000218542957239971</v>
      </c>
    </row>
    <row r="58" customFormat="false" ht="15" hidden="false" customHeight="false" outlineLevel="0" collapsed="false">
      <c r="B58" s="0" t="s">
        <v>80</v>
      </c>
      <c r="D58" s="0" t="n">
        <f aca="false">'Use Phase'!D61</f>
        <v>1.44753E-005</v>
      </c>
      <c r="E58" s="0" t="s">
        <v>52</v>
      </c>
      <c r="F58" s="0" t="s">
        <v>87</v>
      </c>
      <c r="G58" s="0" t="n">
        <f aca="false">D58/MAX($D$36:$D$60)</f>
        <v>3.35846036054848E-005</v>
      </c>
      <c r="K58" s="6" t="s">
        <v>334</v>
      </c>
      <c r="L58" s="0" t="str">
        <f aca="false">L$4</f>
        <v>NaNMC</v>
      </c>
      <c r="M58" s="0" t="str">
        <f aca="false">M$4</f>
        <v>NaMVP</v>
      </c>
      <c r="N58" s="0" t="str">
        <f aca="false">N$4</f>
        <v>NaMMO</v>
      </c>
      <c r="O58" s="0" t="str">
        <f aca="false">O$4</f>
        <v>NaNMMT</v>
      </c>
      <c r="P58" s="0" t="str">
        <f aca="false">P$4</f>
        <v>NaPBA</v>
      </c>
      <c r="Q58" s="0" t="str">
        <f aca="false">Q$4</f>
        <v>LiNMC</v>
      </c>
      <c r="R58" s="0" t="str">
        <f aca="false">R$4</f>
        <v>LiFP</v>
      </c>
    </row>
    <row r="59" customFormat="false" ht="15" hidden="false" customHeight="false" outlineLevel="0" collapsed="false">
      <c r="B59" s="0" t="s">
        <v>82</v>
      </c>
      <c r="D59" s="0" t="n">
        <f aca="false">'Use Phase'!D62</f>
        <v>1.02348E-008</v>
      </c>
      <c r="E59" s="0" t="s">
        <v>54</v>
      </c>
      <c r="F59" s="0" t="s">
        <v>87</v>
      </c>
      <c r="G59" s="0" t="n">
        <f aca="false">D59/MAX($D$36:$D$60)</f>
        <v>2.37460847776154E-008</v>
      </c>
      <c r="K59" s="0" t="s">
        <v>320</v>
      </c>
      <c r="L59" s="70" t="n">
        <f aca="false">L53/$C$14</f>
        <v>0.00591069765455362</v>
      </c>
      <c r="M59" s="70" t="n">
        <f aca="false">M53/$C$14</f>
        <v>0.00868522842405576</v>
      </c>
      <c r="N59" s="70" t="n">
        <f aca="false">N53/$C$14</f>
        <v>0.00496531022621307</v>
      </c>
      <c r="O59" s="70" t="n">
        <f aca="false">O53/$C$14</f>
        <v>0.00402224734846307</v>
      </c>
      <c r="P59" s="70" t="n">
        <f aca="false">P53/$C$14</f>
        <v>0.00789582454994814</v>
      </c>
      <c r="Q59" s="70" t="n">
        <f aca="false">Q53/$C$14</f>
        <v>0.00295997430793511</v>
      </c>
      <c r="R59" s="70" t="n">
        <f aca="false">R53/$C$14</f>
        <v>0.00459685974711318</v>
      </c>
    </row>
    <row r="60" customFormat="false" ht="15" hidden="false" customHeight="false" outlineLevel="0" collapsed="false">
      <c r="B60" s="0" t="s">
        <v>84</v>
      </c>
      <c r="D60" s="0" t="n">
        <f aca="false">'Use Phase'!D63</f>
        <v>9.03685E-005</v>
      </c>
      <c r="E60" s="0" t="s">
        <v>56</v>
      </c>
      <c r="F60" s="0" t="s">
        <v>87</v>
      </c>
      <c r="G60" s="0" t="n">
        <f aca="false">D60/MAX($D$36:$D$60)</f>
        <v>0.000209666829075892</v>
      </c>
      <c r="K60" s="0" t="s">
        <v>321</v>
      </c>
      <c r="L60" s="70" t="n">
        <f aca="false">L54/$C$14</f>
        <v>0.0374791304347826</v>
      </c>
      <c r="M60" s="70" t="n">
        <f aca="false">M54/$C$14</f>
        <v>0.0324416129032258</v>
      </c>
      <c r="N60" s="70" t="n">
        <f aca="false">N54/$C$14</f>
        <v>0.0374791304347826</v>
      </c>
      <c r="O60" s="70" t="n">
        <f aca="false">O54/$C$14</f>
        <v>0.0374791304347826</v>
      </c>
      <c r="P60" s="70" t="n">
        <f aca="false">P54/$C$14</f>
        <v>0.0324416129032258</v>
      </c>
      <c r="Q60" s="70" t="n">
        <f aca="false">Q54/$C$14</f>
        <v>0.0374791304347826</v>
      </c>
      <c r="R60" s="70" t="n">
        <f aca="false">R54/$C$14</f>
        <v>0.0324416129032258</v>
      </c>
    </row>
    <row r="61" customFormat="false" ht="15" hidden="false" customHeight="false" outlineLevel="0" collapsed="false">
      <c r="B61" s="0" t="s">
        <v>335</v>
      </c>
      <c r="C61" s="0" t="s">
        <v>336</v>
      </c>
      <c r="K61" s="0" t="s">
        <v>322</v>
      </c>
      <c r="L61" s="70" t="n">
        <f aca="false">L55/$C$14</f>
        <v>0.0156633487845671</v>
      </c>
      <c r="M61" s="70" t="n">
        <f aca="false">M55/$C$14</f>
        <v>0.00942967657468911</v>
      </c>
      <c r="N61" s="70" t="n">
        <f aca="false">N55/$C$14</f>
        <v>0.0131580720994646</v>
      </c>
      <c r="O61" s="70" t="n">
        <f aca="false">O55/$C$14</f>
        <v>0.0106589554734271</v>
      </c>
      <c r="P61" s="70" t="n">
        <f aca="false">P55/$C$14</f>
        <v>0.00857260951137227</v>
      </c>
      <c r="Q61" s="70" t="n">
        <f aca="false">Q55/$C$14</f>
        <v>0.00784393191602803</v>
      </c>
      <c r="R61" s="70" t="n">
        <f aca="false">R55/$C$14</f>
        <v>0.00499087629686574</v>
      </c>
    </row>
    <row r="62" customFormat="false" ht="15" hidden="false" customHeight="false" outlineLevel="0" collapsed="false">
      <c r="J62" s="71"/>
      <c r="K62" s="71" t="s">
        <v>328</v>
      </c>
      <c r="L62" s="72" t="n">
        <f aca="false">L56/$C$14</f>
        <v>0.0590531768739033</v>
      </c>
      <c r="M62" s="72" t="n">
        <f aca="false">M56/$C$14</f>
        <v>0.0505565179019707</v>
      </c>
      <c r="N62" s="72" t="n">
        <f aca="false">N56/$C$14</f>
        <v>0.0556025127604603</v>
      </c>
      <c r="O62" s="72" t="n">
        <f aca="false">O56/$C$14</f>
        <v>0.0521603332566728</v>
      </c>
      <c r="P62" s="72" t="n">
        <f aca="false">P56/$C$14</f>
        <v>0.0489100469645462</v>
      </c>
      <c r="Q62" s="72" t="n">
        <f aca="false">Q56/$C$14</f>
        <v>0.0482830366587457</v>
      </c>
      <c r="R62" s="72" t="n">
        <f aca="false">R56/$C$14</f>
        <v>0.0420293489472047</v>
      </c>
    </row>
    <row r="63" customFormat="false" ht="15" hidden="false" customHeight="false" outlineLevel="0" collapsed="false">
      <c r="L63" s="0" t="n">
        <v>0</v>
      </c>
      <c r="M63" s="0" t="n">
        <v>2</v>
      </c>
      <c r="N63" s="0" t="n">
        <v>4</v>
      </c>
      <c r="O63" s="0" t="n">
        <v>6</v>
      </c>
      <c r="P63" s="0" t="n">
        <v>8</v>
      </c>
      <c r="Q63" s="0" t="n">
        <v>10</v>
      </c>
      <c r="R63" s="0" t="n">
        <v>12</v>
      </c>
    </row>
    <row r="64" customFormat="false" ht="15" hidden="false" customHeight="false" outlineLevel="0" collapsed="false">
      <c r="K64" s="0" t="s">
        <v>331</v>
      </c>
      <c r="L64" s="70" t="n">
        <f aca="true">MAX(OFFSET($K$148,,L63,,),OFFSET($K$203,,L63,,))-L62</f>
        <v>0.0647221393173622</v>
      </c>
      <c r="M64" s="70" t="n">
        <f aca="true">MAX(OFFSET($K$148,,M63,,),OFFSET($K$193,,M63,,))-M62</f>
        <v>0.160718410772975</v>
      </c>
      <c r="N64" s="70" t="n">
        <f aca="true">MAX(OFFSET($K$148,,N63,,),OFFSET($K$193,,N63,,))-N62</f>
        <v>0.0945544279569921</v>
      </c>
      <c r="O64" s="70" t="n">
        <f aca="true">MAX(OFFSET($K$148,,O63,,),OFFSET($K$193,,O63,,))-O62</f>
        <v>0.0929447597148644</v>
      </c>
      <c r="P64" s="70" t="n">
        <f aca="true">MAX(OFFSET($K$148,,P63,,),OFFSET($K$193,,P63,,))-P62</f>
        <v>0.0988106043679225</v>
      </c>
      <c r="Q64" s="70" t="n">
        <f aca="true">MAX(OFFSET($K$148,,Q63,,),OFFSET($K$193,,Q63,,))-Q62</f>
        <v>0.079678357669716</v>
      </c>
      <c r="R64" s="70" t="n">
        <f aca="true">MAX(OFFSET($K$148,,R63,,),OFFSET($K$193,,R63,,))-R62</f>
        <v>0.0754496469943892</v>
      </c>
    </row>
    <row r="65" customFormat="false" ht="15" hidden="false" customHeight="false" outlineLevel="0" collapsed="false">
      <c r="K65" s="0" t="s">
        <v>332</v>
      </c>
      <c r="L65" s="70" t="n">
        <f aca="true">L62-MIN(OFFSET($K$156,,L63,,),OFFSET($K$203,,L63,,))</f>
        <v>0.0241489242492155</v>
      </c>
      <c r="M65" s="70" t="n">
        <f aca="true">M62-MIN(OFFSET($K$156,,M63,,),OFFSET($K$203,,M63,,))</f>
        <v>0.0191114067176588</v>
      </c>
      <c r="N65" s="70" t="n">
        <f aca="true">N62-MIN(OFFSET($K$156,,N63,,),OFFSET($K$203,,N63,,))</f>
        <v>0.0241489242492155</v>
      </c>
      <c r="O65" s="70" t="n">
        <f aca="true">O62-MIN(OFFSET($K$156,,O63,,),OFFSET($K$203,,O63,,))</f>
        <v>0.0241489242492155</v>
      </c>
      <c r="P65" s="70" t="n">
        <f aca="true">P62-MIN(OFFSET($K$156,,P63,,),OFFSET($K$203,,P63,,))</f>
        <v>0.0191114067176588</v>
      </c>
      <c r="Q65" s="70" t="n">
        <f aca="true">Q62-MIN(OFFSET($K$156,,Q63,,),OFFSET($K$203,,Q63,,))</f>
        <v>0.0241489242492155</v>
      </c>
      <c r="R65" s="70" t="n">
        <f aca="true">R62-MIN(OFFSET($K$156,,R63,,),OFFSET($K$203,,R63,,))</f>
        <v>0.0191114067176588</v>
      </c>
    </row>
    <row r="66" customFormat="false" ht="15" hidden="false" customHeight="false" outlineLevel="0" collapsed="false">
      <c r="K66" s="6" t="s">
        <v>337</v>
      </c>
      <c r="L66" s="0" t="str">
        <f aca="false">L$4</f>
        <v>NaNMC</v>
      </c>
      <c r="M66" s="0" t="str">
        <f aca="false">M$4</f>
        <v>NaMVP</v>
      </c>
      <c r="N66" s="0" t="str">
        <f aca="false">N$4</f>
        <v>NaMMO</v>
      </c>
      <c r="O66" s="0" t="str">
        <f aca="false">O$4</f>
        <v>NaNMMT</v>
      </c>
      <c r="P66" s="0" t="str">
        <f aca="false">P$4</f>
        <v>NaPBA</v>
      </c>
      <c r="Q66" s="0" t="str">
        <f aca="false">Q$4</f>
        <v>LiNMC</v>
      </c>
      <c r="R66" s="0" t="str">
        <f aca="false">R$4</f>
        <v>LiFP</v>
      </c>
    </row>
    <row r="67" customFormat="false" ht="15" hidden="false" customHeight="false" outlineLevel="0" collapsed="false">
      <c r="J67" s="0" t="n">
        <v>2</v>
      </c>
      <c r="K67" s="0" t="s">
        <v>320</v>
      </c>
      <c r="L67" s="65" t="n">
        <f aca="true" t="array" ref="L67:L67">OFFSET(L$31,$J67,,,)*L$11*$C$5</f>
        <v>115.030255228638</v>
      </c>
      <c r="M67" s="65" t="n">
        <f aca="true" t="array" ref="M67:M67">OFFSET(M$31,$J67,,,)*M$11*$C$5</f>
        <v>530.229438152214</v>
      </c>
      <c r="N67" s="65" t="n">
        <f aca="true" t="array" ref="N67:N67">OFFSET(N$31,$J67,,,)*N$11*$C$5</f>
        <v>45.3630743357992</v>
      </c>
      <c r="O67" s="65" t="n">
        <f aca="true" t="array" ref="O67:O67">OFFSET(O$31,$J67,,,)*O$11*$C$5</f>
        <v>44.9171290541978</v>
      </c>
      <c r="P67" s="65" t="n">
        <f aca="true" t="array" ref="P67:P67">OFFSET(P$31,$J67,,,)*P$11*$C$5</f>
        <v>60.392408708713</v>
      </c>
      <c r="Q67" s="65" t="n">
        <f aca="true" t="array" ref="Q67:Q67">OFFSET(Q$31,$J67,,,)*Q$11*$C$5</f>
        <v>60.143011902454</v>
      </c>
      <c r="R67" s="65" t="n">
        <f aca="true" t="array" ref="R67:R67">OFFSET(R$31,$J67,,,)*R$11*$C$5</f>
        <v>81.6901760620613</v>
      </c>
    </row>
    <row r="68" customFormat="false" ht="15" hidden="false" customHeight="false" outlineLevel="0" collapsed="false">
      <c r="J68" s="0" t="n">
        <v>2</v>
      </c>
      <c r="K68" s="0" t="s">
        <v>321</v>
      </c>
      <c r="L68" s="65" t="n">
        <f aca="true" t="array" ref="L68:L68">OFFSET($C$21,$J68,,,)*L$19</f>
        <v>442.547836521739</v>
      </c>
      <c r="M68" s="65" t="n">
        <f aca="true" t="array" ref="M68:M68">OFFSET($C$21,$J68,,,)*M$19</f>
        <v>383.065600430107</v>
      </c>
      <c r="N68" s="65" t="n">
        <f aca="true" t="array" ref="N68:N68">OFFSET($C$21,$J68,,,)*N$19</f>
        <v>442.547836521739</v>
      </c>
      <c r="O68" s="65" t="n">
        <f aca="true" t="array" ref="O68:O68">OFFSET($C$21,$J68,,,)*O$19</f>
        <v>442.547836521739</v>
      </c>
      <c r="P68" s="65" t="n">
        <f aca="true" t="array" ref="P68:P68">OFFSET($C$21,$J68,,,)*P$19</f>
        <v>383.065600430107</v>
      </c>
      <c r="Q68" s="65" t="n">
        <f aca="true" t="array" ref="Q68:Q68">OFFSET($C$21,$J68,,,)*Q$19</f>
        <v>442.547836521739</v>
      </c>
      <c r="R68" s="65" t="n">
        <f aca="true" t="array" ref="R68:R68">OFFSET($C$21,$J68,,,)*R$19</f>
        <v>383.065600430107</v>
      </c>
    </row>
    <row r="69" customFormat="false" ht="15" hidden="false" customHeight="false" outlineLevel="0" collapsed="false">
      <c r="J69" s="0" t="n">
        <v>2</v>
      </c>
      <c r="K69" s="0" t="s">
        <v>322</v>
      </c>
      <c r="L69" s="65" t="n">
        <f aca="false">L67*L$18</f>
        <v>304.830176355889</v>
      </c>
      <c r="M69" s="65" t="n">
        <f aca="false">M67*M$18</f>
        <v>575.677675708118</v>
      </c>
      <c r="N69" s="65" t="n">
        <f aca="false">N67*N$18</f>
        <v>120.212146989868</v>
      </c>
      <c r="O69" s="65" t="n">
        <f aca="false">O67*O$18</f>
        <v>119.030391993624</v>
      </c>
      <c r="P69" s="65" t="n">
        <f aca="false">P67*P$18</f>
        <v>65.5689008837455</v>
      </c>
      <c r="Q69" s="65" t="n">
        <f aca="false">Q67*Q$18</f>
        <v>159.378981541503</v>
      </c>
      <c r="R69" s="65" t="n">
        <f aca="false">R67*R$18</f>
        <v>88.6921911530951</v>
      </c>
    </row>
    <row r="70" customFormat="false" ht="15" hidden="false" customHeight="false" outlineLevel="0" collapsed="false">
      <c r="J70" s="0" t="n">
        <v>2</v>
      </c>
      <c r="K70" s="0" t="s">
        <v>328</v>
      </c>
      <c r="L70" s="65" t="n">
        <f aca="false">SUM(L67:L69)</f>
        <v>862.408268106266</v>
      </c>
      <c r="M70" s="65" t="n">
        <f aca="false">SUM(M67:M69)</f>
        <v>1488.97271429044</v>
      </c>
      <c r="N70" s="65" t="n">
        <f aca="false">SUM(N67:N69)</f>
        <v>608.123057847406</v>
      </c>
      <c r="O70" s="65" t="n">
        <f aca="false">SUM(O67:O69)</f>
        <v>606.495357569561</v>
      </c>
      <c r="P70" s="65" t="n">
        <f aca="false">SUM(P67:P69)</f>
        <v>509.026910022566</v>
      </c>
      <c r="Q70" s="65" t="n">
        <f aca="false">SUM(Q67:Q69)</f>
        <v>662.069829965696</v>
      </c>
      <c r="R70" s="65" t="n">
        <f aca="false">SUM(R67:R69)</f>
        <v>553.447967645264</v>
      </c>
    </row>
    <row r="72" customFormat="false" ht="15" hidden="false" customHeight="false" outlineLevel="0" collapsed="false">
      <c r="K72" s="6" t="s">
        <v>338</v>
      </c>
      <c r="L72" s="0" t="str">
        <f aca="false">L$4</f>
        <v>NaNMC</v>
      </c>
      <c r="M72" s="0" t="str">
        <f aca="false">M$4</f>
        <v>NaMVP</v>
      </c>
      <c r="N72" s="0" t="str">
        <f aca="false">N$4</f>
        <v>NaMMO</v>
      </c>
      <c r="O72" s="0" t="str">
        <f aca="false">O$4</f>
        <v>NaNMMT</v>
      </c>
      <c r="P72" s="0" t="str">
        <f aca="false">P$4</f>
        <v>NaPBA</v>
      </c>
      <c r="Q72" s="0" t="str">
        <f aca="false">Q$4</f>
        <v>LiNMC</v>
      </c>
      <c r="R72" s="0" t="str">
        <f aca="false">R$4</f>
        <v>LiFP</v>
      </c>
    </row>
    <row r="73" customFormat="false" ht="15" hidden="false" customHeight="false" outlineLevel="0" collapsed="false">
      <c r="K73" s="0" t="s">
        <v>320</v>
      </c>
      <c r="L73" s="70" t="n">
        <f aca="false">(L67/$C$14)*1000</f>
        <v>0.0039393923023506</v>
      </c>
      <c r="M73" s="70" t="n">
        <f aca="false">(M67/$C$14)*1000</f>
        <v>0.0181585424024731</v>
      </c>
      <c r="N73" s="70" t="n">
        <f aca="false">(N67/$C$14)*1000</f>
        <v>0.00155352994300682</v>
      </c>
      <c r="O73" s="70" t="n">
        <f aca="false">(O67/$C$14)*1000</f>
        <v>0.00153825784432184</v>
      </c>
      <c r="P73" s="70" t="n">
        <f aca="false">(P67/$C$14)*1000</f>
        <v>0.00206823317495592</v>
      </c>
      <c r="Q73" s="70" t="n">
        <f aca="false">(Q67/$C$14)*1000</f>
        <v>0.0020596921884402</v>
      </c>
      <c r="R73" s="70" t="n">
        <f aca="false">(R67/$C$14)*1000</f>
        <v>0.00279760876924867</v>
      </c>
    </row>
    <row r="74" customFormat="false" ht="15" hidden="false" customHeight="false" outlineLevel="0" collapsed="false">
      <c r="K74" s="0" t="s">
        <v>321</v>
      </c>
      <c r="L74" s="70" t="n">
        <f aca="false">(L68/$C$14)*1000</f>
        <v>0.0151557478260869</v>
      </c>
      <c r="M74" s="70" t="n">
        <f aca="false">(M68/$C$14)*1000</f>
        <v>0.0131186849462366</v>
      </c>
      <c r="N74" s="70" t="n">
        <f aca="false">(N68/$C$14)*1000</f>
        <v>0.0151557478260869</v>
      </c>
      <c r="O74" s="70" t="n">
        <f aca="false">(O68/$C$14)*1000</f>
        <v>0.0151557478260869</v>
      </c>
      <c r="P74" s="70" t="n">
        <f aca="false">(P68/$C$14)*1000</f>
        <v>0.0131186849462366</v>
      </c>
      <c r="Q74" s="70" t="n">
        <f aca="false">(Q68/$C$14)*1000</f>
        <v>0.0151557478260869</v>
      </c>
      <c r="R74" s="70" t="n">
        <f aca="false">(R68/$C$14)*1000</f>
        <v>0.0131186849462366</v>
      </c>
    </row>
    <row r="75" customFormat="false" ht="15" hidden="false" customHeight="false" outlineLevel="0" collapsed="false">
      <c r="K75" s="0" t="s">
        <v>322</v>
      </c>
      <c r="L75" s="70" t="n">
        <f aca="false">(L69/$C$14)*1000</f>
        <v>0.0104393896012291</v>
      </c>
      <c r="M75" s="70" t="n">
        <f aca="false">(M69/$C$14)*1000</f>
        <v>0.0197149888941136</v>
      </c>
      <c r="N75" s="70" t="n">
        <f aca="false">(N69/$C$14)*1000</f>
        <v>0.00411685434896808</v>
      </c>
      <c r="O75" s="70" t="n">
        <f aca="false">(O69/$C$14)*1000</f>
        <v>0.00407638328745288</v>
      </c>
      <c r="P75" s="70" t="n">
        <f aca="false">(P69/$C$14)*1000</f>
        <v>0.00224551030423786</v>
      </c>
      <c r="Q75" s="70" t="n">
        <f aca="false">(Q69/$C$14)*1000</f>
        <v>0.00545818429936654</v>
      </c>
      <c r="R75" s="70" t="n">
        <f aca="false">(R69/$C$14)*1000</f>
        <v>0.00303740380661285</v>
      </c>
    </row>
    <row r="76" customFormat="false" ht="15" hidden="false" customHeight="false" outlineLevel="0" collapsed="false">
      <c r="J76" s="71"/>
      <c r="K76" s="71" t="s">
        <v>328</v>
      </c>
      <c r="L76" s="70" t="n">
        <f aca="false">(L70/$C$14)*1000</f>
        <v>0.0295345297296666</v>
      </c>
      <c r="M76" s="70" t="n">
        <f aca="false">(M70/$C$14)*1000</f>
        <v>0.0509922162428233</v>
      </c>
      <c r="N76" s="70" t="n">
        <f aca="false">(N70/$C$14)*1000</f>
        <v>0.0208261321180618</v>
      </c>
      <c r="O76" s="70" t="n">
        <f aca="false">(O70/$C$14)*1000</f>
        <v>0.0207703889578617</v>
      </c>
      <c r="P76" s="70" t="n">
        <f aca="false">(P70/$C$14)*1000</f>
        <v>0.0174324284254303</v>
      </c>
      <c r="Q76" s="70" t="n">
        <f aca="false">(Q70/$C$14)*1000</f>
        <v>0.0226736243138937</v>
      </c>
      <c r="R76" s="70" t="n">
        <f aca="false">(R70/$C$14)*1000</f>
        <v>0.0189536975220981</v>
      </c>
    </row>
    <row r="77" customFormat="false" ht="15" hidden="false" customHeight="false" outlineLevel="0" collapsed="false">
      <c r="L77" s="0" t="n">
        <v>0</v>
      </c>
      <c r="M77" s="0" t="n">
        <v>2</v>
      </c>
      <c r="N77" s="0" t="n">
        <v>4</v>
      </c>
      <c r="O77" s="0" t="n">
        <v>6</v>
      </c>
      <c r="P77" s="0" t="n">
        <v>8</v>
      </c>
      <c r="Q77" s="0" t="n">
        <v>10</v>
      </c>
      <c r="R77" s="0" t="n">
        <v>12</v>
      </c>
    </row>
    <row r="78" customFormat="false" ht="15" hidden="false" customHeight="false" outlineLevel="0" collapsed="false">
      <c r="K78" s="0" t="s">
        <v>331</v>
      </c>
      <c r="L78" s="70" t="n">
        <f aca="true">MAX(OFFSET($K$160,,L77,,),OFFSET($K$206,,L77,,))-L76</f>
        <v>0.0431363457107391</v>
      </c>
      <c r="M78" s="70" t="n">
        <f aca="true">MAX(OFFSET($K$160,,M77,,),OFFSET($K$206,,M77,,))-M76</f>
        <v>0.22724118777952</v>
      </c>
      <c r="N78" s="70" t="n">
        <f aca="true">MAX(OFFSET($K$160,,N77,,),OFFSET($K$206,,N77,,))-N76</f>
        <v>0.0170111528759247</v>
      </c>
      <c r="O78" s="70" t="n">
        <f aca="true">MAX(OFFSET($K$160,,O77,,),OFFSET($K$206,,O77,,))-O76</f>
        <v>0.0168439233953242</v>
      </c>
      <c r="P78" s="70" t="n">
        <f aca="true">MAX(OFFSET($K$160,,P77,,),OFFSET($K$206,,P77,,))-P76</f>
        <v>0.0258824608751627</v>
      </c>
      <c r="Q78" s="70" t="n">
        <f aca="true">MAX(OFFSET($K$160,,Q77,,),OFFSET($K$206,,Q77,,))-Q76</f>
        <v>0.0225536294634202</v>
      </c>
      <c r="R78" s="70" t="n">
        <f aca="true">MAX(OFFSET($K$160,,R77,,),OFFSET($K$206,,R77,,))-R76</f>
        <v>0.0105030226365507</v>
      </c>
    </row>
    <row r="79" customFormat="false" ht="15" hidden="false" customHeight="false" outlineLevel="0" collapsed="false">
      <c r="K79" s="0" t="s">
        <v>332</v>
      </c>
      <c r="L79" s="70" t="n">
        <f aca="true">L76-MIN(OFFSET($K$168,,L77,,),OFFSET($K$213,,L77,,))</f>
        <v>0.00976530143433435</v>
      </c>
      <c r="M79" s="70" t="n">
        <f aca="true">M76-MIN(OFFSET($K$168,,M77,,),OFFSET($K$213,,M77,,))</f>
        <v>0.00772823855448397</v>
      </c>
      <c r="N79" s="70" t="n">
        <f aca="true">N76-MIN(OFFSET($K$168,,N77,,),OFFSET($K$213,,N77,,))</f>
        <v>0.00976530143433435</v>
      </c>
      <c r="O79" s="70" t="n">
        <f aca="true">O76-MIN(OFFSET($K$168,,O77,,),OFFSET($K$213,,O77,,))</f>
        <v>0.00976530143433435</v>
      </c>
      <c r="P79" s="70" t="n">
        <f aca="true">P76-MIN(OFFSET($K$168,,P77,,),OFFSET($K$213,,P77,,))</f>
        <v>0.00772823855448396</v>
      </c>
      <c r="Q79" s="70" t="n">
        <f aca="true">Q76-MIN(OFFSET($K$168,,Q77,,),OFFSET($K$213,,Q77,,))</f>
        <v>0.00976530143433435</v>
      </c>
      <c r="R79" s="70" t="n">
        <f aca="true">R76-MIN(OFFSET($K$168,,R77,,),OFFSET($K$213,,R77,,))</f>
        <v>0.00772823855448396</v>
      </c>
    </row>
    <row r="80" customFormat="false" ht="15" hidden="false" customHeight="false" outlineLevel="0" collapsed="false">
      <c r="K80" s="6" t="s">
        <v>339</v>
      </c>
      <c r="L80" s="0" t="str">
        <f aca="false">L$4</f>
        <v>NaNMC</v>
      </c>
      <c r="M80" s="0" t="str">
        <f aca="false">M$4</f>
        <v>NaMVP</v>
      </c>
      <c r="N80" s="0" t="str">
        <f aca="false">N$4</f>
        <v>NaMMO</v>
      </c>
      <c r="O80" s="0" t="str">
        <f aca="false">O$4</f>
        <v>NaNMMT</v>
      </c>
      <c r="P80" s="0" t="str">
        <f aca="false">P$4</f>
        <v>NaPBA</v>
      </c>
      <c r="Q80" s="0" t="str">
        <f aca="false">Q$4</f>
        <v>LiNMC</v>
      </c>
      <c r="R80" s="0" t="str">
        <f aca="false">R$4</f>
        <v>LiFP</v>
      </c>
    </row>
    <row r="81" customFormat="false" ht="15" hidden="false" customHeight="false" outlineLevel="0" collapsed="false">
      <c r="J81" s="0" t="n">
        <v>3</v>
      </c>
      <c r="K81" s="0" t="s">
        <v>320</v>
      </c>
      <c r="L81" s="65" t="n">
        <f aca="true" t="array" ref="L81:L81">OFFSET(L$31,$J81,,,)*L$11*$C$5</f>
        <v>25.0871712762676</v>
      </c>
      <c r="M81" s="65" t="n">
        <f aca="true" t="array" ref="M81:M81">OFFSET(M$31,$J81,,,)*M$11*$C$5</f>
        <v>12.1996587226693</v>
      </c>
      <c r="N81" s="65" t="n">
        <f aca="true" t="array" ref="N81:N81">OFFSET(N$31,$J81,,,)*N$11*$C$5</f>
        <v>4.58016952662051</v>
      </c>
      <c r="O81" s="65" t="n">
        <f aca="true" t="array" ref="O81:O81">OFFSET(O$31,$J81,,,)*O$11*$C$5</f>
        <v>9.3504985306022</v>
      </c>
      <c r="P81" s="65" t="n">
        <f aca="true" t="array" ref="P81:P81">OFFSET(P$31,$J81,,,)*P$11*$C$5</f>
        <v>6.65003483512163</v>
      </c>
      <c r="Q81" s="65" t="n">
        <f aca="true" t="array" ref="Q81:Q81">OFFSET(Q$31,$J81,,,)*Q$11*$C$5</f>
        <v>5.37071098994975</v>
      </c>
      <c r="R81" s="65" t="n">
        <f aca="true" t="array" ref="R81:R81">OFFSET(R$31,$J81,,,)*R$11*$C$5</f>
        <v>18.1574162113147</v>
      </c>
    </row>
    <row r="82" customFormat="false" ht="15" hidden="false" customHeight="false" outlineLevel="0" collapsed="false">
      <c r="J82" s="0" t="n">
        <v>3</v>
      </c>
      <c r="K82" s="0" t="s">
        <v>321</v>
      </c>
      <c r="L82" s="65" t="n">
        <f aca="true" t="array" ref="L82:L82">OFFSET($C$21,$J82,,,)*L$19</f>
        <v>8.25511930434782</v>
      </c>
      <c r="M82" s="65" t="n">
        <f aca="true" t="array" ref="M82:M82">OFFSET($C$21,$J82,,,)*M$19</f>
        <v>7.14556025806451</v>
      </c>
      <c r="N82" s="65" t="n">
        <f aca="true" t="array" ref="N82:N82">OFFSET($C$21,$J82,,,)*N$19</f>
        <v>8.25511930434782</v>
      </c>
      <c r="O82" s="65" t="n">
        <f aca="true" t="array" ref="O82:O82">OFFSET($C$21,$J82,,,)*O$19</f>
        <v>8.25511930434782</v>
      </c>
      <c r="P82" s="65" t="n">
        <f aca="true" t="array" ref="P82:P82">OFFSET($C$21,$J82,,,)*P$19</f>
        <v>7.14556025806451</v>
      </c>
      <c r="Q82" s="65" t="n">
        <f aca="true" t="array" ref="Q82:Q82">OFFSET($C$21,$J82,,,)*Q$19</f>
        <v>8.25511930434782</v>
      </c>
      <c r="R82" s="65" t="n">
        <f aca="true" t="array" ref="R82:R82">OFFSET($C$21,$J82,,,)*R$19</f>
        <v>7.14556025806451</v>
      </c>
    </row>
    <row r="83" customFormat="false" ht="15" hidden="false" customHeight="false" outlineLevel="0" collapsed="false">
      <c r="J83" s="0" t="n">
        <v>3</v>
      </c>
      <c r="K83" s="0" t="s">
        <v>322</v>
      </c>
      <c r="L83" s="65" t="n">
        <f aca="false">L81*L$18</f>
        <v>66.4810038821092</v>
      </c>
      <c r="M83" s="65" t="n">
        <f aca="false">M81*M$18</f>
        <v>13.2453437560409</v>
      </c>
      <c r="N83" s="65" t="n">
        <f aca="false">N81*N$18</f>
        <v>12.1374492455443</v>
      </c>
      <c r="O83" s="65" t="n">
        <f aca="false">O81*O$18</f>
        <v>24.7788211060958</v>
      </c>
      <c r="P83" s="65" t="n">
        <f aca="false">P81*P$18</f>
        <v>7.2200378209892</v>
      </c>
      <c r="Q83" s="65" t="n">
        <f aca="false">Q81*Q$18</f>
        <v>14.2323841233668</v>
      </c>
      <c r="R83" s="65" t="n">
        <f aca="false">R81*R$18</f>
        <v>19.7137661722846</v>
      </c>
    </row>
    <row r="84" customFormat="false" ht="15" hidden="false" customHeight="false" outlineLevel="0" collapsed="false">
      <c r="J84" s="0" t="n">
        <v>3</v>
      </c>
      <c r="K84" s="0" t="s">
        <v>328</v>
      </c>
      <c r="L84" s="65" t="n">
        <f aca="false">SUM(L81:L83)</f>
        <v>99.8232944627247</v>
      </c>
      <c r="M84" s="65" t="n">
        <f aca="false">SUM(M81:M83)</f>
        <v>32.5905627367747</v>
      </c>
      <c r="N84" s="65" t="n">
        <f aca="false">SUM(N81:N83)</f>
        <v>24.9727380765127</v>
      </c>
      <c r="O84" s="65" t="n">
        <f aca="false">SUM(O81:O83)</f>
        <v>42.3844389410458</v>
      </c>
      <c r="P84" s="65" t="n">
        <f aca="false">SUM(P81:P83)</f>
        <v>21.0156329141753</v>
      </c>
      <c r="Q84" s="65" t="n">
        <f aca="false">SUM(Q81:Q83)</f>
        <v>27.8582144176644</v>
      </c>
      <c r="R84" s="65" t="n">
        <f aca="false">SUM(R81:R83)</f>
        <v>45.0167426416638</v>
      </c>
    </row>
    <row r="86" customFormat="false" ht="15" hidden="false" customHeight="false" outlineLevel="0" collapsed="false">
      <c r="K86" s="6" t="s">
        <v>340</v>
      </c>
      <c r="L86" s="0" t="str">
        <f aca="false">L$4</f>
        <v>NaNMC</v>
      </c>
      <c r="M86" s="0" t="str">
        <f aca="false">M$4</f>
        <v>NaMVP</v>
      </c>
      <c r="N86" s="0" t="str">
        <f aca="false">N$4</f>
        <v>NaMMO</v>
      </c>
      <c r="O86" s="0" t="str">
        <f aca="false">O$4</f>
        <v>NaNMMT</v>
      </c>
      <c r="P86" s="0" t="str">
        <f aca="false">P$4</f>
        <v>NaPBA</v>
      </c>
      <c r="Q86" s="0" t="str">
        <f aca="false">Q$4</f>
        <v>LiNMC</v>
      </c>
      <c r="R86" s="0" t="str">
        <f aca="false">R$4</f>
        <v>LiFP</v>
      </c>
    </row>
    <row r="87" customFormat="false" ht="15" hidden="false" customHeight="false" outlineLevel="0" collapsed="false">
      <c r="K87" s="0" t="s">
        <v>320</v>
      </c>
      <c r="L87" s="70" t="n">
        <f aca="false">(L81/$C$14)*1000</f>
        <v>0.000859149701242042</v>
      </c>
      <c r="M87" s="70" t="n">
        <f aca="false">(M81/$C$14)*1000</f>
        <v>0.000417796531598262</v>
      </c>
      <c r="N87" s="70" t="n">
        <f aca="false">(N81/$C$14)*1000</f>
        <v>0.000156855120774675</v>
      </c>
      <c r="O87" s="70" t="n">
        <f aca="false">(O81/$C$14)*1000</f>
        <v>0.000320222552417883</v>
      </c>
      <c r="P87" s="70" t="n">
        <f aca="false">(P81/$C$14)*1000</f>
        <v>0.000227740919011015</v>
      </c>
      <c r="Q87" s="70" t="n">
        <f aca="false">(Q81/$C$14)*1000</f>
        <v>0.000183928458559923</v>
      </c>
      <c r="R87" s="70" t="n">
        <f aca="false">(R81/$C$14)*1000</f>
        <v>0.0006218293223053</v>
      </c>
    </row>
    <row r="88" customFormat="false" ht="15" hidden="false" customHeight="false" outlineLevel="0" collapsed="false">
      <c r="K88" s="0" t="s">
        <v>321</v>
      </c>
      <c r="L88" s="70" t="n">
        <f aca="false">(L82/$C$14)*1000</f>
        <v>0.000282709565217391</v>
      </c>
      <c r="M88" s="70" t="n">
        <f aca="false">(M82/$C$14)*1000</f>
        <v>0.000244710967741935</v>
      </c>
      <c r="N88" s="70" t="n">
        <f aca="false">(N82/$C$14)*1000</f>
        <v>0.000282709565217391</v>
      </c>
      <c r="O88" s="70" t="n">
        <f aca="false">(O82/$C$14)*1000</f>
        <v>0.000282709565217391</v>
      </c>
      <c r="P88" s="70" t="n">
        <f aca="false">(P82/$C$14)*1000</f>
        <v>0.000244710967741935</v>
      </c>
      <c r="Q88" s="70" t="n">
        <f aca="false">(Q82/$C$14)*1000</f>
        <v>0.000282709565217391</v>
      </c>
      <c r="R88" s="70" t="n">
        <f aca="false">(R82/$C$14)*1000</f>
        <v>0.000244710967741935</v>
      </c>
    </row>
    <row r="89" customFormat="false" ht="15" hidden="false" customHeight="false" outlineLevel="0" collapsed="false">
      <c r="K89" s="0" t="s">
        <v>322</v>
      </c>
      <c r="L89" s="70" t="n">
        <f aca="false">(L83/$C$14)*1000</f>
        <v>0.00227674670829141</v>
      </c>
      <c r="M89" s="70" t="n">
        <f aca="false">(M83/$C$14)*1000</f>
        <v>0.000453607662878113</v>
      </c>
      <c r="N89" s="70" t="n">
        <f aca="false">(N83/$C$14)*1000</f>
        <v>0.000415666070052888</v>
      </c>
      <c r="O89" s="70" t="n">
        <f aca="false">(O83/$C$14)*1000</f>
        <v>0.000848589763907391</v>
      </c>
      <c r="P89" s="70" t="n">
        <f aca="false">(P83/$C$14)*1000</f>
        <v>0.000247261569211959</v>
      </c>
      <c r="Q89" s="70" t="n">
        <f aca="false">(Q83/$C$14)*1000</f>
        <v>0.000487410415183796</v>
      </c>
      <c r="R89" s="70" t="n">
        <f aca="false">(R83/$C$14)*1000</f>
        <v>0.000675128978502897</v>
      </c>
    </row>
    <row r="90" customFormat="false" ht="15" hidden="false" customHeight="false" outlineLevel="0" collapsed="false">
      <c r="J90" s="71"/>
      <c r="K90" s="71" t="s">
        <v>328</v>
      </c>
      <c r="L90" s="70" t="n">
        <f aca="false">(L84/$C$14)*1000</f>
        <v>0.00341860597475084</v>
      </c>
      <c r="M90" s="70" t="n">
        <f aca="false">(M84/$C$14)*1000</f>
        <v>0.00111611516221831</v>
      </c>
      <c r="N90" s="70" t="n">
        <f aca="false">(N84/$C$14)*1000</f>
        <v>0.000855230756044954</v>
      </c>
      <c r="O90" s="70" t="n">
        <f aca="false">(O84/$C$14)*1000</f>
        <v>0.00145152188154267</v>
      </c>
      <c r="P90" s="70" t="n">
        <f aca="false">(P84/$C$14)*1000</f>
        <v>0.000719713455964909</v>
      </c>
      <c r="Q90" s="70" t="n">
        <f aca="false">(Q84/$C$14)*1000</f>
        <v>0.00095404843896111</v>
      </c>
      <c r="R90" s="70" t="n">
        <f aca="false">(R84/$C$14)*1000</f>
        <v>0.00154166926855013</v>
      </c>
    </row>
    <row r="91" customFormat="false" ht="15" hidden="false" customHeight="false" outlineLevel="0" collapsed="false">
      <c r="L91" s="0" t="n">
        <v>0</v>
      </c>
      <c r="M91" s="0" t="n">
        <v>2</v>
      </c>
      <c r="N91" s="0" t="n">
        <v>4</v>
      </c>
      <c r="O91" s="0" t="n">
        <v>6</v>
      </c>
      <c r="P91" s="0" t="n">
        <v>8</v>
      </c>
      <c r="Q91" s="0" t="n">
        <v>10</v>
      </c>
      <c r="R91" s="0" t="n">
        <v>12</v>
      </c>
    </row>
    <row r="92" customFormat="false" ht="15" hidden="false" customHeight="false" outlineLevel="0" collapsed="false">
      <c r="K92" s="0" t="s">
        <v>331</v>
      </c>
      <c r="L92" s="70" t="n">
        <f aca="true">MAX(OFFSET($K$172,,L91,,),OFFSET($K$216,,L91,,))-L90</f>
        <v>0.00940768922860036</v>
      </c>
      <c r="M92" s="70" t="n">
        <f aca="true">MAX(OFFSET($K$172,,M91,,),OFFSET($K$216,,M91,,))-M90</f>
        <v>0.00522842516685825</v>
      </c>
      <c r="N92" s="70" t="n">
        <f aca="true">MAX(OFFSET($K$172,,N91,,),OFFSET($K$216,,N91,,))-N90</f>
        <v>0.00171756357248269</v>
      </c>
      <c r="O92" s="70" t="n">
        <f aca="true">MAX(OFFSET($K$172,,O91,,),OFFSET($K$216,,O91,,))-O90</f>
        <v>0.00350643694897582</v>
      </c>
      <c r="P92" s="70" t="n">
        <f aca="true">MAX(OFFSET($K$172,,P91,,),OFFSET($K$216,,P91,,))-P90</f>
        <v>0.00285001492933784</v>
      </c>
      <c r="Q92" s="70" t="n">
        <f aca="true">MAX(OFFSET($K$172,,Q91,,),OFFSET($K$216,,Q91,,))-Q90</f>
        <v>0.00201401662123116</v>
      </c>
      <c r="R92" s="70" t="n">
        <f aca="true">MAX(OFFSET($K$172,,R91,,),OFFSET($K$216,,R91,,))-R90</f>
        <v>0.00233452494145475</v>
      </c>
    </row>
    <row r="93" customFormat="false" ht="15" hidden="false" customHeight="false" outlineLevel="0" collapsed="false">
      <c r="K93" s="0" t="s">
        <v>332</v>
      </c>
      <c r="L93" s="70" t="n">
        <f aca="true">L90-MIN(OFFSET($K$180,,L91,,),OFFSET($K$223,,L91,,))</f>
        <v>0.00141759700704937</v>
      </c>
      <c r="M93" s="70" t="n">
        <f aca="true">M90-MIN(OFFSET($K$180,,M91,,),OFFSET($K$223,,M91,,))</f>
        <v>0.00014415962753575</v>
      </c>
      <c r="N93" s="70" t="n">
        <f aca="true">N90-MIN(OFFSET($K$180,,N91,,),OFFSET($K$223,,N91,,))</f>
        <v>0.000258810949278213</v>
      </c>
      <c r="O93" s="70" t="n">
        <f aca="true">O90-MIN(OFFSET($K$180,,O91,,),OFFSET($K$223,,O91,,))</f>
        <v>0.000528367211489508</v>
      </c>
      <c r="P93" s="70" t="n">
        <f aca="true">P90-MIN(OFFSET($K$180,,P91,,),OFFSET($K$223,,P91,,))</f>
        <v>0.000144159627535749</v>
      </c>
      <c r="Q93" s="70" t="n">
        <f aca="true">Q90-MIN(OFFSET($K$180,,Q91,,),OFFSET($K$223,,Q91,,))</f>
        <v>0.000303481956623873</v>
      </c>
      <c r="R93" s="70" t="n">
        <f aca="true">R90-MIN(OFFSET($K$180,,R91,,),OFFSET($K$223,,R91,,))</f>
        <v>0.00014415962753575</v>
      </c>
    </row>
    <row r="94" customFormat="false" ht="15" hidden="false" customHeight="false" outlineLevel="0" collapsed="false">
      <c r="K94" s="6" t="s">
        <v>341</v>
      </c>
      <c r="L94" s="0" t="str">
        <f aca="false">L$4</f>
        <v>NaNMC</v>
      </c>
      <c r="M94" s="0" t="str">
        <f aca="false">M$4</f>
        <v>NaMVP</v>
      </c>
      <c r="N94" s="0" t="str">
        <f aca="false">N$4</f>
        <v>NaMMO</v>
      </c>
      <c r="O94" s="0" t="str">
        <f aca="false">O$4</f>
        <v>NaNMMT</v>
      </c>
      <c r="P94" s="0" t="str">
        <f aca="false">P$4</f>
        <v>NaPBA</v>
      </c>
      <c r="Q94" s="0" t="str">
        <f aca="false">Q$4</f>
        <v>LiNMC</v>
      </c>
      <c r="R94" s="0" t="str">
        <f aca="false">R$4</f>
        <v>LiFP</v>
      </c>
    </row>
    <row r="95" customFormat="false" ht="15" hidden="false" customHeight="false" outlineLevel="0" collapsed="false">
      <c r="J95" s="0" t="n">
        <v>4</v>
      </c>
      <c r="K95" s="0" t="s">
        <v>320</v>
      </c>
      <c r="L95" s="65" t="n">
        <f aca="true" t="array" ref="L95:L95">OFFSET(L$31,$J95,,,)*L$11*$C$5</f>
        <v>0.0237220707706776</v>
      </c>
      <c r="M95" s="65" t="n">
        <f aca="true" t="array" ref="M95:M95">OFFSET(M$31,$J95,,,)*M$11*$C$5</f>
        <v>0.022240410742542</v>
      </c>
      <c r="N95" s="65" t="n">
        <f aca="true" t="array" ref="N95:N95">OFFSET(N$31,$J95,,,)*N$11*$C$5</f>
        <v>0.0117299137265779</v>
      </c>
      <c r="O95" s="65" t="n">
        <f aca="true" t="array" ref="O95:O95">OFFSET(O$31,$J95,,,)*O$11*$C$5</f>
        <v>0.0104978245949848</v>
      </c>
      <c r="P95" s="65" t="n">
        <f aca="true" t="array" ref="P95:P95">OFFSET(P$31,$J95,,,)*P$11*$C$5</f>
        <v>0.0254123648832298</v>
      </c>
      <c r="Q95" s="65" t="n">
        <f aca="true" t="array" ref="Q95:Q95">OFFSET(Q$31,$J95,,,)*Q$11*$C$5</f>
        <v>0.0097667970674011</v>
      </c>
      <c r="R95" s="65" t="n">
        <f aca="true" t="array" ref="R95:R95">OFFSET(R$31,$J95,,,)*R$11*$C$5</f>
        <v>0.0112869538563116</v>
      </c>
    </row>
    <row r="96" customFormat="false" ht="15" hidden="false" customHeight="false" outlineLevel="0" collapsed="false">
      <c r="J96" s="0" t="n">
        <v>4</v>
      </c>
      <c r="K96" s="0" t="s">
        <v>321</v>
      </c>
      <c r="L96" s="65" t="n">
        <f aca="true" t="array" ref="L96:L96">OFFSET($C$21,$J96,,,)*L$19</f>
        <v>0.0455791686956521</v>
      </c>
      <c r="M96" s="65" t="n">
        <f aca="true" t="array" ref="M96:M96">OFFSET($C$21,$J96,,,)*M$19</f>
        <v>0.039452936344086</v>
      </c>
      <c r="N96" s="65" t="n">
        <f aca="true" t="array" ref="N96:N96">OFFSET($C$21,$J96,,,)*N$19</f>
        <v>0.0455791686956521</v>
      </c>
      <c r="O96" s="65" t="n">
        <f aca="true" t="array" ref="O96:O96">OFFSET($C$21,$J96,,,)*O$19</f>
        <v>0.0455791686956521</v>
      </c>
      <c r="P96" s="65" t="n">
        <f aca="true" t="array" ref="P96:P96">OFFSET($C$21,$J96,,,)*P$19</f>
        <v>0.039452936344086</v>
      </c>
      <c r="Q96" s="65" t="n">
        <f aca="true" t="array" ref="Q96:Q96">OFFSET($C$21,$J96,,,)*Q$19</f>
        <v>0.0455791686956521</v>
      </c>
      <c r="R96" s="65" t="n">
        <f aca="true" t="array" ref="R96:R96">OFFSET($C$21,$J96,,,)*R$19</f>
        <v>0.039452936344086</v>
      </c>
    </row>
    <row r="97" customFormat="false" ht="15" hidden="false" customHeight="false" outlineLevel="0" collapsed="false">
      <c r="J97" s="0" t="n">
        <v>4</v>
      </c>
      <c r="K97" s="0" t="s">
        <v>322</v>
      </c>
      <c r="L97" s="65" t="n">
        <f aca="false">L95*L$18</f>
        <v>0.0628634875422957</v>
      </c>
      <c r="M97" s="65" t="n">
        <f aca="false">M95*M$18</f>
        <v>0.0241467316633313</v>
      </c>
      <c r="N97" s="65" t="n">
        <f aca="false">N95*N$18</f>
        <v>0.0310842713754313</v>
      </c>
      <c r="O97" s="65" t="n">
        <f aca="false">O95*O$18</f>
        <v>0.0278192351767097</v>
      </c>
      <c r="P97" s="65" t="n">
        <f aca="false">P95*P$18</f>
        <v>0.0275905675875067</v>
      </c>
      <c r="Q97" s="65" t="n">
        <f aca="false">Q95*Q$18</f>
        <v>0.0258820122286129</v>
      </c>
      <c r="R97" s="65" t="n">
        <f aca="false">R95*R$18</f>
        <v>0.0122544070439954</v>
      </c>
    </row>
    <row r="98" customFormat="false" ht="15" hidden="false" customHeight="false" outlineLevel="0" collapsed="false">
      <c r="K98" s="0" t="s">
        <v>328</v>
      </c>
      <c r="L98" s="65" t="n">
        <f aca="false">SUM(L95:L97)</f>
        <v>0.132164727008625</v>
      </c>
      <c r="M98" s="65" t="n">
        <f aca="false">SUM(M95:M97)</f>
        <v>0.0858400787499593</v>
      </c>
      <c r="N98" s="65" t="n">
        <f aca="false">SUM(N95:N97)</f>
        <v>0.0883933537976613</v>
      </c>
      <c r="O98" s="65" t="n">
        <f aca="false">SUM(O95:O97)</f>
        <v>0.0838962284673466</v>
      </c>
      <c r="P98" s="65" t="n">
        <f aca="false">SUM(P95:P97)</f>
        <v>0.0924558688148225</v>
      </c>
      <c r="Q98" s="65" t="n">
        <f aca="false">SUM(Q95:Q97)</f>
        <v>0.0812279779916661</v>
      </c>
      <c r="R98" s="65" t="n">
        <f aca="false">SUM(R95:R97)</f>
        <v>0.062994297244393</v>
      </c>
    </row>
    <row r="100" customFormat="false" ht="15" hidden="false" customHeight="false" outlineLevel="0" collapsed="false">
      <c r="K100" s="6" t="s">
        <v>342</v>
      </c>
      <c r="L100" s="0" t="str">
        <f aca="false">L$4</f>
        <v>NaNMC</v>
      </c>
      <c r="M100" s="0" t="str">
        <f aca="false">M$4</f>
        <v>NaMVP</v>
      </c>
      <c r="N100" s="0" t="str">
        <f aca="false">N$4</f>
        <v>NaMMO</v>
      </c>
      <c r="O100" s="0" t="str">
        <f aca="false">O$4</f>
        <v>NaNMMT</v>
      </c>
      <c r="P100" s="0" t="str">
        <f aca="false">P$4</f>
        <v>NaPBA</v>
      </c>
      <c r="Q100" s="0" t="str">
        <f aca="false">Q$4</f>
        <v>LiNMC</v>
      </c>
      <c r="R100" s="0" t="str">
        <f aca="false">R$4</f>
        <v>LiFP</v>
      </c>
    </row>
    <row r="101" customFormat="false" ht="15" hidden="false" customHeight="false" outlineLevel="0" collapsed="false">
      <c r="K101" s="0" t="s">
        <v>320</v>
      </c>
      <c r="L101" s="70" t="n">
        <f aca="false">L95/$C$14</f>
        <v>8.12399683927315E-010</v>
      </c>
      <c r="M101" s="70" t="n">
        <f aca="false">M95/$C$14</f>
        <v>7.6165790214185E-010</v>
      </c>
      <c r="N101" s="70" t="n">
        <f aca="false">N95/$C$14</f>
        <v>4.01709374197872E-010</v>
      </c>
      <c r="O101" s="70" t="n">
        <f aca="false">O95/$C$14</f>
        <v>3.59514540924137E-010</v>
      </c>
      <c r="P101" s="70" t="n">
        <f aca="false">P95/$C$14</f>
        <v>8.70286468603762E-010</v>
      </c>
      <c r="Q101" s="70" t="n">
        <f aca="false">Q95/$C$14</f>
        <v>3.34479351623325E-010</v>
      </c>
      <c r="R101" s="70" t="n">
        <f aca="false">R95/$C$14</f>
        <v>3.86539515627109E-010</v>
      </c>
    </row>
    <row r="102" customFormat="false" ht="15" hidden="false" customHeight="false" outlineLevel="0" collapsed="false">
      <c r="K102" s="0" t="s">
        <v>321</v>
      </c>
      <c r="L102" s="70" t="n">
        <f aca="false">L96/$C$14</f>
        <v>1.56093043478261E-009</v>
      </c>
      <c r="M102" s="70" t="n">
        <f aca="false">M96/$C$14</f>
        <v>1.35112795698925E-009</v>
      </c>
      <c r="N102" s="70" t="n">
        <f aca="false">N96/$C$14</f>
        <v>1.56093043478261E-009</v>
      </c>
      <c r="O102" s="70" t="n">
        <f aca="false">O96/$C$14</f>
        <v>1.56093043478261E-009</v>
      </c>
      <c r="P102" s="70" t="n">
        <f aca="false">P96/$C$14</f>
        <v>1.35112795698925E-009</v>
      </c>
      <c r="Q102" s="70" t="n">
        <f aca="false">Q96/$C$14</f>
        <v>1.56093043478261E-009</v>
      </c>
      <c r="R102" s="70" t="n">
        <f aca="false">R96/$C$14</f>
        <v>1.35112795698925E-009</v>
      </c>
    </row>
    <row r="103" customFormat="false" ht="15" hidden="false" customHeight="false" outlineLevel="0" collapsed="false">
      <c r="K103" s="0" t="s">
        <v>322</v>
      </c>
      <c r="L103" s="70" t="n">
        <f aca="false">L97/$C$14</f>
        <v>2.15285916240739E-009</v>
      </c>
      <c r="M103" s="70" t="n">
        <f aca="false">M97/$C$14</f>
        <v>8.2694286518258E-010</v>
      </c>
      <c r="N103" s="70" t="n">
        <f aca="false">N97/$C$14</f>
        <v>1.06452984162436E-009</v>
      </c>
      <c r="O103" s="70" t="n">
        <f aca="false">O97/$C$14</f>
        <v>9.52713533448963E-010</v>
      </c>
      <c r="P103" s="70" t="n">
        <f aca="false">P97/$C$14</f>
        <v>9.44882451626941E-010</v>
      </c>
      <c r="Q103" s="70" t="n">
        <f aca="false">Q97/$C$14</f>
        <v>8.86370281801812E-010</v>
      </c>
      <c r="R103" s="70" t="n">
        <f aca="false">R97/$C$14</f>
        <v>4.19671474109432E-010</v>
      </c>
    </row>
    <row r="104" customFormat="false" ht="15" hidden="false" customHeight="false" outlineLevel="0" collapsed="false">
      <c r="J104" s="71"/>
      <c r="K104" s="71" t="s">
        <v>328</v>
      </c>
      <c r="L104" s="72" t="n">
        <f aca="false">L98/$C$14</f>
        <v>4.52618928111731E-009</v>
      </c>
      <c r="M104" s="72" t="n">
        <f aca="false">M98/$C$14</f>
        <v>2.93972872431368E-009</v>
      </c>
      <c r="N104" s="72" t="n">
        <f aca="false">N98/$C$14</f>
        <v>3.02716965060484E-009</v>
      </c>
      <c r="O104" s="72" t="n">
        <f aca="false">O98/$C$14</f>
        <v>2.87315850915571E-009</v>
      </c>
      <c r="P104" s="72" t="n">
        <f aca="false">P98/$C$14</f>
        <v>3.16629687721995E-009</v>
      </c>
      <c r="Q104" s="72" t="n">
        <f aca="false">Q98/$C$14</f>
        <v>2.78178006820774E-009</v>
      </c>
      <c r="R104" s="72" t="n">
        <f aca="false">R98/$C$14</f>
        <v>2.15733894672579E-009</v>
      </c>
    </row>
    <row r="105" customFormat="false" ht="15" hidden="false" customHeight="false" outlineLevel="0" collapsed="false">
      <c r="L105" s="70"/>
      <c r="M105" s="70"/>
      <c r="N105" s="70"/>
      <c r="O105" s="70"/>
      <c r="P105" s="70"/>
      <c r="Q105" s="70"/>
      <c r="R105" s="70"/>
    </row>
    <row r="106" customFormat="false" ht="15" hidden="false" customHeight="false" outlineLevel="0" collapsed="false">
      <c r="L106" s="70"/>
      <c r="M106" s="70"/>
      <c r="N106" s="70"/>
      <c r="O106" s="70"/>
      <c r="P106" s="70"/>
      <c r="Q106" s="70"/>
      <c r="R106" s="70"/>
    </row>
    <row r="108" customFormat="false" ht="15" hidden="false" customHeight="false" outlineLevel="0" collapsed="false">
      <c r="K108" s="6" t="s">
        <v>343</v>
      </c>
      <c r="L108" s="0" t="str">
        <f aca="false">L$4</f>
        <v>NaNMC</v>
      </c>
      <c r="M108" s="0" t="str">
        <f aca="false">M$4</f>
        <v>NaMVP</v>
      </c>
      <c r="N108" s="0" t="str">
        <f aca="false">N$4</f>
        <v>NaMMO</v>
      </c>
      <c r="O108" s="0" t="str">
        <f aca="false">O$4</f>
        <v>NaNMMT</v>
      </c>
      <c r="P108" s="0" t="str">
        <f aca="false">P$4</f>
        <v>NaPBA</v>
      </c>
      <c r="Q108" s="0" t="str">
        <f aca="false">Q$4</f>
        <v>LiNMC</v>
      </c>
      <c r="R108" s="0" t="str">
        <f aca="false">R$4</f>
        <v>LiFP</v>
      </c>
    </row>
    <row r="109" customFormat="false" ht="15" hidden="false" customHeight="false" outlineLevel="0" collapsed="false">
      <c r="J109" s="0" t="n">
        <v>5</v>
      </c>
      <c r="K109" s="0" t="s">
        <v>320</v>
      </c>
      <c r="L109" s="65" t="n">
        <f aca="true" t="array" ref="L109:L109">OFFSET(L$31,$J109,,,)*L$11*$C$5</f>
        <v>93.3800264172185</v>
      </c>
      <c r="M109" s="65" t="n">
        <f aca="true" t="array" ref="M109:M109">OFFSET(M$31,$J109,,,)*M$11*$C$5</f>
        <v>161.743862419905</v>
      </c>
      <c r="N109" s="65" t="n">
        <f aca="true" t="array" ref="N109:N109">OFFSET(N$31,$J109,,,)*N$11*$C$5</f>
        <v>80.2525356186115</v>
      </c>
      <c r="O109" s="65" t="n">
        <f aca="true" t="array" ref="O109:O109">OFFSET(O$31,$J109,,,)*O$11*$C$5</f>
        <v>46.3545990985172</v>
      </c>
      <c r="P109" s="65" t="n">
        <f aca="true" t="array" ref="P109:P109">OFFSET(P$31,$J109,,,)*P$11*$C$5</f>
        <v>82.1474891397377</v>
      </c>
      <c r="Q109" s="65" t="n">
        <f aca="true" t="array" ref="Q109:Q109">OFFSET(Q$31,$J109,,,)*Q$11*$C$5</f>
        <v>42.368942254048</v>
      </c>
      <c r="R109" s="65" t="n">
        <f aca="true" t="array" ref="R109:R109">OFFSET(R$31,$J109,,,)*R$11*$C$5</f>
        <v>61.5773245427196</v>
      </c>
    </row>
    <row r="110" customFormat="false" ht="15" hidden="false" customHeight="false" outlineLevel="0" collapsed="false">
      <c r="J110" s="0" t="n">
        <v>5</v>
      </c>
      <c r="K110" s="0" t="s">
        <v>321</v>
      </c>
      <c r="L110" s="65" t="n">
        <f aca="true" t="array" ref="L110:L110">OFFSET($C$21,$J110,,,)*L$19</f>
        <v>406.260869565217</v>
      </c>
      <c r="M110" s="65" t="n">
        <f aca="true" t="array" ref="M110:M110">OFFSET($C$21,$J110,,,)*M$19</f>
        <v>351.655913978494</v>
      </c>
      <c r="N110" s="65" t="n">
        <f aca="true" t="array" ref="N110:N110">OFFSET($C$21,$J110,,,)*N$19</f>
        <v>406.260869565217</v>
      </c>
      <c r="O110" s="65" t="n">
        <f aca="true" t="array" ref="O110:O110">OFFSET($C$21,$J110,,,)*O$19</f>
        <v>406.260869565217</v>
      </c>
      <c r="P110" s="65" t="n">
        <f aca="true" t="array" ref="P110:P110">OFFSET($C$21,$J110,,,)*P$19</f>
        <v>351.655913978494</v>
      </c>
      <c r="Q110" s="65" t="n">
        <f aca="true" t="array" ref="Q110:Q110">OFFSET($C$21,$J110,,,)*Q$19</f>
        <v>406.260869565217</v>
      </c>
      <c r="R110" s="65" t="n">
        <f aca="true" t="array" ref="R110:R110">OFFSET($C$21,$J110,,,)*R$19</f>
        <v>351.655913978494</v>
      </c>
    </row>
    <row r="111" customFormat="false" ht="15" hidden="false" customHeight="false" outlineLevel="0" collapsed="false">
      <c r="J111" s="0" t="n">
        <v>5</v>
      </c>
      <c r="K111" s="0" t="s">
        <v>322</v>
      </c>
      <c r="L111" s="65" t="n">
        <f aca="false">L109*L$18</f>
        <v>247.457070005629</v>
      </c>
      <c r="M111" s="65" t="n">
        <f aca="false">M109*M$18</f>
        <v>175.607622055897</v>
      </c>
      <c r="N111" s="65" t="n">
        <f aca="false">N109*N$18</f>
        <v>212.66921938932</v>
      </c>
      <c r="O111" s="65" t="n">
        <f aca="false">O109*O$18</f>
        <v>122.839687611071</v>
      </c>
      <c r="P111" s="65" t="n">
        <f aca="false">P109*P$18</f>
        <v>89.1887024945724</v>
      </c>
      <c r="Q111" s="65" t="n">
        <f aca="false">Q109*Q$18</f>
        <v>112.277696973227</v>
      </c>
      <c r="R111" s="65" t="n">
        <f aca="false">R109*R$18</f>
        <v>66.8553809320956</v>
      </c>
    </row>
    <row r="112" customFormat="false" ht="15" hidden="false" customHeight="false" outlineLevel="0" collapsed="false">
      <c r="K112" s="0" t="s">
        <v>328</v>
      </c>
      <c r="L112" s="65" t="n">
        <f aca="false">SUM(L109:L111)</f>
        <v>747.097965988065</v>
      </c>
      <c r="M112" s="65" t="n">
        <f aca="false">SUM(M109:M111)</f>
        <v>689.007398454297</v>
      </c>
      <c r="N112" s="65" t="n">
        <f aca="false">SUM(N109:N111)</f>
        <v>699.182624573149</v>
      </c>
      <c r="O112" s="65" t="n">
        <f aca="false">SUM(O109:O111)</f>
        <v>575.455156274805</v>
      </c>
      <c r="P112" s="65" t="n">
        <f aca="false">SUM(P109:P111)</f>
        <v>522.992105612805</v>
      </c>
      <c r="Q112" s="65" t="n">
        <f aca="false">SUM(Q109:Q111)</f>
        <v>560.907508792492</v>
      </c>
      <c r="R112" s="65" t="n">
        <f aca="false">SUM(R109:R111)</f>
        <v>480.08861945331</v>
      </c>
    </row>
    <row r="114" customFormat="false" ht="15" hidden="false" customHeight="false" outlineLevel="0" collapsed="false">
      <c r="K114" s="6" t="s">
        <v>344</v>
      </c>
      <c r="L114" s="0" t="str">
        <f aca="false">L$4</f>
        <v>NaNMC</v>
      </c>
      <c r="M114" s="0" t="str">
        <f aca="false">M$4</f>
        <v>NaMVP</v>
      </c>
      <c r="N114" s="0" t="str">
        <f aca="false">N$4</f>
        <v>NaMMO</v>
      </c>
      <c r="O114" s="0" t="str">
        <f aca="false">O$4</f>
        <v>NaNMMT</v>
      </c>
      <c r="P114" s="0" t="str">
        <f aca="false">P$4</f>
        <v>NaPBA</v>
      </c>
      <c r="Q114" s="0" t="str">
        <f aca="false">Q$4</f>
        <v>LiNMC</v>
      </c>
      <c r="R114" s="0" t="str">
        <f aca="false">R$4</f>
        <v>LiFP</v>
      </c>
    </row>
    <row r="115" customFormat="false" ht="15" hidden="false" customHeight="false" outlineLevel="0" collapsed="false">
      <c r="K115" s="0" t="s">
        <v>320</v>
      </c>
      <c r="L115" s="70" t="n">
        <f aca="false">L109/$C$14</f>
        <v>3.19794611017872E-006</v>
      </c>
      <c r="M115" s="70" t="n">
        <f aca="false">M109/$C$14</f>
        <v>5.5391733705447E-006</v>
      </c>
      <c r="N115" s="70" t="n">
        <f aca="false">N109/$C$14</f>
        <v>2.74837450748669E-006</v>
      </c>
      <c r="O115" s="70" t="n">
        <f aca="false">O109/$C$14</f>
        <v>1.58748627049717E-006</v>
      </c>
      <c r="P115" s="70" t="n">
        <f aca="false">P109/$C$14</f>
        <v>2.81327017601842E-006</v>
      </c>
      <c r="Q115" s="70" t="n">
        <f aca="false">Q109/$C$14</f>
        <v>1.45099117308384E-006</v>
      </c>
      <c r="R115" s="70" t="n">
        <f aca="false">R109/$C$14</f>
        <v>2.10881248433971E-006</v>
      </c>
    </row>
    <row r="116" customFormat="false" ht="15" hidden="false" customHeight="false" outlineLevel="0" collapsed="false">
      <c r="K116" s="0" t="s">
        <v>321</v>
      </c>
      <c r="L116" s="70" t="n">
        <f aca="false">L110/$C$14</f>
        <v>1.39130434782609E-005</v>
      </c>
      <c r="M116" s="70" t="n">
        <f aca="false">M110/$C$14</f>
        <v>1.20430107526882E-005</v>
      </c>
      <c r="N116" s="70" t="n">
        <f aca="false">N110/$C$14</f>
        <v>1.39130434782609E-005</v>
      </c>
      <c r="O116" s="70" t="n">
        <f aca="false">O110/$C$14</f>
        <v>1.39130434782609E-005</v>
      </c>
      <c r="P116" s="70" t="n">
        <f aca="false">P110/$C$14</f>
        <v>1.20430107526882E-005</v>
      </c>
      <c r="Q116" s="70" t="n">
        <f aca="false">Q110/$C$14</f>
        <v>1.39130434782609E-005</v>
      </c>
      <c r="R116" s="70" t="n">
        <f aca="false">R110/$C$14</f>
        <v>1.20430107526882E-005</v>
      </c>
    </row>
    <row r="117" customFormat="false" ht="15" hidden="false" customHeight="false" outlineLevel="0" collapsed="false">
      <c r="K117" s="0" t="s">
        <v>322</v>
      </c>
      <c r="L117" s="70" t="n">
        <f aca="false">L111/$C$14</f>
        <v>8.4745571919736E-006</v>
      </c>
      <c r="M117" s="70" t="n">
        <f aca="false">M111/$C$14</f>
        <v>6.01395965944853E-006</v>
      </c>
      <c r="N117" s="70" t="n">
        <f aca="false">N111/$C$14</f>
        <v>7.28319244483974E-006</v>
      </c>
      <c r="O117" s="70" t="n">
        <f aca="false">O111/$C$14</f>
        <v>4.20683861681749E-006</v>
      </c>
      <c r="P117" s="70" t="n">
        <f aca="false">P111/$C$14</f>
        <v>3.05440761967714E-006</v>
      </c>
      <c r="Q117" s="70" t="n">
        <f aca="false">Q111/$C$14</f>
        <v>3.84512660867217E-006</v>
      </c>
      <c r="R117" s="70" t="n">
        <f aca="false">R111/$C$14</f>
        <v>2.28956784014026E-006</v>
      </c>
    </row>
    <row r="118" customFormat="false" ht="15" hidden="false" customHeight="false" outlineLevel="0" collapsed="false">
      <c r="J118" s="71"/>
      <c r="K118" s="71" t="s">
        <v>328</v>
      </c>
      <c r="L118" s="72" t="n">
        <f aca="false">L112/$C$14</f>
        <v>2.55855467804132E-005</v>
      </c>
      <c r="M118" s="72" t="n">
        <f aca="false">M112/$C$14</f>
        <v>2.35961437826814E-005</v>
      </c>
      <c r="N118" s="72" t="n">
        <f aca="false">N112/$C$14</f>
        <v>2.39446104305873E-005</v>
      </c>
      <c r="O118" s="72" t="n">
        <f aca="false">O112/$C$14</f>
        <v>1.97073683655755E-005</v>
      </c>
      <c r="P118" s="72" t="n">
        <f aca="false">P112/$C$14</f>
        <v>1.79106885483837E-005</v>
      </c>
      <c r="Q118" s="72" t="n">
        <f aca="false">Q112/$C$14</f>
        <v>1.92091612600169E-005</v>
      </c>
      <c r="R118" s="72" t="n">
        <f aca="false">R112/$C$14</f>
        <v>1.64413910771681E-005</v>
      </c>
    </row>
    <row r="119" customFormat="false" ht="15" hidden="false" customHeight="false" outlineLevel="0" collapsed="false">
      <c r="L119" s="70"/>
      <c r="M119" s="70"/>
      <c r="N119" s="70"/>
      <c r="O119" s="70"/>
      <c r="P119" s="70"/>
      <c r="Q119" s="70"/>
      <c r="R119" s="70"/>
    </row>
    <row r="120" customFormat="false" ht="15" hidden="false" customHeight="false" outlineLevel="0" collapsed="false">
      <c r="L120" s="70"/>
      <c r="M120" s="70"/>
      <c r="N120" s="70"/>
      <c r="O120" s="70"/>
      <c r="P120" s="70"/>
      <c r="Q120" s="70"/>
      <c r="R120" s="70"/>
    </row>
    <row r="122" customFormat="false" ht="15" hidden="false" customHeight="false" outlineLevel="0" collapsed="false">
      <c r="K122" s="0" t="s">
        <v>345</v>
      </c>
    </row>
    <row r="123" customFormat="false" ht="15" hidden="false" customHeight="false" outlineLevel="0" collapsed="false">
      <c r="K123" s="0" t="s">
        <v>74</v>
      </c>
      <c r="L123" s="70" t="n">
        <f aca="false">L48</f>
        <v>0.339783519773641</v>
      </c>
      <c r="M123" s="70" t="n">
        <f aca="false">M48</f>
        <v>0.309711909054061</v>
      </c>
      <c r="N123" s="70" t="n">
        <f aca="false">N48</f>
        <v>0.274540625163889</v>
      </c>
      <c r="O123" s="70" t="n">
        <f aca="false">O48</f>
        <v>0.269488777417973</v>
      </c>
      <c r="P123" s="70" t="n">
        <f aca="false">P48</f>
        <v>0.232046379127331</v>
      </c>
      <c r="Q123" s="70" t="n">
        <f aca="false">Q48</f>
        <v>0.252345078774898</v>
      </c>
      <c r="R123" s="70" t="n">
        <f aca="false">R48</f>
        <v>0.215915976320709</v>
      </c>
    </row>
    <row r="124" customFormat="false" ht="15" hidden="false" customHeight="false" outlineLevel="0" collapsed="false">
      <c r="K124" s="0" t="s">
        <v>75</v>
      </c>
      <c r="L124" s="70" t="n">
        <f aca="false">L62</f>
        <v>0.0590531768739033</v>
      </c>
      <c r="M124" s="70" t="n">
        <f aca="false">M62</f>
        <v>0.0505565179019707</v>
      </c>
      <c r="N124" s="70" t="n">
        <f aca="false">N62</f>
        <v>0.0556025127604603</v>
      </c>
      <c r="O124" s="70" t="n">
        <f aca="false">O62</f>
        <v>0.0521603332566728</v>
      </c>
      <c r="P124" s="70" t="n">
        <f aca="false">P62</f>
        <v>0.0489100469645462</v>
      </c>
      <c r="Q124" s="70" t="n">
        <f aca="false">Q62</f>
        <v>0.0482830366587457</v>
      </c>
      <c r="R124" s="70" t="n">
        <f aca="false">R62</f>
        <v>0.0420293489472047</v>
      </c>
    </row>
    <row r="125" customFormat="false" ht="15" hidden="false" customHeight="false" outlineLevel="0" collapsed="false">
      <c r="K125" s="0" t="s">
        <v>77</v>
      </c>
      <c r="L125" s="70" t="n">
        <f aca="false">L76</f>
        <v>0.0295345297296666</v>
      </c>
      <c r="M125" s="70" t="n">
        <f aca="false">M76</f>
        <v>0.0509922162428233</v>
      </c>
      <c r="N125" s="70" t="n">
        <f aca="false">N76</f>
        <v>0.0208261321180618</v>
      </c>
      <c r="O125" s="70" t="n">
        <f aca="false">O76</f>
        <v>0.0207703889578617</v>
      </c>
      <c r="P125" s="70" t="n">
        <f aca="false">P76</f>
        <v>0.0174324284254303</v>
      </c>
      <c r="Q125" s="70" t="n">
        <f aca="false">Q76</f>
        <v>0.0226736243138937</v>
      </c>
      <c r="R125" s="70" t="n">
        <f aca="false">R76</f>
        <v>0.0189536975220981</v>
      </c>
    </row>
    <row r="126" customFormat="false" ht="15" hidden="false" customHeight="false" outlineLevel="0" collapsed="false">
      <c r="K126" s="0" t="s">
        <v>80</v>
      </c>
      <c r="L126" s="70" t="n">
        <f aca="false">L90</f>
        <v>0.00341860597475084</v>
      </c>
      <c r="M126" s="70" t="n">
        <f aca="false">M90</f>
        <v>0.00111611516221831</v>
      </c>
      <c r="N126" s="70" t="n">
        <f aca="false">N90</f>
        <v>0.000855230756044954</v>
      </c>
      <c r="O126" s="70" t="n">
        <f aca="false">O90</f>
        <v>0.00145152188154267</v>
      </c>
      <c r="P126" s="70" t="n">
        <f aca="false">P90</f>
        <v>0.000719713455964909</v>
      </c>
      <c r="Q126" s="70" t="n">
        <f aca="false">Q90</f>
        <v>0.00095404843896111</v>
      </c>
      <c r="R126" s="70" t="n">
        <f aca="false">R90</f>
        <v>0.00154166926855013</v>
      </c>
    </row>
    <row r="127" customFormat="false" ht="15" hidden="false" customHeight="false" outlineLevel="0" collapsed="false">
      <c r="K127" s="0" t="s">
        <v>82</v>
      </c>
      <c r="L127" s="70" t="n">
        <f aca="false">L104</f>
        <v>4.52618928111731E-009</v>
      </c>
      <c r="M127" s="70" t="n">
        <f aca="false">M104</f>
        <v>2.93972872431368E-009</v>
      </c>
      <c r="N127" s="70" t="n">
        <f aca="false">N104</f>
        <v>3.02716965060484E-009</v>
      </c>
      <c r="O127" s="70" t="n">
        <f aca="false">O104</f>
        <v>2.87315850915571E-009</v>
      </c>
      <c r="P127" s="70" t="n">
        <f aca="false">P104</f>
        <v>3.16629687721995E-009</v>
      </c>
      <c r="Q127" s="70" t="n">
        <f aca="false">Q104</f>
        <v>2.78178006820774E-009</v>
      </c>
      <c r="R127" s="70" t="n">
        <f aca="false">R104</f>
        <v>2.15733894672579E-009</v>
      </c>
    </row>
    <row r="128" customFormat="false" ht="15" hidden="false" customHeight="false" outlineLevel="0" collapsed="false">
      <c r="K128" s="0" t="s">
        <v>84</v>
      </c>
      <c r="L128" s="70" t="n">
        <f aca="false">L118</f>
        <v>2.55855467804132E-005</v>
      </c>
      <c r="M128" s="70" t="n">
        <f aca="false">M118</f>
        <v>2.35961437826814E-005</v>
      </c>
      <c r="N128" s="70" t="n">
        <f aca="false">N118</f>
        <v>2.39446104305873E-005</v>
      </c>
      <c r="O128" s="70" t="n">
        <f aca="false">O118</f>
        <v>1.97073683655755E-005</v>
      </c>
      <c r="P128" s="70" t="n">
        <f aca="false">P118</f>
        <v>1.79106885483837E-005</v>
      </c>
      <c r="Q128" s="70" t="n">
        <f aca="false">Q118</f>
        <v>1.92091612600169E-005</v>
      </c>
      <c r="R128" s="70" t="n">
        <f aca="false">R118</f>
        <v>1.64413910771681E-005</v>
      </c>
    </row>
    <row r="130" customFormat="false" ht="15" hidden="false" customHeight="false" outlineLevel="0" collapsed="false">
      <c r="J130" s="0" t="s">
        <v>346</v>
      </c>
      <c r="K130" s="0" t="s">
        <v>347</v>
      </c>
    </row>
    <row r="131" customFormat="false" ht="15" hidden="false" customHeight="false" outlineLevel="0" collapsed="false">
      <c r="J131" s="0" t="s">
        <v>348</v>
      </c>
      <c r="K131" s="58" t="s">
        <v>74</v>
      </c>
      <c r="L131" s="58" t="s">
        <v>77</v>
      </c>
    </row>
    <row r="132" customFormat="false" ht="15" hidden="false" customHeight="false" outlineLevel="0" collapsed="false">
      <c r="J132" s="0" t="s">
        <v>348</v>
      </c>
      <c r="K132" s="58" t="s">
        <v>75</v>
      </c>
      <c r="L132" s="58" t="s">
        <v>80</v>
      </c>
    </row>
    <row r="134" customFormat="false" ht="15" hidden="false" customHeight="false" outlineLevel="0" collapsed="false">
      <c r="J134" s="0" t="str">
        <f aca="false">K131</f>
        <v>AP</v>
      </c>
      <c r="K134" s="0" t="str">
        <f aca="false">L38</f>
        <v>NaNMC</v>
      </c>
      <c r="M134" s="0" t="str">
        <f aca="false">M114</f>
        <v>NaMVP</v>
      </c>
      <c r="O134" s="0" t="str">
        <f aca="false">N108</f>
        <v>NaMMO</v>
      </c>
      <c r="Q134" s="0" t="str">
        <f aca="false">O108</f>
        <v>NaNMMT</v>
      </c>
      <c r="S134" s="0" t="str">
        <f aca="false">P108</f>
        <v>NaPBA</v>
      </c>
      <c r="U134" s="0" t="str">
        <f aca="false">Q108</f>
        <v>LiNMC</v>
      </c>
      <c r="W134" s="0" t="str">
        <f aca="false">R108</f>
        <v>LiFP</v>
      </c>
    </row>
    <row r="135" customFormat="false" ht="15" hidden="false" customHeight="false" outlineLevel="0" collapsed="false">
      <c r="J135" s="70" t="n">
        <f aca="false" t="array" ref="J135:J135">INDEX(L123:L128,MATCH(K131,K123:K128,0))</f>
        <v>0.339783519773641</v>
      </c>
      <c r="K135" s="70" t="n">
        <v>10</v>
      </c>
      <c r="L135" s="70" t="n">
        <f aca="false" t="array" ref="L135:L135">INDEX(M123:M128,MATCH($K$131,$K$123:$K$128,0))</f>
        <v>0.309711909054061</v>
      </c>
      <c r="M135" s="70" t="n">
        <v>10</v>
      </c>
      <c r="N135" s="70" t="n">
        <f aca="false" t="array" ref="N135:N135">INDEX(N123:N128,MATCH($K$131,$K$123:$K$128,0))</f>
        <v>0.274540625163889</v>
      </c>
      <c r="O135" s="70" t="n">
        <v>10</v>
      </c>
      <c r="P135" s="70" t="n">
        <f aca="false" t="array" ref="P135:P135">INDEX(O123:O128,MATCH($K$131,$K$123:$K$128,0))</f>
        <v>0.269488777417973</v>
      </c>
      <c r="Q135" s="70" t="n">
        <v>10</v>
      </c>
      <c r="R135" s="70" t="n">
        <f aca="false" t="array" ref="R135:R135">INDEX(P123:P128,MATCH($K$131,$K$123:$K$128,0))</f>
        <v>0.232046379127331</v>
      </c>
      <c r="S135" s="70" t="n">
        <v>10</v>
      </c>
      <c r="T135" s="70" t="n">
        <f aca="false" t="array" ref="T135:T135">INDEX(Q123:Q128,MATCH($K$131,$K$123:$K$128,0))</f>
        <v>0.252345078774898</v>
      </c>
      <c r="U135" s="0" t="n">
        <v>10</v>
      </c>
      <c r="V135" s="70" t="n">
        <f aca="false" t="array" ref="V135:V135">INDEX(R123:R128,MATCH($K$131,$K$123:$K$128,0))</f>
        <v>0.215915976320709</v>
      </c>
      <c r="W135" s="0" t="n">
        <v>10</v>
      </c>
    </row>
    <row r="136" customFormat="false" ht="15" hidden="false" customHeight="false" outlineLevel="0" collapsed="false">
      <c r="J136" s="0" t="n">
        <v>1000</v>
      </c>
      <c r="K136" s="12" t="n">
        <v>0.780003644311957</v>
      </c>
      <c r="L136" s="0" t="n">
        <v>1000</v>
      </c>
      <c r="M136" s="0" t="n">
        <v>1.16540271821714</v>
      </c>
      <c r="N136" s="0" t="n">
        <v>1000</v>
      </c>
      <c r="O136" s="0" t="n">
        <v>0.519032065872946</v>
      </c>
      <c r="P136" s="0" t="n">
        <v>1000</v>
      </c>
      <c r="Q136" s="0" t="n">
        <v>0.498824674889286</v>
      </c>
      <c r="R136" s="0" t="n">
        <v>1000</v>
      </c>
      <c r="S136" s="0" t="n">
        <v>0.621744008730025</v>
      </c>
      <c r="T136" s="0" t="n">
        <v>1000</v>
      </c>
      <c r="U136" s="0" t="n">
        <v>0.430249880316983</v>
      </c>
      <c r="V136" s="0" t="n">
        <v>2500</v>
      </c>
      <c r="W136" s="0" t="n">
        <v>0.303790540149598</v>
      </c>
    </row>
    <row r="137" customFormat="false" ht="15" hidden="false" customHeight="false" outlineLevel="0" collapsed="false">
      <c r="J137" s="0" t="n">
        <v>2000</v>
      </c>
      <c r="K137" s="12" t="n">
        <v>0.486523561286413</v>
      </c>
      <c r="L137" s="0" t="n">
        <v>2000</v>
      </c>
      <c r="M137" s="0" t="n">
        <v>0.666249746205342</v>
      </c>
      <c r="N137" s="0" t="n">
        <v>2000</v>
      </c>
      <c r="O137" s="0" t="n">
        <v>0.356037772066908</v>
      </c>
      <c r="P137" s="0" t="n">
        <v>2000</v>
      </c>
      <c r="Q137" s="0" t="n">
        <v>0.345934076575078</v>
      </c>
      <c r="R137" s="0" t="n">
        <v>2000</v>
      </c>
      <c r="S137" s="0" t="n">
        <v>0.394420391461787</v>
      </c>
      <c r="T137" s="0" t="n">
        <v>2000</v>
      </c>
      <c r="U137" s="0" t="n">
        <v>0.311646679288926</v>
      </c>
      <c r="V137" s="0" t="n">
        <v>3500</v>
      </c>
      <c r="W137" s="0" t="n">
        <v>0.26473517844787</v>
      </c>
    </row>
    <row r="138" customFormat="false" ht="15" hidden="false" customHeight="false" outlineLevel="0" collapsed="false">
      <c r="J138" s="0" t="n">
        <v>3000</v>
      </c>
      <c r="K138" s="12" t="n">
        <v>0.388696866944565</v>
      </c>
      <c r="L138" s="0" t="n">
        <v>3000</v>
      </c>
      <c r="M138" s="0" t="n">
        <v>0.499865422201411</v>
      </c>
      <c r="N138" s="0" t="n">
        <v>3000</v>
      </c>
      <c r="O138" s="0" t="n">
        <v>0.301706340798228</v>
      </c>
      <c r="P138" s="0" t="n">
        <v>3000</v>
      </c>
      <c r="Q138" s="0" t="n">
        <v>0.294970543803675</v>
      </c>
      <c r="R138" s="0" t="n">
        <v>3000</v>
      </c>
      <c r="S138" s="0" t="n">
        <v>0.318645852372374</v>
      </c>
      <c r="T138" s="0" t="n">
        <v>3000</v>
      </c>
      <c r="U138" s="0" t="n">
        <v>0.272112278946241</v>
      </c>
      <c r="V138" s="0" t="n">
        <v>4500</v>
      </c>
      <c r="W138" s="0" t="n">
        <v>0.243037755280243</v>
      </c>
    </row>
    <row r="139" customFormat="false" ht="15" hidden="false" customHeight="false" outlineLevel="0" collapsed="false">
      <c r="J139" s="0" t="n">
        <v>4000</v>
      </c>
      <c r="K139" s="12" t="n">
        <v>0.339783519773641</v>
      </c>
      <c r="L139" s="0" t="n">
        <v>4000</v>
      </c>
      <c r="M139" s="0" t="n">
        <v>0.416673260199445</v>
      </c>
      <c r="N139" s="0" t="n">
        <v>4000</v>
      </c>
      <c r="O139" s="0" t="n">
        <v>0.274540625163889</v>
      </c>
      <c r="P139" s="0" t="n">
        <v>4000</v>
      </c>
      <c r="Q139" s="0" t="n">
        <v>0.269488777417973</v>
      </c>
      <c r="R139" s="0" t="n">
        <v>4000</v>
      </c>
      <c r="S139" s="0" t="n">
        <v>0.280758582827668</v>
      </c>
      <c r="T139" s="0" t="n">
        <v>4000</v>
      </c>
      <c r="U139" s="0" t="n">
        <v>0.252345078774898</v>
      </c>
      <c r="V139" s="0" t="n">
        <v>5500</v>
      </c>
      <c r="W139" s="0" t="n">
        <v>0.229230304173571</v>
      </c>
    </row>
    <row r="140" customFormat="false" ht="15" hidden="false" customHeight="false" outlineLevel="0" collapsed="false">
      <c r="J140" s="0" t="n">
        <v>5000</v>
      </c>
      <c r="K140" s="12" t="n">
        <v>0.310435511471087</v>
      </c>
      <c r="L140" s="0" t="n">
        <v>5000</v>
      </c>
      <c r="M140" s="0" t="n">
        <v>0.366757962998266</v>
      </c>
      <c r="N140" s="0" t="n">
        <v>5000</v>
      </c>
      <c r="O140" s="0" t="n">
        <v>0.258241195783285</v>
      </c>
      <c r="P140" s="0" t="n">
        <v>5000</v>
      </c>
      <c r="Q140" s="0" t="n">
        <v>0.254199717586553</v>
      </c>
      <c r="R140" s="0" t="n">
        <v>5000</v>
      </c>
      <c r="S140" s="0" t="n">
        <v>0.258026221100844</v>
      </c>
      <c r="T140" s="0" t="n">
        <v>5000</v>
      </c>
      <c r="U140" s="0" t="n">
        <v>0.240484758672092</v>
      </c>
      <c r="V140" s="0" t="n">
        <v>6500</v>
      </c>
      <c r="W140" s="0" t="n">
        <v>0.21967129956126</v>
      </c>
    </row>
    <row r="141" customFormat="false" ht="15" hidden="false" customHeight="false" outlineLevel="0" collapsed="false">
      <c r="J141" s="0" t="n">
        <v>6000</v>
      </c>
      <c r="K141" s="12" t="n">
        <v>0.290870172602717</v>
      </c>
      <c r="L141" s="0" t="n">
        <v>6000</v>
      </c>
      <c r="M141" s="0" t="n">
        <v>0.33348109819748</v>
      </c>
      <c r="N141" s="0" t="n">
        <v>6000</v>
      </c>
      <c r="O141" s="0" t="n">
        <v>0.247374909529549</v>
      </c>
      <c r="P141" s="0" t="n">
        <v>6000</v>
      </c>
      <c r="Q141" s="0" t="n">
        <v>0.244007011032272</v>
      </c>
      <c r="R141" s="0" t="n">
        <v>6000</v>
      </c>
      <c r="S141" s="0" t="n">
        <v>0.242871313282961</v>
      </c>
      <c r="T141" s="0" t="n">
        <v>6000</v>
      </c>
      <c r="U141" s="0" t="n">
        <v>0.232577878603555</v>
      </c>
      <c r="V141" s="0" t="n">
        <v>7500</v>
      </c>
      <c r="W141" s="0" t="n">
        <v>0.213909707740141</v>
      </c>
    </row>
    <row r="142" customFormat="false" ht="15" hidden="false" customHeight="false" outlineLevel="0" collapsed="false">
      <c r="J142" s="0" t="n">
        <v>7000</v>
      </c>
      <c r="K142" s="12" t="n">
        <v>0.276894930553882</v>
      </c>
      <c r="L142" s="0" t="n">
        <v>7000</v>
      </c>
      <c r="M142" s="0" t="n">
        <v>0.309711909054061</v>
      </c>
      <c r="N142" s="0" t="n">
        <v>7000</v>
      </c>
      <c r="O142" s="0" t="n">
        <v>0.239613276491166</v>
      </c>
      <c r="P142" s="0" t="n">
        <v>7000</v>
      </c>
      <c r="Q142" s="0" t="n">
        <v>0.236726506350643</v>
      </c>
      <c r="R142" s="0" t="n">
        <v>7000</v>
      </c>
      <c r="S142" s="0" t="n">
        <v>0.232046379127331</v>
      </c>
      <c r="T142" s="0" t="n">
        <v>7000</v>
      </c>
      <c r="U142" s="0" t="n">
        <v>0.226930107126029</v>
      </c>
      <c r="V142" s="0" t="n">
        <v>8500</v>
      </c>
      <c r="W142" s="0" t="n">
        <v>0.213909707740141</v>
      </c>
    </row>
    <row r="143" customFormat="false" ht="15" hidden="false" customHeight="false" outlineLevel="0" collapsed="false">
      <c r="J143" s="0" t="n">
        <v>8000</v>
      </c>
      <c r="K143" s="12" t="n">
        <v>0.273448980459648</v>
      </c>
      <c r="L143" s="0" t="n">
        <v>8000</v>
      </c>
      <c r="M143" s="0" t="n">
        <v>0.303851013100889</v>
      </c>
      <c r="N143" s="0" t="n">
        <v>8000</v>
      </c>
      <c r="O143" s="0" t="n">
        <v>0.237699449166633</v>
      </c>
      <c r="P143" s="0" t="n">
        <v>8000</v>
      </c>
      <c r="Q143" s="0" t="n">
        <v>0.234931313415447</v>
      </c>
      <c r="R143" s="0" t="n">
        <v>8000</v>
      </c>
      <c r="S143" s="0" t="n">
        <v>0.229377217280737</v>
      </c>
      <c r="T143" s="0" t="n">
        <v>8000</v>
      </c>
      <c r="U143" s="0" t="n">
        <v>0.225537505939789</v>
      </c>
      <c r="V143" s="0" t="n">
        <v>9500</v>
      </c>
      <c r="W143" s="0" t="n">
        <v>0.213909707740141</v>
      </c>
    </row>
    <row r="144" customFormat="false" ht="15" hidden="false" customHeight="false" outlineLevel="0" collapsed="false">
      <c r="J144" s="0" t="n">
        <v>9000</v>
      </c>
      <c r="K144" s="12" t="n">
        <v>0.273448980459648</v>
      </c>
      <c r="L144" s="0" t="n">
        <v>9000</v>
      </c>
      <c r="M144" s="0" t="n">
        <v>0.303851013100889</v>
      </c>
      <c r="N144" s="0" t="n">
        <v>9000</v>
      </c>
      <c r="O144" s="0" t="n">
        <v>0.237699449166633</v>
      </c>
      <c r="P144" s="0" t="n">
        <v>9000</v>
      </c>
      <c r="Q144" s="0" t="n">
        <v>0.234931313415447</v>
      </c>
      <c r="R144" s="0" t="n">
        <v>9000</v>
      </c>
      <c r="S144" s="0" t="n">
        <v>0.229377217280737</v>
      </c>
      <c r="T144" s="0" t="n">
        <v>9000</v>
      </c>
      <c r="U144" s="0" t="n">
        <v>0.225537505939789</v>
      </c>
      <c r="V144" s="0" t="n">
        <v>10500</v>
      </c>
      <c r="W144" s="0" t="n">
        <v>0.213909707740141</v>
      </c>
    </row>
    <row r="146" customFormat="false" ht="15" hidden="false" customHeight="false" outlineLevel="0" collapsed="false">
      <c r="J146" s="0" t="str">
        <f aca="false">K132</f>
        <v>GWP</v>
      </c>
      <c r="K146" s="0" t="str">
        <f aca="false">K134</f>
        <v>NaNMC</v>
      </c>
      <c r="M146" s="0" t="str">
        <f aca="false">M134</f>
        <v>NaMVP</v>
      </c>
      <c r="O146" s="0" t="str">
        <f aca="false">O134</f>
        <v>NaMMO</v>
      </c>
      <c r="Q146" s="0" t="str">
        <f aca="false">Q134</f>
        <v>NaNMMT</v>
      </c>
      <c r="S146" s="0" t="str">
        <f aca="false">S134</f>
        <v>NaPBA</v>
      </c>
      <c r="U146" s="0" t="str">
        <f aca="false">U134</f>
        <v>LiNMC</v>
      </c>
      <c r="W146" s="0" t="str">
        <f aca="false">W134</f>
        <v>LiFP</v>
      </c>
    </row>
    <row r="147" customFormat="false" ht="15" hidden="false" customHeight="false" outlineLevel="0" collapsed="false">
      <c r="J147" s="70" t="n">
        <f aca="false" t="array" ref="J147:J147">INDEX(L123:L128,MATCH($K$132,$K$123:$K$128,0))</f>
        <v>0.0590531768739033</v>
      </c>
      <c r="K147" s="70" t="n">
        <v>10</v>
      </c>
      <c r="L147" s="70" t="n">
        <f aca="false" t="array" ref="L147:L147">INDEX(M123:M128,MATCH($K$132,$K$123:$K$128,0))</f>
        <v>0.0505565179019707</v>
      </c>
      <c r="M147" s="70" t="n">
        <v>10</v>
      </c>
      <c r="N147" s="70" t="n">
        <f aca="false" t="array" ref="N147:N147">INDEX(N123:N128,MATCH($K$132,$K$123:$K$128,0))</f>
        <v>0.0556025127604603</v>
      </c>
      <c r="O147" s="70" t="n">
        <v>10</v>
      </c>
      <c r="P147" s="70" t="n">
        <f aca="false" t="array" ref="P147:P147">INDEX(O123:O128,MATCH($K$132,$K$123:$K$128,0))</f>
        <v>0.0521603332566728</v>
      </c>
      <c r="Q147" s="70" t="n">
        <v>10</v>
      </c>
      <c r="R147" s="70" t="n">
        <f aca="false" t="array" ref="R147:R147">INDEX(P123:P128,MATCH($K$132,$K$123:$K$128,0))</f>
        <v>0.0489100469645462</v>
      </c>
      <c r="S147" s="70" t="n">
        <v>10</v>
      </c>
      <c r="T147" s="70" t="n">
        <f aca="false" t="array" ref="T147:T147">INDEX(Q123:Q128,MATCH($K$132,$K$123:$K$128,0))</f>
        <v>0.0482830366587457</v>
      </c>
      <c r="U147" s="0" t="n">
        <v>10</v>
      </c>
      <c r="V147" s="70" t="n">
        <f aca="false" t="array" ref="V147:V147">INDEX(R123:R128,MATCH($K$132,$K$123:$K$128,0))</f>
        <v>0.0420293489472047</v>
      </c>
      <c r="W147" s="0" t="n">
        <v>10</v>
      </c>
    </row>
    <row r="148" customFormat="false" ht="15" hidden="false" customHeight="false" outlineLevel="0" collapsed="false">
      <c r="J148" s="0" t="n">
        <v>1000</v>
      </c>
      <c r="K148" s="12" t="n">
        <v>0.123775316191265</v>
      </c>
      <c r="L148" s="0" t="n">
        <v>1000</v>
      </c>
      <c r="M148" s="0" t="n">
        <v>0.15924594789444</v>
      </c>
      <c r="N148" s="0" t="n">
        <v>1000</v>
      </c>
      <c r="O148" s="0" t="n">
        <v>0.109972659737493</v>
      </c>
      <c r="P148" s="0" t="n">
        <v>1000</v>
      </c>
      <c r="Q148" s="0" t="n">
        <v>0.0962039417223434</v>
      </c>
      <c r="R148" s="0" t="n">
        <v>1000</v>
      </c>
      <c r="S148" s="0" t="n">
        <v>0.147720651332469</v>
      </c>
      <c r="T148" s="0" t="n">
        <v>1000</v>
      </c>
      <c r="U148" s="0" t="n">
        <v>0.0806947553306351</v>
      </c>
      <c r="V148" s="0" t="n">
        <v>2500</v>
      </c>
      <c r="W148" s="0" t="n">
        <v>0.0592872738263668</v>
      </c>
    </row>
    <row r="149" customFormat="false" ht="15" hidden="false" customHeight="false" outlineLevel="0" collapsed="false">
      <c r="J149" s="0" t="n">
        <v>2000</v>
      </c>
      <c r="K149" s="12" t="n">
        <v>0.080627223313024</v>
      </c>
      <c r="L149" s="0" t="n">
        <v>2000</v>
      </c>
      <c r="M149" s="0" t="n">
        <v>0.0958437803988328</v>
      </c>
      <c r="N149" s="0" t="n">
        <v>2000</v>
      </c>
      <c r="O149" s="0" t="n">
        <v>0.073725895086138</v>
      </c>
      <c r="P149" s="0" t="n">
        <v>2000</v>
      </c>
      <c r="Q149" s="0" t="n">
        <v>0.066841536078563</v>
      </c>
      <c r="R149" s="0" t="n">
        <v>2000</v>
      </c>
      <c r="S149" s="0" t="n">
        <v>0.0900811321178472</v>
      </c>
      <c r="T149" s="0" t="n">
        <v>2000</v>
      </c>
      <c r="U149" s="0" t="n">
        <v>0.0590869428827088</v>
      </c>
      <c r="V149" s="0" t="n">
        <v>3500</v>
      </c>
      <c r="W149" s="0" t="n">
        <v>0.0516170849911836</v>
      </c>
    </row>
    <row r="150" customFormat="false" ht="15" hidden="false" customHeight="false" outlineLevel="0" collapsed="false">
      <c r="J150" s="0" t="n">
        <v>3000</v>
      </c>
      <c r="K150" s="12" t="n">
        <v>0.0662445256869435</v>
      </c>
      <c r="L150" s="0" t="n">
        <v>3000</v>
      </c>
      <c r="M150" s="0" t="n">
        <v>0.0747097245669638</v>
      </c>
      <c r="N150" s="0" t="n">
        <v>3000</v>
      </c>
      <c r="O150" s="0" t="n">
        <v>0.0616436402023528</v>
      </c>
      <c r="P150" s="0" t="n">
        <v>3000</v>
      </c>
      <c r="Q150" s="0" t="n">
        <v>0.0570540675306362</v>
      </c>
      <c r="R150" s="0" t="n">
        <v>3000</v>
      </c>
      <c r="S150" s="0" t="n">
        <v>0.0708679590463067</v>
      </c>
      <c r="T150" s="0" t="n">
        <v>3000</v>
      </c>
      <c r="U150" s="0" t="n">
        <v>0.0518843387334001</v>
      </c>
      <c r="V150" s="0" t="n">
        <v>4500</v>
      </c>
      <c r="W150" s="0" t="n">
        <v>0.0473558689716375</v>
      </c>
    </row>
    <row r="151" customFormat="false" ht="15" hidden="false" customHeight="false" outlineLevel="0" collapsed="false">
      <c r="J151" s="0" t="n">
        <v>4000</v>
      </c>
      <c r="K151" s="12" t="n">
        <v>0.0590531768739033</v>
      </c>
      <c r="L151" s="0" t="n">
        <v>4000</v>
      </c>
      <c r="M151" s="0" t="n">
        <v>0.0641426966510293</v>
      </c>
      <c r="N151" s="0" t="n">
        <v>4000</v>
      </c>
      <c r="O151" s="0" t="n">
        <v>0.0556025127604603</v>
      </c>
      <c r="P151" s="0" t="n">
        <v>4000</v>
      </c>
      <c r="Q151" s="0" t="n">
        <v>0.0521603332566728</v>
      </c>
      <c r="R151" s="0" t="n">
        <v>4000</v>
      </c>
      <c r="S151" s="0" t="n">
        <v>0.0612613725105365</v>
      </c>
      <c r="T151" s="0" t="n">
        <v>4000</v>
      </c>
      <c r="U151" s="0" t="n">
        <v>0.0482830366587457</v>
      </c>
      <c r="V151" s="0" t="n">
        <v>5500</v>
      </c>
      <c r="W151" s="0" t="n">
        <v>0.0446441860501081</v>
      </c>
    </row>
    <row r="152" customFormat="false" ht="15" hidden="false" customHeight="false" outlineLevel="0" collapsed="false">
      <c r="J152" s="0" t="n">
        <v>5000</v>
      </c>
      <c r="K152" s="12" t="n">
        <v>0.0547383675860791</v>
      </c>
      <c r="L152" s="0" t="n">
        <v>5000</v>
      </c>
      <c r="M152" s="0" t="n">
        <v>0.0578024799014686</v>
      </c>
      <c r="N152" s="0" t="n">
        <v>5000</v>
      </c>
      <c r="O152" s="0" t="n">
        <v>0.0519778362953247</v>
      </c>
      <c r="P152" s="0" t="n">
        <v>5000</v>
      </c>
      <c r="Q152" s="0" t="n">
        <v>0.0492240926922947</v>
      </c>
      <c r="R152" s="0" t="n">
        <v>5000</v>
      </c>
      <c r="S152" s="0" t="n">
        <v>0.0554974205890744</v>
      </c>
      <c r="T152" s="0" t="n">
        <v>5000</v>
      </c>
      <c r="U152" s="0" t="n">
        <v>0.0461222554139531</v>
      </c>
      <c r="V152" s="0" t="n">
        <v>6500</v>
      </c>
      <c r="W152" s="0" t="n">
        <v>0.0427668671044339</v>
      </c>
    </row>
    <row r="153" customFormat="false" ht="15" hidden="false" customHeight="false" outlineLevel="0" collapsed="false">
      <c r="J153" s="0" t="n">
        <v>6000</v>
      </c>
      <c r="K153" s="12" t="n">
        <v>0.0518618280608631</v>
      </c>
      <c r="L153" s="0" t="n">
        <v>6000</v>
      </c>
      <c r="M153" s="0" t="n">
        <v>0.0535756687350948</v>
      </c>
      <c r="N153" s="0" t="n">
        <v>6000</v>
      </c>
      <c r="O153" s="0" t="n">
        <v>0.0495613853185677</v>
      </c>
      <c r="P153" s="0" t="n">
        <v>6000</v>
      </c>
      <c r="Q153" s="0" t="n">
        <v>0.0472665989827094</v>
      </c>
      <c r="R153" s="0" t="n">
        <v>6000</v>
      </c>
      <c r="S153" s="0" t="n">
        <v>0.0516547859747663</v>
      </c>
      <c r="T153" s="0" t="n">
        <v>6000</v>
      </c>
      <c r="U153" s="0" t="n">
        <v>0.0446817345840913</v>
      </c>
      <c r="V153" s="0" t="n">
        <v>7500</v>
      </c>
      <c r="W153" s="0" t="n">
        <v>0.0416353323974522</v>
      </c>
    </row>
    <row r="154" customFormat="false" ht="15" hidden="false" customHeight="false" outlineLevel="0" collapsed="false">
      <c r="J154" s="0" t="n">
        <v>7000</v>
      </c>
      <c r="K154" s="12" t="n">
        <v>0.049807156971423</v>
      </c>
      <c r="L154" s="0" t="n">
        <v>7000</v>
      </c>
      <c r="M154" s="0" t="n">
        <v>0.0505565179019707</v>
      </c>
      <c r="N154" s="0" t="n">
        <v>7000</v>
      </c>
      <c r="O154" s="0" t="n">
        <v>0.0478353489065984</v>
      </c>
      <c r="P154" s="0" t="n">
        <v>7000</v>
      </c>
      <c r="Q154" s="0" t="n">
        <v>0.0458683891901484</v>
      </c>
      <c r="R154" s="0" t="n">
        <v>7000</v>
      </c>
      <c r="S154" s="0" t="n">
        <v>0.0489100469645462</v>
      </c>
      <c r="T154" s="0" t="n">
        <v>7000</v>
      </c>
      <c r="U154" s="0" t="n">
        <v>0.0436527911341901</v>
      </c>
      <c r="V154" s="0" t="n">
        <v>8500</v>
      </c>
      <c r="W154" s="0" t="n">
        <v>0.0416353323974522</v>
      </c>
    </row>
    <row r="155" customFormat="false" ht="15" hidden="false" customHeight="false" outlineLevel="0" collapsed="false">
      <c r="J155" s="0" t="n">
        <v>8000</v>
      </c>
      <c r="K155" s="12" t="n">
        <v>0.0493005257438898</v>
      </c>
      <c r="L155" s="0" t="n">
        <v>8000</v>
      </c>
      <c r="M155" s="0" t="n">
        <v>0.0498120697513373</v>
      </c>
      <c r="N155" s="0" t="n">
        <v>8000</v>
      </c>
      <c r="O155" s="0" t="n">
        <v>0.0474097508872087</v>
      </c>
      <c r="P155" s="0" t="n">
        <v>8000</v>
      </c>
      <c r="Q155" s="0" t="n">
        <v>0.0455236251317087</v>
      </c>
      <c r="R155" s="0" t="n">
        <v>8000</v>
      </c>
      <c r="S155" s="0" t="n">
        <v>0.0482332620031221</v>
      </c>
      <c r="T155" s="0" t="n">
        <v>8000</v>
      </c>
      <c r="U155" s="0" t="n">
        <v>0.0433990790506528</v>
      </c>
      <c r="V155" s="0" t="n">
        <v>9500</v>
      </c>
      <c r="W155" s="0" t="n">
        <v>0.0416353323974522</v>
      </c>
    </row>
    <row r="156" customFormat="false" ht="15" hidden="false" customHeight="false" outlineLevel="0" collapsed="false">
      <c r="J156" s="0" t="n">
        <v>9000</v>
      </c>
      <c r="K156" s="12" t="n">
        <v>0.0493005257438898</v>
      </c>
      <c r="L156" s="0" t="n">
        <v>9000</v>
      </c>
      <c r="M156" s="0" t="n">
        <v>0.0498120697513373</v>
      </c>
      <c r="N156" s="0" t="n">
        <v>9000</v>
      </c>
      <c r="O156" s="0" t="n">
        <v>0.0474097508872087</v>
      </c>
      <c r="P156" s="0" t="n">
        <v>9000</v>
      </c>
      <c r="Q156" s="0" t="n">
        <v>0.0455236251317087</v>
      </c>
      <c r="R156" s="0" t="n">
        <v>9000</v>
      </c>
      <c r="S156" s="0" t="n">
        <v>0.0482332620031221</v>
      </c>
      <c r="T156" s="0" t="n">
        <v>9000</v>
      </c>
      <c r="U156" s="0" t="n">
        <v>0.0433990790506528</v>
      </c>
      <c r="V156" s="0" t="n">
        <v>10500</v>
      </c>
      <c r="W156" s="0" t="n">
        <v>0.0416353323974522</v>
      </c>
    </row>
    <row r="157" customFormat="false" ht="15" hidden="false" customHeight="false" outlineLevel="0" collapsed="false">
      <c r="K157" s="12"/>
    </row>
    <row r="158" customFormat="false" ht="15" hidden="false" customHeight="false" outlineLevel="0" collapsed="false">
      <c r="J158" s="0" t="str">
        <f aca="false">L131</f>
        <v>Htox</v>
      </c>
      <c r="K158" s="0" t="str">
        <f aca="false">K146</f>
        <v>NaNMC</v>
      </c>
      <c r="M158" s="0" t="str">
        <f aca="false">M146</f>
        <v>NaMVP</v>
      </c>
      <c r="O158" s="0" t="str">
        <f aca="false">O146</f>
        <v>NaMMO</v>
      </c>
      <c r="Q158" s="0" t="str">
        <f aca="false">Q146</f>
        <v>NaNMMT</v>
      </c>
      <c r="S158" s="0" t="str">
        <f aca="false">S146</f>
        <v>NaPBA</v>
      </c>
      <c r="U158" s="0" t="str">
        <f aca="false">U146</f>
        <v>LiNMC</v>
      </c>
      <c r="W158" s="0" t="str">
        <f aca="false">W146</f>
        <v>LiFP</v>
      </c>
    </row>
    <row r="159" customFormat="false" ht="15" hidden="false" customHeight="false" outlineLevel="0" collapsed="false">
      <c r="J159" s="70" t="n">
        <f aca="false" t="array" ref="J159:J159">INDEX(L123:L128,MATCH($L$131,$K$123:$K$128,0))</f>
        <v>0.0295345297296666</v>
      </c>
      <c r="K159" s="70" t="n">
        <v>10</v>
      </c>
      <c r="L159" s="70" t="n">
        <f aca="false" t="array" ref="L159:L159">INDEX(M123:M128,MATCH($L$131,$K$123:$K$128,0))</f>
        <v>0.0509922162428233</v>
      </c>
      <c r="M159" s="70" t="n">
        <v>10</v>
      </c>
      <c r="N159" s="70" t="n">
        <f aca="false" t="array" ref="N159:N159">INDEX(N123:N128,MATCH($L$131,$K$123:$K$128,0))</f>
        <v>0.0208261321180618</v>
      </c>
      <c r="O159" s="70" t="n">
        <v>10</v>
      </c>
      <c r="P159" s="70" t="n">
        <f aca="false" t="array" ref="P159:P159">INDEX(O123:O128,MATCH($L$131,$K$123:$K$128,0))</f>
        <v>0.0207703889578617</v>
      </c>
      <c r="Q159" s="70" t="n">
        <v>10</v>
      </c>
      <c r="R159" s="70" t="n">
        <f aca="false" t="array" ref="R159:R159">INDEX(P123:P128,MATCH($L$131,$K$123:$K$128,0))</f>
        <v>0.0174324284254303</v>
      </c>
      <c r="S159" s="70" t="n">
        <v>10</v>
      </c>
      <c r="T159" s="70" t="n">
        <f aca="false" t="array" ref="T159:T159">INDEX(Q123:Q128,MATCH($L$131,$K$123:$K$128,0))</f>
        <v>0.0226736243138937</v>
      </c>
      <c r="U159" s="0" t="n">
        <v>10</v>
      </c>
      <c r="V159" s="70" t="n">
        <f aca="false" t="array" ref="V159:V159">INDEX(R123:R128,MATCH($L$131,$K$123:$K$128,0))</f>
        <v>0.0189536975220981</v>
      </c>
      <c r="W159" s="0" t="n">
        <v>10</v>
      </c>
    </row>
    <row r="160" customFormat="false" ht="15" hidden="false" customHeight="false" outlineLevel="0" collapsed="false">
      <c r="J160" s="0" t="n">
        <v>1000</v>
      </c>
      <c r="K160" s="12" t="n">
        <v>0.0726708754404057</v>
      </c>
      <c r="L160" s="0" t="n">
        <v>1000</v>
      </c>
      <c r="M160" s="0" t="n">
        <v>0.278233404022344</v>
      </c>
      <c r="N160" s="0" t="n">
        <v>1000</v>
      </c>
      <c r="O160" s="0" t="n">
        <v>0.0378372849939865</v>
      </c>
      <c r="P160" s="0" t="n">
        <v>1000</v>
      </c>
      <c r="Q160" s="0" t="n">
        <v>0.0376143123531858</v>
      </c>
      <c r="R160" s="0" t="n">
        <v>1000</v>
      </c>
      <c r="S160" s="0" t="n">
        <v>0.043314889300593</v>
      </c>
      <c r="T160" s="0" t="n">
        <v>1000</v>
      </c>
      <c r="U160" s="0" t="n">
        <v>0.0452272537773139</v>
      </c>
      <c r="V160" s="0" t="n">
        <v>2500</v>
      </c>
      <c r="W160" s="0" t="n">
        <v>0.0294567201586488</v>
      </c>
    </row>
    <row r="161" customFormat="false" ht="15" hidden="false" customHeight="false" outlineLevel="0" collapsed="false">
      <c r="J161" s="0" t="n">
        <v>2000</v>
      </c>
      <c r="K161" s="12" t="n">
        <v>0.0439133116332463</v>
      </c>
      <c r="L161" s="0" t="n">
        <v>2000</v>
      </c>
      <c r="M161" s="0" t="n">
        <v>0.14567604448429</v>
      </c>
      <c r="N161" s="0" t="n">
        <v>2000</v>
      </c>
      <c r="O161" s="0" t="n">
        <v>0.0264965164100367</v>
      </c>
      <c r="P161" s="0" t="n">
        <v>2000</v>
      </c>
      <c r="Q161" s="0" t="n">
        <v>0.0263850300896364</v>
      </c>
      <c r="R161" s="0" t="n">
        <v>2000</v>
      </c>
      <c r="S161" s="0" t="n">
        <v>0.0282167871234148</v>
      </c>
      <c r="T161" s="0" t="n">
        <v>2000</v>
      </c>
      <c r="U161" s="0" t="n">
        <v>0.0301915008017004</v>
      </c>
      <c r="V161" s="0" t="n">
        <v>3500</v>
      </c>
      <c r="W161" s="0" t="n">
        <v>0.0247887100979596</v>
      </c>
    </row>
    <row r="162" customFormat="false" ht="15" hidden="false" customHeight="false" outlineLevel="0" collapsed="false">
      <c r="J162" s="0" t="n">
        <v>3000</v>
      </c>
      <c r="K162" s="12" t="n">
        <v>0.0343274570308599</v>
      </c>
      <c r="L162" s="0" t="n">
        <v>3000</v>
      </c>
      <c r="M162" s="0" t="n">
        <v>0.101490257971606</v>
      </c>
      <c r="N162" s="0" t="n">
        <v>3000</v>
      </c>
      <c r="O162" s="0" t="n">
        <v>0.0227162602153868</v>
      </c>
      <c r="P162" s="0" t="n">
        <v>3000</v>
      </c>
      <c r="Q162" s="0" t="n">
        <v>0.0226419360017866</v>
      </c>
      <c r="R162" s="0" t="n">
        <v>3000</v>
      </c>
      <c r="S162" s="0" t="n">
        <v>0.0231840863976887</v>
      </c>
      <c r="T162" s="0" t="n">
        <v>3000</v>
      </c>
      <c r="U162" s="0" t="n">
        <v>0.0251795831431626</v>
      </c>
      <c r="V162" s="0" t="n">
        <v>4500</v>
      </c>
      <c r="W162" s="0" t="n">
        <v>0.0221953711753545</v>
      </c>
    </row>
    <row r="163" customFormat="false" ht="15" hidden="false" customHeight="false" outlineLevel="0" collapsed="false">
      <c r="J163" s="0" t="n">
        <v>4000</v>
      </c>
      <c r="K163" s="12" t="n">
        <v>0.0295345297296666</v>
      </c>
      <c r="L163" s="0" t="n">
        <v>4000</v>
      </c>
      <c r="M163" s="0" t="n">
        <v>0.0793973647152633</v>
      </c>
      <c r="N163" s="0" t="n">
        <v>4000</v>
      </c>
      <c r="O163" s="0" t="n">
        <v>0.0208261321180618</v>
      </c>
      <c r="P163" s="0" t="n">
        <v>4000</v>
      </c>
      <c r="Q163" s="0" t="n">
        <v>0.0207703889578617</v>
      </c>
      <c r="R163" s="0" t="n">
        <v>4000</v>
      </c>
      <c r="S163" s="0" t="n">
        <v>0.0206677360348257</v>
      </c>
      <c r="T163" s="0" t="n">
        <v>4000</v>
      </c>
      <c r="U163" s="0" t="n">
        <v>0.0226736243138937</v>
      </c>
      <c r="V163" s="0" t="n">
        <v>5500</v>
      </c>
      <c r="W163" s="0" t="n">
        <v>0.0205450645882421</v>
      </c>
    </row>
    <row r="164" customFormat="false" ht="15" hidden="false" customHeight="false" outlineLevel="0" collapsed="false">
      <c r="J164" s="0" t="n">
        <v>5000</v>
      </c>
      <c r="K164" s="12" t="n">
        <v>0.0266587733489507</v>
      </c>
      <c r="L164" s="0" t="n">
        <v>5000</v>
      </c>
      <c r="M164" s="0" t="n">
        <v>0.066141628761458</v>
      </c>
      <c r="N164" s="0" t="n">
        <v>5000</v>
      </c>
      <c r="O164" s="0" t="n">
        <v>0.0196920552596669</v>
      </c>
      <c r="P164" s="0" t="n">
        <v>5000</v>
      </c>
      <c r="Q164" s="0" t="n">
        <v>0.0196474607315067</v>
      </c>
      <c r="R164" s="0" t="n">
        <v>5000</v>
      </c>
      <c r="S164" s="0" t="n">
        <v>0.0191579258171078</v>
      </c>
      <c r="T164" s="0" t="n">
        <v>5000</v>
      </c>
      <c r="U164" s="0" t="n">
        <v>0.0211700490163323</v>
      </c>
      <c r="V164" s="0" t="n">
        <v>6500</v>
      </c>
      <c r="W164" s="0" t="n">
        <v>0.0194025446433182</v>
      </c>
    </row>
    <row r="165" customFormat="false" ht="15" hidden="false" customHeight="false" outlineLevel="0" collapsed="false">
      <c r="J165" s="0" t="n">
        <v>6000</v>
      </c>
      <c r="K165" s="12" t="n">
        <v>0.0247416024284734</v>
      </c>
      <c r="L165" s="0" t="n">
        <v>6000</v>
      </c>
      <c r="M165" s="0" t="n">
        <v>0.057304471458921</v>
      </c>
      <c r="N165" s="0" t="n">
        <v>6000</v>
      </c>
      <c r="O165" s="0" t="n">
        <v>0.0189360040207369</v>
      </c>
      <c r="P165" s="0" t="n">
        <v>6000</v>
      </c>
      <c r="Q165" s="0" t="n">
        <v>0.0188988419139368</v>
      </c>
      <c r="R165" s="0" t="n">
        <v>6000</v>
      </c>
      <c r="S165" s="0" t="n">
        <v>0.0181513856719626</v>
      </c>
      <c r="T165" s="0" t="n">
        <v>6000</v>
      </c>
      <c r="U165" s="0" t="n">
        <v>0.0201676654846248</v>
      </c>
      <c r="V165" s="0" t="n">
        <v>7500</v>
      </c>
      <c r="W165" s="0" t="n">
        <v>0.0187139024847339</v>
      </c>
    </row>
    <row r="166" customFormat="false" ht="15" hidden="false" customHeight="false" outlineLevel="0" collapsed="false">
      <c r="J166" s="0" t="n">
        <v>7000</v>
      </c>
      <c r="K166" s="12" t="n">
        <v>0.0233721946281325</v>
      </c>
      <c r="L166" s="0" t="n">
        <v>7000</v>
      </c>
      <c r="M166" s="0" t="n">
        <v>0.0509922162428233</v>
      </c>
      <c r="N166" s="0" t="n">
        <v>7000</v>
      </c>
      <c r="O166" s="0" t="n">
        <v>0.0183959674215012</v>
      </c>
      <c r="P166" s="0" t="n">
        <v>7000</v>
      </c>
      <c r="Q166" s="0" t="n">
        <v>0.0183641141871011</v>
      </c>
      <c r="R166" s="0" t="n">
        <v>7000</v>
      </c>
      <c r="S166" s="0" t="n">
        <v>0.0174324284254303</v>
      </c>
      <c r="T166" s="0" t="n">
        <v>7000</v>
      </c>
      <c r="U166" s="0" t="n">
        <v>0.0194516772476908</v>
      </c>
      <c r="V166" s="0" t="n">
        <v>8500</v>
      </c>
      <c r="W166" s="0" t="n">
        <v>0.0187139024847339</v>
      </c>
    </row>
    <row r="167" customFormat="false" ht="15" hidden="false" customHeight="false" outlineLevel="0" collapsed="false">
      <c r="J167" s="0" t="n">
        <v>8000</v>
      </c>
      <c r="K167" s="12" t="n">
        <v>0.0230345324307881</v>
      </c>
      <c r="L167" s="0" t="n">
        <v>8000</v>
      </c>
      <c r="M167" s="0" t="n">
        <v>0.0494357697511827</v>
      </c>
      <c r="N167" s="0" t="n">
        <v>8000</v>
      </c>
      <c r="O167" s="0" t="n">
        <v>0.0182628077121006</v>
      </c>
      <c r="P167" s="0" t="n">
        <v>8000</v>
      </c>
      <c r="Q167" s="0" t="n">
        <v>0.0182322635147306</v>
      </c>
      <c r="R167" s="0" t="n">
        <v>8000</v>
      </c>
      <c r="S167" s="0" t="n">
        <v>0.0172551512961484</v>
      </c>
      <c r="T167" s="0" t="n">
        <v>8000</v>
      </c>
      <c r="U167" s="0" t="n">
        <v>0.0192751322029673</v>
      </c>
      <c r="V167" s="0" t="n">
        <v>9500</v>
      </c>
      <c r="W167" s="0" t="n">
        <v>0.0187139024847339</v>
      </c>
    </row>
    <row r="168" customFormat="false" ht="15" hidden="false" customHeight="false" outlineLevel="0" collapsed="false">
      <c r="J168" s="0" t="n">
        <v>9000</v>
      </c>
      <c r="K168" s="12" t="n">
        <v>0.0230345324307881</v>
      </c>
      <c r="L168" s="0" t="n">
        <v>9000</v>
      </c>
      <c r="M168" s="0" t="n">
        <v>0.0494357697511827</v>
      </c>
      <c r="N168" s="0" t="n">
        <v>9000</v>
      </c>
      <c r="O168" s="0" t="n">
        <v>0.0182628077121006</v>
      </c>
      <c r="P168" s="0" t="n">
        <v>9000</v>
      </c>
      <c r="Q168" s="0" t="n">
        <v>0.0182322635147306</v>
      </c>
      <c r="R168" s="0" t="n">
        <v>9000</v>
      </c>
      <c r="S168" s="0" t="n">
        <v>0.0172551512961484</v>
      </c>
      <c r="T168" s="0" t="n">
        <v>9000</v>
      </c>
      <c r="U168" s="0" t="n">
        <v>0.0192751322029673</v>
      </c>
      <c r="V168" s="0" t="n">
        <v>10500</v>
      </c>
      <c r="W168" s="0" t="n">
        <v>0.0187139024847339</v>
      </c>
    </row>
    <row r="169" customFormat="false" ht="15" hidden="false" customHeight="false" outlineLevel="0" collapsed="false">
      <c r="K169" s="12"/>
    </row>
    <row r="170" customFormat="false" ht="15" hidden="false" customHeight="false" outlineLevel="0" collapsed="false">
      <c r="J170" s="0" t="str">
        <f aca="false">L132</f>
        <v>RDP</v>
      </c>
      <c r="K170" s="0" t="str">
        <f aca="false">K158</f>
        <v>NaNMC</v>
      </c>
      <c r="M170" s="0" t="str">
        <f aca="false">M158</f>
        <v>NaMVP</v>
      </c>
      <c r="O170" s="0" t="str">
        <f aca="false">O158</f>
        <v>NaMMO</v>
      </c>
      <c r="Q170" s="0" t="str">
        <f aca="false">Q158</f>
        <v>NaNMMT</v>
      </c>
      <c r="S170" s="0" t="str">
        <f aca="false">S158</f>
        <v>NaPBA</v>
      </c>
      <c r="U170" s="0" t="str">
        <f aca="false">U158</f>
        <v>LiNMC</v>
      </c>
      <c r="W170" s="0" t="str">
        <f aca="false">W158</f>
        <v>LiFP</v>
      </c>
    </row>
    <row r="171" customFormat="false" ht="15" hidden="false" customHeight="false" outlineLevel="0" collapsed="false">
      <c r="J171" s="70" t="n">
        <f aca="false" t="array" ref="J171:J171">INDEX(L123:L128,MATCH($L$132,$K$123:$K$128,0))</f>
        <v>0.00341860597475084</v>
      </c>
      <c r="K171" s="70" t="n">
        <v>10</v>
      </c>
      <c r="L171" s="70" t="n">
        <f aca="false" t="array" ref="L171:L171">INDEX(M123:M128,MATCH($L$132,$K$123:$K$128,0))</f>
        <v>0.00111611516221831</v>
      </c>
      <c r="M171" s="70" t="n">
        <v>10</v>
      </c>
      <c r="N171" s="70" t="n">
        <f aca="false" t="array" ref="N171:N171">INDEX(N123:N128,MATCH($L$132,$K$123:$K$128,0))</f>
        <v>0.000855230756044954</v>
      </c>
      <c r="O171" s="70" t="n">
        <v>10</v>
      </c>
      <c r="P171" s="70" t="n">
        <f aca="false" t="array" ref="P171:P171">INDEX(O123:O128,MATCH($L$132,$K$123:$K$128,0))</f>
        <v>0.00145152188154267</v>
      </c>
      <c r="Q171" s="70" t="n">
        <v>10</v>
      </c>
      <c r="R171" s="70" t="n">
        <f aca="false" t="array" ref="R171:R171">INDEX(P123:P128,MATCH($L$132,$K$123:$K$128,0))</f>
        <v>0.000719713455964909</v>
      </c>
      <c r="S171" s="70" t="n">
        <v>10</v>
      </c>
      <c r="T171" s="70" t="n">
        <f aca="false" t="array" ref="T171:T171">INDEX(Q123:Q128,MATCH($L$132,$K$123:$K$128,0))</f>
        <v>0.00095404843896111</v>
      </c>
      <c r="U171" s="0" t="n">
        <v>10</v>
      </c>
      <c r="V171" s="70" t="n">
        <f aca="false" t="array" ref="V171:V171">INDEX(R123:R128,MATCH($L$132,$K$123:$K$128,0))</f>
        <v>0.00154166926855013</v>
      </c>
      <c r="W171" s="0" t="n">
        <v>10</v>
      </c>
    </row>
    <row r="172" customFormat="false" ht="15" hidden="false" customHeight="false" outlineLevel="0" collapsed="false">
      <c r="J172" s="0" t="n">
        <v>1000</v>
      </c>
      <c r="K172" s="12" t="n">
        <v>0.0128262952033512</v>
      </c>
      <c r="L172" s="0" t="n">
        <v>1000</v>
      </c>
      <c r="M172" s="0" t="n">
        <v>0.00634454032907656</v>
      </c>
      <c r="N172" s="0" t="n">
        <v>1000</v>
      </c>
      <c r="O172" s="0" t="n">
        <v>0.00257279432852764</v>
      </c>
      <c r="P172" s="0" t="n">
        <v>1000</v>
      </c>
      <c r="Q172" s="0" t="n">
        <v>0.00495795883051849</v>
      </c>
      <c r="R172" s="0" t="n">
        <v>1000</v>
      </c>
      <c r="S172" s="0" t="n">
        <v>0.00356972838530275</v>
      </c>
      <c r="T172" s="0" t="n">
        <v>1000</v>
      </c>
      <c r="U172" s="0" t="n">
        <v>0.00296806506019227</v>
      </c>
      <c r="V172" s="0" t="n">
        <v>2500</v>
      </c>
      <c r="W172" s="0" t="n">
        <v>0.00387619421000488</v>
      </c>
    </row>
    <row r="173" customFormat="false" ht="15" hidden="false" customHeight="false" outlineLevel="0" collapsed="false">
      <c r="J173" s="0" t="n">
        <v>2000</v>
      </c>
      <c r="K173" s="12" t="n">
        <v>0.0065545023842843</v>
      </c>
      <c r="L173" s="0" t="n">
        <v>2000</v>
      </c>
      <c r="M173" s="0" t="n">
        <v>0.00329462564840925</v>
      </c>
      <c r="N173" s="0" t="n">
        <v>2000</v>
      </c>
      <c r="O173" s="0" t="n">
        <v>0.00142775194687252</v>
      </c>
      <c r="P173" s="0" t="n">
        <v>2000</v>
      </c>
      <c r="Q173" s="0" t="n">
        <v>0.00262033419786794</v>
      </c>
      <c r="R173" s="0" t="n">
        <v>2000</v>
      </c>
      <c r="S173" s="0" t="n">
        <v>0.00190721967652234</v>
      </c>
      <c r="T173" s="0" t="n">
        <v>2000</v>
      </c>
      <c r="U173" s="0" t="n">
        <v>0.00162538731270483</v>
      </c>
      <c r="V173" s="0" t="n">
        <v>3500</v>
      </c>
      <c r="W173" s="0" t="n">
        <v>0.00283862756935833</v>
      </c>
    </row>
    <row r="174" customFormat="false" ht="15" hidden="false" customHeight="false" outlineLevel="0" collapsed="false">
      <c r="J174" s="0" t="n">
        <v>3000</v>
      </c>
      <c r="K174" s="12" t="n">
        <v>0.00446390477792866</v>
      </c>
      <c r="L174" s="0" t="n">
        <v>3000</v>
      </c>
      <c r="M174" s="0" t="n">
        <v>0.00227798742152014</v>
      </c>
      <c r="N174" s="0" t="n">
        <v>3000</v>
      </c>
      <c r="O174" s="0" t="n">
        <v>0.00104607115298748</v>
      </c>
      <c r="P174" s="0" t="n">
        <v>3000</v>
      </c>
      <c r="Q174" s="0" t="n">
        <v>0.00184112598698442</v>
      </c>
      <c r="R174" s="0" t="n">
        <v>3000</v>
      </c>
      <c r="S174" s="0" t="n">
        <v>0.00135305010692887</v>
      </c>
      <c r="T174" s="0" t="n">
        <v>3000</v>
      </c>
      <c r="U174" s="0" t="n">
        <v>0.00117782806354235</v>
      </c>
      <c r="V174" s="0" t="n">
        <v>4500</v>
      </c>
      <c r="W174" s="0" t="n">
        <v>0.00226220165788802</v>
      </c>
    </row>
    <row r="175" customFormat="false" ht="15" hidden="false" customHeight="false" outlineLevel="0" collapsed="false">
      <c r="J175" s="0" t="n">
        <v>4000</v>
      </c>
      <c r="K175" s="12" t="n">
        <v>0.00341860597475084</v>
      </c>
      <c r="L175" s="0" t="n">
        <v>4000</v>
      </c>
      <c r="M175" s="0" t="n">
        <v>0.00176966830807559</v>
      </c>
      <c r="N175" s="0" t="n">
        <v>4000</v>
      </c>
      <c r="O175" s="0" t="n">
        <v>0.000855230756044954</v>
      </c>
      <c r="P175" s="0" t="n">
        <v>4000</v>
      </c>
      <c r="Q175" s="0" t="n">
        <v>0.00145152188154267</v>
      </c>
      <c r="R175" s="0" t="n">
        <v>4000</v>
      </c>
      <c r="S175" s="0" t="n">
        <v>0.00107596532213214</v>
      </c>
      <c r="T175" s="0" t="n">
        <v>4000</v>
      </c>
      <c r="U175" s="0" t="n">
        <v>0.00095404843896111</v>
      </c>
      <c r="V175" s="0" t="n">
        <v>5500</v>
      </c>
      <c r="W175" s="0" t="n">
        <v>0.00189538516877055</v>
      </c>
    </row>
    <row r="176" customFormat="false" ht="15" hidden="false" customHeight="false" outlineLevel="0" collapsed="false">
      <c r="J176" s="0" t="n">
        <v>5000</v>
      </c>
      <c r="K176" s="12" t="n">
        <v>0.00279142669284415</v>
      </c>
      <c r="L176" s="0" t="n">
        <v>5000</v>
      </c>
      <c r="M176" s="0" t="n">
        <v>0.00146467684000886</v>
      </c>
      <c r="N176" s="0" t="n">
        <v>5000</v>
      </c>
      <c r="O176" s="0" t="n">
        <v>0.000740726517879442</v>
      </c>
      <c r="P176" s="0" t="n">
        <v>5000</v>
      </c>
      <c r="Q176" s="0" t="n">
        <v>0.00121775941827761</v>
      </c>
      <c r="R176" s="0" t="n">
        <v>5000</v>
      </c>
      <c r="S176" s="0" t="n">
        <v>0.000909714451254098</v>
      </c>
      <c r="T176" s="0" t="n">
        <v>5000</v>
      </c>
      <c r="U176" s="0" t="n">
        <v>0.000819780664212366</v>
      </c>
      <c r="V176" s="0" t="n">
        <v>6500</v>
      </c>
      <c r="W176" s="0" t="n">
        <v>0.00164143529168922</v>
      </c>
    </row>
    <row r="177" customFormat="false" ht="15" hidden="false" customHeight="false" outlineLevel="0" collapsed="false">
      <c r="J177" s="0" t="n">
        <v>6000</v>
      </c>
      <c r="K177" s="12" t="n">
        <v>0.00237330717157303</v>
      </c>
      <c r="L177" s="0" t="n">
        <v>6000</v>
      </c>
      <c r="M177" s="0" t="n">
        <v>0.00126134919463104</v>
      </c>
      <c r="N177" s="0" t="n">
        <v>6000</v>
      </c>
      <c r="O177" s="0" t="n">
        <v>0.000664390359102433</v>
      </c>
      <c r="P177" s="0" t="n">
        <v>6000</v>
      </c>
      <c r="Q177" s="0" t="n">
        <v>0.00106191777610091</v>
      </c>
      <c r="R177" s="0" t="n">
        <v>6000</v>
      </c>
      <c r="S177" s="0" t="n">
        <v>0.000798880537335404</v>
      </c>
      <c r="T177" s="0" t="n">
        <v>6000</v>
      </c>
      <c r="U177" s="0" t="n">
        <v>0.00073026881437987</v>
      </c>
      <c r="V177" s="0" t="n">
        <v>7500</v>
      </c>
      <c r="W177" s="0" t="n">
        <v>0.00148836961235253</v>
      </c>
    </row>
    <row r="178" customFormat="false" ht="15" hidden="false" customHeight="false" outlineLevel="0" collapsed="false">
      <c r="J178" s="0" t="n">
        <v>7000</v>
      </c>
      <c r="K178" s="12" t="n">
        <v>0.00207465037066508</v>
      </c>
      <c r="L178" s="0" t="n">
        <v>7000</v>
      </c>
      <c r="M178" s="0" t="n">
        <v>0.00111611516221831</v>
      </c>
      <c r="N178" s="0" t="n">
        <v>7000</v>
      </c>
      <c r="O178" s="0" t="n">
        <v>0.00060986453140457</v>
      </c>
      <c r="P178" s="0" t="n">
        <v>7000</v>
      </c>
      <c r="Q178" s="0" t="n">
        <v>0.000950602317403262</v>
      </c>
      <c r="R178" s="0" t="n">
        <v>7000</v>
      </c>
      <c r="S178" s="0" t="n">
        <v>0.000719713455964909</v>
      </c>
      <c r="T178" s="0" t="n">
        <v>7000</v>
      </c>
      <c r="U178" s="0" t="n">
        <v>0.000666331778785231</v>
      </c>
      <c r="V178" s="0" t="n">
        <v>8500</v>
      </c>
      <c r="W178" s="0" t="n">
        <v>0.00148836961235253</v>
      </c>
    </row>
    <row r="179" customFormat="false" ht="15" hidden="false" customHeight="false" outlineLevel="0" collapsed="false">
      <c r="J179" s="0" t="n">
        <v>8000</v>
      </c>
      <c r="K179" s="12" t="n">
        <v>0.00200100896770148</v>
      </c>
      <c r="L179" s="0" t="n">
        <v>8000</v>
      </c>
      <c r="M179" s="0" t="n">
        <v>0.00108030403093846</v>
      </c>
      <c r="N179" s="0" t="n">
        <v>8000</v>
      </c>
      <c r="O179" s="0" t="n">
        <v>0.000596419806766741</v>
      </c>
      <c r="P179" s="0" t="n">
        <v>8000</v>
      </c>
      <c r="Q179" s="0" t="n">
        <v>0.000923154670053158</v>
      </c>
      <c r="R179" s="0" t="n">
        <v>8000</v>
      </c>
      <c r="S179" s="0" t="n">
        <v>0.000700192805763965</v>
      </c>
      <c r="T179" s="0" t="n">
        <v>8000</v>
      </c>
      <c r="U179" s="0" t="n">
        <v>0.000650566482337237</v>
      </c>
      <c r="V179" s="0" t="n">
        <v>9500</v>
      </c>
      <c r="W179" s="0" t="n">
        <v>0.00148836961235253</v>
      </c>
    </row>
    <row r="180" customFormat="false" ht="15" hidden="false" customHeight="false" outlineLevel="0" collapsed="false">
      <c r="J180" s="0" t="n">
        <v>9000</v>
      </c>
      <c r="K180" s="12" t="n">
        <v>0.00200100896770148</v>
      </c>
      <c r="L180" s="0" t="n">
        <v>9000</v>
      </c>
      <c r="M180" s="0" t="n">
        <v>0.00108030403093846</v>
      </c>
      <c r="N180" s="0" t="n">
        <v>9000</v>
      </c>
      <c r="O180" s="0" t="n">
        <v>0.000596419806766741</v>
      </c>
      <c r="P180" s="0" t="n">
        <v>9000</v>
      </c>
      <c r="Q180" s="0" t="n">
        <v>0.000923154670053158</v>
      </c>
      <c r="R180" s="0" t="n">
        <v>9000</v>
      </c>
      <c r="S180" s="0" t="n">
        <v>0.000700192805763965</v>
      </c>
      <c r="T180" s="0" t="n">
        <v>9000</v>
      </c>
      <c r="U180" s="0" t="n">
        <v>0.000650566482337237</v>
      </c>
      <c r="V180" s="0" t="n">
        <v>10500</v>
      </c>
      <c r="W180" s="0" t="n">
        <v>0.00148836961235253</v>
      </c>
    </row>
    <row r="181" customFormat="false" ht="15" hidden="false" customHeight="false" outlineLevel="0" collapsed="false">
      <c r="K181" s="12"/>
    </row>
    <row r="183" customFormat="false" ht="15" hidden="false" customHeight="false" outlineLevel="0" collapsed="false">
      <c r="J183" s="0" t="s">
        <v>346</v>
      </c>
      <c r="K183" s="0" t="s">
        <v>280</v>
      </c>
    </row>
    <row r="184" customFormat="false" ht="15" hidden="false" customHeight="false" outlineLevel="0" collapsed="false">
      <c r="J184" s="0" t="str">
        <f aca="false">K131</f>
        <v>AP</v>
      </c>
      <c r="K184" s="0" t="str">
        <f aca="false">K146</f>
        <v>NaNMC</v>
      </c>
      <c r="M184" s="0" t="str">
        <f aca="false">M146</f>
        <v>NaMVP</v>
      </c>
      <c r="O184" s="0" t="str">
        <f aca="false">O146</f>
        <v>NaMMO</v>
      </c>
      <c r="Q184" s="0" t="str">
        <f aca="false">Q146</f>
        <v>NaNMMT</v>
      </c>
      <c r="S184" s="0" t="str">
        <f aca="false">S146</f>
        <v>NaPBA</v>
      </c>
      <c r="U184" s="0" t="str">
        <f aca="false">U146</f>
        <v>LiNMC</v>
      </c>
      <c r="W184" s="0" t="str">
        <f aca="false">W146</f>
        <v>LiFP</v>
      </c>
    </row>
    <row r="185" customFormat="false" ht="15" hidden="false" customHeight="false" outlineLevel="0" collapsed="false">
      <c r="J185" s="70" t="n">
        <f aca="false" t="array" ref="J185:J185">INDEX(L123:L128,MATCH(K131,K123:K128,0))</f>
        <v>0.339783519773641</v>
      </c>
      <c r="K185" s="0" t="n">
        <v>10</v>
      </c>
      <c r="L185" s="70" t="n">
        <f aca="false" t="array" ref="L185:L185">INDEX(M123:M128,MATCH($K$131,$K$123:$K$128,0))</f>
        <v>0.309711909054061</v>
      </c>
      <c r="M185" s="0" t="n">
        <v>10</v>
      </c>
      <c r="N185" s="70" t="n">
        <f aca="false" t="array" ref="N185:N185">INDEX(N123:N128,MATCH($K$131,$K$123:$K$128,0))</f>
        <v>0.274540625163889</v>
      </c>
      <c r="O185" s="0" t="n">
        <v>10</v>
      </c>
      <c r="P185" s="70" t="n">
        <f aca="false" t="array" ref="P185:P185">INDEX(O123:O128,MATCH($K$131,$K$123:$K$128,0))</f>
        <v>0.269488777417973</v>
      </c>
      <c r="Q185" s="0" t="n">
        <v>10</v>
      </c>
      <c r="R185" s="70" t="n">
        <f aca="false" t="array" ref="R185:R185">INDEX(P123:P128,MATCH($K$131,$K$123:$K$128,0))</f>
        <v>0.232046379127331</v>
      </c>
      <c r="S185" s="0" t="n">
        <v>10</v>
      </c>
      <c r="T185" s="70" t="n">
        <f aca="false" t="array" ref="T185:T185">INDEX(Q123:Q128,MATCH($K$131,$K$123:$K$128,0))</f>
        <v>0.252345078774898</v>
      </c>
      <c r="U185" s="0" t="n">
        <v>10</v>
      </c>
      <c r="V185" s="70" t="n">
        <f aca="false" t="array" ref="V185:V185">INDEX(R123:R128,MATCH($K$131,$K$123:$K$128,0))</f>
        <v>0.215915976320709</v>
      </c>
      <c r="W185" s="0" t="n">
        <v>10</v>
      </c>
    </row>
    <row r="186" customFormat="false" ht="15" hidden="false" customHeight="false" outlineLevel="0" collapsed="false">
      <c r="J186" s="0" t="n">
        <v>0.9</v>
      </c>
      <c r="K186" s="0" t="n">
        <v>0.393406708179439</v>
      </c>
      <c r="L186" s="0" t="n">
        <v>0.9</v>
      </c>
      <c r="M186" s="0" t="n">
        <v>0.389281801527179</v>
      </c>
      <c r="N186" s="0" t="n">
        <v>0.9</v>
      </c>
      <c r="O186" s="0" t="n">
        <v>0.328163813569686</v>
      </c>
      <c r="P186" s="0" t="n">
        <v>0.9</v>
      </c>
      <c r="Q186" s="0" t="n">
        <v>0.323111965823771</v>
      </c>
      <c r="R186" s="0" t="n">
        <v>0.9</v>
      </c>
      <c r="S186" s="0" t="n">
        <v>0.311616271600449</v>
      </c>
      <c r="T186" s="0" t="n">
        <v>0.9</v>
      </c>
      <c r="U186" s="0" t="n">
        <v>0.305968267180695</v>
      </c>
      <c r="V186" s="0" t="n">
        <v>0.9</v>
      </c>
      <c r="W186" s="0" t="n">
        <v>0.295485868793827</v>
      </c>
    </row>
    <row r="187" customFormat="false" ht="15" hidden="false" customHeight="false" outlineLevel="0" collapsed="false">
      <c r="J187" s="0" t="n">
        <v>0.91</v>
      </c>
      <c r="K187" s="0" t="n">
        <v>0.366300481073211</v>
      </c>
      <c r="L187" s="0" t="n">
        <v>0.91</v>
      </c>
      <c r="M187" s="0" t="n">
        <v>0.362175574420952</v>
      </c>
      <c r="N187" s="0" t="n">
        <v>0.91</v>
      </c>
      <c r="O187" s="0" t="n">
        <v>0.301057586463459</v>
      </c>
      <c r="P187" s="0" t="n">
        <v>0.91</v>
      </c>
      <c r="Q187" s="0" t="n">
        <v>0.296005738717544</v>
      </c>
      <c r="R187" s="0" t="n">
        <v>0.91</v>
      </c>
      <c r="S187" s="0" t="n">
        <v>0.284510044494222</v>
      </c>
      <c r="T187" s="0" t="n">
        <v>0.91</v>
      </c>
      <c r="U187" s="0" t="n">
        <v>0.278862040074468</v>
      </c>
      <c r="V187" s="0" t="n">
        <v>0.91</v>
      </c>
      <c r="W187" s="0" t="n">
        <v>0.2683796416876</v>
      </c>
    </row>
    <row r="188" customFormat="false" ht="15" hidden="false" customHeight="false" outlineLevel="0" collapsed="false">
      <c r="J188" s="0" t="n">
        <v>0.92</v>
      </c>
      <c r="K188" s="0" t="n">
        <v>0.339783519773641</v>
      </c>
      <c r="L188" s="0" t="n">
        <v>0.92</v>
      </c>
      <c r="M188" s="0" t="n">
        <v>0.335658613121382</v>
      </c>
      <c r="N188" s="0" t="n">
        <v>0.92</v>
      </c>
      <c r="O188" s="0" t="n">
        <v>0.274540625163889</v>
      </c>
      <c r="P188" s="0" t="n">
        <v>0.92</v>
      </c>
      <c r="Q188" s="0" t="n">
        <v>0.269488777417973</v>
      </c>
      <c r="R188" s="0" t="n">
        <v>0.92</v>
      </c>
      <c r="S188" s="0" t="n">
        <v>0.257993083194652</v>
      </c>
      <c r="T188" s="0" t="n">
        <v>0.92</v>
      </c>
      <c r="U188" s="0" t="n">
        <v>0.252345078774898</v>
      </c>
      <c r="V188" s="0" t="n">
        <v>0.92</v>
      </c>
      <c r="W188" s="0" t="n">
        <v>0.24186268038803</v>
      </c>
    </row>
    <row r="189" customFormat="false" ht="15" hidden="false" customHeight="false" outlineLevel="0" collapsed="false">
      <c r="J189" s="0" t="n">
        <v>0.93</v>
      </c>
      <c r="K189" s="0" t="n">
        <v>0.31383681570632</v>
      </c>
      <c r="L189" s="0" t="n">
        <v>0.93</v>
      </c>
      <c r="M189" s="0" t="n">
        <v>0.309711909054061</v>
      </c>
      <c r="N189" s="0" t="n">
        <v>0.93</v>
      </c>
      <c r="O189" s="0" t="n">
        <v>0.248593921096568</v>
      </c>
      <c r="P189" s="0" t="n">
        <v>0.93</v>
      </c>
      <c r="Q189" s="0" t="n">
        <v>0.243542073350652</v>
      </c>
      <c r="R189" s="0" t="n">
        <v>0.93</v>
      </c>
      <c r="S189" s="0" t="n">
        <v>0.232046379127331</v>
      </c>
      <c r="T189" s="0" t="n">
        <v>0.93</v>
      </c>
      <c r="U189" s="0" t="n">
        <v>0.226398374707577</v>
      </c>
      <c r="V189" s="0" t="n">
        <v>0.93</v>
      </c>
      <c r="W189" s="0" t="n">
        <v>0.215915976320709</v>
      </c>
    </row>
    <row r="190" customFormat="false" ht="15" hidden="false" customHeight="false" outlineLevel="0" collapsed="false">
      <c r="J190" s="0" t="n">
        <v>0.94</v>
      </c>
      <c r="K190" s="0" t="n">
        <v>0.288442169172347</v>
      </c>
      <c r="L190" s="0" t="n">
        <v>0.94</v>
      </c>
      <c r="M190" s="0" t="n">
        <v>0.284317262520087</v>
      </c>
      <c r="N190" s="0" t="n">
        <v>0.94</v>
      </c>
      <c r="O190" s="0" t="n">
        <v>0.223199274562594</v>
      </c>
      <c r="P190" s="0" t="n">
        <v>0.94</v>
      </c>
      <c r="Q190" s="0" t="n">
        <v>0.218147426816679</v>
      </c>
      <c r="R190" s="0" t="n">
        <v>0.94</v>
      </c>
      <c r="S190" s="0" t="n">
        <v>0.206651732593357</v>
      </c>
      <c r="T190" s="0" t="n">
        <v>0.94</v>
      </c>
      <c r="U190" s="0" t="n">
        <v>0.201003728173603</v>
      </c>
      <c r="V190" s="0" t="n">
        <v>0.94</v>
      </c>
      <c r="W190" s="0" t="n">
        <v>0.190521329786735</v>
      </c>
    </row>
    <row r="191" customFormat="false" ht="15" hidden="false" customHeight="false" outlineLevel="0" collapsed="false">
      <c r="J191" s="0" t="n">
        <v>0.95</v>
      </c>
      <c r="K191" s="0" t="n">
        <v>0.26358214677593</v>
      </c>
      <c r="L191" s="0" t="n">
        <v>0.95</v>
      </c>
      <c r="M191" s="0" t="n">
        <v>0.25945724012367</v>
      </c>
      <c r="N191" s="0" t="n">
        <v>0.95</v>
      </c>
      <c r="O191" s="0" t="n">
        <v>0.198339252166177</v>
      </c>
      <c r="P191" s="0" t="n">
        <v>0.95</v>
      </c>
      <c r="Q191" s="0" t="n">
        <v>0.193287404420262</v>
      </c>
      <c r="R191" s="0" t="n">
        <v>0.95</v>
      </c>
      <c r="S191" s="0" t="n">
        <v>0.18179171019694</v>
      </c>
      <c r="T191" s="0" t="n">
        <v>0.95</v>
      </c>
      <c r="U191" s="0" t="n">
        <v>0.176143705777186</v>
      </c>
      <c r="V191" s="0" t="n">
        <v>0.95</v>
      </c>
      <c r="W191" s="0" t="n">
        <v>0.165661307390319</v>
      </c>
    </row>
    <row r="192" customFormat="false" ht="15" hidden="false" customHeight="false" outlineLevel="0" collapsed="false">
      <c r="J192" s="0" t="n">
        <v>0.96</v>
      </c>
      <c r="K192" s="0" t="n">
        <v>0.239240041512772</v>
      </c>
      <c r="L192" s="0" t="n">
        <v>0.96</v>
      </c>
      <c r="M192" s="0" t="n">
        <v>0.235115134860513</v>
      </c>
      <c r="N192" s="0" t="n">
        <v>0.96</v>
      </c>
      <c r="O192" s="0" t="n">
        <v>0.173997146903019</v>
      </c>
      <c r="P192" s="0" t="n">
        <v>0.96</v>
      </c>
      <c r="Q192" s="0" t="n">
        <v>0.168945299157104</v>
      </c>
      <c r="R192" s="0" t="n">
        <v>0.96</v>
      </c>
      <c r="S192" s="0" t="n">
        <v>0.157449604933783</v>
      </c>
      <c r="T192" s="0" t="n">
        <v>0.96</v>
      </c>
      <c r="U192" s="0" t="n">
        <v>0.151801600514029</v>
      </c>
      <c r="V192" s="0" t="n">
        <v>0.96</v>
      </c>
      <c r="W192" s="0" t="n">
        <v>0.141319202127161</v>
      </c>
    </row>
    <row r="193" customFormat="false" ht="15" hidden="false" customHeight="false" outlineLevel="0" collapsed="false">
      <c r="J193" s="0" t="n">
        <v>0.97</v>
      </c>
      <c r="K193" s="0" t="n">
        <v>0.215399835327205</v>
      </c>
      <c r="L193" s="0" t="n">
        <v>0.97</v>
      </c>
      <c r="M193" s="0" t="n">
        <v>0.211274928674946</v>
      </c>
      <c r="N193" s="0" t="n">
        <v>0.97</v>
      </c>
      <c r="O193" s="0" t="n">
        <v>0.150156940717452</v>
      </c>
      <c r="P193" s="0" t="n">
        <v>0.97</v>
      </c>
      <c r="Q193" s="0" t="n">
        <v>0.145105092971537</v>
      </c>
      <c r="R193" s="0" t="n">
        <v>0.97</v>
      </c>
      <c r="S193" s="0" t="n">
        <v>0.133609398748216</v>
      </c>
      <c r="T193" s="0" t="n">
        <v>0.97</v>
      </c>
      <c r="U193" s="0" t="n">
        <v>0.127961394328462</v>
      </c>
      <c r="V193" s="0" t="n">
        <v>0.97</v>
      </c>
      <c r="W193" s="0" t="n">
        <v>0.117478995941594</v>
      </c>
    </row>
    <row r="194" customFormat="false" ht="15" hidden="false" customHeight="false" outlineLevel="0" collapsed="false">
      <c r="J194" s="0" t="str">
        <f aca="false">K132</f>
        <v>GWP</v>
      </c>
    </row>
    <row r="195" customFormat="false" ht="15" hidden="false" customHeight="false" outlineLevel="0" collapsed="false">
      <c r="J195" s="70" t="n">
        <f aca="false" t="array" ref="J195:J195">INDEX(L123:L128,MATCH($K$132,$K$123:$K$128,0))</f>
        <v>0.0590531768739033</v>
      </c>
      <c r="K195" s="0" t="n">
        <v>10</v>
      </c>
      <c r="L195" s="70" t="n">
        <f aca="false" t="array" ref="L195:L195">INDEX(M123:M128,MATCH($K$132,$K$123:$K$128,0))</f>
        <v>0.0505565179019707</v>
      </c>
      <c r="M195" s="0" t="n">
        <v>10</v>
      </c>
      <c r="N195" s="70" t="n">
        <f aca="false" t="array" ref="N195:N195">INDEX(N123:N128,MATCH($K$132,$K$123:$K$128,0))</f>
        <v>0.0556025127604603</v>
      </c>
      <c r="O195" s="0" t="n">
        <v>10</v>
      </c>
      <c r="P195" s="70" t="n">
        <f aca="false" t="array" ref="P195:P195">INDEX(O123:O128,MATCH($K$132,$K$123:$K$128,0))</f>
        <v>0.0521603332566728</v>
      </c>
      <c r="Q195" s="0" t="n">
        <v>10</v>
      </c>
      <c r="R195" s="70" t="n">
        <f aca="false" t="array" ref="R195:R195">INDEX(P123:P128,MATCH($K$132,$K$123:$K$128,0))</f>
        <v>0.0489100469645462</v>
      </c>
      <c r="S195" s="0" t="n">
        <v>10</v>
      </c>
      <c r="T195" s="70" t="n">
        <f aca="false" t="array" ref="T195:T195">INDEX(Q123:Q128,MATCH($K$132,$K$123:$K$128,0))</f>
        <v>0.0482830366587457</v>
      </c>
      <c r="U195" s="0" t="n">
        <v>10</v>
      </c>
      <c r="V195" s="70" t="n">
        <f aca="false" t="array" ref="V195:V195">INDEX(R123:R128,MATCH($K$132,$K$123:$K$128,0))</f>
        <v>0.0420293489472047</v>
      </c>
      <c r="W195" s="0" t="n">
        <v>10</v>
      </c>
    </row>
    <row r="196" customFormat="false" ht="15" hidden="false" customHeight="false" outlineLevel="0" collapsed="false">
      <c r="J196" s="0" t="n">
        <v>0.9</v>
      </c>
      <c r="K196" s="0" t="n">
        <v>0.0694640464391207</v>
      </c>
      <c r="L196" s="0" t="n">
        <v>0.9</v>
      </c>
      <c r="M196" s="0" t="n">
        <v>0.0660049049987449</v>
      </c>
      <c r="N196" s="0" t="n">
        <v>0.9</v>
      </c>
      <c r="O196" s="0" t="n">
        <v>0.0660133823256777</v>
      </c>
      <c r="P196" s="0" t="n">
        <v>0.9</v>
      </c>
      <c r="Q196" s="0" t="n">
        <v>0.0625712028218902</v>
      </c>
      <c r="R196" s="0" t="n">
        <v>0.9</v>
      </c>
      <c r="S196" s="0" t="n">
        <v>0.0643584340613204</v>
      </c>
      <c r="T196" s="0" t="n">
        <v>0.9</v>
      </c>
      <c r="U196" s="0" t="n">
        <v>0.0586939062239631</v>
      </c>
      <c r="V196" s="0" t="n">
        <v>0.9</v>
      </c>
      <c r="W196" s="0" t="n">
        <v>0.0574777360439789</v>
      </c>
    </row>
    <row r="197" customFormat="false" ht="15" hidden="false" customHeight="false" outlineLevel="0" collapsed="false">
      <c r="J197" s="0" t="n">
        <v>0.91</v>
      </c>
      <c r="K197" s="0" t="n">
        <v>0.0642014090764833</v>
      </c>
      <c r="L197" s="0" t="n">
        <v>0.91</v>
      </c>
      <c r="M197" s="0" t="n">
        <v>0.0607422676361075</v>
      </c>
      <c r="N197" s="0" t="n">
        <v>0.91</v>
      </c>
      <c r="O197" s="0" t="n">
        <v>0.0607507449630403</v>
      </c>
      <c r="P197" s="0" t="n">
        <v>0.91</v>
      </c>
      <c r="Q197" s="0" t="n">
        <v>0.0573085654592528</v>
      </c>
      <c r="R197" s="0" t="n">
        <v>0.91</v>
      </c>
      <c r="S197" s="0" t="n">
        <v>0.059095796698683</v>
      </c>
      <c r="T197" s="0" t="n">
        <v>0.91</v>
      </c>
      <c r="U197" s="0" t="n">
        <v>0.0534312688613257</v>
      </c>
      <c r="V197" s="0" t="n">
        <v>0.91</v>
      </c>
      <c r="W197" s="0" t="n">
        <v>0.0522150986813416</v>
      </c>
    </row>
    <row r="198" customFormat="false" ht="15" hidden="false" customHeight="false" outlineLevel="0" collapsed="false">
      <c r="J198" s="0" t="n">
        <v>0.92</v>
      </c>
      <c r="K198" s="0" t="n">
        <v>0.0590531768739033</v>
      </c>
      <c r="L198" s="0" t="n">
        <v>0.92</v>
      </c>
      <c r="M198" s="0" t="n">
        <v>0.0555940354335274</v>
      </c>
      <c r="N198" s="0" t="n">
        <v>0.92</v>
      </c>
      <c r="O198" s="0" t="n">
        <v>0.0556025127604603</v>
      </c>
      <c r="P198" s="0" t="n">
        <v>0.92</v>
      </c>
      <c r="Q198" s="0" t="n">
        <v>0.0521603332566728</v>
      </c>
      <c r="R198" s="0" t="n">
        <v>0.92</v>
      </c>
      <c r="S198" s="0" t="n">
        <v>0.053947564496103</v>
      </c>
      <c r="T198" s="0" t="n">
        <v>0.92</v>
      </c>
      <c r="U198" s="0" t="n">
        <v>0.0482830366587457</v>
      </c>
      <c r="V198" s="0" t="n">
        <v>0.92</v>
      </c>
      <c r="W198" s="0" t="n">
        <v>0.0470668664787615</v>
      </c>
    </row>
    <row r="199" customFormat="false" ht="15" hidden="false" customHeight="false" outlineLevel="0" collapsed="false">
      <c r="J199" s="0" t="n">
        <v>0.93</v>
      </c>
      <c r="K199" s="0" t="n">
        <v>0.0540156593423465</v>
      </c>
      <c r="L199" s="0" t="n">
        <v>0.93</v>
      </c>
      <c r="M199" s="0" t="n">
        <v>0.0505565179019707</v>
      </c>
      <c r="N199" s="0" t="n">
        <v>0.93</v>
      </c>
      <c r="O199" s="0" t="n">
        <v>0.0505649952289035</v>
      </c>
      <c r="P199" s="0" t="n">
        <v>0.93</v>
      </c>
      <c r="Q199" s="0" t="n">
        <v>0.047122815725116</v>
      </c>
      <c r="R199" s="0" t="n">
        <v>0.93</v>
      </c>
      <c r="S199" s="0" t="n">
        <v>0.0489100469645462</v>
      </c>
      <c r="T199" s="0" t="n">
        <v>0.93</v>
      </c>
      <c r="U199" s="0" t="n">
        <v>0.0432455191271889</v>
      </c>
      <c r="V199" s="0" t="n">
        <v>0.93</v>
      </c>
      <c r="W199" s="0" t="n">
        <v>0.0420293489472047</v>
      </c>
    </row>
    <row r="200" customFormat="false" ht="15" hidden="false" customHeight="false" outlineLevel="0" collapsed="false">
      <c r="J200" s="0" t="n">
        <v>0.94</v>
      </c>
      <c r="K200" s="0" t="n">
        <v>0.0490853230348654</v>
      </c>
      <c r="L200" s="0" t="n">
        <v>0.94</v>
      </c>
      <c r="M200" s="0" t="n">
        <v>0.0456261815944896</v>
      </c>
      <c r="N200" s="0" t="n">
        <v>0.94</v>
      </c>
      <c r="O200" s="0" t="n">
        <v>0.0456346589214224</v>
      </c>
      <c r="P200" s="0" t="n">
        <v>0.94</v>
      </c>
      <c r="Q200" s="0" t="n">
        <v>0.0421924794176349</v>
      </c>
      <c r="R200" s="0" t="n">
        <v>0.94</v>
      </c>
      <c r="S200" s="0" t="n">
        <v>0.0439797106570651</v>
      </c>
      <c r="T200" s="0" t="n">
        <v>0.94</v>
      </c>
      <c r="U200" s="0" t="n">
        <v>0.0383151828197079</v>
      </c>
      <c r="V200" s="0" t="n">
        <v>0.94</v>
      </c>
      <c r="W200" s="0" t="n">
        <v>0.0370990126397237</v>
      </c>
    </row>
    <row r="201" customFormat="false" ht="15" hidden="false" customHeight="false" outlineLevel="0" collapsed="false">
      <c r="J201" s="0" t="n">
        <v>0.95</v>
      </c>
      <c r="K201" s="0" t="n">
        <v>0.044258783281226</v>
      </c>
      <c r="L201" s="0" t="n">
        <v>0.95</v>
      </c>
      <c r="M201" s="0" t="n">
        <v>0.0407996418408502</v>
      </c>
      <c r="N201" s="0" t="n">
        <v>0.95</v>
      </c>
      <c r="O201" s="0" t="n">
        <v>0.040808119167783</v>
      </c>
      <c r="P201" s="0" t="n">
        <v>0.95</v>
      </c>
      <c r="Q201" s="0" t="n">
        <v>0.0373659396639955</v>
      </c>
      <c r="R201" s="0" t="n">
        <v>0.95</v>
      </c>
      <c r="S201" s="0" t="n">
        <v>0.0391531709034257</v>
      </c>
      <c r="T201" s="0" t="n">
        <v>0.95</v>
      </c>
      <c r="U201" s="0" t="n">
        <v>0.0334886430660684</v>
      </c>
      <c r="V201" s="0" t="n">
        <v>0.95</v>
      </c>
      <c r="W201" s="0" t="n">
        <v>0.0322724728860842</v>
      </c>
    </row>
    <row r="202" customFormat="false" ht="15" hidden="false" customHeight="false" outlineLevel="0" collapsed="false">
      <c r="J202" s="0" t="n">
        <v>0.96</v>
      </c>
      <c r="K202" s="0" t="n">
        <v>0.0395327964391207</v>
      </c>
      <c r="L202" s="0" t="n">
        <v>0.96</v>
      </c>
      <c r="M202" s="0" t="n">
        <v>0.0360736549987449</v>
      </c>
      <c r="N202" s="0" t="n">
        <v>0.96</v>
      </c>
      <c r="O202" s="0" t="n">
        <v>0.0360821323256777</v>
      </c>
      <c r="P202" s="0" t="n">
        <v>0.96</v>
      </c>
      <c r="Q202" s="0" t="n">
        <v>0.0326399528218902</v>
      </c>
      <c r="R202" s="0" t="n">
        <v>0.96</v>
      </c>
      <c r="S202" s="0" t="n">
        <v>0.0344271840613204</v>
      </c>
      <c r="T202" s="0" t="n">
        <v>0.96</v>
      </c>
      <c r="U202" s="0" t="n">
        <v>0.0287626562239632</v>
      </c>
      <c r="V202" s="0" t="n">
        <v>0.96</v>
      </c>
      <c r="W202" s="0" t="n">
        <v>0.0275464860439789</v>
      </c>
    </row>
    <row r="203" customFormat="false" ht="15" hidden="false" customHeight="false" outlineLevel="0" collapsed="false">
      <c r="J203" s="0" t="n">
        <v>0.97</v>
      </c>
      <c r="K203" s="0" t="n">
        <v>0.0349042526246878</v>
      </c>
      <c r="L203" s="0" t="n">
        <v>0.97</v>
      </c>
      <c r="M203" s="0" t="n">
        <v>0.0314451111843119</v>
      </c>
      <c r="N203" s="0" t="n">
        <v>0.97</v>
      </c>
      <c r="O203" s="0" t="n">
        <v>0.0314535885112447</v>
      </c>
      <c r="P203" s="0" t="n">
        <v>0.97</v>
      </c>
      <c r="Q203" s="0" t="n">
        <v>0.0280114090074572</v>
      </c>
      <c r="R203" s="0" t="n">
        <v>0.97</v>
      </c>
      <c r="S203" s="0" t="n">
        <v>0.0297986402468875</v>
      </c>
      <c r="T203" s="0" t="n">
        <v>0.97</v>
      </c>
      <c r="U203" s="0" t="n">
        <v>0.0241341124095302</v>
      </c>
      <c r="V203" s="0" t="n">
        <v>0.97</v>
      </c>
      <c r="W203" s="0" t="n">
        <v>0.022917942229546</v>
      </c>
    </row>
    <row r="204" customFormat="false" ht="15" hidden="false" customHeight="false" outlineLevel="0" collapsed="false">
      <c r="J204" s="0" t="str">
        <f aca="false">L131</f>
        <v>Htox</v>
      </c>
    </row>
    <row r="205" customFormat="false" ht="15" hidden="false" customHeight="false" outlineLevel="0" collapsed="false">
      <c r="F205" s="0" t="s">
        <v>296</v>
      </c>
      <c r="J205" s="70" t="n">
        <f aca="false" t="array" ref="J205:J205">INDEX(L123:L128,MATCH($L$131,$K$123:$K$128,0))</f>
        <v>0.0295345297296666</v>
      </c>
      <c r="K205" s="0" t="n">
        <v>10</v>
      </c>
      <c r="L205" s="70" t="n">
        <f aca="false" t="array" ref="L205:L205">INDEX(M123:M128,MATCH($L$131,$K$123:$K$128,0))</f>
        <v>0.0509922162428233</v>
      </c>
      <c r="M205" s="0" t="n">
        <v>10</v>
      </c>
      <c r="N205" s="70" t="n">
        <f aca="false" t="array" ref="N205:N205">INDEX(N123:N128,MATCH($L$131,$K$123:$K$128,0))</f>
        <v>0.0208261321180618</v>
      </c>
      <c r="O205" s="0" t="n">
        <v>10</v>
      </c>
      <c r="P205" s="70" t="n">
        <f aca="false" t="array" ref="P205:P205">INDEX(O123:O128,MATCH($L$131,$K$123:$K$128,0))</f>
        <v>0.0207703889578617</v>
      </c>
      <c r="Q205" s="0" t="n">
        <v>10</v>
      </c>
      <c r="R205" s="70" t="n">
        <f aca="false" t="array" ref="R205:R205">INDEX(P123:P128,MATCH($L$131,$K$123:$K$128,0))</f>
        <v>0.0174324284254303</v>
      </c>
      <c r="S205" s="0" t="n">
        <v>10</v>
      </c>
      <c r="T205" s="70" t="n">
        <f aca="false" t="array" ref="T205:T205">INDEX(Q123:Q128,MATCH($L$131,$K$123:$K$128,0))</f>
        <v>0.0226736243138937</v>
      </c>
      <c r="U205" s="0" t="n">
        <v>10</v>
      </c>
      <c r="V205" s="70" t="n">
        <f aca="false" t="array" ref="V205:V205">INDEX(R123:R128,MATCH($L$131,$K$123:$K$128,0))</f>
        <v>0.0189536975220981</v>
      </c>
      <c r="W205" s="0" t="n">
        <v>10</v>
      </c>
    </row>
    <row r="206" customFormat="false" ht="15" hidden="false" customHeight="false" outlineLevel="0" collapsed="false">
      <c r="J206" s="0" t="n">
        <v>0.9</v>
      </c>
      <c r="K206" s="0" t="n">
        <v>0.0337444596813575</v>
      </c>
      <c r="L206" s="0" t="n">
        <v>0.9</v>
      </c>
      <c r="M206" s="0" t="n">
        <v>0.0572392090743645</v>
      </c>
      <c r="N206" s="0" t="n">
        <v>0.9</v>
      </c>
      <c r="O206" s="0" t="n">
        <v>0.0250360620697527</v>
      </c>
      <c r="P206" s="0" t="n">
        <v>0.9</v>
      </c>
      <c r="Q206" s="0" t="n">
        <v>0.0249803189095525</v>
      </c>
      <c r="R206" s="0" t="n">
        <v>0.9</v>
      </c>
      <c r="S206" s="0" t="n">
        <v>0.0236794212569716</v>
      </c>
      <c r="T206" s="0" t="n">
        <v>0.9</v>
      </c>
      <c r="U206" s="0" t="n">
        <v>0.0268835542655845</v>
      </c>
      <c r="V206" s="0" t="n">
        <v>0.9</v>
      </c>
      <c r="W206" s="0" t="n">
        <v>0.0252006903536393</v>
      </c>
    </row>
    <row r="207" customFormat="false" ht="15" hidden="false" customHeight="false" outlineLevel="0" collapsed="false">
      <c r="J207" s="0" t="n">
        <v>0.91</v>
      </c>
      <c r="K207" s="0" t="n">
        <v>0.031616363222261</v>
      </c>
      <c r="L207" s="0" t="n">
        <v>0.91</v>
      </c>
      <c r="M207" s="0" t="n">
        <v>0.055111112615268</v>
      </c>
      <c r="N207" s="0" t="n">
        <v>0.91</v>
      </c>
      <c r="O207" s="0" t="n">
        <v>0.0229079656106562</v>
      </c>
      <c r="P207" s="0" t="n">
        <v>0.91</v>
      </c>
      <c r="Q207" s="0" t="n">
        <v>0.022852222450456</v>
      </c>
      <c r="R207" s="0" t="n">
        <v>0.91</v>
      </c>
      <c r="S207" s="0" t="n">
        <v>0.0215513247978751</v>
      </c>
      <c r="T207" s="0" t="n">
        <v>0.91</v>
      </c>
      <c r="U207" s="0" t="n">
        <v>0.0247554578064881</v>
      </c>
      <c r="V207" s="0" t="n">
        <v>0.91</v>
      </c>
      <c r="W207" s="0" t="n">
        <v>0.0230725938945428</v>
      </c>
    </row>
    <row r="208" customFormat="false" ht="15" hidden="false" customHeight="false" outlineLevel="0" collapsed="false">
      <c r="J208" s="0" t="n">
        <v>0.92</v>
      </c>
      <c r="K208" s="0" t="n">
        <v>0.0295345297296666</v>
      </c>
      <c r="L208" s="0" t="n">
        <v>0.92</v>
      </c>
      <c r="M208" s="0" t="n">
        <v>0.0530292791226737</v>
      </c>
      <c r="N208" s="0" t="n">
        <v>0.92</v>
      </c>
      <c r="O208" s="0" t="n">
        <v>0.0208261321180618</v>
      </c>
      <c r="P208" s="0" t="n">
        <v>0.92</v>
      </c>
      <c r="Q208" s="0" t="n">
        <v>0.0207703889578617</v>
      </c>
      <c r="R208" s="0" t="n">
        <v>0.92</v>
      </c>
      <c r="S208" s="0" t="n">
        <v>0.0194694913052807</v>
      </c>
      <c r="T208" s="0" t="n">
        <v>0.92</v>
      </c>
      <c r="U208" s="0" t="n">
        <v>0.0226736243138937</v>
      </c>
      <c r="V208" s="0" t="n">
        <v>0.92</v>
      </c>
      <c r="W208" s="0" t="n">
        <v>0.0209907604019485</v>
      </c>
    </row>
    <row r="209" customFormat="false" ht="15" hidden="false" customHeight="false" outlineLevel="0" collapsed="false">
      <c r="J209" s="0" t="n">
        <v>0.93</v>
      </c>
      <c r="K209" s="0" t="n">
        <v>0.0274974668498162</v>
      </c>
      <c r="L209" s="0" t="n">
        <v>0.93</v>
      </c>
      <c r="M209" s="0" t="n">
        <v>0.0509922162428233</v>
      </c>
      <c r="N209" s="0" t="n">
        <v>0.93</v>
      </c>
      <c r="O209" s="0" t="n">
        <v>0.0187890692382115</v>
      </c>
      <c r="P209" s="0" t="n">
        <v>0.93</v>
      </c>
      <c r="Q209" s="0" t="n">
        <v>0.0187333260780113</v>
      </c>
      <c r="R209" s="0" t="n">
        <v>0.93</v>
      </c>
      <c r="S209" s="0" t="n">
        <v>0.0174324284254303</v>
      </c>
      <c r="T209" s="0" t="n">
        <v>0.93</v>
      </c>
      <c r="U209" s="0" t="n">
        <v>0.0206365614340433</v>
      </c>
      <c r="V209" s="0" t="n">
        <v>0.93</v>
      </c>
      <c r="W209" s="0" t="n">
        <v>0.0189536975220981</v>
      </c>
    </row>
    <row r="210" customFormat="false" ht="15" hidden="false" customHeight="false" outlineLevel="0" collapsed="false">
      <c r="J210" s="0" t="n">
        <v>0.94</v>
      </c>
      <c r="K210" s="0" t="n">
        <v>0.0255037457333669</v>
      </c>
      <c r="L210" s="0" t="n">
        <v>0.94</v>
      </c>
      <c r="M210" s="0" t="n">
        <v>0.048998495126374</v>
      </c>
      <c r="N210" s="0" t="n">
        <v>0.94</v>
      </c>
      <c r="O210" s="0" t="n">
        <v>0.0167953481217622</v>
      </c>
      <c r="P210" s="0" t="n">
        <v>0.94</v>
      </c>
      <c r="Q210" s="0" t="n">
        <v>0.016739604961562</v>
      </c>
      <c r="R210" s="0" t="n">
        <v>0.94</v>
      </c>
      <c r="S210" s="0" t="n">
        <v>0.015438707308981</v>
      </c>
      <c r="T210" s="0" t="n">
        <v>0.94</v>
      </c>
      <c r="U210" s="0" t="n">
        <v>0.018642840317594</v>
      </c>
      <c r="V210" s="0" t="n">
        <v>0.94</v>
      </c>
      <c r="W210" s="0" t="n">
        <v>0.0169599764056488</v>
      </c>
    </row>
    <row r="211" customFormat="false" ht="15" hidden="false" customHeight="false" outlineLevel="0" collapsed="false">
      <c r="J211" s="0" t="n">
        <v>0.95</v>
      </c>
      <c r="K211" s="0" t="n">
        <v>0.0235519976930534</v>
      </c>
      <c r="L211" s="0" t="n">
        <v>0.95</v>
      </c>
      <c r="M211" s="0" t="n">
        <v>0.0470467470860604</v>
      </c>
      <c r="N211" s="0" t="n">
        <v>0.95</v>
      </c>
      <c r="O211" s="0" t="n">
        <v>0.0148436000814486</v>
      </c>
      <c r="P211" s="0" t="n">
        <v>0.95</v>
      </c>
      <c r="Q211" s="0" t="n">
        <v>0.0147878569212484</v>
      </c>
      <c r="R211" s="0" t="n">
        <v>0.95</v>
      </c>
      <c r="S211" s="0" t="n">
        <v>0.0134869592686675</v>
      </c>
      <c r="T211" s="0" t="n">
        <v>0.95</v>
      </c>
      <c r="U211" s="0" t="n">
        <v>0.0166910922772804</v>
      </c>
      <c r="V211" s="0" t="n">
        <v>0.95</v>
      </c>
      <c r="W211" s="0" t="n">
        <v>0.0150082283653352</v>
      </c>
    </row>
    <row r="212" customFormat="false" ht="15" hidden="false" customHeight="false" outlineLevel="0" collapsed="false">
      <c r="J212" s="0" t="n">
        <v>0.96</v>
      </c>
      <c r="K212" s="0" t="n">
        <v>0.0216409110702464</v>
      </c>
      <c r="L212" s="0" t="n">
        <v>0.96</v>
      </c>
      <c r="M212" s="0" t="n">
        <v>0.0451356604632534</v>
      </c>
      <c r="N212" s="0" t="n">
        <v>0.96</v>
      </c>
      <c r="O212" s="0" t="n">
        <v>0.0129325134586416</v>
      </c>
      <c r="P212" s="0" t="n">
        <v>0.96</v>
      </c>
      <c r="Q212" s="0" t="n">
        <v>0.0128767702984414</v>
      </c>
      <c r="R212" s="0" t="n">
        <v>0.96</v>
      </c>
      <c r="S212" s="0" t="n">
        <v>0.0115758726458605</v>
      </c>
      <c r="T212" s="0" t="n">
        <v>0.96</v>
      </c>
      <c r="U212" s="0" t="n">
        <v>0.0147800056544734</v>
      </c>
      <c r="V212" s="0" t="n">
        <v>0.96</v>
      </c>
      <c r="W212" s="0" t="n">
        <v>0.0130971417425282</v>
      </c>
    </row>
    <row r="213" customFormat="false" ht="15" hidden="false" customHeight="false" outlineLevel="0" collapsed="false">
      <c r="J213" s="0" t="n">
        <v>0.97</v>
      </c>
      <c r="K213" s="0" t="n">
        <v>0.0197692282953323</v>
      </c>
      <c r="L213" s="0" t="n">
        <v>0.97</v>
      </c>
      <c r="M213" s="0" t="n">
        <v>0.0432639776883393</v>
      </c>
      <c r="N213" s="0" t="n">
        <v>0.97</v>
      </c>
      <c r="O213" s="0" t="n">
        <v>0.0110608306837275</v>
      </c>
      <c r="P213" s="0" t="n">
        <v>0.97</v>
      </c>
      <c r="Q213" s="0" t="n">
        <v>0.0110050875235273</v>
      </c>
      <c r="R213" s="0" t="n">
        <v>0.97</v>
      </c>
      <c r="S213" s="0" t="n">
        <v>0.00970418987094637</v>
      </c>
      <c r="T213" s="0" t="n">
        <v>0.97</v>
      </c>
      <c r="U213" s="0" t="n">
        <v>0.0129083228795593</v>
      </c>
      <c r="V213" s="0" t="n">
        <v>0.97</v>
      </c>
      <c r="W213" s="0" t="n">
        <v>0.0112254589676141</v>
      </c>
    </row>
    <row r="214" customFormat="false" ht="15" hidden="false" customHeight="false" outlineLevel="0" collapsed="false">
      <c r="J214" s="0" t="str">
        <f aca="false">L132</f>
        <v>RDP</v>
      </c>
    </row>
    <row r="215" customFormat="false" ht="15" hidden="false" customHeight="false" outlineLevel="0" collapsed="false">
      <c r="J215" s="70" t="n">
        <f aca="false" t="array" ref="J215:J215">INDEX(L123:L128,MATCH($L$132,$K$123:$K$128,0))</f>
        <v>0.00341860597475084</v>
      </c>
      <c r="K215" s="0" t="n">
        <v>10</v>
      </c>
      <c r="L215" s="70" t="n">
        <f aca="false" t="array" ref="L215:L215">INDEX(M123:M128,MATCH($L$132,$K$123:$K$128,0))</f>
        <v>0.00111611516221831</v>
      </c>
      <c r="M215" s="0" t="n">
        <v>10</v>
      </c>
      <c r="N215" s="70" t="n">
        <f aca="false" t="array" ref="N215:N215">INDEX(N123:N128,MATCH($L$132,$K$123:$K$128,0))</f>
        <v>0.000855230756044954</v>
      </c>
      <c r="O215" s="0" t="n">
        <v>10</v>
      </c>
      <c r="P215" s="70" t="n">
        <f aca="false" t="array" ref="P215:P215">INDEX(O123:O128,MATCH($L$132,$K$123:$K$128,0))</f>
        <v>0.00145152188154267</v>
      </c>
      <c r="Q215" s="0" t="n">
        <v>10</v>
      </c>
      <c r="R215" s="70" t="n">
        <f aca="false" t="array" ref="R215:R215">INDEX(P123:P128,MATCH($L$132,$K$123:$K$128,0))</f>
        <v>0.000719713455964909</v>
      </c>
      <c r="S215" s="0" t="n">
        <v>10</v>
      </c>
      <c r="T215" s="70" t="n">
        <f aca="false" t="array" ref="T215:T215">INDEX(Q123:Q128,MATCH($L$132,$K$123:$K$128,0))</f>
        <v>0.00095404843896111</v>
      </c>
      <c r="U215" s="0" t="n">
        <v>10</v>
      </c>
      <c r="V215" s="70" t="n">
        <f aca="false" t="array" ref="V215:V215">INDEX(R123:R128,MATCH($L$132,$K$123:$K$128,0))</f>
        <v>0.00154166926855013</v>
      </c>
      <c r="W215" s="0" t="n">
        <v>10</v>
      </c>
    </row>
    <row r="216" customFormat="false" ht="15" hidden="false" customHeight="false" outlineLevel="0" collapsed="false">
      <c r="J216" s="0" t="n">
        <v>0.9</v>
      </c>
      <c r="K216" s="0" t="n">
        <v>0.00349713640953345</v>
      </c>
      <c r="L216" s="0" t="n">
        <v>0.9</v>
      </c>
      <c r="M216" s="0" t="n">
        <v>0.00123264419447638</v>
      </c>
      <c r="N216" s="0" t="n">
        <v>0.9</v>
      </c>
      <c r="O216" s="0" t="n">
        <v>0.000933761190827563</v>
      </c>
      <c r="P216" s="0" t="n">
        <v>0.9</v>
      </c>
      <c r="Q216" s="0" t="n">
        <v>0.00153005231632527</v>
      </c>
      <c r="R216" s="0" t="n">
        <v>0.9</v>
      </c>
      <c r="S216" s="0" t="n">
        <v>0.000836242488222974</v>
      </c>
      <c r="T216" s="0" t="n">
        <v>0.9</v>
      </c>
      <c r="U216" s="0" t="n">
        <v>0.00103257887374372</v>
      </c>
      <c r="V216" s="0" t="n">
        <v>0.9</v>
      </c>
      <c r="W216" s="0" t="n">
        <v>0.0016581983008082</v>
      </c>
    </row>
    <row r="217" customFormat="false" ht="15" hidden="false" customHeight="false" outlineLevel="0" collapsed="false">
      <c r="J217" s="0" t="n">
        <v>0.91</v>
      </c>
      <c r="K217" s="0" t="n">
        <v>0.00345743970623675</v>
      </c>
      <c r="L217" s="0" t="n">
        <v>0.91</v>
      </c>
      <c r="M217" s="0" t="n">
        <v>0.00119294749117967</v>
      </c>
      <c r="N217" s="0" t="n">
        <v>0.91</v>
      </c>
      <c r="O217" s="0" t="n">
        <v>0.00089406448753086</v>
      </c>
      <c r="P217" s="0" t="n">
        <v>0.91</v>
      </c>
      <c r="Q217" s="0" t="n">
        <v>0.00149035561302857</v>
      </c>
      <c r="R217" s="0" t="n">
        <v>0.91</v>
      </c>
      <c r="S217" s="0" t="n">
        <v>0.00079654578492627</v>
      </c>
      <c r="T217" s="0" t="n">
        <v>0.91</v>
      </c>
      <c r="U217" s="0" t="n">
        <v>0.000992882170447016</v>
      </c>
      <c r="V217" s="0" t="n">
        <v>0.91</v>
      </c>
      <c r="W217" s="0" t="n">
        <v>0.00161850159751149</v>
      </c>
    </row>
    <row r="218" customFormat="false" ht="15" hidden="false" customHeight="false" outlineLevel="0" collapsed="false">
      <c r="J218" s="0" t="n">
        <v>0.92</v>
      </c>
      <c r="K218" s="0" t="n">
        <v>0.00341860597475084</v>
      </c>
      <c r="L218" s="0" t="n">
        <v>0.92</v>
      </c>
      <c r="M218" s="0" t="n">
        <v>0.00115411375969377</v>
      </c>
      <c r="N218" s="0" t="n">
        <v>0.92</v>
      </c>
      <c r="O218" s="0" t="n">
        <v>0.000855230756044954</v>
      </c>
      <c r="P218" s="0" t="n">
        <v>0.92</v>
      </c>
      <c r="Q218" s="0" t="n">
        <v>0.00145152188154267</v>
      </c>
      <c r="R218" s="0" t="n">
        <v>0.92</v>
      </c>
      <c r="S218" s="0" t="n">
        <v>0.000757712053440365</v>
      </c>
      <c r="T218" s="0" t="n">
        <v>0.92</v>
      </c>
      <c r="U218" s="0" t="n">
        <v>0.00095404843896111</v>
      </c>
      <c r="V218" s="0" t="n">
        <v>0.92</v>
      </c>
      <c r="W218" s="0" t="n">
        <v>0.00157966786602559</v>
      </c>
    </row>
    <row r="219" customFormat="false" ht="15" hidden="false" customHeight="false" outlineLevel="0" collapsed="false">
      <c r="J219" s="0" t="n">
        <v>0.93</v>
      </c>
      <c r="K219" s="0" t="n">
        <v>0.00338060737727539</v>
      </c>
      <c r="L219" s="0" t="n">
        <v>0.93</v>
      </c>
      <c r="M219" s="0" t="n">
        <v>0.00111611516221831</v>
      </c>
      <c r="N219" s="0" t="n">
        <v>0.93</v>
      </c>
      <c r="O219" s="0" t="n">
        <v>0.000817232158569499</v>
      </c>
      <c r="P219" s="0" t="n">
        <v>0.93</v>
      </c>
      <c r="Q219" s="0" t="n">
        <v>0.00141352328406721</v>
      </c>
      <c r="R219" s="0" t="n">
        <v>0.93</v>
      </c>
      <c r="S219" s="0" t="n">
        <v>0.000719713455964909</v>
      </c>
      <c r="T219" s="0" t="n">
        <v>0.93</v>
      </c>
      <c r="U219" s="0" t="n">
        <v>0.000916049841485654</v>
      </c>
      <c r="V219" s="0" t="n">
        <v>0.93</v>
      </c>
      <c r="W219" s="0" t="n">
        <v>0.00154166926855013</v>
      </c>
    </row>
    <row r="220" customFormat="false" ht="15" hidden="false" customHeight="false" outlineLevel="0" collapsed="false">
      <c r="J220" s="0" t="n">
        <v>0.94</v>
      </c>
      <c r="K220" s="0" t="n">
        <v>0.00334341726059728</v>
      </c>
      <c r="L220" s="0" t="n">
        <v>0.94</v>
      </c>
      <c r="M220" s="0" t="n">
        <v>0.00107892504554021</v>
      </c>
      <c r="N220" s="0" t="n">
        <v>0.94</v>
      </c>
      <c r="O220" s="0" t="n">
        <v>0.000780042041891394</v>
      </c>
      <c r="P220" s="0" t="n">
        <v>0.94</v>
      </c>
      <c r="Q220" s="0" t="n">
        <v>0.0013763331673891</v>
      </c>
      <c r="R220" s="0" t="n">
        <v>0.94</v>
      </c>
      <c r="S220" s="0" t="n">
        <v>0.000682523339286804</v>
      </c>
      <c r="T220" s="0" t="n">
        <v>0.94</v>
      </c>
      <c r="U220" s="0" t="n">
        <v>0.000878859724807549</v>
      </c>
      <c r="V220" s="0" t="n">
        <v>0.94</v>
      </c>
      <c r="W220" s="0" t="n">
        <v>0.00150447915187203</v>
      </c>
    </row>
    <row r="221" customFormat="false" ht="15" hidden="false" customHeight="false" outlineLevel="0" collapsed="false">
      <c r="J221" s="0" t="n">
        <v>0.95</v>
      </c>
      <c r="K221" s="0" t="n">
        <v>0.00330701009374398</v>
      </c>
      <c r="L221" s="0" t="n">
        <v>0.95</v>
      </c>
      <c r="M221" s="0" t="n">
        <v>0.0010425178786869</v>
      </c>
      <c r="N221" s="0" t="n">
        <v>0.95</v>
      </c>
      <c r="O221" s="0" t="n">
        <v>0.00074363487503809</v>
      </c>
      <c r="P221" s="0" t="n">
        <v>0.95</v>
      </c>
      <c r="Q221" s="0" t="n">
        <v>0.0013399260005358</v>
      </c>
      <c r="R221" s="0" t="n">
        <v>0.95</v>
      </c>
      <c r="S221" s="0" t="n">
        <v>0.0006461161724335</v>
      </c>
      <c r="T221" s="0" t="n">
        <v>0.95</v>
      </c>
      <c r="U221" s="0" t="n">
        <v>0.000842452557954246</v>
      </c>
      <c r="V221" s="0" t="n">
        <v>0.95</v>
      </c>
      <c r="W221" s="0" t="n">
        <v>0.00146807198501872</v>
      </c>
    </row>
    <row r="222" customFormat="false" ht="15" hidden="false" customHeight="false" outlineLevel="0" collapsed="false">
      <c r="J222" s="0" t="n">
        <v>0.96</v>
      </c>
      <c r="K222" s="0" t="n">
        <v>0.00327136140953345</v>
      </c>
      <c r="L222" s="0" t="n">
        <v>0.96</v>
      </c>
      <c r="M222" s="0" t="n">
        <v>0.00100686919447638</v>
      </c>
      <c r="N222" s="0" t="n">
        <v>0.96</v>
      </c>
      <c r="O222" s="0" t="n">
        <v>0.000707986190827563</v>
      </c>
      <c r="P222" s="0" t="n">
        <v>0.96</v>
      </c>
      <c r="Q222" s="0" t="n">
        <v>0.00130427731632527</v>
      </c>
      <c r="R222" s="0" t="n">
        <v>0.96</v>
      </c>
      <c r="S222" s="0" t="n">
        <v>0.000610467488222974</v>
      </c>
      <c r="T222" s="0" t="n">
        <v>0.96</v>
      </c>
      <c r="U222" s="0" t="n">
        <v>0.000806803873743719</v>
      </c>
      <c r="V222" s="0" t="n">
        <v>0.96</v>
      </c>
      <c r="W222" s="0" t="n">
        <v>0.0014324233008082</v>
      </c>
    </row>
    <row r="223" customFormat="false" ht="15" hidden="false" customHeight="false" outlineLevel="0" collapsed="false">
      <c r="J223" s="0" t="n">
        <v>0.97</v>
      </c>
      <c r="K223" s="0" t="n">
        <v>0.00323644774973964</v>
      </c>
      <c r="L223" s="0" t="n">
        <v>0.97</v>
      </c>
      <c r="M223" s="0" t="n">
        <v>0.000971955534682561</v>
      </c>
      <c r="N223" s="0" t="n">
        <v>0.97</v>
      </c>
      <c r="O223" s="0" t="n">
        <v>0.000673072531033749</v>
      </c>
      <c r="P223" s="0" t="n">
        <v>0.97</v>
      </c>
      <c r="Q223" s="0" t="n">
        <v>0.00126936365653146</v>
      </c>
      <c r="R223" s="0" t="n">
        <v>0.97</v>
      </c>
      <c r="S223" s="0" t="n">
        <v>0.00057555382842916</v>
      </c>
      <c r="T223" s="0" t="n">
        <v>0.97</v>
      </c>
      <c r="U223" s="0" t="n">
        <v>0.000771890213949905</v>
      </c>
      <c r="V223" s="0" t="n">
        <v>0.97</v>
      </c>
      <c r="W223" s="0" t="n">
        <v>0.00139750964101438</v>
      </c>
    </row>
    <row r="226" customFormat="false" ht="15" hidden="false" customHeight="false" outlineLevel="0" collapsed="false">
      <c r="J226" s="0" t="s">
        <v>349</v>
      </c>
    </row>
    <row r="227" customFormat="false" ht="15" hidden="false" customHeight="false" outlineLevel="0" collapsed="false">
      <c r="J227" s="0" t="str">
        <f aca="false">K131</f>
        <v>AP</v>
      </c>
      <c r="K227" s="0" t="str">
        <f aca="false">K158</f>
        <v>NaNMC</v>
      </c>
    </row>
    <row r="228" customFormat="false" ht="15" hidden="false" customHeight="false" outlineLevel="0" collapsed="false">
      <c r="J228" s="0" t="n">
        <f aca="false" t="array" ref="J228:J228">INDEX(L123:L128,MATCH(K131,K123:K128,0))</f>
        <v>0.339783519773641</v>
      </c>
      <c r="K228" s="0" t="n">
        <v>1000</v>
      </c>
      <c r="L228" s="0" t="n">
        <v>2000</v>
      </c>
      <c r="M228" s="0" t="n">
        <v>3000</v>
      </c>
      <c r="N228" s="0" t="n">
        <v>4000</v>
      </c>
      <c r="O228" s="0" t="n">
        <v>5000</v>
      </c>
      <c r="P228" s="0" t="n">
        <v>6000</v>
      </c>
      <c r="Q228" s="0" t="n">
        <v>7000</v>
      </c>
    </row>
    <row r="229" customFormat="false" ht="15" hidden="false" customHeight="false" outlineLevel="0" collapsed="false">
      <c r="J229" s="0" t="n">
        <v>0.9</v>
      </c>
      <c r="K229" s="0" t="n">
        <v>0.833626832717754</v>
      </c>
      <c r="L229" s="0" t="n">
        <v>0.54014674969221</v>
      </c>
      <c r="M229" s="0" t="n">
        <v>0.442320055350363</v>
      </c>
      <c r="N229" s="0" t="n">
        <v>0.393406708179439</v>
      </c>
      <c r="O229" s="0" t="n">
        <v>0.364058699876884</v>
      </c>
      <c r="P229" s="0" t="n">
        <v>0.344493361008515</v>
      </c>
      <c r="Q229" s="0" t="n">
        <v>0.330518118959679</v>
      </c>
    </row>
    <row r="230" customFormat="false" ht="15" hidden="false" customHeight="false" outlineLevel="0" collapsed="false">
      <c r="J230" s="0" t="n">
        <v>0.91</v>
      </c>
      <c r="K230" s="0" t="n">
        <v>0.806520605611527</v>
      </c>
      <c r="L230" s="0" t="n">
        <v>0.513040522585983</v>
      </c>
      <c r="M230" s="0" t="n">
        <v>0.415213828244135</v>
      </c>
      <c r="N230" s="0" t="n">
        <v>0.366300481073211</v>
      </c>
      <c r="O230" s="0" t="n">
        <v>0.336952472770657</v>
      </c>
      <c r="P230" s="0" t="n">
        <v>0.317387133902287</v>
      </c>
      <c r="Q230" s="0" t="n">
        <v>0.303411891853452</v>
      </c>
    </row>
    <row r="231" customFormat="false" ht="15" hidden="false" customHeight="false" outlineLevel="0" collapsed="false">
      <c r="J231" s="0" t="n">
        <v>0.92</v>
      </c>
      <c r="K231" s="0" t="n">
        <v>0.780003644311957</v>
      </c>
      <c r="L231" s="0" t="n">
        <v>0.486523561286413</v>
      </c>
      <c r="M231" s="0" t="n">
        <v>0.388696866944565</v>
      </c>
      <c r="N231" s="0" t="n">
        <v>0.339783519773641</v>
      </c>
      <c r="O231" s="0" t="n">
        <v>0.310435511471087</v>
      </c>
      <c r="P231" s="0" t="n">
        <v>0.290870172602717</v>
      </c>
      <c r="Q231" s="0" t="n">
        <v>0.276894930553882</v>
      </c>
    </row>
    <row r="232" customFormat="false" ht="15" hidden="false" customHeight="false" outlineLevel="0" collapsed="false">
      <c r="J232" s="0" t="n">
        <v>0.93</v>
      </c>
      <c r="K232" s="0" t="n">
        <v>0.754056940244636</v>
      </c>
      <c r="L232" s="0" t="n">
        <v>0.460576857219092</v>
      </c>
      <c r="M232" s="0" t="n">
        <v>0.362750162877244</v>
      </c>
      <c r="N232" s="0" t="n">
        <v>0.31383681570632</v>
      </c>
      <c r="O232" s="0" t="n">
        <v>0.284488807403766</v>
      </c>
      <c r="P232" s="0" t="n">
        <v>0.264923468535396</v>
      </c>
      <c r="Q232" s="0" t="n">
        <v>0.250948226486561</v>
      </c>
    </row>
    <row r="233" customFormat="false" ht="15" hidden="false" customHeight="false" outlineLevel="0" collapsed="false">
      <c r="J233" s="0" t="n">
        <v>0.94</v>
      </c>
      <c r="K233" s="0" t="n">
        <v>0.728662293710662</v>
      </c>
      <c r="L233" s="0" t="n">
        <v>0.435182210685119</v>
      </c>
      <c r="M233" s="0" t="n">
        <v>0.337355516343271</v>
      </c>
      <c r="N233" s="0" t="n">
        <v>0.288442169172347</v>
      </c>
      <c r="O233" s="0" t="n">
        <v>0.259094160869792</v>
      </c>
      <c r="P233" s="0" t="n">
        <v>0.239528822001423</v>
      </c>
      <c r="Q233" s="0" t="n">
        <v>0.225553579952587</v>
      </c>
    </row>
    <row r="234" customFormat="false" ht="15" hidden="false" customHeight="false" outlineLevel="0" collapsed="false">
      <c r="J234" s="0" t="n">
        <v>0.95</v>
      </c>
      <c r="K234" s="0" t="n">
        <v>0.703802271314245</v>
      </c>
      <c r="L234" s="0" t="n">
        <v>0.410322188288702</v>
      </c>
      <c r="M234" s="0" t="n">
        <v>0.312495493946854</v>
      </c>
      <c r="N234" s="0" t="n">
        <v>0.26358214677593</v>
      </c>
      <c r="O234" s="0" t="n">
        <v>0.234234138473375</v>
      </c>
      <c r="P234" s="0" t="n">
        <v>0.214668799605006</v>
      </c>
      <c r="Q234" s="0" t="n">
        <v>0.200693557556171</v>
      </c>
    </row>
    <row r="235" customFormat="false" ht="15" hidden="false" customHeight="false" outlineLevel="0" collapsed="false">
      <c r="J235" s="0" t="n">
        <v>0.96</v>
      </c>
      <c r="K235" s="0" t="n">
        <v>0.679460166051088</v>
      </c>
      <c r="L235" s="0" t="n">
        <v>0.385980083025544</v>
      </c>
      <c r="M235" s="0" t="n">
        <v>0.288153388683696</v>
      </c>
      <c r="N235" s="0" t="n">
        <v>0.239240041512772</v>
      </c>
      <c r="O235" s="0" t="n">
        <v>0.209892033210218</v>
      </c>
      <c r="P235" s="0" t="n">
        <v>0.190326694341848</v>
      </c>
      <c r="Q235" s="0" t="n">
        <v>0.176351452293013</v>
      </c>
    </row>
    <row r="236" customFormat="false" ht="15" hidden="false" customHeight="false" outlineLevel="0" collapsed="false">
      <c r="J236" s="0" t="n">
        <v>0.97</v>
      </c>
      <c r="K236" s="0" t="n">
        <v>0.655619959865521</v>
      </c>
      <c r="L236" s="0" t="n">
        <v>0.362139876839977</v>
      </c>
      <c r="M236" s="0" t="n">
        <v>0.264313182498129</v>
      </c>
      <c r="N236" s="0" t="n">
        <v>0.215399835327205</v>
      </c>
      <c r="O236" s="0" t="n">
        <v>0.186051827024651</v>
      </c>
      <c r="P236" s="0" t="n">
        <v>0.166486488156281</v>
      </c>
      <c r="Q236" s="0" t="n">
        <v>0.152511246107446</v>
      </c>
    </row>
    <row r="238" customFormat="false" ht="15" hidden="false" customHeight="false" outlineLevel="0" collapsed="false">
      <c r="J238" s="0" t="str">
        <f aca="false">K132</f>
        <v>GWP</v>
      </c>
    </row>
    <row r="239" customFormat="false" ht="15" hidden="false" customHeight="false" outlineLevel="0" collapsed="false">
      <c r="J239" s="0" t="n">
        <f aca="false" t="array" ref="J239:J239">INDEX(L123:L128,MATCH($K$132,$K$123:$K$128,0))</f>
        <v>0.0590531768739033</v>
      </c>
      <c r="K239" s="0" t="n">
        <v>1000</v>
      </c>
      <c r="L239" s="0" t="n">
        <v>2000</v>
      </c>
      <c r="M239" s="0" t="n">
        <v>3000</v>
      </c>
      <c r="N239" s="0" t="n">
        <v>4000</v>
      </c>
      <c r="O239" s="0" t="n">
        <v>5000</v>
      </c>
      <c r="P239" s="0" t="n">
        <v>6000</v>
      </c>
      <c r="Q239" s="0" t="n">
        <v>7000</v>
      </c>
    </row>
    <row r="240" customFormat="false" ht="15" hidden="false" customHeight="false" outlineLevel="0" collapsed="false">
      <c r="J240" s="0" t="n">
        <v>0.9</v>
      </c>
      <c r="K240" s="0" t="n">
        <v>0.134186185756483</v>
      </c>
      <c r="L240" s="0" t="n">
        <v>0.0910380928782414</v>
      </c>
      <c r="M240" s="0" t="n">
        <v>0.076655395252161</v>
      </c>
      <c r="N240" s="0" t="n">
        <v>0.0694640464391207</v>
      </c>
      <c r="O240" s="0" t="n">
        <v>0.0651492371512966</v>
      </c>
      <c r="P240" s="0" t="n">
        <v>0.0622726976260805</v>
      </c>
      <c r="Q240" s="0" t="n">
        <v>0.0602180265366404</v>
      </c>
    </row>
    <row r="241" customFormat="false" ht="15" hidden="false" customHeight="false" outlineLevel="0" collapsed="false">
      <c r="J241" s="0" t="n">
        <v>0.91</v>
      </c>
      <c r="K241" s="0" t="n">
        <v>0.128923548393845</v>
      </c>
      <c r="L241" s="0" t="n">
        <v>0.0857754555156041</v>
      </c>
      <c r="M241" s="0" t="n">
        <v>0.0713927578895236</v>
      </c>
      <c r="N241" s="0" t="n">
        <v>0.0642014090764833</v>
      </c>
      <c r="O241" s="0" t="n">
        <v>0.0598865997886592</v>
      </c>
      <c r="P241" s="0" t="n">
        <v>0.0570100602634431</v>
      </c>
      <c r="Q241" s="0" t="n">
        <v>0.054955389174003</v>
      </c>
    </row>
    <row r="242" customFormat="false" ht="15" hidden="false" customHeight="false" outlineLevel="0" collapsed="false">
      <c r="J242" s="0" t="n">
        <v>0.92</v>
      </c>
      <c r="K242" s="0" t="n">
        <v>0.123775316191265</v>
      </c>
      <c r="L242" s="0" t="n">
        <v>0.080627223313024</v>
      </c>
      <c r="M242" s="0" t="n">
        <v>0.0662445256869435</v>
      </c>
      <c r="N242" s="0" t="n">
        <v>0.0590531768739033</v>
      </c>
      <c r="O242" s="0" t="n">
        <v>0.0547383675860791</v>
      </c>
      <c r="P242" s="0" t="n">
        <v>0.0518618280608631</v>
      </c>
      <c r="Q242" s="0" t="n">
        <v>0.049807156971423</v>
      </c>
    </row>
    <row r="243" customFormat="false" ht="15" hidden="false" customHeight="false" outlineLevel="0" collapsed="false">
      <c r="J243" s="0" t="n">
        <v>0.93</v>
      </c>
      <c r="K243" s="0" t="n">
        <v>0.118737798659709</v>
      </c>
      <c r="L243" s="0" t="n">
        <v>0.0755897057814672</v>
      </c>
      <c r="M243" s="0" t="n">
        <v>0.0612070081553867</v>
      </c>
      <c r="N243" s="0" t="n">
        <v>0.0540156593423465</v>
      </c>
      <c r="O243" s="0" t="n">
        <v>0.0497008500545224</v>
      </c>
      <c r="P243" s="0" t="n">
        <v>0.0468243105293063</v>
      </c>
      <c r="Q243" s="0" t="n">
        <v>0.0447696394398662</v>
      </c>
    </row>
    <row r="244" customFormat="false" ht="15" hidden="false" customHeight="false" outlineLevel="0" collapsed="false">
      <c r="J244" s="0" t="n">
        <v>0.94</v>
      </c>
      <c r="K244" s="0" t="n">
        <v>0.113807462352228</v>
      </c>
      <c r="L244" s="0" t="n">
        <v>0.0706593694739862</v>
      </c>
      <c r="M244" s="0" t="n">
        <v>0.0562766718479057</v>
      </c>
      <c r="N244" s="0" t="n">
        <v>0.0490853230348654</v>
      </c>
      <c r="O244" s="0" t="n">
        <v>0.0447705137470413</v>
      </c>
      <c r="P244" s="0" t="n">
        <v>0.0418939742218252</v>
      </c>
      <c r="Q244" s="0" t="n">
        <v>0.0398393031323851</v>
      </c>
    </row>
    <row r="245" customFormat="false" ht="15" hidden="false" customHeight="false" outlineLevel="0" collapsed="false">
      <c r="J245" s="0" t="n">
        <v>0.95</v>
      </c>
      <c r="K245" s="0" t="n">
        <v>0.108980922598588</v>
      </c>
      <c r="L245" s="0" t="n">
        <v>0.0658328297203467</v>
      </c>
      <c r="M245" s="0" t="n">
        <v>0.0514501320942662</v>
      </c>
      <c r="N245" s="0" t="n">
        <v>0.044258783281226</v>
      </c>
      <c r="O245" s="0" t="n">
        <v>0.0399439739934019</v>
      </c>
      <c r="P245" s="0" t="n">
        <v>0.0370674344681858</v>
      </c>
      <c r="Q245" s="0" t="n">
        <v>0.0350127633787457</v>
      </c>
    </row>
    <row r="246" customFormat="false" ht="15" hidden="false" customHeight="false" outlineLevel="0" collapsed="false">
      <c r="J246" s="0" t="n">
        <v>0.96</v>
      </c>
      <c r="K246" s="0" t="n">
        <v>0.104254935756483</v>
      </c>
      <c r="L246" s="0" t="n">
        <v>0.0611068428782414</v>
      </c>
      <c r="M246" s="0" t="n">
        <v>0.046724145252161</v>
      </c>
      <c r="N246" s="0" t="n">
        <v>0.0395327964391207</v>
      </c>
      <c r="O246" s="0" t="n">
        <v>0.0352179871512966</v>
      </c>
      <c r="P246" s="0" t="n">
        <v>0.0323414476260805</v>
      </c>
      <c r="Q246" s="0" t="n">
        <v>0.0302867765366404</v>
      </c>
    </row>
    <row r="247" customFormat="false" ht="15" hidden="false" customHeight="false" outlineLevel="0" collapsed="false">
      <c r="J247" s="0" t="n">
        <v>0.97</v>
      </c>
      <c r="K247" s="0" t="n">
        <v>0.0996263919420499</v>
      </c>
      <c r="L247" s="0" t="n">
        <v>0.0564782990638085</v>
      </c>
      <c r="M247" s="0" t="n">
        <v>0.042095601437728</v>
      </c>
      <c r="N247" s="0" t="n">
        <v>0.0349042526246878</v>
      </c>
      <c r="O247" s="0" t="n">
        <v>0.0305894433368636</v>
      </c>
      <c r="P247" s="0" t="n">
        <v>0.0277129038116475</v>
      </c>
      <c r="Q247" s="0" t="n">
        <v>0.0256582327222075</v>
      </c>
    </row>
    <row r="249" customFormat="false" ht="15" hidden="false" customHeight="false" outlineLevel="0" collapsed="false">
      <c r="J249" s="0" t="str">
        <f aca="false">L131</f>
        <v>Htox</v>
      </c>
    </row>
    <row r="250" customFormat="false" ht="15" hidden="false" customHeight="false" outlineLevel="0" collapsed="false">
      <c r="J250" s="0" t="n">
        <f aca="false" t="array" ref="J250:J250">INDEX(L123:L128,MATCH($L$131,$K$123:$K$128,0))</f>
        <v>0.0295345297296666</v>
      </c>
      <c r="K250" s="0" t="n">
        <v>1000</v>
      </c>
      <c r="L250" s="0" t="n">
        <v>2000</v>
      </c>
      <c r="M250" s="0" t="n">
        <v>3000</v>
      </c>
      <c r="N250" s="0" t="n">
        <v>4000</v>
      </c>
      <c r="O250" s="0" t="n">
        <v>5000</v>
      </c>
      <c r="P250" s="0" t="n">
        <v>6000</v>
      </c>
      <c r="Q250" s="0" t="n">
        <v>7000</v>
      </c>
    </row>
    <row r="251" customFormat="false" ht="15" hidden="false" customHeight="false" outlineLevel="0" collapsed="false">
      <c r="J251" s="0" t="n">
        <v>0.9</v>
      </c>
      <c r="K251" s="0" t="n">
        <v>0.0768808053920965</v>
      </c>
      <c r="L251" s="0" t="n">
        <v>0.0481232415849372</v>
      </c>
      <c r="M251" s="0" t="n">
        <v>0.0385373869825507</v>
      </c>
      <c r="N251" s="0" t="n">
        <v>0.0337444596813575</v>
      </c>
      <c r="O251" s="0" t="n">
        <v>0.0308687033006415</v>
      </c>
      <c r="P251" s="0" t="n">
        <v>0.0289515323801642</v>
      </c>
      <c r="Q251" s="0" t="n">
        <v>0.0275821245798233</v>
      </c>
    </row>
    <row r="252" customFormat="false" ht="15" hidden="false" customHeight="false" outlineLevel="0" collapsed="false">
      <c r="J252" s="0" t="n">
        <v>0.91</v>
      </c>
      <c r="K252" s="0" t="n">
        <v>0.0747527089330001</v>
      </c>
      <c r="L252" s="0" t="n">
        <v>0.0459951451258407</v>
      </c>
      <c r="M252" s="0" t="n">
        <v>0.0364092905234542</v>
      </c>
      <c r="N252" s="0" t="n">
        <v>0.031616363222261</v>
      </c>
      <c r="O252" s="0" t="n">
        <v>0.0287406068415451</v>
      </c>
      <c r="P252" s="0" t="n">
        <v>0.0268234359210678</v>
      </c>
      <c r="Q252" s="0" t="n">
        <v>0.0254540281207269</v>
      </c>
    </row>
    <row r="253" customFormat="false" ht="15" hidden="false" customHeight="false" outlineLevel="0" collapsed="false">
      <c r="J253" s="0" t="n">
        <v>0.92</v>
      </c>
      <c r="K253" s="0" t="n">
        <v>0.0726708754404057</v>
      </c>
      <c r="L253" s="0" t="n">
        <v>0.0439133116332463</v>
      </c>
      <c r="M253" s="0" t="n">
        <v>0.0343274570308599</v>
      </c>
      <c r="N253" s="0" t="n">
        <v>0.0295345297296666</v>
      </c>
      <c r="O253" s="0" t="n">
        <v>0.0266587733489507</v>
      </c>
      <c r="P253" s="0" t="n">
        <v>0.0247416024284734</v>
      </c>
      <c r="Q253" s="0" t="n">
        <v>0.0233721946281325</v>
      </c>
    </row>
    <row r="254" customFormat="false" ht="15" hidden="false" customHeight="false" outlineLevel="0" collapsed="false">
      <c r="J254" s="0" t="n">
        <v>0.93</v>
      </c>
      <c r="K254" s="0" t="n">
        <v>0.0706338125605553</v>
      </c>
      <c r="L254" s="0" t="n">
        <v>0.0418762487533959</v>
      </c>
      <c r="M254" s="0" t="n">
        <v>0.0322903941510095</v>
      </c>
      <c r="N254" s="0" t="n">
        <v>0.0274974668498162</v>
      </c>
      <c r="O254" s="0" t="n">
        <v>0.0246217104691003</v>
      </c>
      <c r="P254" s="0" t="n">
        <v>0.022704539548623</v>
      </c>
      <c r="Q254" s="0" t="n">
        <v>0.0213351317482821</v>
      </c>
    </row>
    <row r="255" customFormat="false" ht="15" hidden="false" customHeight="false" outlineLevel="0" collapsed="false">
      <c r="J255" s="0" t="n">
        <v>0.94</v>
      </c>
      <c r="K255" s="0" t="n">
        <v>0.068640091444106</v>
      </c>
      <c r="L255" s="0" t="n">
        <v>0.0398825276369466</v>
      </c>
      <c r="M255" s="0" t="n">
        <v>0.0302966730345602</v>
      </c>
      <c r="N255" s="0" t="n">
        <v>0.0255037457333669</v>
      </c>
      <c r="O255" s="0" t="n">
        <v>0.022627989352651</v>
      </c>
      <c r="P255" s="0" t="n">
        <v>0.0207108184321737</v>
      </c>
      <c r="Q255" s="0" t="n">
        <v>0.0193414106318328</v>
      </c>
    </row>
    <row r="256" customFormat="false" ht="15" hidden="false" customHeight="false" outlineLevel="0" collapsed="false">
      <c r="J256" s="0" t="n">
        <v>0.95</v>
      </c>
      <c r="K256" s="0" t="n">
        <v>0.0666883434037924</v>
      </c>
      <c r="L256" s="0" t="n">
        <v>0.0379307795966331</v>
      </c>
      <c r="M256" s="0" t="n">
        <v>0.0283449249942466</v>
      </c>
      <c r="N256" s="0" t="n">
        <v>0.0235519976930534</v>
      </c>
      <c r="O256" s="0" t="n">
        <v>0.0206762413123374</v>
      </c>
      <c r="P256" s="0" t="n">
        <v>0.0187590703918601</v>
      </c>
      <c r="Q256" s="0" t="n">
        <v>0.0173896625915192</v>
      </c>
    </row>
    <row r="257" customFormat="false" ht="15" hidden="false" customHeight="false" outlineLevel="0" collapsed="false">
      <c r="J257" s="0" t="n">
        <v>0.96</v>
      </c>
      <c r="K257" s="0" t="n">
        <v>0.0647772567809854</v>
      </c>
      <c r="L257" s="0" t="n">
        <v>0.0360196929738261</v>
      </c>
      <c r="M257" s="0" t="n">
        <v>0.0264338383714396</v>
      </c>
      <c r="N257" s="0" t="n">
        <v>0.0216409110702464</v>
      </c>
      <c r="O257" s="0" t="n">
        <v>0.0187651546895304</v>
      </c>
      <c r="P257" s="0" t="n">
        <v>0.0168479837690531</v>
      </c>
      <c r="Q257" s="0" t="n">
        <v>0.0154785759687122</v>
      </c>
    </row>
    <row r="258" customFormat="false" ht="15" hidden="false" customHeight="false" outlineLevel="0" collapsed="false">
      <c r="J258" s="0" t="n">
        <v>0.97</v>
      </c>
      <c r="K258" s="0" t="n">
        <v>0.0629055740060713</v>
      </c>
      <c r="L258" s="0" t="n">
        <v>0.034148010198912</v>
      </c>
      <c r="M258" s="0" t="n">
        <v>0.0245621555965255</v>
      </c>
      <c r="N258" s="0" t="n">
        <v>0.0197692282953323</v>
      </c>
      <c r="O258" s="0" t="n">
        <v>0.0168934719146163</v>
      </c>
      <c r="P258" s="0" t="n">
        <v>0.014976300994139</v>
      </c>
      <c r="Q258" s="0" t="n">
        <v>0.0136068931937981</v>
      </c>
    </row>
    <row r="260" customFormat="false" ht="15" hidden="false" customHeight="false" outlineLevel="0" collapsed="false">
      <c r="J260" s="0" t="str">
        <f aca="false">L132</f>
        <v>RDP</v>
      </c>
    </row>
    <row r="261" customFormat="false" ht="15" hidden="false" customHeight="false" outlineLevel="0" collapsed="false">
      <c r="J261" s="0" t="n">
        <f aca="false" t="array" ref="J261:J261">INDEX(L123:L128,MATCH($L$132,$K$123:$K$128,0))</f>
        <v>0.00341860597475084</v>
      </c>
      <c r="K261" s="0" t="n">
        <v>1000</v>
      </c>
      <c r="L261" s="0" t="n">
        <v>2000</v>
      </c>
      <c r="M261" s="0" t="n">
        <v>3000</v>
      </c>
      <c r="N261" s="0" t="n">
        <v>4000</v>
      </c>
      <c r="O261" s="0" t="n">
        <v>5000</v>
      </c>
      <c r="P261" s="0" t="n">
        <v>6000</v>
      </c>
      <c r="Q261" s="0" t="n">
        <v>7000</v>
      </c>
    </row>
    <row r="262" customFormat="false" ht="15" hidden="false" customHeight="false" outlineLevel="0" collapsed="false">
      <c r="J262" s="0" t="n">
        <v>0.9</v>
      </c>
      <c r="K262" s="0" t="n">
        <v>0.0129048256381338</v>
      </c>
      <c r="L262" s="0" t="n">
        <v>0.00663303281906691</v>
      </c>
      <c r="M262" s="0" t="n">
        <v>0.00454243521271127</v>
      </c>
      <c r="N262" s="0" t="n">
        <v>0.00349713640953345</v>
      </c>
      <c r="O262" s="0" t="n">
        <v>0.00286995712762676</v>
      </c>
      <c r="P262" s="0" t="n">
        <v>0.00245183760635564</v>
      </c>
      <c r="Q262" s="0" t="n">
        <v>0.00215318080544769</v>
      </c>
    </row>
    <row r="263" customFormat="false" ht="15" hidden="false" customHeight="false" outlineLevel="0" collapsed="false">
      <c r="J263" s="0" t="n">
        <v>0.91</v>
      </c>
      <c r="K263" s="0" t="n">
        <v>0.0128651289348371</v>
      </c>
      <c r="L263" s="0" t="n">
        <v>0.0065933361157702</v>
      </c>
      <c r="M263" s="0" t="n">
        <v>0.00450273850941457</v>
      </c>
      <c r="N263" s="0" t="n">
        <v>0.00345743970623675</v>
      </c>
      <c r="O263" s="0" t="n">
        <v>0.00283026042433006</v>
      </c>
      <c r="P263" s="0" t="n">
        <v>0.00241214090305893</v>
      </c>
      <c r="Q263" s="0" t="n">
        <v>0.00211348410215098</v>
      </c>
    </row>
    <row r="264" customFormat="false" ht="15" hidden="false" customHeight="false" outlineLevel="0" collapsed="false">
      <c r="J264" s="0" t="n">
        <v>0.92</v>
      </c>
      <c r="K264" s="0" t="n">
        <v>0.0128262952033512</v>
      </c>
      <c r="L264" s="0" t="n">
        <v>0.0065545023842843</v>
      </c>
      <c r="M264" s="0" t="n">
        <v>0.00446390477792866</v>
      </c>
      <c r="N264" s="0" t="n">
        <v>0.00341860597475084</v>
      </c>
      <c r="O264" s="0" t="n">
        <v>0.00279142669284415</v>
      </c>
      <c r="P264" s="0" t="n">
        <v>0.00237330717157303</v>
      </c>
      <c r="Q264" s="0" t="n">
        <v>0.00207465037066508</v>
      </c>
    </row>
    <row r="265" customFormat="false" ht="15" hidden="false" customHeight="false" outlineLevel="0" collapsed="false">
      <c r="J265" s="0" t="n">
        <v>0.93</v>
      </c>
      <c r="K265" s="0" t="n">
        <v>0.0127882966058757</v>
      </c>
      <c r="L265" s="0" t="n">
        <v>0.00651650378680884</v>
      </c>
      <c r="M265" s="0" t="n">
        <v>0.00442590618045321</v>
      </c>
      <c r="N265" s="0" t="n">
        <v>0.00338060737727539</v>
      </c>
      <c r="O265" s="0" t="n">
        <v>0.0027534280953687</v>
      </c>
      <c r="P265" s="0" t="n">
        <v>0.00233530857409757</v>
      </c>
      <c r="Q265" s="0" t="n">
        <v>0.00203665177318962</v>
      </c>
    </row>
    <row r="266" customFormat="false" ht="15" hidden="false" customHeight="false" outlineLevel="0" collapsed="false">
      <c r="J266" s="0" t="n">
        <v>0.94</v>
      </c>
      <c r="K266" s="0" t="n">
        <v>0.0127511064891976</v>
      </c>
      <c r="L266" s="0" t="n">
        <v>0.00647931367013074</v>
      </c>
      <c r="M266" s="0" t="n">
        <v>0.0043887160637751</v>
      </c>
      <c r="N266" s="0" t="n">
        <v>0.00334341726059728</v>
      </c>
      <c r="O266" s="0" t="n">
        <v>0.00271623797869059</v>
      </c>
      <c r="P266" s="0" t="n">
        <v>0.00229811845741947</v>
      </c>
      <c r="Q266" s="0" t="n">
        <v>0.00199946165651152</v>
      </c>
    </row>
    <row r="267" customFormat="false" ht="15" hidden="false" customHeight="false" outlineLevel="0" collapsed="false">
      <c r="J267" s="0" t="n">
        <v>0.95</v>
      </c>
      <c r="K267" s="0" t="n">
        <v>0.0127146993223443</v>
      </c>
      <c r="L267" s="0" t="n">
        <v>0.00644290650327743</v>
      </c>
      <c r="M267" s="0" t="n">
        <v>0.0043523088969218</v>
      </c>
      <c r="N267" s="0" t="n">
        <v>0.00330701009374398</v>
      </c>
      <c r="O267" s="0" t="n">
        <v>0.00267983081183729</v>
      </c>
      <c r="P267" s="0" t="n">
        <v>0.00226171129056616</v>
      </c>
      <c r="Q267" s="0" t="n">
        <v>0.00196305448965821</v>
      </c>
    </row>
    <row r="268" customFormat="false" ht="15" hidden="false" customHeight="false" outlineLevel="0" collapsed="false">
      <c r="J268" s="0" t="n">
        <v>0.96</v>
      </c>
      <c r="K268" s="0" t="n">
        <v>0.0126790506381338</v>
      </c>
      <c r="L268" s="0" t="n">
        <v>0.00640725781906691</v>
      </c>
      <c r="M268" s="0" t="n">
        <v>0.00431666021271127</v>
      </c>
      <c r="N268" s="0" t="n">
        <v>0.00327136140953345</v>
      </c>
      <c r="O268" s="0" t="n">
        <v>0.00264418212762676</v>
      </c>
      <c r="P268" s="0" t="n">
        <v>0.00222606260635564</v>
      </c>
      <c r="Q268" s="0" t="n">
        <v>0.00192740580544769</v>
      </c>
    </row>
    <row r="269" customFormat="false" ht="15" hidden="false" customHeight="false" outlineLevel="0" collapsed="false">
      <c r="J269" s="0" t="n">
        <v>0.97</v>
      </c>
      <c r="K269" s="0" t="n">
        <v>0.01264413697834</v>
      </c>
      <c r="L269" s="0" t="n">
        <v>0.00637234415927309</v>
      </c>
      <c r="M269" s="0" t="n">
        <v>0.00428174655291746</v>
      </c>
      <c r="N269" s="0" t="n">
        <v>0.00323644774973964</v>
      </c>
      <c r="O269" s="0" t="n">
        <v>0.00260926846783295</v>
      </c>
      <c r="P269" s="0" t="n">
        <v>0.00219114894656182</v>
      </c>
      <c r="Q269" s="0" t="n">
        <v>0.00189249214565387</v>
      </c>
    </row>
  </sheetData>
  <mergeCells count="1">
    <mergeCell ref="B34:F34"/>
  </mergeCells>
  <dataValidations count="1">
    <dataValidation allowBlank="true" errorStyle="stop" operator="between" showDropDown="false" showErrorMessage="true" showInputMessage="true" sqref="K131:L132" type="list">
      <formula1>$K$123:$K$128</formula1>
      <formula2>0</formula2>
    </dataValidation>
  </dataValidation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L39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42578125" defaultRowHeight="15" zeroHeight="false" outlineLevelRow="0" outlineLevelCol="0"/>
  <cols>
    <col collapsed="false" customWidth="true" hidden="false" outlineLevel="0" max="3" min="3" style="0" width="12"/>
    <col collapsed="false" customWidth="true" hidden="false" outlineLevel="0" max="4" min="4" style="0" width="12.28"/>
    <col collapsed="false" customWidth="true" hidden="false" outlineLevel="0" max="9" min="9" style="0" width="11.58"/>
    <col collapsed="false" customWidth="true" hidden="false" outlineLevel="0" max="10" min="10" style="0" width="12"/>
    <col collapsed="false" customWidth="true" hidden="false" outlineLevel="0" max="11" min="11" style="0" width="18.71"/>
    <col collapsed="false" customWidth="true" hidden="false" outlineLevel="0" max="12" min="12" style="0" width="20.28"/>
    <col collapsed="false" customWidth="true" hidden="false" outlineLevel="0" max="13" min="13" style="0" width="16.43"/>
    <col collapsed="false" customWidth="true" hidden="false" outlineLevel="0" max="14" min="14" style="0" width="17.86"/>
    <col collapsed="false" customWidth="true" hidden="false" outlineLevel="0" max="15" min="15" style="0" width="12.42"/>
    <col collapsed="false" customWidth="true" hidden="false" outlineLevel="0" max="16" min="16" style="0" width="13.58"/>
    <col collapsed="false" customWidth="true" hidden="false" outlineLevel="0" max="17" min="17" style="0" width="13.15"/>
    <col collapsed="false" customWidth="true" hidden="false" outlineLevel="0" max="18" min="18" style="0" width="12"/>
    <col collapsed="false" customWidth="true" hidden="false" outlineLevel="0" max="19" min="19" style="0" width="12.28"/>
    <col collapsed="false" customWidth="true" hidden="false" outlineLevel="0" max="38" min="30" style="0" width="8.71"/>
  </cols>
  <sheetData>
    <row r="1" customFormat="false" ht="15" hidden="false" customHeight="false" outlineLevel="0" collapsed="false">
      <c r="D1" s="58" t="s">
        <v>272</v>
      </c>
      <c r="E1" s="59" t="s">
        <v>273</v>
      </c>
    </row>
    <row r="3" customFormat="false" ht="15" hidden="false" customHeight="false" outlineLevel="0" collapsed="false">
      <c r="B3" s="46" t="s">
        <v>274</v>
      </c>
      <c r="C3" s="48" t="n">
        <v>1</v>
      </c>
      <c r="D3" s="48"/>
      <c r="E3" s="48"/>
      <c r="F3" s="48"/>
      <c r="G3" s="48"/>
      <c r="H3" s="49"/>
      <c r="K3" s="60" t="s">
        <v>350</v>
      </c>
      <c r="L3" s="61"/>
      <c r="M3" s="61" t="n">
        <f aca="false">L3+3</f>
        <v>3</v>
      </c>
      <c r="N3" s="61" t="n">
        <f aca="false">M3+3</f>
        <v>6</v>
      </c>
      <c r="O3" s="61" t="n">
        <f aca="false">N3+3</f>
        <v>9</v>
      </c>
      <c r="P3" s="61" t="n">
        <f aca="false">O3+3</f>
        <v>12</v>
      </c>
      <c r="Q3" s="61" t="n">
        <f aca="false">P3+3</f>
        <v>15</v>
      </c>
      <c r="R3" s="62" t="n">
        <f aca="false">Q3+3</f>
        <v>18</v>
      </c>
    </row>
    <row r="4" customFormat="false" ht="15" hidden="false" customHeight="false" outlineLevel="0" collapsed="false">
      <c r="B4" s="73" t="s">
        <v>276</v>
      </c>
      <c r="C4" s="13" t="s">
        <v>277</v>
      </c>
      <c r="D4" s="13" t="s">
        <v>30</v>
      </c>
      <c r="H4" s="74"/>
      <c r="K4" s="14" t="s">
        <v>255</v>
      </c>
      <c r="L4" s="13" t="str">
        <f aca="true" t="array" ref="L4:L4">OFFSET(Resume_SensAnal!$D$6,,L3,,)</f>
        <v>NaNMC</v>
      </c>
      <c r="M4" s="13" t="str">
        <f aca="true" t="array" ref="M4:M4">OFFSET(Resume_SensAnal!$D$6,,M3,,)</f>
        <v>NaMVP</v>
      </c>
      <c r="N4" s="13" t="str">
        <f aca="true" t="array" ref="N4:N4">OFFSET(Resume_SensAnal!$D$6,,N3,,)</f>
        <v>NaMMO</v>
      </c>
      <c r="O4" s="13" t="str">
        <f aca="true" t="array" ref="O4:O4">OFFSET(Resume_SensAnal!$D$6,,O3,,)</f>
        <v>NaNMMT</v>
      </c>
      <c r="P4" s="13" t="str">
        <f aca="true" t="array" ref="P4:P4">OFFSET(Resume_SensAnal!$D$6,,P3,,)</f>
        <v>NaPBA</v>
      </c>
      <c r="Q4" s="13" t="str">
        <f aca="true" t="array" ref="Q4:Q4">OFFSET(Resume_SensAnal!$D$6,,Q3,,)</f>
        <v>LiNMC</v>
      </c>
      <c r="R4" s="41" t="str">
        <f aca="true" t="array" ref="R4:R4">OFFSET(Resume_SensAnal!$D$6,,R3,,)</f>
        <v>LiFP</v>
      </c>
    </row>
    <row r="5" customFormat="false" ht="15" hidden="false" customHeight="false" outlineLevel="0" collapsed="false">
      <c r="B5" s="73" t="s">
        <v>278</v>
      </c>
      <c r="C5" s="58" t="n">
        <v>2000</v>
      </c>
      <c r="D5" s="13" t="s">
        <v>279</v>
      </c>
      <c r="H5" s="74"/>
      <c r="K5" s="14" t="s">
        <v>280</v>
      </c>
      <c r="L5" s="43" t="n">
        <v>0.92</v>
      </c>
      <c r="M5" s="43" t="n">
        <v>0.93</v>
      </c>
      <c r="N5" s="43" t="n">
        <v>0.92</v>
      </c>
      <c r="O5" s="43" t="n">
        <v>0.92</v>
      </c>
      <c r="P5" s="75" t="n">
        <v>0.93</v>
      </c>
      <c r="Q5" s="43" t="n">
        <v>0.92</v>
      </c>
      <c r="R5" s="75" t="n">
        <v>0.93</v>
      </c>
    </row>
    <row r="6" customFormat="false" ht="15" hidden="false" customHeight="false" outlineLevel="0" collapsed="false">
      <c r="B6" s="73" t="s">
        <v>281</v>
      </c>
      <c r="C6" s="58" t="n">
        <v>1</v>
      </c>
      <c r="D6" s="13" t="s">
        <v>282</v>
      </c>
      <c r="H6" s="74"/>
      <c r="K6" s="14" t="s">
        <v>283</v>
      </c>
      <c r="L6" s="56" t="n">
        <v>0.2</v>
      </c>
      <c r="M6" s="56" t="n">
        <v>0.2</v>
      </c>
      <c r="N6" s="56" t="n">
        <v>0.2</v>
      </c>
      <c r="O6" s="56" t="n">
        <v>0.2</v>
      </c>
      <c r="P6" s="56" t="n">
        <v>0.2</v>
      </c>
      <c r="Q6" s="56" t="n">
        <v>0.2</v>
      </c>
      <c r="R6" s="56" t="n">
        <v>0.2</v>
      </c>
    </row>
    <row r="7" customFormat="false" ht="15" hidden="false" customHeight="false" outlineLevel="0" collapsed="false">
      <c r="B7" s="73" t="s">
        <v>284</v>
      </c>
      <c r="C7" s="58" t="n">
        <v>2</v>
      </c>
      <c r="D7" s="13" t="s">
        <v>285</v>
      </c>
      <c r="H7" s="74"/>
      <c r="K7" s="14" t="s">
        <v>286</v>
      </c>
      <c r="L7" s="56" t="n">
        <v>0.95</v>
      </c>
      <c r="M7" s="56" t="n">
        <v>0.95</v>
      </c>
      <c r="N7" s="56" t="n">
        <v>0.95</v>
      </c>
      <c r="O7" s="56" t="n">
        <v>0.95</v>
      </c>
      <c r="P7" s="56" t="n">
        <v>0.95</v>
      </c>
      <c r="Q7" s="56" t="n">
        <v>0.95</v>
      </c>
      <c r="R7" s="63" t="n">
        <v>0.95</v>
      </c>
    </row>
    <row r="8" customFormat="false" ht="15" hidden="false" customHeight="false" outlineLevel="0" collapsed="false">
      <c r="B8" s="76" t="s">
        <v>287</v>
      </c>
      <c r="C8" s="64" t="n">
        <v>20</v>
      </c>
      <c r="D8" s="25" t="s">
        <v>288</v>
      </c>
      <c r="E8" s="25"/>
      <c r="F8" s="25"/>
      <c r="H8" s="74"/>
      <c r="K8" s="14" t="s">
        <v>289</v>
      </c>
      <c r="L8" s="0" t="n">
        <v>4000</v>
      </c>
      <c r="M8" s="0" t="n">
        <v>7000</v>
      </c>
      <c r="N8" s="0" t="n">
        <v>4000</v>
      </c>
      <c r="O8" s="0" t="n">
        <v>4000</v>
      </c>
      <c r="P8" s="0" t="n">
        <v>7000</v>
      </c>
      <c r="Q8" s="0" t="n">
        <v>4000</v>
      </c>
      <c r="R8" s="41" t="n">
        <v>7000</v>
      </c>
    </row>
    <row r="9" customFormat="false" ht="15" hidden="false" customHeight="false" outlineLevel="0" collapsed="false">
      <c r="B9" s="73" t="s">
        <v>290</v>
      </c>
      <c r="C9" s="13" t="n">
        <f aca="false">C7*C8*365</f>
        <v>14600</v>
      </c>
      <c r="D9" s="13" t="s">
        <v>291</v>
      </c>
      <c r="H9" s="74"/>
      <c r="K9" s="14" t="s">
        <v>292</v>
      </c>
      <c r="L9" s="0" t="n">
        <v>10</v>
      </c>
      <c r="M9" s="0" t="n">
        <v>10</v>
      </c>
      <c r="N9" s="0" t="n">
        <v>10</v>
      </c>
      <c r="O9" s="0" t="n">
        <v>10</v>
      </c>
      <c r="P9" s="0" t="n">
        <v>10</v>
      </c>
      <c r="Q9" s="0" t="n">
        <v>10</v>
      </c>
      <c r="R9" s="41" t="n">
        <v>10</v>
      </c>
    </row>
    <row r="10" customFormat="false" ht="15" hidden="false" customHeight="false" outlineLevel="0" collapsed="false">
      <c r="B10" s="73"/>
      <c r="H10" s="74"/>
      <c r="K10" s="14" t="s">
        <v>293</v>
      </c>
      <c r="L10" s="56" t="n">
        <v>0.8</v>
      </c>
      <c r="M10" s="56" t="n">
        <v>0.8</v>
      </c>
      <c r="N10" s="56" t="n">
        <v>0.8</v>
      </c>
      <c r="O10" s="56" t="n">
        <v>0.8</v>
      </c>
      <c r="P10" s="56" t="n">
        <v>0.8</v>
      </c>
      <c r="Q10" s="56" t="n">
        <v>0.8</v>
      </c>
      <c r="R10" s="56" t="n">
        <v>0.8</v>
      </c>
      <c r="S10" s="14"/>
    </row>
    <row r="11" customFormat="false" ht="15" hidden="false" customHeight="false" outlineLevel="0" collapsed="false">
      <c r="B11" s="73"/>
      <c r="H11" s="74"/>
      <c r="K11" s="14" t="s">
        <v>294</v>
      </c>
      <c r="L11" s="65" t="n">
        <f aca="false">1/L5*(1+L6+1-L7+1-L10)</f>
        <v>1.57608695652174</v>
      </c>
      <c r="M11" s="65" t="n">
        <f aca="false">1/M5*(1+M6+1-M7+1-M10)</f>
        <v>1.55913978494624</v>
      </c>
      <c r="N11" s="65" t="n">
        <f aca="false">1/N5*(1+N6+1-N7+1-N10)</f>
        <v>1.57608695652174</v>
      </c>
      <c r="O11" s="65" t="n">
        <f aca="false">1/O5*(1+O6+1-O7+1-O10)</f>
        <v>1.57608695652174</v>
      </c>
      <c r="P11" s="65" t="n">
        <f aca="false">1/P5*(1+P6+1-P7+1-P10)</f>
        <v>1.55913978494624</v>
      </c>
      <c r="Q11" s="65" t="n">
        <f aca="false">1/Q5*(1+Q6+1-Q7+1-Q10)</f>
        <v>1.57608695652174</v>
      </c>
      <c r="R11" s="65" t="n">
        <f aca="false">1/R5*(1+R6+1-R7+1-R10)</f>
        <v>1.55913978494624</v>
      </c>
      <c r="S11" s="14"/>
    </row>
    <row r="12" customFormat="false" ht="15" hidden="false" customHeight="false" outlineLevel="0" collapsed="false">
      <c r="B12" s="73"/>
      <c r="H12" s="74"/>
      <c r="K12" s="26" t="s">
        <v>295</v>
      </c>
      <c r="L12" s="52" t="n">
        <v>136.31</v>
      </c>
      <c r="M12" s="52" t="n">
        <v>152.467172326988</v>
      </c>
      <c r="N12" s="52" t="n">
        <v>157.08</v>
      </c>
      <c r="O12" s="52" t="n">
        <v>171.910126159296</v>
      </c>
      <c r="P12" s="52" t="n">
        <v>124.1</v>
      </c>
      <c r="Q12" s="52" t="n">
        <v>272.114782702884</v>
      </c>
      <c r="R12" s="52" t="n">
        <v>197.41872402426</v>
      </c>
      <c r="S12" s="14"/>
    </row>
    <row r="13" customFormat="false" ht="14.45" hidden="false" customHeight="true" outlineLevel="0" collapsed="false">
      <c r="B13" s="73"/>
      <c r="H13" s="74"/>
    </row>
    <row r="14" customFormat="false" ht="15" hidden="false" customHeight="false" outlineLevel="0" collapsed="false">
      <c r="B14" s="73" t="s">
        <v>297</v>
      </c>
      <c r="C14" s="13" t="n">
        <f aca="false">C9*C6*C5</f>
        <v>29200000</v>
      </c>
      <c r="D14" s="13" t="s">
        <v>279</v>
      </c>
      <c r="H14" s="74"/>
      <c r="K14" s="60"/>
      <c r="L14" s="66" t="str">
        <f aca="false">L4</f>
        <v>NaNMC</v>
      </c>
      <c r="M14" s="66" t="str">
        <f aca="false">M4</f>
        <v>NaMVP</v>
      </c>
      <c r="N14" s="66" t="str">
        <f aca="false">N4</f>
        <v>NaMMO</v>
      </c>
      <c r="O14" s="66" t="str">
        <f aca="false">O4</f>
        <v>NaNMMT</v>
      </c>
      <c r="P14" s="66" t="str">
        <f aca="false">P4</f>
        <v>NaPBA</v>
      </c>
      <c r="Q14" s="66" t="str">
        <f aca="false">Q4</f>
        <v>LiNMC</v>
      </c>
      <c r="R14" s="66" t="str">
        <f aca="false">R4</f>
        <v>LiFP</v>
      </c>
      <c r="S14" s="14"/>
    </row>
    <row r="15" customFormat="false" ht="14.45" hidden="false" customHeight="true" outlineLevel="0" collapsed="false">
      <c r="B15" s="73" t="s">
        <v>299</v>
      </c>
      <c r="C15" s="13" t="n">
        <f aca="false">C14/20/(C6*1000)</f>
        <v>1460</v>
      </c>
      <c r="D15" s="13" t="s">
        <v>300</v>
      </c>
      <c r="H15" s="74"/>
      <c r="K15" s="14" t="s">
        <v>301</v>
      </c>
      <c r="L15" s="65" t="n">
        <f aca="false">L11*$C$5</f>
        <v>3152.17391304348</v>
      </c>
      <c r="M15" s="65" t="n">
        <f aca="false">M11*$C$5</f>
        <v>3118.27956989247</v>
      </c>
      <c r="N15" s="65" t="n">
        <f aca="false">N11*$C$5</f>
        <v>3152.17391304348</v>
      </c>
      <c r="O15" s="65" t="n">
        <f aca="false">O11*$C$5</f>
        <v>3152.17391304348</v>
      </c>
      <c r="P15" s="65" t="n">
        <f aca="false">P11*$C$5</f>
        <v>3118.27956989247</v>
      </c>
      <c r="Q15" s="65" t="n">
        <f aca="false">Q11*$C$5</f>
        <v>3152.17391304348</v>
      </c>
      <c r="R15" s="65" t="n">
        <f aca="false">R11*$C$5</f>
        <v>3118.27956989247</v>
      </c>
      <c r="S15" s="14"/>
    </row>
    <row r="16" customFormat="false" ht="15" hidden="false" customHeight="false" outlineLevel="0" collapsed="false">
      <c r="B16" s="73" t="s">
        <v>302</v>
      </c>
      <c r="C16" s="56" t="n">
        <f aca="false">C15/8760</f>
        <v>0.166666666666667</v>
      </c>
      <c r="H16" s="74"/>
      <c r="K16" s="14" t="s">
        <v>303</v>
      </c>
      <c r="L16" s="13" t="n">
        <f aca="false">$C$9/L$8-1</f>
        <v>2.65</v>
      </c>
      <c r="M16" s="13" t="n">
        <f aca="false">$C$9/M$8-1</f>
        <v>1.08571428571429</v>
      </c>
      <c r="N16" s="13" t="n">
        <f aca="false">$C$9/N$8-1</f>
        <v>2.65</v>
      </c>
      <c r="O16" s="13" t="n">
        <f aca="false">$C$9/O$8-1</f>
        <v>2.65</v>
      </c>
      <c r="P16" s="13" t="n">
        <f aca="false">$C$9/P$8-1</f>
        <v>1.08571428571429</v>
      </c>
      <c r="Q16" s="13" t="n">
        <f aca="false">$C$9/Q$8-1</f>
        <v>2.65</v>
      </c>
      <c r="R16" s="41" t="n">
        <f aca="false">$C$9/R$8-1</f>
        <v>1.08571428571429</v>
      </c>
    </row>
    <row r="17" customFormat="false" ht="15" hidden="false" customHeight="false" outlineLevel="0" collapsed="false">
      <c r="B17" s="73"/>
      <c r="H17" s="74"/>
      <c r="K17" s="14" t="s">
        <v>304</v>
      </c>
      <c r="L17" s="13" t="n">
        <f aca="false">$C$8/L$9-1</f>
        <v>1</v>
      </c>
      <c r="M17" s="13" t="n">
        <f aca="false">$C$8/M$9-1</f>
        <v>1</v>
      </c>
      <c r="N17" s="13" t="n">
        <f aca="false">$C$8/N$9-1</f>
        <v>1</v>
      </c>
      <c r="O17" s="13" t="n">
        <f aca="false">$C$8/O$9-1</f>
        <v>1</v>
      </c>
      <c r="P17" s="13" t="n">
        <f aca="false">$C$8/P$9-1</f>
        <v>1</v>
      </c>
      <c r="Q17" s="13" t="n">
        <f aca="false">$C$8/Q$9-1</f>
        <v>1</v>
      </c>
      <c r="R17" s="41" t="n">
        <f aca="false">$C$8/R$9-1</f>
        <v>1</v>
      </c>
    </row>
    <row r="18" customFormat="false" ht="15" hidden="false" customHeight="false" outlineLevel="0" collapsed="false">
      <c r="B18" s="73"/>
      <c r="H18" s="74"/>
      <c r="K18" s="14" t="s">
        <v>305</v>
      </c>
      <c r="L18" s="67" t="n">
        <f aca="false">MAX(L16:L17)</f>
        <v>2.65</v>
      </c>
      <c r="M18" s="67" t="n">
        <f aca="false">MAX(M16:M17)</f>
        <v>1.08571428571429</v>
      </c>
      <c r="N18" s="67" t="n">
        <f aca="false">MAX(N16:N17)</f>
        <v>2.65</v>
      </c>
      <c r="O18" s="67" t="n">
        <f aca="false">MAX(O16:O17)</f>
        <v>2.65</v>
      </c>
      <c r="P18" s="67" t="n">
        <f aca="false">MAX(P16:P17)</f>
        <v>1.08571428571429</v>
      </c>
      <c r="Q18" s="67" t="n">
        <f aca="false">MAX(Q16:Q17)</f>
        <v>2.65</v>
      </c>
      <c r="R18" s="68" t="n">
        <f aca="false">MAX(R16:R17)</f>
        <v>1.08571428571429</v>
      </c>
    </row>
    <row r="19" customFormat="false" ht="15" hidden="false" customHeight="false" outlineLevel="0" collapsed="false">
      <c r="B19" s="73" t="s">
        <v>351</v>
      </c>
      <c r="C19" s="58" t="n">
        <v>1</v>
      </c>
      <c r="D19" s="13" t="s">
        <v>352</v>
      </c>
      <c r="H19" s="74"/>
      <c r="K19" s="14" t="s">
        <v>306</v>
      </c>
      <c r="L19" s="77" t="n">
        <f aca="false">($C$14/L$5)-$C$14</f>
        <v>2539130.43478261</v>
      </c>
      <c r="M19" s="77" t="n">
        <f aca="false">($C$14/M$5)-$C$14</f>
        <v>2197849.46236559</v>
      </c>
      <c r="N19" s="77" t="n">
        <f aca="false">($C$14/N$5)-$C$14</f>
        <v>2539130.43478261</v>
      </c>
      <c r="O19" s="77" t="n">
        <f aca="false">($C$14/O$5)-$C$14</f>
        <v>2539130.43478261</v>
      </c>
      <c r="P19" s="77" t="n">
        <f aca="false">($C$14/P$5)-$C$14</f>
        <v>2197849.46236559</v>
      </c>
      <c r="Q19" s="77" t="n">
        <f aca="false">($C$14/Q$5)-$C$14</f>
        <v>2539130.43478261</v>
      </c>
      <c r="R19" s="78" t="n">
        <f aca="false">($C$14/R$5)-$C$14</f>
        <v>2197849.46236559</v>
      </c>
    </row>
    <row r="20" customFormat="false" ht="15" hidden="false" customHeight="false" outlineLevel="0" collapsed="false">
      <c r="B20" s="73" t="s">
        <v>307</v>
      </c>
      <c r="C20" s="58" t="n">
        <v>3</v>
      </c>
      <c r="D20" s="13" t="s">
        <v>308</v>
      </c>
      <c r="H20" s="74"/>
      <c r="K20" s="26" t="s">
        <v>309</v>
      </c>
      <c r="L20" s="79" t="n">
        <f aca="false">L19/$C$14</f>
        <v>0.0869565217391303</v>
      </c>
      <c r="M20" s="79" t="n">
        <f aca="false">M19/$C$14</f>
        <v>0.075268817204301</v>
      </c>
      <c r="N20" s="79" t="n">
        <f aca="false">N19/$C$14</f>
        <v>0.0869565217391303</v>
      </c>
      <c r="O20" s="79" t="n">
        <f aca="false">O19/$C$14</f>
        <v>0.0869565217391303</v>
      </c>
      <c r="P20" s="79" t="n">
        <f aca="false">P19/$C$14</f>
        <v>0.075268817204301</v>
      </c>
      <c r="Q20" s="79" t="n">
        <f aca="false">Q19/$C$14</f>
        <v>0.0869565217391303</v>
      </c>
      <c r="R20" s="80" t="n">
        <f aca="false">R19/$C$14</f>
        <v>0.075268817204301</v>
      </c>
    </row>
    <row r="21" customFormat="false" ht="15" hidden="false" customHeight="false" outlineLevel="0" collapsed="false">
      <c r="B21" s="81" t="s">
        <v>353</v>
      </c>
      <c r="C21" s="81"/>
      <c r="H21" s="74"/>
    </row>
    <row r="22" customFormat="false" ht="15" hidden="false" customHeight="false" outlineLevel="0" collapsed="false">
      <c r="B22" s="73" t="s">
        <v>74</v>
      </c>
      <c r="C22" s="13" t="n">
        <f aca="false">IF($C$20=1,D39,IF($C$20=2,D47,IF($C$20=3,D58,1E-068)))</f>
        <v>0.00057</v>
      </c>
      <c r="H22" s="74"/>
      <c r="K22" s="13" t="s">
        <v>310</v>
      </c>
      <c r="L22" s="0" t="str">
        <f aca="false">L$4</f>
        <v>NaNMC</v>
      </c>
      <c r="M22" s="0" t="str">
        <f aca="false">M$4</f>
        <v>NaMVP</v>
      </c>
      <c r="N22" s="0" t="str">
        <f aca="false">N$4</f>
        <v>NaMMO</v>
      </c>
      <c r="O22" s="0" t="str">
        <f aca="false">O$4</f>
        <v>NaNMMT</v>
      </c>
      <c r="P22" s="0" t="str">
        <f aca="false">P$4</f>
        <v>NaPBA</v>
      </c>
      <c r="Q22" s="0" t="str">
        <f aca="false">Q$4</f>
        <v>LiNMC</v>
      </c>
      <c r="R22" s="0" t="str">
        <f aca="false">R$4</f>
        <v>LiFP</v>
      </c>
    </row>
    <row r="23" customFormat="false" ht="15" hidden="false" customHeight="false" outlineLevel="0" collapsed="false">
      <c r="B23" s="73" t="s">
        <v>75</v>
      </c>
      <c r="C23" s="13" t="n">
        <f aca="false">IF($C$20=1,D40,IF($C$20=2,D48,IF($C$20=3,D59,1E-068)))</f>
        <v>0.09547</v>
      </c>
      <c r="H23" s="82"/>
      <c r="I23" s="65"/>
      <c r="K23" s="13" t="s">
        <v>74</v>
      </c>
      <c r="L23" s="13" t="n">
        <f aca="false">IF($C$19=0,Resume_SensAnal!D16,Resume_SensAnal!F16)</f>
        <v>0.372416105356552</v>
      </c>
      <c r="M23" s="13" t="n">
        <f aca="true" t="array" ref="M23:M23">IF($C$19=0,OFFSET(Resume_SensAnal!$D16,,M$3,,),OFFSET(Resume_SensAnal!$F16,,M$3,,))</f>
        <v>0.640292777890991</v>
      </c>
      <c r="N23" s="13" t="n">
        <f aca="true" t="array" ref="N23:N23">IF($C$19=0,OFFSET(Resume_SensAnal!$D16,,N$3,,),OFFSET(Resume_SensAnal!$F16,,N$3,,))</f>
        <v>0.206834138346973</v>
      </c>
      <c r="O23" s="13" t="n">
        <f aca="true" t="array" ref="O23:O23">IF($C$19=0,OFFSET(Resume_SensAnal!$D16,,O$3,,),OFFSET(Resume_SensAnal!$F16,,O$3,,))</f>
        <v>0.194012897171133</v>
      </c>
      <c r="P23" s="13" t="n">
        <f aca="true" t="array" ref="P23:P23">IF($C$19=0,OFFSET(Resume_SensAnal!$D16,,P$3,,),OFFSET(Resume_SensAnal!$F16,,P$3,,))</f>
        <v>0.291601329737189</v>
      </c>
      <c r="Q23" s="13" t="n">
        <f aca="true" t="array" ref="Q23:Q23">IF($C$19=0,OFFSET(Resume_SensAnal!$D16,,Q$3,,),OFFSET(Resume_SensAnal!$F16,,Q$3,,))</f>
        <v>0.150503372339052</v>
      </c>
      <c r="R23" s="13" t="n">
        <f aca="true" t="array" ref="R23:R23">IF($C$19=0,OFFSET(Resume_SensAnal!$D16,,R$3,,),OFFSET(Resume_SensAnal!$F16,,R$3,,))</f>
        <v>0.219181383343322</v>
      </c>
      <c r="S23" s="13" t="s">
        <v>34</v>
      </c>
    </row>
    <row r="24" customFormat="false" ht="15" hidden="false" customHeight="false" outlineLevel="0" collapsed="false">
      <c r="B24" s="73" t="s">
        <v>77</v>
      </c>
      <c r="C24" s="13" t="n">
        <f aca="false">IF($C$20=1,D41,IF($C$20=2,D49,IF($C$20=3,D60,1E-068)))</f>
        <v>9.41942E-005</v>
      </c>
      <c r="H24" s="74"/>
      <c r="K24" s="13" t="s">
        <v>75</v>
      </c>
      <c r="L24" s="13" t="n">
        <f aca="false">IF($C$19=0,Resume_SensAnal!D17,Resume_SensAnal!F17)</f>
        <v>54.7534419972167</v>
      </c>
      <c r="M24" s="13" t="n">
        <f aca="true" t="array" ref="M24:M24">IF($C$19=0,OFFSET(Resume_SensAnal!$D17,,M$3,,),OFFSET(Resume_SensAnal!$F17,,M$3,,))</f>
        <v>81.3296769253994</v>
      </c>
      <c r="N24" s="13" t="n">
        <f aca="true" t="array" ref="N24:N24">IF($C$19=0,OFFSET(Resume_SensAnal!$D17,,N$3,,),OFFSET(Resume_SensAnal!$F17,,N$3,,))</f>
        <v>45.9958944541338</v>
      </c>
      <c r="O24" s="13" t="n">
        <f aca="true" t="array" ref="O24:O24">IF($C$19=0,OFFSET(Resume_SensAnal!$D17,,O$3,,),OFFSET(Resume_SensAnal!$F17,,O$3,,))</f>
        <v>37.259880265211</v>
      </c>
      <c r="P24" s="13" t="n">
        <f aca="true" t="array" ref="P24:P24">IF($C$19=0,OFFSET(Resume_SensAnal!$D17,,P$3,,),OFFSET(Resume_SensAnal!$F17,,P$3,,))</f>
        <v>73.9375901649627</v>
      </c>
      <c r="Q24" s="13" t="n">
        <f aca="true" t="array" ref="Q24:Q24">IF($C$19=0,OFFSET(Resume_SensAnal!$D17,,Q$3,,),OFFSET(Resume_SensAnal!$F17,,Q$3,,))</f>
        <v>27.4195688994375</v>
      </c>
      <c r="R24" s="13" t="n">
        <f aca="true" t="array" ref="R24:R24">IF($C$19=0,OFFSET(Resume_SensAnal!$D17,,R$3,,),OFFSET(Resume_SensAnal!$F17,,R$3,,))</f>
        <v>43.0456287215881</v>
      </c>
      <c r="S24" s="13" t="s">
        <v>36</v>
      </c>
    </row>
    <row r="25" customFormat="false" ht="14.45" hidden="false" customHeight="true" outlineLevel="0" collapsed="false">
      <c r="B25" s="73" t="s">
        <v>80</v>
      </c>
      <c r="C25" s="13" t="n">
        <f aca="false">IF($C$20=1,D42,IF($C$20=2,D50,IF($C$20=3,D61,1E-068)))</f>
        <v>1.44753E-005</v>
      </c>
      <c r="H25" s="74"/>
      <c r="K25" s="13" t="s">
        <v>77</v>
      </c>
      <c r="L25" s="13" t="n">
        <f aca="false">IF($C$19=0,Resume_SensAnal!D18,Resume_SensAnal!F18)</f>
        <v>0.036492356831154</v>
      </c>
      <c r="M25" s="13" t="n">
        <f aca="true" t="array" ref="M25:M25">IF($C$19=0,OFFSET(Resume_SensAnal!$D18,,M$3,,),OFFSET(Resume_SensAnal!$F18,,M$3,,))</f>
        <v>0.170039095683296</v>
      </c>
      <c r="N25" s="13" t="n">
        <f aca="true" t="array" ref="N25:N25">IF($C$19=0,OFFSET(Resume_SensAnal!$D18,,N$3,,),OFFSET(Resume_SensAnal!$F18,,N$3,,))</f>
        <v>0.0143910442720466</v>
      </c>
      <c r="O25" s="13" t="n">
        <f aca="true" t="array" ref="O25:O25">IF($C$19=0,OFFSET(Resume_SensAnal!$D18,,O$3,,),OFFSET(Resume_SensAnal!$F18,,O$3,,))</f>
        <v>0.0142495719758145</v>
      </c>
      <c r="P25" s="13" t="n">
        <f aca="true" t="array" ref="P25:P25">IF($C$19=0,OFFSET(Resume_SensAnal!$D18,,P$3,,),OFFSET(Resume_SensAnal!$F18,,P$3,,))</f>
        <v>0.0193672207238286</v>
      </c>
      <c r="Q25" s="13" t="n">
        <f aca="true" t="array" ref="Q25:Q25">IF($C$19=0,OFFSET(Resume_SensAnal!$D18,,Q$3,,),OFFSET(Resume_SensAnal!$F18,,Q$3,,))</f>
        <v>0.019079852051813</v>
      </c>
      <c r="R25" s="13" t="n">
        <f aca="true" t="array" ref="R25:R25">IF($C$19=0,OFFSET(Resume_SensAnal!$D18,,R$3,,),OFFSET(Resume_SensAnal!$F18,,R$3,,))</f>
        <v>0.0261971943923162</v>
      </c>
      <c r="S25" s="0" t="str">
        <f aca="false">Resume_SensAnal!Y18</f>
        <v>mCTUh</v>
      </c>
    </row>
    <row r="26" customFormat="false" ht="15" hidden="false" customHeight="false" outlineLevel="0" collapsed="false">
      <c r="B26" s="73" t="s">
        <v>82</v>
      </c>
      <c r="C26" s="13" t="n">
        <f aca="false">IF($C$20=1,D43,IF($C$20=2,D51,IF($C$20=3,D62,1E-068)))</f>
        <v>1.02348E-008</v>
      </c>
      <c r="H26" s="74"/>
      <c r="K26" s="13" t="s">
        <v>80</v>
      </c>
      <c r="L26" s="13" t="n">
        <f aca="false">IF($C$19=0,Resume_SensAnal!D19,Resume_SensAnal!F19)</f>
        <v>0.00795868881867801</v>
      </c>
      <c r="M26" s="13" t="n">
        <f aca="true" t="array" ref="M26:M26">IF($C$19=0,OFFSET(Resume_SensAnal!$D19,,M$3,,),OFFSET(Resume_SensAnal!$F19,,M$3,,))</f>
        <v>0.00391230434899393</v>
      </c>
      <c r="N26" s="13" t="n">
        <f aca="true" t="array" ref="N26:N26">IF($C$19=0,OFFSET(Resume_SensAnal!$D19,,N$3,,),OFFSET(Resume_SensAnal!$F19,,N$3,,))</f>
        <v>0.0014530192981003</v>
      </c>
      <c r="O26" s="13" t="n">
        <f aca="true" t="array" ref="O26:O26">IF($C$19=0,OFFSET(Resume_SensAnal!$D19,,O$3,,),OFFSET(Resume_SensAnal!$F19,,O$3,,))</f>
        <v>0.00296636505108759</v>
      </c>
      <c r="P26" s="13" t="n">
        <f aca="true" t="array" ref="P26:P26">IF($C$19=0,OFFSET(Resume_SensAnal!$D19,,P$3,,),OFFSET(Resume_SensAnal!$F19,,P$3,,))</f>
        <v>0.0021325973781597</v>
      </c>
      <c r="Q26" s="13" t="n">
        <f aca="true" t="array" ref="Q26:Q26">IF($C$19=0,OFFSET(Resume_SensAnal!$D19,,Q$3,,),OFFSET(Resume_SensAnal!$F19,,Q$3,,))</f>
        <v>0.00170381176232889</v>
      </c>
      <c r="R26" s="13" t="n">
        <f aca="true" t="array" ref="R26:R26">IF($C$19=0,OFFSET(Resume_SensAnal!$D19,,R$3,,),OFFSET(Resume_SensAnal!$F19,,R$3,,))</f>
        <v>0.00582289554362852</v>
      </c>
      <c r="S26" s="13" t="s">
        <v>52</v>
      </c>
    </row>
    <row r="27" customFormat="false" ht="14.45" hidden="false" customHeight="true" outlineLevel="0" collapsed="false">
      <c r="B27" s="73" t="s">
        <v>84</v>
      </c>
      <c r="C27" s="13" t="n">
        <f aca="false">IF($C$20=1,D44,IF($C$20=2,D52,IF($C$20=3,D63,1E-068)))</f>
        <v>9.03685E-005</v>
      </c>
      <c r="H27" s="74"/>
      <c r="K27" s="13" t="s">
        <v>82</v>
      </c>
      <c r="L27" s="13" t="n">
        <f aca="false">IF($C$19=0,Resume_SensAnal!D20,Resume_SensAnal!F20)</f>
        <v>7.52562245138738E-006</v>
      </c>
      <c r="M27" s="13" t="n">
        <f aca="true" t="array" ref="M27:M27">IF($C$19=0,OFFSET(Resume_SensAnal!$D20,,M$3,,),OFFSET(Resume_SensAnal!$F20,,M$3,,))</f>
        <v>7.13226965191864E-006</v>
      </c>
      <c r="N27" s="13" t="n">
        <f aca="true" t="array" ref="N27:N27">IF($C$19=0,OFFSET(Resume_SensAnal!$D20,,N$3,,),OFFSET(Resume_SensAnal!$F20,,N$3,,))</f>
        <v>3.72121400981091E-006</v>
      </c>
      <c r="O27" s="13" t="n">
        <f aca="true" t="array" ref="O27:O27">IF($C$19=0,OFFSET(Resume_SensAnal!$D20,,O$3,,),OFFSET(Resume_SensAnal!$F20,,O$3,,))</f>
        <v>3.33034435427104E-006</v>
      </c>
      <c r="P27" s="13" t="n">
        <f aca="true" t="array" ref="P27:P27">IF($C$19=0,OFFSET(Resume_SensAnal!$D20,,P$3,,),OFFSET(Resume_SensAnal!$F20,,P$3,,))</f>
        <v>8.14948253151853E-006</v>
      </c>
      <c r="Q27" s="13" t="n">
        <f aca="true" t="array" ref="Q27:Q27">IF($C$19=0,OFFSET(Resume_SensAnal!$D20,,Q$3,,),OFFSET(Resume_SensAnal!$F20,,Q$3,,))</f>
        <v>3.09843217310656E-006</v>
      </c>
      <c r="R27" s="13" t="n">
        <f aca="true" t="array" ref="R27:R27">IF($C$19=0,OFFSET(Resume_SensAnal!$D20,,R$3,,),OFFSET(Resume_SensAnal!$F20,,R$3,,))</f>
        <v>3.6196093401275E-006</v>
      </c>
      <c r="S27" s="13" t="s">
        <v>54</v>
      </c>
    </row>
    <row r="28" customFormat="false" ht="15" hidden="false" customHeight="false" outlineLevel="0" collapsed="false">
      <c r="B28" s="50"/>
      <c r="C28" s="52"/>
      <c r="D28" s="52"/>
      <c r="E28" s="52"/>
      <c r="F28" s="52"/>
      <c r="G28" s="52"/>
      <c r="H28" s="16"/>
      <c r="K28" s="13" t="s">
        <v>84</v>
      </c>
      <c r="L28" s="13" t="n">
        <f aca="false">IF($C$19=0,Resume_SensAnal!D21,Resume_SensAnal!F21)</f>
        <v>0.0296240083806348</v>
      </c>
      <c r="M28" s="13" t="n">
        <f aca="true" t="array" ref="M28:M28">IF($C$19=0,OFFSET(Resume_SensAnal!$D21,,M$3,,),OFFSET(Resume_SensAnal!$F21,,M$3,,))</f>
        <v>0.0518695834656937</v>
      </c>
      <c r="N28" s="13" t="n">
        <f aca="true" t="array" ref="N28:N28">IF($C$19=0,OFFSET(Resume_SensAnal!$D21,,N$3,,),OFFSET(Resume_SensAnal!$F21,,N$3,,))</f>
        <v>0.0254594250928009</v>
      </c>
      <c r="O28" s="13" t="n">
        <f aca="true" t="array" ref="O28:O28">IF($C$19=0,OFFSET(Resume_SensAnal!$D21,,O$3,,),OFFSET(Resume_SensAnal!$F21,,O$3,,))</f>
        <v>0.0147055969553917</v>
      </c>
      <c r="P28" s="13" t="n">
        <f aca="true" t="array" ref="P28:P28">IF($C$19=0,OFFSET(Resume_SensAnal!$D21,,P$3,,),OFFSET(Resume_SensAnal!$F21,,P$3,,))</f>
        <v>0.0263438499655021</v>
      </c>
      <c r="Q28" s="13" t="n">
        <f aca="true" t="array" ref="Q28:Q28">IF($C$19=0,OFFSET(Resume_SensAnal!$D21,,Q$3,,),OFFSET(Resume_SensAnal!$F21,,Q$3,,))</f>
        <v>0.0134411816805946</v>
      </c>
      <c r="R28" s="13" t="n">
        <f aca="true" t="array" ref="R28:R28">IF($C$19=0,OFFSET(Resume_SensAnal!$D21,,R$3,,),OFFSET(Resume_SensAnal!$F21,,R$3,,))</f>
        <v>0.0197472109740446</v>
      </c>
      <c r="S28" s="13" t="s">
        <v>56</v>
      </c>
    </row>
    <row r="30" customFormat="false" ht="15" hidden="false" customHeight="false" outlineLevel="0" collapsed="false">
      <c r="K30" s="0" t="s">
        <v>354</v>
      </c>
      <c r="L30" s="0" t="n">
        <v>136.31</v>
      </c>
      <c r="M30" s="0" t="n">
        <v>152.467172326988</v>
      </c>
      <c r="N30" s="0" t="n">
        <v>157.08</v>
      </c>
      <c r="O30" s="0" t="n">
        <v>171.910126159296</v>
      </c>
      <c r="P30" s="0" t="n">
        <v>124.1</v>
      </c>
      <c r="Q30" s="0" t="n">
        <v>272.114782702884</v>
      </c>
      <c r="R30" s="0" t="n">
        <v>197.41872402426</v>
      </c>
    </row>
    <row r="31" customFormat="false" ht="15" hidden="false" customHeight="false" outlineLevel="0" collapsed="false">
      <c r="K31" s="0" t="s">
        <v>355</v>
      </c>
      <c r="L31" s="0" t="n">
        <f aca="false">L30/L12</f>
        <v>1</v>
      </c>
      <c r="M31" s="0" t="n">
        <f aca="false">M30/M12</f>
        <v>1</v>
      </c>
      <c r="N31" s="0" t="n">
        <f aca="false">N30/N12</f>
        <v>1</v>
      </c>
      <c r="O31" s="0" t="n">
        <f aca="false">O30/O12</f>
        <v>1</v>
      </c>
      <c r="P31" s="0" t="n">
        <f aca="false">P30/P12</f>
        <v>1</v>
      </c>
      <c r="Q31" s="0" t="n">
        <f aca="false">Q30/Q12</f>
        <v>1</v>
      </c>
      <c r="R31" s="0" t="n">
        <f aca="false">R30/R12</f>
        <v>1</v>
      </c>
    </row>
    <row r="32" customFormat="false" ht="14.45" hidden="false" customHeight="true" outlineLevel="0" collapsed="false">
      <c r="L32" s="65"/>
    </row>
    <row r="33" customFormat="false" ht="15" hidden="false" customHeight="false" outlineLevel="0" collapsed="false">
      <c r="K33" s="0" t="s">
        <v>312</v>
      </c>
      <c r="L33" s="0" t="str">
        <f aca="false">L$4</f>
        <v>NaNMC</v>
      </c>
      <c r="M33" s="0" t="str">
        <f aca="false">M$4</f>
        <v>NaMVP</v>
      </c>
      <c r="N33" s="0" t="str">
        <f aca="false">N$4</f>
        <v>NaMMO</v>
      </c>
      <c r="O33" s="0" t="str">
        <f aca="false">O$4</f>
        <v>NaNMMT</v>
      </c>
      <c r="P33" s="0" t="str">
        <f aca="false">P$4</f>
        <v>NaPBA</v>
      </c>
      <c r="Q33" s="0" t="str">
        <f aca="false">Q$4</f>
        <v>LiNMC</v>
      </c>
      <c r="R33" s="0" t="str">
        <f aca="false">R$4</f>
        <v>LiFP</v>
      </c>
    </row>
    <row r="34" customFormat="false" ht="14.45" hidden="false" customHeight="true" outlineLevel="0" collapsed="false">
      <c r="K34" s="0" t="s">
        <v>74</v>
      </c>
      <c r="L34" s="0" t="n">
        <f aca="false">L23*L$31</f>
        <v>0.372416105356552</v>
      </c>
      <c r="M34" s="0" t="n">
        <f aca="false">M23*M$31</f>
        <v>0.640292777890991</v>
      </c>
      <c r="N34" s="0" t="n">
        <f aca="false">N23*N$31</f>
        <v>0.206834138346973</v>
      </c>
      <c r="O34" s="0" t="n">
        <f aca="false">O23*O$31</f>
        <v>0.194012897171133</v>
      </c>
      <c r="P34" s="0" t="n">
        <f aca="false">P23*P$31</f>
        <v>0.291601329737189</v>
      </c>
      <c r="Q34" s="0" t="n">
        <f aca="false">Q23*Q$31</f>
        <v>0.150503372339052</v>
      </c>
      <c r="R34" s="0" t="n">
        <f aca="false">R23*R$31</f>
        <v>0.219181383343322</v>
      </c>
      <c r="S34" s="0" t="s">
        <v>34</v>
      </c>
    </row>
    <row r="35" customFormat="false" ht="15" hidden="false" customHeight="false" outlineLevel="0" collapsed="false">
      <c r="B35" s="83" t="s">
        <v>356</v>
      </c>
      <c r="C35" s="48"/>
      <c r="D35" s="48"/>
      <c r="E35" s="48"/>
      <c r="F35" s="48"/>
      <c r="G35" s="48"/>
      <c r="H35" s="49"/>
      <c r="K35" s="13" t="s">
        <v>75</v>
      </c>
      <c r="L35" s="13" t="n">
        <f aca="false">L24*L$31</f>
        <v>54.7534419972167</v>
      </c>
      <c r="M35" s="13" t="n">
        <f aca="false">M24*M$31</f>
        <v>81.3296769253994</v>
      </c>
      <c r="N35" s="13" t="n">
        <f aca="false">N24*N$31</f>
        <v>45.9958944541338</v>
      </c>
      <c r="O35" s="13" t="n">
        <f aca="false">O24*O$31</f>
        <v>37.259880265211</v>
      </c>
      <c r="P35" s="13" t="n">
        <f aca="false">P24*P$31</f>
        <v>73.9375901649627</v>
      </c>
      <c r="Q35" s="13" t="n">
        <f aca="false">Q24*Q$31</f>
        <v>27.4195688994375</v>
      </c>
      <c r="R35" s="13" t="n">
        <f aca="false">R24*R$31</f>
        <v>43.0456287215881</v>
      </c>
      <c r="S35" s="13" t="s">
        <v>36</v>
      </c>
    </row>
    <row r="36" customFormat="false" ht="14.45" hidden="false" customHeight="true" outlineLevel="0" collapsed="false">
      <c r="B36" s="73"/>
      <c r="H36" s="74"/>
      <c r="K36" s="13" t="s">
        <v>77</v>
      </c>
      <c r="L36" s="13" t="n">
        <f aca="false">L25*L$31</f>
        <v>0.036492356831154</v>
      </c>
      <c r="M36" s="13" t="n">
        <f aca="false">M25*M$31</f>
        <v>0.170039095683296</v>
      </c>
      <c r="N36" s="13" t="n">
        <f aca="false">N25*N$31</f>
        <v>0.0143910442720466</v>
      </c>
      <c r="O36" s="13" t="n">
        <f aca="false">O25*O$31</f>
        <v>0.0142495719758145</v>
      </c>
      <c r="P36" s="13" t="n">
        <f aca="false">P25*P$31</f>
        <v>0.0193672207238286</v>
      </c>
      <c r="Q36" s="13" t="n">
        <f aca="false">Q25*Q$31</f>
        <v>0.019079852051813</v>
      </c>
      <c r="R36" s="13" t="n">
        <f aca="false">R25*R$31</f>
        <v>0.0261971943923162</v>
      </c>
      <c r="S36" s="13" t="s">
        <v>311</v>
      </c>
    </row>
    <row r="37" customFormat="false" ht="15" hidden="false" customHeight="false" outlineLevel="0" collapsed="false">
      <c r="B37" s="81" t="s">
        <v>313</v>
      </c>
      <c r="C37" s="81"/>
      <c r="D37" s="81"/>
      <c r="E37" s="81"/>
      <c r="F37" s="81"/>
      <c r="H37" s="74"/>
      <c r="K37" s="13" t="s">
        <v>80</v>
      </c>
      <c r="L37" s="13" t="n">
        <f aca="false">L26*L$31</f>
        <v>0.00795868881867801</v>
      </c>
      <c r="M37" s="13" t="n">
        <f aca="false">M26*M$31</f>
        <v>0.00391230434899393</v>
      </c>
      <c r="N37" s="13" t="n">
        <f aca="false">N26*N$31</f>
        <v>0.0014530192981003</v>
      </c>
      <c r="O37" s="13" t="n">
        <f aca="false">O26*O$31</f>
        <v>0.00296636505108759</v>
      </c>
      <c r="P37" s="13" t="n">
        <f aca="false">P26*P$31</f>
        <v>0.0021325973781597</v>
      </c>
      <c r="Q37" s="13" t="n">
        <f aca="false">Q26*Q$31</f>
        <v>0.00170381176232889</v>
      </c>
      <c r="R37" s="13" t="n">
        <f aca="false">R26*R$31</f>
        <v>0.00582289554362852</v>
      </c>
      <c r="S37" s="13" t="s">
        <v>52</v>
      </c>
    </row>
    <row r="38" customFormat="false" ht="14.45" hidden="false" customHeight="true" outlineLevel="0" collapsed="false">
      <c r="B38" s="73" t="s">
        <v>314</v>
      </c>
      <c r="D38" s="13" t="s">
        <v>315</v>
      </c>
      <c r="G38" s="13" t="s">
        <v>357</v>
      </c>
      <c r="H38" s="74"/>
      <c r="K38" s="13" t="s">
        <v>82</v>
      </c>
      <c r="L38" s="13" t="n">
        <f aca="false">L27*L$31</f>
        <v>7.52562245138738E-006</v>
      </c>
      <c r="M38" s="13" t="n">
        <f aca="false">M27*M$31</f>
        <v>7.13226965191864E-006</v>
      </c>
      <c r="N38" s="13" t="n">
        <f aca="false">N27*N$31</f>
        <v>3.72121400981091E-006</v>
      </c>
      <c r="O38" s="13" t="n">
        <f aca="false">O27*O$31</f>
        <v>3.33034435427104E-006</v>
      </c>
      <c r="P38" s="13" t="n">
        <f aca="false">P27*P$31</f>
        <v>8.14948253151853E-006</v>
      </c>
      <c r="Q38" s="13" t="n">
        <f aca="false">Q27*Q$31</f>
        <v>3.09843217310656E-006</v>
      </c>
      <c r="R38" s="13" t="n">
        <f aca="false">R27*R$31</f>
        <v>3.6196093401275E-006</v>
      </c>
      <c r="S38" s="13" t="s">
        <v>54</v>
      </c>
    </row>
    <row r="39" customFormat="false" ht="15" hidden="false" customHeight="false" outlineLevel="0" collapsed="false">
      <c r="B39" s="73" t="s">
        <v>74</v>
      </c>
      <c r="C39" s="13" t="s">
        <v>317</v>
      </c>
      <c r="D39" s="0" t="n">
        <v>0.00222</v>
      </c>
      <c r="E39" s="13" t="s">
        <v>34</v>
      </c>
      <c r="F39" s="13" t="s">
        <v>87</v>
      </c>
      <c r="G39" s="13" t="n">
        <f aca="false">D39/MAX($D$39:$D$63)</f>
        <v>0.00515069255933737</v>
      </c>
      <c r="H39" s="74"/>
      <c r="K39" s="13" t="s">
        <v>84</v>
      </c>
      <c r="L39" s="13" t="n">
        <f aca="false">L28*L$31</f>
        <v>0.0296240083806348</v>
      </c>
      <c r="M39" s="13" t="n">
        <f aca="false">M28*M$31</f>
        <v>0.0518695834656937</v>
      </c>
      <c r="N39" s="13" t="n">
        <f aca="false">N28*N$31</f>
        <v>0.0254594250928009</v>
      </c>
      <c r="O39" s="13" t="n">
        <f aca="false">O28*O$31</f>
        <v>0.0147055969553917</v>
      </c>
      <c r="P39" s="13" t="n">
        <f aca="false">P28*P$31</f>
        <v>0.0263438499655021</v>
      </c>
      <c r="Q39" s="13" t="n">
        <f aca="false">Q28*Q$31</f>
        <v>0.0134411816805946</v>
      </c>
      <c r="R39" s="13" t="n">
        <f aca="false">R28*R$31</f>
        <v>0.0197472109740446</v>
      </c>
      <c r="S39" s="13" t="s">
        <v>56</v>
      </c>
    </row>
    <row r="40" customFormat="false" ht="15" hidden="false" customHeight="false" outlineLevel="0" collapsed="false">
      <c r="B40" s="73" t="s">
        <v>75</v>
      </c>
      <c r="C40" s="13" t="s">
        <v>317</v>
      </c>
      <c r="D40" s="0" t="n">
        <v>0.43101</v>
      </c>
      <c r="E40" s="13" t="s">
        <v>36</v>
      </c>
      <c r="F40" s="13" t="s">
        <v>87</v>
      </c>
      <c r="G40" s="13" t="n">
        <f aca="false">D40/MAX($D$39:$D$63)</f>
        <v>1</v>
      </c>
      <c r="H40" s="74"/>
    </row>
    <row r="41" customFormat="false" ht="15" hidden="false" customHeight="false" outlineLevel="0" collapsed="false">
      <c r="B41" s="73" t="s">
        <v>77</v>
      </c>
      <c r="C41" s="13" t="s">
        <v>317</v>
      </c>
      <c r="D41" s="12" t="n">
        <f aca="false">0.0000001742911*1000</f>
        <v>0.0001742911</v>
      </c>
      <c r="E41" s="13" t="s">
        <v>78</v>
      </c>
      <c r="F41" s="13" t="s">
        <v>87</v>
      </c>
      <c r="G41" s="13" t="n">
        <f aca="false">D41/MAX($D$39:$D$63)</f>
        <v>0.000404378320688615</v>
      </c>
      <c r="H41" s="74"/>
      <c r="J41" s="13" t="s">
        <v>358</v>
      </c>
      <c r="K41" s="6" t="s">
        <v>319</v>
      </c>
      <c r="L41" s="0" t="str">
        <f aca="false">L$4</f>
        <v>NaNMC</v>
      </c>
      <c r="M41" s="0" t="str">
        <f aca="false">M$4</f>
        <v>NaMVP</v>
      </c>
      <c r="N41" s="0" t="str">
        <f aca="false">N$4</f>
        <v>NaMMO</v>
      </c>
      <c r="O41" s="0" t="str">
        <f aca="false">O$4</f>
        <v>NaNMMT</v>
      </c>
      <c r="P41" s="0" t="str">
        <f aca="false">P$4</f>
        <v>NaPBA</v>
      </c>
      <c r="Q41" s="0" t="str">
        <f aca="false">Q$4</f>
        <v>LiNMC</v>
      </c>
      <c r="R41" s="0" t="str">
        <f aca="false">R$4</f>
        <v>LiFP</v>
      </c>
    </row>
    <row r="42" customFormat="false" ht="15" hidden="false" customHeight="false" outlineLevel="0" collapsed="false">
      <c r="B42" s="73" t="s">
        <v>80</v>
      </c>
      <c r="C42" s="13" t="s">
        <v>317</v>
      </c>
      <c r="D42" s="12" t="n">
        <v>3.25116E-006</v>
      </c>
      <c r="E42" s="13" t="s">
        <v>52</v>
      </c>
      <c r="F42" s="13" t="s">
        <v>87</v>
      </c>
      <c r="G42" s="13" t="n">
        <f aca="false">D42/MAX($D$39:$D$63)</f>
        <v>7.54311964919607E-006</v>
      </c>
      <c r="H42" s="74"/>
      <c r="J42" s="0" t="n">
        <v>0</v>
      </c>
      <c r="K42" s="13" t="s">
        <v>320</v>
      </c>
      <c r="L42" s="65" t="n">
        <f aca="true" t="array" ref="L42:L42">OFFSET(L$34,$J42,,,)*L$11*$C$5</f>
        <v>1173.92033210218</v>
      </c>
      <c r="M42" s="65" t="n">
        <f aca="true" t="array" ref="M42:M42">OFFSET(M$34,$J42,,,)*M$11*$C$5</f>
        <v>1996.61188804717</v>
      </c>
      <c r="N42" s="65" t="n">
        <f aca="true" t="array" ref="N42:N42">OFFSET(N$34,$J42,,,)*N$11*$C$5</f>
        <v>651.977175224154</v>
      </c>
      <c r="O42" s="65" t="n">
        <f aca="true" t="array" ref="O42:O42">OFFSET(O$34,$J42,,,)*O$11*$C$5</f>
        <v>611.562393256833</v>
      </c>
      <c r="P42" s="65" t="n">
        <f aca="true" t="array" ref="P42:P42">OFFSET(P$34,$J42,,,)*P$11*$C$5</f>
        <v>909.294469072954</v>
      </c>
      <c r="Q42" s="65" t="n">
        <f aca="true" t="array" ref="Q42:Q42">OFFSET(Q$34,$J42,,,)*Q$11*$C$5</f>
        <v>474.412804112228</v>
      </c>
      <c r="R42" s="65" t="n">
        <f aca="true" t="array" ref="R42:R42">OFFSET(R$34,$J42,,,)*R$11*$C$5</f>
        <v>683.46882978025</v>
      </c>
    </row>
    <row r="43" customFormat="false" ht="15" hidden="false" customHeight="false" outlineLevel="0" collapsed="false">
      <c r="B43" s="73" t="s">
        <v>82</v>
      </c>
      <c r="C43" s="13" t="s">
        <v>317</v>
      </c>
      <c r="D43" s="12" t="n">
        <v>1.79507E-008</v>
      </c>
      <c r="E43" s="13" t="s">
        <v>54</v>
      </c>
      <c r="F43" s="13" t="s">
        <v>87</v>
      </c>
      <c r="G43" s="13" t="n">
        <f aca="false">D43/MAX($D$39:$D$63)</f>
        <v>4.16479896058096E-008</v>
      </c>
      <c r="H43" s="74"/>
      <c r="J43" s="0" t="n">
        <v>0</v>
      </c>
      <c r="K43" s="13" t="s">
        <v>321</v>
      </c>
      <c r="L43" s="65" t="n">
        <f aca="true" t="array" ref="L43:L43">OFFSET($C$22,$J43,,,)*L$19</f>
        <v>1447.30434782609</v>
      </c>
      <c r="M43" s="65" t="n">
        <f aca="true" t="array" ref="M43:M43">OFFSET($C$22,$J43,,,)*M$19</f>
        <v>1252.77419354839</v>
      </c>
      <c r="N43" s="65" t="n">
        <f aca="true" t="array" ref="N43:N43">OFFSET($C$22,$J43,,,)*N$19</f>
        <v>1447.30434782609</v>
      </c>
      <c r="O43" s="65" t="n">
        <f aca="true" t="array" ref="O43:O43">OFFSET($C$22,$J43,,,)*O$19</f>
        <v>1447.30434782609</v>
      </c>
      <c r="P43" s="65" t="n">
        <f aca="true" t="array" ref="P43:P43">OFFSET($C$22,$J43,,,)*P$19</f>
        <v>1252.77419354839</v>
      </c>
      <c r="Q43" s="65" t="n">
        <f aca="true" t="array" ref="Q43:Q43">OFFSET($C$22,$J43,,,)*Q$19</f>
        <v>1447.30434782609</v>
      </c>
      <c r="R43" s="65" t="n">
        <f aca="true" t="array" ref="R43:R43">OFFSET($C$22,$J43,,,)*R$19</f>
        <v>1252.77419354839</v>
      </c>
    </row>
    <row r="44" customFormat="false" ht="15" hidden="false" customHeight="false" outlineLevel="0" collapsed="false">
      <c r="B44" s="73" t="s">
        <v>84</v>
      </c>
      <c r="C44" s="13" t="s">
        <v>317</v>
      </c>
      <c r="D44" s="0" t="n">
        <v>0.00016</v>
      </c>
      <c r="E44" s="13" t="s">
        <v>56</v>
      </c>
      <c r="F44" s="13" t="s">
        <v>87</v>
      </c>
      <c r="G44" s="13" t="n">
        <f aca="false">D44/MAX($D$39:$D$63)</f>
        <v>0.000371221085357648</v>
      </c>
      <c r="H44" s="74"/>
      <c r="J44" s="0" t="n">
        <v>0</v>
      </c>
      <c r="K44" s="13" t="s">
        <v>322</v>
      </c>
      <c r="L44" s="65" t="n">
        <f aca="false">L42*L$18</f>
        <v>3110.88888007076</v>
      </c>
      <c r="M44" s="65" t="n">
        <f aca="false">M42*M$18</f>
        <v>2167.75004987979</v>
      </c>
      <c r="N44" s="65" t="n">
        <f aca="false">N42*N$18</f>
        <v>1727.73951434401</v>
      </c>
      <c r="O44" s="65" t="n">
        <f aca="false">O42*O$18</f>
        <v>1620.64034213061</v>
      </c>
      <c r="P44" s="65" t="n">
        <f aca="false">P42*P$18</f>
        <v>987.233994993493</v>
      </c>
      <c r="Q44" s="65" t="n">
        <f aca="false">Q42*Q$18</f>
        <v>1257.1939308974</v>
      </c>
      <c r="R44" s="65" t="n">
        <f aca="false">R42*R$18</f>
        <v>742.051872332843</v>
      </c>
    </row>
    <row r="45" customFormat="false" ht="15" hidden="false" customHeight="false" outlineLevel="0" collapsed="false">
      <c r="B45" s="73" t="s">
        <v>323</v>
      </c>
      <c r="C45" s="13" t="s">
        <v>324</v>
      </c>
      <c r="H45" s="74"/>
      <c r="L45" s="65" t="n">
        <f aca="false">SUM(L42:L44)</f>
        <v>5732.11355999903</v>
      </c>
      <c r="M45" s="65" t="n">
        <f aca="false">SUM(M42:M44)</f>
        <v>5417.13613147535</v>
      </c>
      <c r="N45" s="65" t="n">
        <f aca="false">SUM(N42:N44)</f>
        <v>3827.02103739425</v>
      </c>
      <c r="O45" s="65" t="n">
        <f aca="false">SUM(O42:O44)</f>
        <v>3679.50708321352</v>
      </c>
      <c r="P45" s="65" t="n">
        <f aca="false">SUM(P42:P44)</f>
        <v>3149.30265761483</v>
      </c>
      <c r="Q45" s="65" t="n">
        <f aca="false">SUM(Q42:Q44)</f>
        <v>3178.91108283572</v>
      </c>
      <c r="R45" s="65" t="n">
        <f aca="false">SUM(R42:R44)</f>
        <v>2678.29489566148</v>
      </c>
    </row>
    <row r="46" customFormat="false" ht="15" hidden="false" customHeight="false" outlineLevel="0" collapsed="false">
      <c r="B46" s="73" t="s">
        <v>325</v>
      </c>
      <c r="D46" s="13" t="s">
        <v>326</v>
      </c>
      <c r="H46" s="74"/>
    </row>
    <row r="47" customFormat="false" ht="15" hidden="false" customHeight="false" outlineLevel="0" collapsed="false">
      <c r="B47" s="73" t="s">
        <v>74</v>
      </c>
      <c r="D47" s="12" t="n">
        <v>9.04E-005</v>
      </c>
      <c r="E47" s="13" t="s">
        <v>34</v>
      </c>
      <c r="F47" s="13" t="s">
        <v>87</v>
      </c>
      <c r="G47" s="13" t="n">
        <f aca="false">D47/MAX($D$39:$D$63)</f>
        <v>0.000209739913227071</v>
      </c>
      <c r="H47" s="74"/>
      <c r="K47" s="6" t="s">
        <v>359</v>
      </c>
      <c r="L47" s="0" t="str">
        <f aca="false">L$4</f>
        <v>NaNMC</v>
      </c>
      <c r="M47" s="0" t="str">
        <f aca="false">M$4</f>
        <v>NaMVP</v>
      </c>
      <c r="N47" s="0" t="str">
        <f aca="false">N$4</f>
        <v>NaMMO</v>
      </c>
      <c r="O47" s="0" t="str">
        <f aca="false">O$4</f>
        <v>NaNMMT</v>
      </c>
      <c r="P47" s="0" t="str">
        <f aca="false">P$4</f>
        <v>NaPBA</v>
      </c>
      <c r="Q47" s="0" t="str">
        <f aca="false">Q$4</f>
        <v>LiNMC</v>
      </c>
      <c r="R47" s="0" t="str">
        <f aca="false">R$4</f>
        <v>LiFP</v>
      </c>
    </row>
    <row r="48" customFormat="false" ht="15" hidden="false" customHeight="false" outlineLevel="0" collapsed="false">
      <c r="B48" s="73" t="s">
        <v>75</v>
      </c>
      <c r="D48" s="0" t="n">
        <v>0.0166</v>
      </c>
      <c r="E48" s="13" t="s">
        <v>36</v>
      </c>
      <c r="F48" s="13" t="s">
        <v>87</v>
      </c>
      <c r="G48" s="13" t="n">
        <f aca="false">D48/MAX($D$39:$D$63)</f>
        <v>0.038514187605856</v>
      </c>
      <c r="H48" s="74"/>
      <c r="K48" s="13" t="s">
        <v>171</v>
      </c>
      <c r="L48" s="70" t="n">
        <f aca="false">(L42/$C$14)*1000</f>
        <v>0.0402027510993896</v>
      </c>
      <c r="M48" s="70" t="n">
        <f aca="false">(M42/$C$14)*1000</f>
        <v>0.0683771194536704</v>
      </c>
      <c r="N48" s="70" t="n">
        <f aca="false">(N42/$C$14)*1000</f>
        <v>0.022327985452882</v>
      </c>
      <c r="O48" s="70" t="n">
        <f aca="false">(O42/$C$14)*1000</f>
        <v>0.0209439175772888</v>
      </c>
      <c r="P48" s="70" t="n">
        <f aca="false">(P42/$C$14)*1000</f>
        <v>0.0311402215435943</v>
      </c>
      <c r="Q48" s="70" t="n">
        <f aca="false">(Q42/$C$14)*1000</f>
        <v>0.0162470138394599</v>
      </c>
      <c r="R48" s="70" t="n">
        <f aca="false">(R42/$C$14)*1000</f>
        <v>0.0234064667732962</v>
      </c>
    </row>
    <row r="49" customFormat="false" ht="15" hidden="false" customHeight="false" outlineLevel="0" collapsed="false">
      <c r="B49" s="73" t="s">
        <v>77</v>
      </c>
      <c r="D49" s="12" t="n">
        <f aca="false">0.0000000487352*1000</f>
        <v>4.87352E-005</v>
      </c>
      <c r="E49" s="13" t="s">
        <v>78</v>
      </c>
      <c r="F49" s="13" t="s">
        <v>87</v>
      </c>
      <c r="G49" s="12" t="n">
        <f aca="false">D49/MAX($D$39:$D$63)</f>
        <v>0.000113072086494513</v>
      </c>
      <c r="H49" s="74"/>
      <c r="K49" s="13" t="s">
        <v>360</v>
      </c>
      <c r="L49" s="70" t="n">
        <f aca="false">(L43/$C$14)*1000</f>
        <v>0.0495652173913043</v>
      </c>
      <c r="M49" s="70" t="n">
        <f aca="false">(M43/$C$14)*1000</f>
        <v>0.0429032258064516</v>
      </c>
      <c r="N49" s="70" t="n">
        <f aca="false">(N43/$C$14)*1000</f>
        <v>0.0495652173913043</v>
      </c>
      <c r="O49" s="70" t="n">
        <f aca="false">(O43/$C$14)*1000</f>
        <v>0.0495652173913043</v>
      </c>
      <c r="P49" s="70" t="n">
        <f aca="false">(P43/$C$14)*1000</f>
        <v>0.0429032258064516</v>
      </c>
      <c r="Q49" s="70" t="n">
        <f aca="false">(Q43/$C$14)*1000</f>
        <v>0.0495652173913043</v>
      </c>
      <c r="R49" s="70" t="n">
        <f aca="false">(R43/$C$14)*1000</f>
        <v>0.0429032258064516</v>
      </c>
    </row>
    <row r="50" customFormat="false" ht="15" hidden="false" customHeight="false" outlineLevel="0" collapsed="false">
      <c r="B50" s="73" t="s">
        <v>80</v>
      </c>
      <c r="D50" s="12" t="n">
        <v>1.69E-006</v>
      </c>
      <c r="E50" s="13" t="s">
        <v>52</v>
      </c>
      <c r="F50" s="13" t="s">
        <v>87</v>
      </c>
      <c r="G50" s="13" t="n">
        <f aca="false">D50/MAX($D$39:$D$63)</f>
        <v>3.92102271409016E-006</v>
      </c>
      <c r="H50" s="74"/>
      <c r="K50" s="13" t="s">
        <v>361</v>
      </c>
      <c r="L50" s="70" t="n">
        <f aca="false">(L44/$C$14)*1000</f>
        <v>0.106537290413382</v>
      </c>
      <c r="M50" s="70" t="n">
        <f aca="false">(M44/$C$14)*1000</f>
        <v>0.0742380154068421</v>
      </c>
      <c r="N50" s="70" t="n">
        <f aca="false">(N44/$C$14)*1000</f>
        <v>0.0591691614501372</v>
      </c>
      <c r="O50" s="70" t="n">
        <f aca="false">(O44/$C$14)*1000</f>
        <v>0.0555013815798153</v>
      </c>
      <c r="P50" s="70" t="n">
        <f aca="false">(P44/$C$14)*1000</f>
        <v>0.0338093833901881</v>
      </c>
      <c r="Q50" s="70" t="n">
        <f aca="false">(Q44/$C$14)*1000</f>
        <v>0.0430545866745686</v>
      </c>
      <c r="R50" s="70" t="n">
        <f aca="false">(R44/$C$14)*1000</f>
        <v>0.0254127353538645</v>
      </c>
    </row>
    <row r="51" customFormat="false" ht="15" hidden="false" customHeight="false" outlineLevel="0" collapsed="false">
      <c r="B51" s="73" t="s">
        <v>82</v>
      </c>
      <c r="D51" s="12" t="n">
        <v>1.19E-009</v>
      </c>
      <c r="E51" s="13" t="s">
        <v>54</v>
      </c>
      <c r="F51" s="13" t="s">
        <v>87</v>
      </c>
      <c r="G51" s="13" t="n">
        <f aca="false">D51/MAX($D$39:$D$63)</f>
        <v>2.76095682234751E-009</v>
      </c>
      <c r="H51" s="74"/>
      <c r="J51" s="71"/>
      <c r="K51" s="71" t="s">
        <v>328</v>
      </c>
      <c r="L51" s="72" t="n">
        <f aca="false">(L45/$C$14)*1000</f>
        <v>0.196305258904076</v>
      </c>
      <c r="M51" s="72" t="n">
        <f aca="false">(M45/$C$14)*1000</f>
        <v>0.185518360666964</v>
      </c>
      <c r="N51" s="72" t="n">
        <f aca="false">(N45/$C$14)*1000</f>
        <v>0.131062364294324</v>
      </c>
      <c r="O51" s="72" t="n">
        <f aca="false">(O45/$C$14)*1000</f>
        <v>0.126010516548408</v>
      </c>
      <c r="P51" s="72" t="n">
        <f aca="false">(P45/$C$14)*1000</f>
        <v>0.107852830740234</v>
      </c>
      <c r="Q51" s="72" t="n">
        <f aca="false">(Q45/$C$14)*1000</f>
        <v>0.108866817905333</v>
      </c>
      <c r="R51" s="72" t="n">
        <f aca="false">(R45/$C$14)*1000</f>
        <v>0.0917224279336123</v>
      </c>
    </row>
    <row r="52" customFormat="false" ht="15" hidden="false" customHeight="false" outlineLevel="0" collapsed="false">
      <c r="B52" s="73" t="s">
        <v>84</v>
      </c>
      <c r="D52" s="12" t="n">
        <v>1.57E-005</v>
      </c>
      <c r="E52" s="13" t="s">
        <v>56</v>
      </c>
      <c r="F52" s="13" t="s">
        <v>87</v>
      </c>
      <c r="G52" s="13" t="n">
        <f aca="false">D52/MAX($D$39:$D$63)</f>
        <v>3.64260690007192E-005</v>
      </c>
      <c r="H52" s="74"/>
      <c r="L52" s="0" t="n">
        <v>0</v>
      </c>
      <c r="M52" s="0" t="n">
        <v>2</v>
      </c>
      <c r="N52" s="0" t="n">
        <v>4</v>
      </c>
      <c r="O52" s="0" t="n">
        <v>6</v>
      </c>
      <c r="P52" s="0" t="n">
        <v>8</v>
      </c>
      <c r="Q52" s="0" t="n">
        <v>10</v>
      </c>
      <c r="R52" s="0" t="n">
        <v>12</v>
      </c>
    </row>
    <row r="53" customFormat="false" ht="15" hidden="false" customHeight="false" outlineLevel="0" collapsed="false">
      <c r="B53" s="73" t="s">
        <v>329</v>
      </c>
      <c r="D53" s="12"/>
      <c r="H53" s="74" t="s">
        <v>330</v>
      </c>
      <c r="K53" s="13" t="s">
        <v>331</v>
      </c>
      <c r="L53" s="70" t="n">
        <f aca="true">(MAX(OFFSET($K$139,,L52,,),OFFSET($K$228,,L52,,))-L51)</f>
        <v>0.440220124538316</v>
      </c>
      <c r="M53" s="70" t="n">
        <f aca="true">(MAX(OFFSET($K$139,,M52,,),OFFSET($K$228,,M52,,))-M51)</f>
        <v>0.855690809163075</v>
      </c>
      <c r="N53" s="70" t="n">
        <f aca="true">(MAX(OFFSET($K$139,,N52,,),OFFSET($K$228,,N52,,))-N51)</f>
        <v>0.244491440709058</v>
      </c>
      <c r="O53" s="70" t="n">
        <f aca="true">(MAX(OFFSET($K$139,,O52,,),OFFSET($K$228,,O52,,))-O51)</f>
        <v>0.229335897471312</v>
      </c>
      <c r="P53" s="70" t="n">
        <f aca="true">(MAX(OFFSET($K$139,,P52,,),OFFSET($K$228,,P52,,))-P51)</f>
        <v>0.389697629602695</v>
      </c>
      <c r="Q53" s="70" t="n">
        <f aca="true">(MAX(OFFSET($K$139,,Q52,,),OFFSET($K$228,,Q52,,))-Q51)</f>
        <v>0.177904801542086</v>
      </c>
      <c r="R53" s="70" t="n">
        <f aca="true">(MAX(OFFSET($K$139,,R52,,),OFFSET($K$228,,R52,,))-R51)</f>
        <v>0.292915212762964</v>
      </c>
    </row>
    <row r="54" customFormat="false" ht="15" hidden="false" customHeight="false" outlineLevel="0" collapsed="false">
      <c r="B54" s="73"/>
      <c r="D54" s="12"/>
      <c r="H54" s="74"/>
      <c r="K54" s="13" t="s">
        <v>332</v>
      </c>
      <c r="L54" s="70" t="n">
        <f aca="true">(L51-MIN(OFFSET($K$147,,L52,,),OFFSET($K$235,,L52,,)))</f>
        <v>0.0395002710775296</v>
      </c>
      <c r="M54" s="70" t="n">
        <f aca="true">(M51-MIN(OFFSET($K$147,,M52,,),OFFSET($K$235,,M52,,)))</f>
        <v>0.0311553963161634</v>
      </c>
      <c r="N54" s="70" t="n">
        <f aca="true">(N51-MIN(OFFSET($K$147,,N52,,),OFFSET($K$235,,N52,,)))</f>
        <v>0.0361372352729032</v>
      </c>
      <c r="O54" s="70" t="n">
        <f aca="true">(O51-MIN(OFFSET($K$147,,O52,,),OFFSET($K$235,,O52,,)))</f>
        <v>0.0358768307499178</v>
      </c>
      <c r="P54" s="70" t="n">
        <f aca="true">(P51-MIN(OFFSET($K$147,,P52,,),OFFSET($K$235,,P52,,)))</f>
        <v>0.0279526940511436</v>
      </c>
      <c r="Q54" s="70" t="n">
        <f aca="true">(Q51-MIN(OFFSET($K$147,,Q52,,),OFFSET($K$235,,Q52,,)))</f>
        <v>0.0349931349435738</v>
      </c>
      <c r="R54" s="70" t="n">
        <f aca="true">(R51-MIN(OFFSET($K$147,,R52,,),OFFSET($K$235,,R52,,)))</f>
        <v>0.027287522801386</v>
      </c>
    </row>
    <row r="55" customFormat="false" ht="15" hidden="false" customHeight="false" outlineLevel="0" collapsed="false">
      <c r="B55" s="73"/>
      <c r="H55" s="74"/>
      <c r="K55" s="13" t="s">
        <v>75</v>
      </c>
      <c r="L55" s="0" t="str">
        <f aca="false">L$4</f>
        <v>NaNMC</v>
      </c>
      <c r="M55" s="0" t="str">
        <f aca="false">M$4</f>
        <v>NaMVP</v>
      </c>
      <c r="N55" s="0" t="str">
        <f aca="false">N$4</f>
        <v>NaMMO</v>
      </c>
      <c r="O55" s="0" t="str">
        <f aca="false">O$4</f>
        <v>NaNMMT</v>
      </c>
      <c r="P55" s="0" t="str">
        <f aca="false">P$4</f>
        <v>NaPBA</v>
      </c>
      <c r="Q55" s="0" t="str">
        <f aca="false">Q$4</f>
        <v>LiNMC</v>
      </c>
      <c r="R55" s="0" t="str">
        <f aca="false">R$4</f>
        <v>LiFP</v>
      </c>
    </row>
    <row r="56" customFormat="false" ht="15" hidden="false" customHeight="false" outlineLevel="0" collapsed="false">
      <c r="B56" s="73"/>
      <c r="H56" s="74"/>
      <c r="J56" s="0" t="n">
        <v>1</v>
      </c>
      <c r="K56" s="0" t="str">
        <f aca="false">K48</f>
        <v>Production</v>
      </c>
      <c r="L56" s="65" t="n">
        <f aca="true" t="array" ref="L56:L56">OFFSET(L$34,$J56,,,)*L$11*$C$5</f>
        <v>172592.371512966</v>
      </c>
      <c r="M56" s="65" t="n">
        <f aca="true" t="array" ref="M56:M56">OFFSET(M$34,$J56,,,)*M$11*$C$5</f>
        <v>253608.669982428</v>
      </c>
      <c r="N56" s="65" t="n">
        <f aca="true" t="array" ref="N56:N56">OFFSET(N$34,$J56,,,)*N$11*$C$5</f>
        <v>144987.058605422</v>
      </c>
      <c r="O56" s="65" t="n">
        <f aca="true" t="array" ref="O56:O56">OFFSET(O$34,$J56,,,)*O$11*$C$5</f>
        <v>117449.622575122</v>
      </c>
      <c r="P56" s="65" t="n">
        <f aca="true" t="array" ref="P56:P56">OFFSET(P$34,$J56,,,)*P$11*$C$5</f>
        <v>230558.076858486</v>
      </c>
      <c r="Q56" s="65" t="n">
        <f aca="true" t="array" ref="Q56:Q56">OFFSET(Q$34,$J56,,,)*Q$11*$C$5</f>
        <v>86431.2497917051</v>
      </c>
      <c r="R56" s="65" t="n">
        <f aca="true" t="array" ref="R56:R56">OFFSET(R$34,$J56,,,)*R$11*$C$5</f>
        <v>134228.304615705</v>
      </c>
    </row>
    <row r="57" customFormat="false" ht="15" hidden="false" customHeight="false" outlineLevel="0" collapsed="false">
      <c r="B57" s="73" t="s">
        <v>333</v>
      </c>
      <c r="H57" s="74"/>
      <c r="J57" s="0" t="n">
        <v>1</v>
      </c>
      <c r="K57" s="0" t="str">
        <f aca="false">K49</f>
        <v>Use</v>
      </c>
      <c r="L57" s="65" t="n">
        <f aca="true" t="array" ref="L57:L57">OFFSET($C$22,$J57,,,)*L$19</f>
        <v>242410.782608695</v>
      </c>
      <c r="M57" s="65" t="n">
        <f aca="true" t="array" ref="M57:M57">OFFSET($C$22,$J57,,,)*M$19</f>
        <v>209828.688172043</v>
      </c>
      <c r="N57" s="65" t="n">
        <f aca="true" t="array" ref="N57:N57">OFFSET($C$22,$J57,,,)*N$19</f>
        <v>242410.782608695</v>
      </c>
      <c r="O57" s="65" t="n">
        <f aca="true" t="array" ref="O57:O57">OFFSET($C$22,$J57,,,)*O$19</f>
        <v>242410.782608695</v>
      </c>
      <c r="P57" s="65" t="n">
        <f aca="true" t="array" ref="P57:P57">OFFSET($C$22,$J57,,,)*P$19</f>
        <v>209828.688172043</v>
      </c>
      <c r="Q57" s="65" t="n">
        <f aca="true" t="array" ref="Q57:Q57">OFFSET($C$22,$J57,,,)*Q$19</f>
        <v>242410.782608695</v>
      </c>
      <c r="R57" s="65" t="n">
        <f aca="true" t="array" ref="R57:R57">OFFSET($C$22,$J57,,,)*R$19</f>
        <v>209828.688172043</v>
      </c>
    </row>
    <row r="58" customFormat="false" ht="15" hidden="false" customHeight="false" outlineLevel="0" collapsed="false">
      <c r="B58" s="73" t="s">
        <v>74</v>
      </c>
      <c r="D58" s="0" t="n">
        <v>0.00057</v>
      </c>
      <c r="E58" s="13" t="s">
        <v>34</v>
      </c>
      <c r="F58" s="13" t="s">
        <v>87</v>
      </c>
      <c r="G58" s="13" t="n">
        <f aca="false">D58/MAX($D$39:$D$63)</f>
        <v>0.00132247511658662</v>
      </c>
      <c r="H58" s="74"/>
      <c r="J58" s="0" t="n">
        <v>1</v>
      </c>
      <c r="K58" s="0" t="str">
        <f aca="false">K50</f>
        <v>Replacement</v>
      </c>
      <c r="L58" s="65" t="n">
        <f aca="false">L56*L$18</f>
        <v>457369.784509359</v>
      </c>
      <c r="M58" s="65" t="n">
        <f aca="false">M56*M$18</f>
        <v>275346.555980922</v>
      </c>
      <c r="N58" s="65" t="n">
        <f aca="false">N56*N$18</f>
        <v>384215.705304367</v>
      </c>
      <c r="O58" s="65" t="n">
        <f aca="false">O56*O$18</f>
        <v>311241.499824072</v>
      </c>
      <c r="P58" s="65" t="n">
        <f aca="false">P56*P$18</f>
        <v>250320.19773207</v>
      </c>
      <c r="Q58" s="65" t="n">
        <f aca="false">Q56*Q$18</f>
        <v>229042.811948018</v>
      </c>
      <c r="R58" s="65" t="n">
        <f aca="false">R56*R$18</f>
        <v>145733.58786848</v>
      </c>
    </row>
    <row r="59" customFormat="false" ht="15" hidden="false" customHeight="false" outlineLevel="0" collapsed="false">
      <c r="B59" s="73" t="s">
        <v>75</v>
      </c>
      <c r="D59" s="0" t="n">
        <v>0.09547</v>
      </c>
      <c r="E59" s="13" t="s">
        <v>36</v>
      </c>
      <c r="F59" s="13" t="s">
        <v>87</v>
      </c>
      <c r="G59" s="13" t="n">
        <f aca="false">D59/MAX($D$39:$D$63)</f>
        <v>0.221502981369342</v>
      </c>
      <c r="H59" s="74"/>
      <c r="J59" s="0" t="n">
        <v>1</v>
      </c>
      <c r="K59" s="13" t="s">
        <v>328</v>
      </c>
      <c r="L59" s="65" t="n">
        <f aca="false">SUM(L56:L58)</f>
        <v>872372.93863102</v>
      </c>
      <c r="M59" s="65" t="n">
        <f aca="false">SUM(M56:M58)</f>
        <v>738783.914135393</v>
      </c>
      <c r="N59" s="65" t="n">
        <f aca="false">SUM(N56:N58)</f>
        <v>771613.546518484</v>
      </c>
      <c r="O59" s="65" t="n">
        <f aca="false">SUM(O56:O58)</f>
        <v>671101.905007889</v>
      </c>
      <c r="P59" s="65" t="n">
        <f aca="false">SUM(P56:P58)</f>
        <v>690706.962762599</v>
      </c>
      <c r="Q59" s="65" t="n">
        <f aca="false">SUM(Q56:Q58)</f>
        <v>557884.844348419</v>
      </c>
      <c r="R59" s="65" t="n">
        <f aca="false">SUM(R56:R58)</f>
        <v>489790.580656228</v>
      </c>
    </row>
    <row r="60" customFormat="false" ht="15" hidden="false" customHeight="false" outlineLevel="0" collapsed="false">
      <c r="B60" s="73" t="s">
        <v>77</v>
      </c>
      <c r="D60" s="13" t="n">
        <f aca="false">0.0000000941942*1000</f>
        <v>9.41942E-005</v>
      </c>
      <c r="E60" s="13" t="s">
        <v>78</v>
      </c>
      <c r="F60" s="13" t="s">
        <v>87</v>
      </c>
      <c r="G60" s="13" t="n">
        <f aca="false">D60/MAX($D$39:$D$63)</f>
        <v>0.000218542957239971</v>
      </c>
      <c r="H60" s="74"/>
    </row>
    <row r="61" customFormat="false" ht="15" hidden="false" customHeight="false" outlineLevel="0" collapsed="false">
      <c r="B61" s="73" t="s">
        <v>80</v>
      </c>
      <c r="D61" s="12" t="n">
        <v>1.44753E-005</v>
      </c>
      <c r="E61" s="13" t="s">
        <v>52</v>
      </c>
      <c r="F61" s="13" t="s">
        <v>87</v>
      </c>
      <c r="G61" s="13" t="n">
        <f aca="false">D61/MAX($D$39:$D$63)</f>
        <v>3.35846036054848E-005</v>
      </c>
      <c r="H61" s="74"/>
      <c r="K61" s="6" t="s">
        <v>334</v>
      </c>
      <c r="L61" s="0" t="str">
        <f aca="false">L$4</f>
        <v>NaNMC</v>
      </c>
      <c r="M61" s="0" t="str">
        <f aca="false">M$4</f>
        <v>NaMVP</v>
      </c>
      <c r="N61" s="0" t="str">
        <f aca="false">N$4</f>
        <v>NaMMO</v>
      </c>
      <c r="O61" s="0" t="str">
        <f aca="false">O$4</f>
        <v>NaNMMT</v>
      </c>
      <c r="P61" s="0" t="str">
        <f aca="false">P$4</f>
        <v>NaPBA</v>
      </c>
      <c r="Q61" s="0" t="str">
        <f aca="false">Q$4</f>
        <v>LiNMC</v>
      </c>
      <c r="R61" s="0" t="str">
        <f aca="false">R$4</f>
        <v>LiFP</v>
      </c>
    </row>
    <row r="62" customFormat="false" ht="15" hidden="false" customHeight="false" outlineLevel="0" collapsed="false">
      <c r="B62" s="73" t="s">
        <v>82</v>
      </c>
      <c r="D62" s="12" t="n">
        <v>1.02348E-008</v>
      </c>
      <c r="E62" s="13" t="s">
        <v>54</v>
      </c>
      <c r="F62" s="13" t="s">
        <v>87</v>
      </c>
      <c r="G62" s="13" t="n">
        <f aca="false">D62/MAX($D$39:$D$63)</f>
        <v>2.37460847776154E-008</v>
      </c>
      <c r="H62" s="74"/>
      <c r="K62" s="0" t="str">
        <f aca="false">K56</f>
        <v>Production</v>
      </c>
      <c r="L62" s="70" t="n">
        <f aca="false">L56/$C$14*1000</f>
        <v>5.91069765455362</v>
      </c>
      <c r="M62" s="70" t="n">
        <f aca="false">M56/$C$14*1000</f>
        <v>8.68522842405576</v>
      </c>
      <c r="N62" s="70" t="n">
        <f aca="false">N56/$C$14*1000</f>
        <v>4.96531022621307</v>
      </c>
      <c r="O62" s="70" t="n">
        <f aca="false">O56/$C$14*1000</f>
        <v>4.02224734846307</v>
      </c>
      <c r="P62" s="70" t="n">
        <f aca="false">P56/$C$14*1000</f>
        <v>7.89582454994814</v>
      </c>
      <c r="Q62" s="70" t="n">
        <f aca="false">Q56/$C$14*1000</f>
        <v>2.95997430793511</v>
      </c>
      <c r="R62" s="70" t="n">
        <f aca="false">R56/$C$14*1000</f>
        <v>4.59685974711318</v>
      </c>
    </row>
    <row r="63" customFormat="false" ht="15" hidden="false" customHeight="false" outlineLevel="0" collapsed="false">
      <c r="B63" s="73" t="s">
        <v>84</v>
      </c>
      <c r="D63" s="12" t="n">
        <v>9.03685E-005</v>
      </c>
      <c r="E63" s="13" t="s">
        <v>56</v>
      </c>
      <c r="F63" s="13" t="s">
        <v>87</v>
      </c>
      <c r="G63" s="13" t="n">
        <f aca="false">D63/MAX($D$39:$D$63)</f>
        <v>0.000209666829075892</v>
      </c>
      <c r="H63" s="74"/>
      <c r="K63" s="0" t="str">
        <f aca="false">K57</f>
        <v>Use</v>
      </c>
      <c r="L63" s="70" t="n">
        <f aca="false">L57/$C$14*1000</f>
        <v>8.30173913043477</v>
      </c>
      <c r="M63" s="70" t="n">
        <f aca="false">M57/$C$14*1000</f>
        <v>7.18591397849462</v>
      </c>
      <c r="N63" s="70" t="n">
        <f aca="false">N57/$C$14*1000</f>
        <v>8.30173913043477</v>
      </c>
      <c r="O63" s="70" t="n">
        <f aca="false">O57/$C$14*1000</f>
        <v>8.30173913043477</v>
      </c>
      <c r="P63" s="70" t="n">
        <f aca="false">P57/$C$14*1000</f>
        <v>7.18591397849462</v>
      </c>
      <c r="Q63" s="70" t="n">
        <f aca="false">Q57/$C$14*1000</f>
        <v>8.30173913043477</v>
      </c>
      <c r="R63" s="70" t="n">
        <f aca="false">R57/$C$14*1000</f>
        <v>7.18591397849462</v>
      </c>
    </row>
    <row r="64" customFormat="false" ht="15" hidden="false" customHeight="false" outlineLevel="0" collapsed="false">
      <c r="B64" s="50" t="s">
        <v>335</v>
      </c>
      <c r="C64" s="52" t="s">
        <v>336</v>
      </c>
      <c r="D64" s="52"/>
      <c r="E64" s="52"/>
      <c r="F64" s="52"/>
      <c r="G64" s="52"/>
      <c r="H64" s="16"/>
      <c r="K64" s="0" t="str">
        <f aca="false">K58</f>
        <v>Replacement</v>
      </c>
      <c r="L64" s="70" t="n">
        <f aca="false">L58/$C$14*1000</f>
        <v>15.6633487845671</v>
      </c>
      <c r="M64" s="70" t="n">
        <f aca="false">M58/$C$14*1000</f>
        <v>9.42967657468911</v>
      </c>
      <c r="N64" s="70" t="n">
        <f aca="false">N58/$C$14*1000</f>
        <v>13.1580720994646</v>
      </c>
      <c r="O64" s="70" t="n">
        <f aca="false">O58/$C$14*1000</f>
        <v>10.6589554734271</v>
      </c>
      <c r="P64" s="70" t="n">
        <f aca="false">P58/$C$14*1000</f>
        <v>8.57260951137227</v>
      </c>
      <c r="Q64" s="70" t="n">
        <f aca="false">Q58/$C$14*1000</f>
        <v>7.84393191602803</v>
      </c>
      <c r="R64" s="70" t="n">
        <f aca="false">R58/$C$14*1000</f>
        <v>4.99087629686574</v>
      </c>
    </row>
    <row r="65" customFormat="false" ht="15" hidden="false" customHeight="false" outlineLevel="0" collapsed="false">
      <c r="J65" s="71"/>
      <c r="K65" s="71" t="s">
        <v>328</v>
      </c>
      <c r="L65" s="72" t="n">
        <f aca="false">L59/$C$14*1000</f>
        <v>29.8757855695555</v>
      </c>
      <c r="M65" s="72" t="n">
        <f aca="false">M59/$C$14*1000</f>
        <v>25.3008189772395</v>
      </c>
      <c r="N65" s="72" t="n">
        <f aca="false">N59/$C$14*1000</f>
        <v>26.4251214561125</v>
      </c>
      <c r="O65" s="72" t="n">
        <f aca="false">O59/$C$14*1000</f>
        <v>22.982941952325</v>
      </c>
      <c r="P65" s="72" t="n">
        <f aca="false">P59/$C$14*1000</f>
        <v>23.654348039815</v>
      </c>
      <c r="Q65" s="72" t="n">
        <f aca="false">Q59/$C$14*1000</f>
        <v>19.1056453543979</v>
      </c>
      <c r="R65" s="72" t="n">
        <f aca="false">R59/$C$14*1000</f>
        <v>16.7736500224735</v>
      </c>
    </row>
    <row r="66" customFormat="false" ht="15" hidden="false" customHeight="false" outlineLevel="0" collapsed="false">
      <c r="L66" s="0" t="n">
        <v>0</v>
      </c>
      <c r="M66" s="0" t="n">
        <v>2</v>
      </c>
      <c r="N66" s="0" t="n">
        <v>4</v>
      </c>
      <c r="O66" s="0" t="n">
        <v>6</v>
      </c>
      <c r="P66" s="0" t="n">
        <v>8</v>
      </c>
      <c r="Q66" s="0" t="n">
        <v>10</v>
      </c>
      <c r="R66" s="0" t="n">
        <v>12</v>
      </c>
    </row>
    <row r="67" customFormat="false" ht="15" hidden="false" customHeight="false" outlineLevel="0" collapsed="false">
      <c r="K67" s="0" t="s">
        <v>331</v>
      </c>
      <c r="L67" s="70" t="n">
        <f aca="true">MAX(OFFSET($K$161,,L66,,),OFFSET($K$235,,L66,,))-L65</f>
        <v>64.7221393173622</v>
      </c>
      <c r="M67" s="70" t="n">
        <f aca="true">MAX(OFFSET($K$161,,M66,,),OFFSET($K$235,,M66,,))-M65</f>
        <v>108.689429992469</v>
      </c>
      <c r="N67" s="70" t="n">
        <f aca="true">MAX(OFFSET($K$161,,N66,,),OFFSET($K$235,,N66,,))-N65</f>
        <v>54.3701469770331</v>
      </c>
      <c r="O67" s="70" t="n">
        <f aca="true">MAX(OFFSET($K$161,,O66,,),OFFSET($K$235,,O66,,))-O65</f>
        <v>44.0436084656706</v>
      </c>
      <c r="P67" s="70" t="n">
        <f aca="true">MAX(OFFSET($K$161,,P66,,),OFFSET($K$235,,P66,,))-P65</f>
        <v>98.8106043679225</v>
      </c>
      <c r="Q67" s="70" t="n">
        <f aca="true">MAX(OFFSET($K$161,,Q66,,),OFFSET($K$235,,Q66,,))-Q65</f>
        <v>32.4117186718894</v>
      </c>
      <c r="R67" s="70" t="n">
        <f aca="true">MAX(OFFSET($K$161,,R66,,),OFFSET($K$235,,R66,,))-R65</f>
        <v>57.5264162638736</v>
      </c>
    </row>
    <row r="68" customFormat="false" ht="15" hidden="false" customHeight="false" outlineLevel="0" collapsed="false">
      <c r="K68" s="0" t="s">
        <v>332</v>
      </c>
      <c r="L68" s="70" t="n">
        <f aca="true">L65-MIN(OFFSET($K$177,,L66,,),OFFSET($K$245,,L66,,))</f>
        <v>9.75265113001348</v>
      </c>
      <c r="M68" s="70" t="n">
        <f aca="true">M65-MIN(OFFSET($K$177,,M66,,),OFFSET($K$245,,M66,,))</f>
        <v>4.9802399578243</v>
      </c>
      <c r="N68" s="70" t="n">
        <f aca="true">N65-MIN(OFFSET($K$177,,N66,,),OFFSET($K$245,,N66,,))</f>
        <v>8.19276187325156</v>
      </c>
      <c r="O68" s="70" t="n">
        <f aca="true">O65-MIN(OFFSET($K$177,,O66,,),OFFSET($K$245,,O66,,))</f>
        <v>6.63670812496406</v>
      </c>
      <c r="P68" s="70" t="n">
        <f aca="true">P65-MIN(OFFSET($K$177,,P66,,),OFFSET($K$245,,P66,,))</f>
        <v>4.91234424906453</v>
      </c>
      <c r="Q68" s="70" t="n">
        <f aca="true">Q65-MIN(OFFSET($K$177,,Q66,,),OFFSET($K$245,,Q66,,))</f>
        <v>5.90596110074215</v>
      </c>
      <c r="R68" s="70" t="n">
        <f aca="true">R65-MIN(OFFSET($K$177,,R66,,),OFFSET($K$245,,R66,,))</f>
        <v>4.62860412463807</v>
      </c>
    </row>
    <row r="69" customFormat="false" ht="15" hidden="false" customHeight="false" outlineLevel="0" collapsed="false">
      <c r="K69" s="6" t="s">
        <v>337</v>
      </c>
      <c r="L69" s="0" t="str">
        <f aca="false">L$4</f>
        <v>NaNMC</v>
      </c>
      <c r="M69" s="0" t="str">
        <f aca="false">M$4</f>
        <v>NaMVP</v>
      </c>
      <c r="N69" s="0" t="str">
        <f aca="false">N$4</f>
        <v>NaMMO</v>
      </c>
      <c r="O69" s="0" t="str">
        <f aca="false">O$4</f>
        <v>NaNMMT</v>
      </c>
      <c r="P69" s="0" t="str">
        <f aca="false">P$4</f>
        <v>NaPBA</v>
      </c>
      <c r="Q69" s="0" t="str">
        <f aca="false">Q$4</f>
        <v>LiNMC</v>
      </c>
      <c r="R69" s="0" t="str">
        <f aca="false">R$4</f>
        <v>LiFP</v>
      </c>
    </row>
    <row r="70" customFormat="false" ht="15" hidden="false" customHeight="false" outlineLevel="0" collapsed="false">
      <c r="E70" s="65"/>
      <c r="J70" s="0" t="n">
        <v>2</v>
      </c>
      <c r="K70" s="13" t="s">
        <v>171</v>
      </c>
      <c r="L70" s="65" t="n">
        <f aca="true" t="array" ref="L70:L70">OFFSET(L$34,$J70,,,)*L$11*$C$5</f>
        <v>115.030255228638</v>
      </c>
      <c r="M70" s="65" t="n">
        <f aca="true" t="array" ref="M70:M70">OFFSET(M$34,$J70,,,)*M$11*$C$5</f>
        <v>530.229438152214</v>
      </c>
      <c r="N70" s="65" t="n">
        <f aca="true" t="array" ref="N70:N70">OFFSET(N$34,$J70,,,)*N$11*$C$5</f>
        <v>45.3630743357992</v>
      </c>
      <c r="O70" s="65" t="n">
        <f aca="true" t="array" ref="O70:O70">OFFSET(O$34,$J70,,,)*O$11*$C$5</f>
        <v>44.9171290541978</v>
      </c>
      <c r="P70" s="65" t="n">
        <f aca="true" t="array" ref="P70:P70">OFFSET(P$34,$J70,,,)*P$11*$C$5</f>
        <v>60.392408708713</v>
      </c>
      <c r="Q70" s="65" t="n">
        <f aca="true" t="array" ref="Q70:Q70">OFFSET(Q$34,$J70,,,)*Q$11*$C$5</f>
        <v>60.143011902454</v>
      </c>
      <c r="R70" s="65" t="n">
        <f aca="true" t="array" ref="R70:R70">OFFSET(R$34,$J70,,,)*R$11*$C$5</f>
        <v>81.6901760620613</v>
      </c>
    </row>
    <row r="71" customFormat="false" ht="15" hidden="false" customHeight="false" outlineLevel="0" collapsed="false">
      <c r="E71" s="65"/>
      <c r="J71" s="0" t="n">
        <v>2</v>
      </c>
      <c r="K71" s="13" t="s">
        <v>360</v>
      </c>
      <c r="L71" s="65" t="n">
        <f aca="true" t="array" ref="L71:L71">OFFSET($C$22,$J71,,,)*L$19</f>
        <v>239.17136</v>
      </c>
      <c r="M71" s="65" t="n">
        <f aca="true" t="array" ref="M71:M71">OFFSET($C$22,$J71,,,)*M$19</f>
        <v>207.024671827957</v>
      </c>
      <c r="N71" s="65" t="n">
        <f aca="true" t="array" ref="N71:N71">OFFSET($C$22,$J71,,,)*N$19</f>
        <v>239.17136</v>
      </c>
      <c r="O71" s="65" t="n">
        <f aca="true" t="array" ref="O71:O71">OFFSET($C$22,$J71,,,)*O$19</f>
        <v>239.17136</v>
      </c>
      <c r="P71" s="65" t="n">
        <f aca="true" t="array" ref="P71:P71">OFFSET($C$22,$J71,,,)*P$19</f>
        <v>207.024671827957</v>
      </c>
      <c r="Q71" s="65" t="n">
        <f aca="true" t="array" ref="Q71:Q71">OFFSET($C$22,$J71,,,)*Q$19</f>
        <v>239.17136</v>
      </c>
      <c r="R71" s="65" t="n">
        <f aca="true" t="array" ref="R71:R71">OFFSET($C$22,$J71,,,)*R$19</f>
        <v>207.024671827957</v>
      </c>
    </row>
    <row r="72" customFormat="false" ht="15" hidden="false" customHeight="false" outlineLevel="0" collapsed="false">
      <c r="J72" s="0" t="n">
        <v>2</v>
      </c>
      <c r="K72" s="0" t="s">
        <v>361</v>
      </c>
      <c r="L72" s="65" t="n">
        <f aca="false">L70*L$18</f>
        <v>304.830176355889</v>
      </c>
      <c r="M72" s="65" t="n">
        <f aca="false">M70*M$18</f>
        <v>575.677675708118</v>
      </c>
      <c r="N72" s="65" t="n">
        <f aca="false">N70*N$18</f>
        <v>120.212146989868</v>
      </c>
      <c r="O72" s="65" t="n">
        <f aca="false">O70*O$18</f>
        <v>119.030391993624</v>
      </c>
      <c r="P72" s="65" t="n">
        <f aca="false">P70*P$18</f>
        <v>65.5689008837455</v>
      </c>
      <c r="Q72" s="65" t="n">
        <f aca="false">Q70*Q$18</f>
        <v>159.378981541503</v>
      </c>
      <c r="R72" s="65" t="n">
        <f aca="false">R70*R$18</f>
        <v>88.6921911530951</v>
      </c>
    </row>
    <row r="73" customFormat="false" ht="15" hidden="false" customHeight="false" outlineLevel="0" collapsed="false">
      <c r="J73" s="0" t="n">
        <v>2</v>
      </c>
      <c r="K73" s="0" t="s">
        <v>328</v>
      </c>
      <c r="L73" s="65" t="n">
        <f aca="false">SUM(L70:L72)</f>
        <v>659.031791584527</v>
      </c>
      <c r="M73" s="65" t="n">
        <f aca="false">SUM(M70:M72)</f>
        <v>1312.93178568829</v>
      </c>
      <c r="N73" s="65" t="n">
        <f aca="false">SUM(N70:N72)</f>
        <v>404.746581325667</v>
      </c>
      <c r="O73" s="65" t="n">
        <f aca="false">SUM(O70:O72)</f>
        <v>403.118881047822</v>
      </c>
      <c r="P73" s="65" t="n">
        <f aca="false">SUM(P70:P72)</f>
        <v>332.985981420415</v>
      </c>
      <c r="Q73" s="65" t="n">
        <f aca="false">SUM(Q70:Q72)</f>
        <v>458.693353443957</v>
      </c>
      <c r="R73" s="65" t="n">
        <f aca="false">SUM(R70:R72)</f>
        <v>377.407039043113</v>
      </c>
    </row>
    <row r="75" customFormat="false" ht="15" hidden="false" customHeight="false" outlineLevel="0" collapsed="false">
      <c r="K75" s="6" t="s">
        <v>362</v>
      </c>
      <c r="L75" s="0" t="str">
        <f aca="false">L$4</f>
        <v>NaNMC</v>
      </c>
      <c r="M75" s="0" t="str">
        <f aca="false">M$4</f>
        <v>NaMVP</v>
      </c>
      <c r="N75" s="0" t="str">
        <f aca="false">N$4</f>
        <v>NaMMO</v>
      </c>
      <c r="O75" s="0" t="str">
        <f aca="false">O$4</f>
        <v>NaNMMT</v>
      </c>
      <c r="P75" s="0" t="str">
        <f aca="false">P$4</f>
        <v>NaPBA</v>
      </c>
      <c r="Q75" s="0" t="str">
        <f aca="false">Q$4</f>
        <v>LiNMC</v>
      </c>
      <c r="R75" s="0" t="str">
        <f aca="false">R$4</f>
        <v>LiFP</v>
      </c>
    </row>
    <row r="76" customFormat="false" ht="15" hidden="false" customHeight="false" outlineLevel="0" collapsed="false">
      <c r="K76" s="0" t="s">
        <v>171</v>
      </c>
      <c r="L76" s="70" t="n">
        <f aca="false">(L70/$C$14)*1000</f>
        <v>0.0039393923023506</v>
      </c>
      <c r="M76" s="70" t="n">
        <f aca="false">(M70/$C$14)*1000</f>
        <v>0.0181585424024731</v>
      </c>
      <c r="N76" s="70" t="n">
        <f aca="false">(N70/$C$14)*1000</f>
        <v>0.00155352994300682</v>
      </c>
      <c r="O76" s="70" t="n">
        <f aca="false">(O70/$C$14)*1000</f>
        <v>0.00153825784432184</v>
      </c>
      <c r="P76" s="70" t="n">
        <f aca="false">(P70/$C$14)*1000</f>
        <v>0.00206823317495592</v>
      </c>
      <c r="Q76" s="70" t="n">
        <f aca="false">(Q70/$C$14)*1000</f>
        <v>0.0020596921884402</v>
      </c>
      <c r="R76" s="70" t="n">
        <f aca="false">(R70/$C$14)*1000</f>
        <v>0.00279760876924867</v>
      </c>
    </row>
    <row r="77" customFormat="false" ht="15" hidden="false" customHeight="false" outlineLevel="0" collapsed="false">
      <c r="K77" s="0" t="s">
        <v>360</v>
      </c>
      <c r="L77" s="70" t="n">
        <f aca="false">(L71/$C$14)*1000</f>
        <v>0.00819079999999999</v>
      </c>
      <c r="M77" s="70" t="n">
        <f aca="false">(M71/$C$14)*1000</f>
        <v>0.00708988602150537</v>
      </c>
      <c r="N77" s="70" t="n">
        <f aca="false">(N71/$C$14)*1000</f>
        <v>0.00819079999999999</v>
      </c>
      <c r="O77" s="70" t="n">
        <f aca="false">(O71/$C$14)*1000</f>
        <v>0.00819079999999999</v>
      </c>
      <c r="P77" s="70" t="n">
        <f aca="false">(P71/$C$14)*1000</f>
        <v>0.00708988602150537</v>
      </c>
      <c r="Q77" s="70" t="n">
        <f aca="false">(Q71/$C$14)*1000</f>
        <v>0.00819079999999999</v>
      </c>
      <c r="R77" s="70" t="n">
        <f aca="false">(R71/$C$14)*1000</f>
        <v>0.00708988602150537</v>
      </c>
    </row>
    <row r="78" customFormat="false" ht="15" hidden="false" customHeight="false" outlineLevel="0" collapsed="false">
      <c r="K78" s="0" t="s">
        <v>361</v>
      </c>
      <c r="L78" s="70" t="n">
        <f aca="false">(L72/$C$14)*1000</f>
        <v>0.0104393896012291</v>
      </c>
      <c r="M78" s="70" t="n">
        <f aca="false">(M72/$C$14)*1000</f>
        <v>0.0197149888941136</v>
      </c>
      <c r="N78" s="70" t="n">
        <f aca="false">(N72/$C$14)*1000</f>
        <v>0.00411685434896808</v>
      </c>
      <c r="O78" s="70" t="n">
        <f aca="false">(O72/$C$14)*1000</f>
        <v>0.00407638328745288</v>
      </c>
      <c r="P78" s="70" t="n">
        <f aca="false">(P72/$C$14)*1000</f>
        <v>0.00224551030423786</v>
      </c>
      <c r="Q78" s="70" t="n">
        <f aca="false">(Q72/$C$14)*1000</f>
        <v>0.00545818429936654</v>
      </c>
      <c r="R78" s="70" t="n">
        <f aca="false">(R72/$C$14)*1000</f>
        <v>0.00303740380661285</v>
      </c>
    </row>
    <row r="79" customFormat="false" ht="15" hidden="false" customHeight="false" outlineLevel="0" collapsed="false">
      <c r="J79" s="71"/>
      <c r="K79" s="71" t="s">
        <v>328</v>
      </c>
      <c r="L79" s="72" t="n">
        <f aca="false">(L73/$C$14)*1000</f>
        <v>0.0225695819035797</v>
      </c>
      <c r="M79" s="72" t="n">
        <f aca="false">(M73/$C$14)*1000</f>
        <v>0.0449634173180921</v>
      </c>
      <c r="N79" s="72" t="n">
        <f aca="false">(N73/$C$14)*1000</f>
        <v>0.0138611842919749</v>
      </c>
      <c r="O79" s="72" t="n">
        <f aca="false">(O73/$C$14)*1000</f>
        <v>0.0138054411317747</v>
      </c>
      <c r="P79" s="72" t="n">
        <f aca="false">(P73/$C$14)*1000</f>
        <v>0.0114036295006992</v>
      </c>
      <c r="Q79" s="72" t="n">
        <f aca="false">(Q73/$C$14)*1000</f>
        <v>0.0157086764878067</v>
      </c>
      <c r="R79" s="72" t="n">
        <f aca="false">(R73/$C$14)*1000</f>
        <v>0.0129248985973669</v>
      </c>
    </row>
    <row r="80" customFormat="false" ht="15" hidden="false" customHeight="false" outlineLevel="0" collapsed="false">
      <c r="L80" s="0" t="n">
        <v>0</v>
      </c>
      <c r="M80" s="0" t="n">
        <v>2</v>
      </c>
      <c r="N80" s="0" t="n">
        <v>4</v>
      </c>
      <c r="O80" s="0" t="n">
        <v>6</v>
      </c>
      <c r="P80" s="0" t="n">
        <v>8</v>
      </c>
      <c r="Q80" s="0" t="n">
        <v>10</v>
      </c>
      <c r="R80" s="0" t="n">
        <v>12</v>
      </c>
    </row>
    <row r="81" customFormat="false" ht="15" hidden="false" customHeight="false" outlineLevel="0" collapsed="false">
      <c r="K81" s="0" t="s">
        <v>331</v>
      </c>
      <c r="L81" s="70" t="n">
        <f aca="true">(MAX(OFFSET($K$183,,L80,,),OFFSET($K$248,,L80,,))-L79)</f>
        <v>0.0431363457107391</v>
      </c>
      <c r="M81" s="70" t="n">
        <f aca="true">(MAX(OFFSET($K$183,,M80,,),OFFSET($K$248,,M80,,))-M79)</f>
        <v>0.22724118777952</v>
      </c>
      <c r="N81" s="70" t="n">
        <f aca="true">(MAX(OFFSET($K$183,,N80,,),OFFSET($K$248,,N80,,))-N79)</f>
        <v>0.0170111528759247</v>
      </c>
      <c r="O81" s="70" t="n">
        <f aca="true">(MAX(OFFSET($K$183,,O80,,),OFFSET($K$248,,O80,,))-O79)</f>
        <v>0.0168439233953242</v>
      </c>
      <c r="P81" s="70" t="n">
        <f aca="true">(MAX(OFFSET($K$183,,P80,,),OFFSET($K$248,,P80,,))-P79)</f>
        <v>0.0258824608751627</v>
      </c>
      <c r="Q81" s="70" t="n">
        <f aca="true">(MAX(OFFSET($K$183,,Q80,,),OFFSET($K$248,,Q80,,))-Q79)</f>
        <v>0.0225536294634202</v>
      </c>
      <c r="R81" s="70" t="n">
        <f aca="true">(MAX(OFFSET($K$183,,R80,,),OFFSET($K$248,,R80,,))-R79)</f>
        <v>0.0350100754551691</v>
      </c>
    </row>
    <row r="82" customFormat="false" ht="15" hidden="false" customHeight="false" outlineLevel="0" collapsed="false">
      <c r="K82" s="0" t="s">
        <v>332</v>
      </c>
      <c r="L82" s="70" t="n">
        <f aca="true">(L79-MIN(OFFSET($K$199,,L80,,),OFFSET($K$255,,L80,,)))</f>
        <v>0.00649999729887849</v>
      </c>
      <c r="M82" s="70" t="n">
        <f aca="true">(M79-MIN(OFFSET($K$199,,M80,,),OFFSET($K$255,,M80,,)))</f>
        <v>0.00573845844610688</v>
      </c>
      <c r="N82" s="70" t="n">
        <f aca="true">(N79-MIN(OFFSET($K$199,,N80,,),OFFSET($K$255,,N80,,)))</f>
        <v>0.00556986516968941</v>
      </c>
      <c r="O82" s="70" t="n">
        <f aca="true">(O79-MIN(OFFSET($K$199,,O80,,),OFFSET($K$255,,O80,,)))</f>
        <v>0.00556699181091621</v>
      </c>
      <c r="P82" s="70" t="n">
        <f aca="true">(P79-MIN(OFFSET($K$199,,P80,,),OFFSET($K$255,,P80,,)))</f>
        <v>0.00435454967013191</v>
      </c>
      <c r="Q82" s="70" t="n">
        <f aca="true">(Q79-MIN(OFFSET($K$199,,Q80,,),OFFSET($K$255,,Q80,,)))</f>
        <v>0.00566509672617559</v>
      </c>
      <c r="R82" s="70" t="n">
        <f aca="true">(R79-MIN(OFFSET($K$199,,R80,,),OFFSET($K$255,,R80,,)))</f>
        <v>0.00441728241638625</v>
      </c>
    </row>
    <row r="83" customFormat="false" ht="15" hidden="false" customHeight="false" outlineLevel="0" collapsed="false">
      <c r="K83" s="6" t="s">
        <v>339</v>
      </c>
      <c r="L83" s="0" t="str">
        <f aca="false">L$4</f>
        <v>NaNMC</v>
      </c>
      <c r="M83" s="0" t="str">
        <f aca="false">M$4</f>
        <v>NaMVP</v>
      </c>
      <c r="N83" s="0" t="str">
        <f aca="false">N$4</f>
        <v>NaMMO</v>
      </c>
      <c r="O83" s="0" t="str">
        <f aca="false">O$4</f>
        <v>NaNMMT</v>
      </c>
      <c r="P83" s="0" t="str">
        <f aca="false">P$4</f>
        <v>NaPBA</v>
      </c>
      <c r="Q83" s="0" t="str">
        <f aca="false">Q$4</f>
        <v>LiNMC</v>
      </c>
      <c r="R83" s="0" t="str">
        <f aca="false">R$4</f>
        <v>LiFP</v>
      </c>
    </row>
    <row r="84" customFormat="false" ht="15" hidden="false" customHeight="false" outlineLevel="0" collapsed="false">
      <c r="E84" s="65"/>
      <c r="J84" s="0" t="n">
        <v>3</v>
      </c>
      <c r="K84" s="13" t="s">
        <v>171</v>
      </c>
      <c r="L84" s="65" t="n">
        <f aca="true" t="array" ref="L84:L84">OFFSET(L$34,$J84,,,)*L$11*$C$5</f>
        <v>25.0871712762676</v>
      </c>
      <c r="M84" s="65" t="n">
        <f aca="true" t="array" ref="M84:M84">OFFSET(M$34,$J84,,,)*M$11*$C$5</f>
        <v>12.1996587226693</v>
      </c>
      <c r="N84" s="65" t="n">
        <f aca="true" t="array" ref="N84:N84">OFFSET(N$34,$J84,,,)*N$11*$C$5</f>
        <v>4.58016952662051</v>
      </c>
      <c r="O84" s="65" t="n">
        <f aca="true" t="array" ref="O84:O84">OFFSET(O$34,$J84,,,)*O$11*$C$5</f>
        <v>9.3504985306022</v>
      </c>
      <c r="P84" s="65" t="n">
        <f aca="true" t="array" ref="P84:P84">OFFSET(P$34,$J84,,,)*P$11*$C$5</f>
        <v>6.65003483512163</v>
      </c>
      <c r="Q84" s="65" t="n">
        <f aca="true" t="array" ref="Q84:Q84">OFFSET(Q$34,$J84,,,)*Q$11*$C$5</f>
        <v>5.37071098994975</v>
      </c>
      <c r="R84" s="65" t="n">
        <f aca="true" t="array" ref="R84:R84">OFFSET(R$34,$J84,,,)*R$11*$C$5</f>
        <v>18.1574162113147</v>
      </c>
    </row>
    <row r="85" customFormat="false" ht="15" hidden="false" customHeight="false" outlineLevel="0" collapsed="false">
      <c r="E85" s="12"/>
      <c r="J85" s="0" t="n">
        <v>3</v>
      </c>
      <c r="K85" s="13" t="s">
        <v>360</v>
      </c>
      <c r="L85" s="65" t="n">
        <f aca="true" t="array" ref="L85:L85">OFFSET($C$22,$J85,,,)*L$19</f>
        <v>36.7546747826087</v>
      </c>
      <c r="M85" s="65" t="n">
        <f aca="true" t="array" ref="M85:M85">OFFSET($C$22,$J85,,,)*M$19</f>
        <v>31.8145303225806</v>
      </c>
      <c r="N85" s="65" t="n">
        <f aca="true" t="array" ref="N85:N85">OFFSET($C$22,$J85,,,)*N$19</f>
        <v>36.7546747826087</v>
      </c>
      <c r="O85" s="65" t="n">
        <f aca="true" t="array" ref="O85:O85">OFFSET($C$22,$J85,,,)*O$19</f>
        <v>36.7546747826087</v>
      </c>
      <c r="P85" s="65" t="n">
        <f aca="true" t="array" ref="P85:P85">OFFSET($C$22,$J85,,,)*P$19</f>
        <v>31.8145303225806</v>
      </c>
      <c r="Q85" s="65" t="n">
        <f aca="true" t="array" ref="Q85:Q85">OFFSET($C$22,$J85,,,)*Q$19</f>
        <v>36.7546747826087</v>
      </c>
      <c r="R85" s="65" t="n">
        <f aca="true" t="array" ref="R85:R85">OFFSET($C$22,$J85,,,)*R$19</f>
        <v>31.8145303225806</v>
      </c>
    </row>
    <row r="86" customFormat="false" ht="15" hidden="false" customHeight="false" outlineLevel="0" collapsed="false">
      <c r="J86" s="0" t="n">
        <v>3</v>
      </c>
      <c r="K86" s="0" t="s">
        <v>361</v>
      </c>
      <c r="L86" s="65" t="n">
        <f aca="false">L84*L$18</f>
        <v>66.4810038821092</v>
      </c>
      <c r="M86" s="65" t="n">
        <f aca="false">M84*M$18</f>
        <v>13.2453437560409</v>
      </c>
      <c r="N86" s="65" t="n">
        <f aca="false">N84*N$18</f>
        <v>12.1374492455443</v>
      </c>
      <c r="O86" s="65" t="n">
        <f aca="false">O84*O$18</f>
        <v>24.7788211060958</v>
      </c>
      <c r="P86" s="65" t="n">
        <f aca="false">P84*P$18</f>
        <v>7.2200378209892</v>
      </c>
      <c r="Q86" s="65" t="n">
        <f aca="false">Q84*Q$18</f>
        <v>14.2323841233668</v>
      </c>
      <c r="R86" s="65" t="n">
        <f aca="false">R84*R$18</f>
        <v>19.7137661722846</v>
      </c>
    </row>
    <row r="87" customFormat="false" ht="15" hidden="false" customHeight="false" outlineLevel="0" collapsed="false">
      <c r="J87" s="0" t="n">
        <v>3</v>
      </c>
      <c r="K87" s="0" t="s">
        <v>328</v>
      </c>
      <c r="L87" s="65" t="n">
        <f aca="false">SUM(L84:L86)</f>
        <v>128.322849940986</v>
      </c>
      <c r="M87" s="65" t="n">
        <f aca="false">SUM(M84:M86)</f>
        <v>57.2595328012908</v>
      </c>
      <c r="N87" s="65" t="n">
        <f aca="false">SUM(N84:N86)</f>
        <v>53.4722935547735</v>
      </c>
      <c r="O87" s="65" t="n">
        <f aca="false">SUM(O84:O86)</f>
        <v>70.8839944193067</v>
      </c>
      <c r="P87" s="65" t="n">
        <f aca="false">SUM(P84:P86)</f>
        <v>45.6846029786915</v>
      </c>
      <c r="Q87" s="65" t="n">
        <f aca="false">SUM(Q84:Q86)</f>
        <v>56.3577698959252</v>
      </c>
      <c r="R87" s="65" t="n">
        <f aca="false">SUM(R84:R86)</f>
        <v>69.68571270618</v>
      </c>
    </row>
    <row r="89" customFormat="false" ht="15" hidden="false" customHeight="false" outlineLevel="0" collapsed="false">
      <c r="K89" s="6" t="s">
        <v>340</v>
      </c>
      <c r="L89" s="0" t="str">
        <f aca="false">L$4</f>
        <v>NaNMC</v>
      </c>
      <c r="M89" s="0" t="str">
        <f aca="false">M$4</f>
        <v>NaMVP</v>
      </c>
      <c r="N89" s="0" t="str">
        <f aca="false">N$4</f>
        <v>NaMMO</v>
      </c>
      <c r="O89" s="0" t="str">
        <f aca="false">O$4</f>
        <v>NaNMMT</v>
      </c>
      <c r="P89" s="0" t="str">
        <f aca="false">P$4</f>
        <v>NaPBA</v>
      </c>
      <c r="Q89" s="0" t="str">
        <f aca="false">Q$4</f>
        <v>LiNMC</v>
      </c>
      <c r="R89" s="0" t="str">
        <f aca="false">R$4</f>
        <v>LiFP</v>
      </c>
    </row>
    <row r="90" customFormat="false" ht="15" hidden="false" customHeight="false" outlineLevel="0" collapsed="false">
      <c r="K90" s="0" t="s">
        <v>171</v>
      </c>
      <c r="L90" s="70" t="n">
        <f aca="false">(L84/$C$14)*1000</f>
        <v>0.000859149701242042</v>
      </c>
      <c r="M90" s="70" t="n">
        <f aca="false">(M84/$C$14)*1000</f>
        <v>0.000417796531598262</v>
      </c>
      <c r="N90" s="70" t="n">
        <f aca="false">(N84/$C$14)*1000</f>
        <v>0.000156855120774675</v>
      </c>
      <c r="O90" s="70" t="n">
        <f aca="false">(O84/$C$14)*1000</f>
        <v>0.000320222552417883</v>
      </c>
      <c r="P90" s="70" t="n">
        <f aca="false">(P84/$C$14)*1000</f>
        <v>0.000227740919011015</v>
      </c>
      <c r="Q90" s="70" t="n">
        <f aca="false">(Q84/$C$14)*1000</f>
        <v>0.000183928458559923</v>
      </c>
      <c r="R90" s="70" t="n">
        <f aca="false">(R84/$C$14)*1000</f>
        <v>0.0006218293223053</v>
      </c>
    </row>
    <row r="91" customFormat="false" ht="15" hidden="false" customHeight="false" outlineLevel="0" collapsed="false">
      <c r="K91" s="0" t="s">
        <v>360</v>
      </c>
      <c r="L91" s="70" t="n">
        <f aca="false">(L85/$C$14)*1000</f>
        <v>0.00125872173913043</v>
      </c>
      <c r="M91" s="70" t="n">
        <f aca="false">(M85/$C$14)*1000</f>
        <v>0.00108953870967742</v>
      </c>
      <c r="N91" s="70" t="n">
        <f aca="false">(N85/$C$14)*1000</f>
        <v>0.00125872173913043</v>
      </c>
      <c r="O91" s="70" t="n">
        <f aca="false">(O85/$C$14)*1000</f>
        <v>0.00125872173913043</v>
      </c>
      <c r="P91" s="70" t="n">
        <f aca="false">(P85/$C$14)*1000</f>
        <v>0.00108953870967742</v>
      </c>
      <c r="Q91" s="70" t="n">
        <f aca="false">(Q85/$C$14)*1000</f>
        <v>0.00125872173913043</v>
      </c>
      <c r="R91" s="70" t="n">
        <f aca="false">(R85/$C$14)*1000</f>
        <v>0.00108953870967742</v>
      </c>
    </row>
    <row r="92" customFormat="false" ht="15" hidden="false" customHeight="false" outlineLevel="0" collapsed="false">
      <c r="K92" s="0" t="s">
        <v>361</v>
      </c>
      <c r="L92" s="70" t="n">
        <f aca="false">(L86/$C$14)*1000</f>
        <v>0.00227674670829141</v>
      </c>
      <c r="M92" s="70" t="n">
        <f aca="false">(M86/$C$14)*1000</f>
        <v>0.000453607662878113</v>
      </c>
      <c r="N92" s="70" t="n">
        <f aca="false">(N86/$C$14)*1000</f>
        <v>0.000415666070052888</v>
      </c>
      <c r="O92" s="70" t="n">
        <f aca="false">(O86/$C$14)*1000</f>
        <v>0.000848589763907391</v>
      </c>
      <c r="P92" s="70" t="n">
        <f aca="false">(P86/$C$14)*1000</f>
        <v>0.000247261569211959</v>
      </c>
      <c r="Q92" s="70" t="n">
        <f aca="false">(Q86/$C$14)*1000</f>
        <v>0.000487410415183796</v>
      </c>
      <c r="R92" s="70" t="n">
        <f aca="false">(R86/$C$14)*1000</f>
        <v>0.000675128978502897</v>
      </c>
    </row>
    <row r="93" customFormat="false" ht="15" hidden="false" customHeight="false" outlineLevel="0" collapsed="false">
      <c r="J93" s="71"/>
      <c r="K93" s="71" t="s">
        <v>328</v>
      </c>
      <c r="L93" s="72" t="n">
        <f aca="false">(L87/$C$14)*1000</f>
        <v>0.00439461814866389</v>
      </c>
      <c r="M93" s="72" t="n">
        <f aca="false">(M87/$C$14)*1000</f>
        <v>0.00196094290415379</v>
      </c>
      <c r="N93" s="72" t="n">
        <f aca="false">(N87/$C$14)*1000</f>
        <v>0.001831242929958</v>
      </c>
      <c r="O93" s="72" t="n">
        <f aca="false">(O87/$C$14)*1000</f>
        <v>0.00242753405545571</v>
      </c>
      <c r="P93" s="72" t="n">
        <f aca="false">(P87/$C$14)*1000</f>
        <v>0.00156454119790039</v>
      </c>
      <c r="Q93" s="72" t="n">
        <f aca="false">(Q87/$C$14)*1000</f>
        <v>0.00193006061287415</v>
      </c>
      <c r="R93" s="72" t="n">
        <f aca="false">(R87/$C$14)*1000</f>
        <v>0.00238649701048562</v>
      </c>
    </row>
    <row r="94" customFormat="false" ht="15" hidden="false" customHeight="false" outlineLevel="0" collapsed="false">
      <c r="L94" s="0" t="n">
        <v>0</v>
      </c>
      <c r="M94" s="0" t="n">
        <v>2</v>
      </c>
      <c r="N94" s="0" t="n">
        <v>4</v>
      </c>
      <c r="O94" s="0" t="n">
        <v>6</v>
      </c>
      <c r="P94" s="0" t="n">
        <v>8</v>
      </c>
      <c r="Q94" s="0" t="n">
        <v>10</v>
      </c>
      <c r="R94" s="0" t="n">
        <v>12</v>
      </c>
    </row>
    <row r="95" customFormat="false" ht="15" hidden="false" customHeight="false" outlineLevel="0" collapsed="false">
      <c r="K95" s="0" t="s">
        <v>331</v>
      </c>
      <c r="L95" s="70" t="n">
        <f aca="true">(MAX(OFFSET($K$205,,L94,,),OFFSET($K$258,,L94,,))-L93)</f>
        <v>0.00940768922860036</v>
      </c>
      <c r="M95" s="70" t="n">
        <f aca="true">(MAX(OFFSET($K$205,,M94,,),OFFSET($K$258,,M94,,))-M93)</f>
        <v>0.00522842516685825</v>
      </c>
      <c r="N95" s="70" t="n">
        <f aca="true">(MAX(OFFSET($K$205,,N94,,),OFFSET($K$258,,N94,,))-N93)</f>
        <v>0.00171756357248269</v>
      </c>
      <c r="O95" s="70" t="n">
        <f aca="true">(MAX(OFFSET($K$205,,O94,,),OFFSET($K$258,,O94,,))-O93)</f>
        <v>0.00350643694897582</v>
      </c>
      <c r="P95" s="70" t="n">
        <f aca="true">(MAX(OFFSET($K$205,,P94,,),OFFSET($K$258,,P94,,))-P93)</f>
        <v>0.00285001492933784</v>
      </c>
      <c r="Q95" s="70" t="n">
        <f aca="true">(MAX(OFFSET($K$205,,Q94,,),OFFSET($K$258,,Q94,,))-Q93)</f>
        <v>0.00201401662123116</v>
      </c>
      <c r="R95" s="70" t="n">
        <f aca="true">(MAX(OFFSET($K$205,,R94,,),OFFSET($K$258,,R94,,))-R93)</f>
        <v>0.00778174980484918</v>
      </c>
    </row>
    <row r="96" customFormat="false" ht="15" hidden="false" customHeight="false" outlineLevel="0" collapsed="false">
      <c r="K96" s="0" t="s">
        <v>332</v>
      </c>
      <c r="L96" s="70" t="n">
        <f aca="true">(L93-MIN(OFFSET($K$221,,L94,,),OFFSET($K$265,,L94,,)))</f>
        <v>0.00141759700704937</v>
      </c>
      <c r="M96" s="70" t="n">
        <f aca="true">(M93-MIN(OFFSET($K$221,,M94,,),OFFSET($K$265,,M94,,)))</f>
        <v>0.000677783212542423</v>
      </c>
      <c r="N96" s="70" t="n">
        <f aca="true">(N93-MIN(OFFSET($K$221,,N94,,),OFFSET($K$265,,N94,,)))</f>
        <v>0.000840543449997832</v>
      </c>
      <c r="O96" s="70" t="n">
        <f aca="true">(O93-MIN(OFFSET($K$221,,O94,,),OFFSET($K$265,,O94,,)))</f>
        <v>0.000871280105951323</v>
      </c>
      <c r="P96" s="70" t="n">
        <f aca="true">(P93-MIN(OFFSET($K$221,,P94,,),OFFSET($K$265,,P94,,)))</f>
        <v>0.00066143675042888</v>
      </c>
      <c r="Q96" s="70" t="n">
        <f aca="true">(Q93-MIN(OFFSET($K$221,,Q94,,),OFFSET($K$265,,Q94,,)))</f>
        <v>0.000845637144993511</v>
      </c>
      <c r="R96" s="70" t="n">
        <f aca="true">(R93-MIN(OFFSET($K$221,,R94,,),OFFSET($K$265,,R94,,)))</f>
        <v>0.000695331835483942</v>
      </c>
    </row>
    <row r="97" customFormat="false" ht="15" hidden="false" customHeight="false" outlineLevel="0" collapsed="false">
      <c r="K97" s="6" t="s">
        <v>341</v>
      </c>
      <c r="L97" s="0" t="str">
        <f aca="false">L$4</f>
        <v>NaNMC</v>
      </c>
      <c r="M97" s="0" t="str">
        <f aca="false">M$4</f>
        <v>NaMVP</v>
      </c>
      <c r="N97" s="0" t="str">
        <f aca="false">N$4</f>
        <v>NaMMO</v>
      </c>
      <c r="O97" s="0" t="str">
        <f aca="false">O$4</f>
        <v>NaNMMT</v>
      </c>
      <c r="P97" s="0" t="str">
        <f aca="false">P$4</f>
        <v>NaPBA</v>
      </c>
      <c r="Q97" s="0" t="str">
        <f aca="false">Q$4</f>
        <v>LiNMC</v>
      </c>
      <c r="R97" s="0" t="str">
        <f aca="false">R$4</f>
        <v>LiFP</v>
      </c>
    </row>
    <row r="98" customFormat="false" ht="15" hidden="false" customHeight="false" outlineLevel="0" collapsed="false">
      <c r="J98" s="0" t="n">
        <v>4</v>
      </c>
      <c r="K98" s="0" t="s">
        <v>171</v>
      </c>
      <c r="L98" s="65" t="n">
        <f aca="true" t="array" ref="L98:L98">OFFSET(L$34,$J98,,,)*L$11*$C$5</f>
        <v>0.0237220707706776</v>
      </c>
      <c r="M98" s="65" t="n">
        <f aca="true" t="array" ref="M98:M98">OFFSET(M$34,$J98,,,)*M$11*$C$5</f>
        <v>0.022240410742542</v>
      </c>
      <c r="N98" s="65" t="n">
        <f aca="true" t="array" ref="N98:N98">OFFSET(N$34,$J98,,,)*N$11*$C$5</f>
        <v>0.0117299137265779</v>
      </c>
      <c r="O98" s="65" t="n">
        <f aca="true" t="array" ref="O98:O98">OFFSET(O$34,$J98,,,)*O$11*$C$5</f>
        <v>0.0104978245949848</v>
      </c>
      <c r="P98" s="65" t="n">
        <f aca="true" t="array" ref="P98:P98">OFFSET(P$34,$J98,,,)*P$11*$C$5</f>
        <v>0.0254123648832298</v>
      </c>
      <c r="Q98" s="65" t="n">
        <f aca="true" t="array" ref="Q98:Q98">OFFSET(Q$34,$J98,,,)*Q$11*$C$5</f>
        <v>0.0097667970674011</v>
      </c>
      <c r="R98" s="65" t="n">
        <f aca="true" t="array" ref="R98:R98">OFFSET(R$34,$J98,,,)*R$11*$C$5</f>
        <v>0.0112869538563116</v>
      </c>
    </row>
    <row r="99" customFormat="false" ht="15" hidden="false" customHeight="false" outlineLevel="0" collapsed="false">
      <c r="J99" s="0" t="n">
        <v>4</v>
      </c>
      <c r="K99" s="0" t="s">
        <v>360</v>
      </c>
      <c r="L99" s="65" t="n">
        <f aca="true" t="array" ref="L99:L99">OFFSET($C$22,$J99,,,)*L$19</f>
        <v>0.025987492173913</v>
      </c>
      <c r="M99" s="65" t="n">
        <f aca="true" t="array" ref="M99:M99">OFFSET($C$22,$J99,,,)*M$19</f>
        <v>0.0224945496774193</v>
      </c>
      <c r="N99" s="65" t="n">
        <f aca="true" t="array" ref="N99:N99">OFFSET($C$22,$J99,,,)*N$19</f>
        <v>0.025987492173913</v>
      </c>
      <c r="O99" s="65" t="n">
        <f aca="true" t="array" ref="O99:O99">OFFSET($C$22,$J99,,,)*O$19</f>
        <v>0.025987492173913</v>
      </c>
      <c r="P99" s="65" t="n">
        <f aca="true" t="array" ref="P99:P99">OFFSET($C$22,$J99,,,)*P$19</f>
        <v>0.0224945496774193</v>
      </c>
      <c r="Q99" s="65" t="n">
        <f aca="true" t="array" ref="Q99:Q99">OFFSET($C$22,$J99,,,)*Q$19</f>
        <v>0.025987492173913</v>
      </c>
      <c r="R99" s="65" t="n">
        <f aca="true" t="array" ref="R99:R99">OFFSET($C$22,$J99,,,)*R$19</f>
        <v>0.0224945496774193</v>
      </c>
    </row>
    <row r="100" customFormat="false" ht="15" hidden="false" customHeight="false" outlineLevel="0" collapsed="false">
      <c r="J100" s="0" t="n">
        <v>4</v>
      </c>
      <c r="K100" s="0" t="s">
        <v>361</v>
      </c>
      <c r="L100" s="65" t="n">
        <f aca="false">L98*L$18</f>
        <v>0.0628634875422957</v>
      </c>
      <c r="M100" s="65" t="n">
        <f aca="false">M98*M$18</f>
        <v>0.0241467316633313</v>
      </c>
      <c r="N100" s="65" t="n">
        <f aca="false">N98*N$18</f>
        <v>0.0310842713754313</v>
      </c>
      <c r="O100" s="65" t="n">
        <f aca="false">O98*O$18</f>
        <v>0.0278192351767097</v>
      </c>
      <c r="P100" s="65" t="n">
        <f aca="false">P98*P$18</f>
        <v>0.0275905675875067</v>
      </c>
      <c r="Q100" s="65" t="n">
        <f aca="false">Q98*Q$18</f>
        <v>0.0258820122286129</v>
      </c>
      <c r="R100" s="65" t="n">
        <f aca="false">R98*R$18</f>
        <v>0.0122544070439954</v>
      </c>
    </row>
    <row r="101" customFormat="false" ht="15" hidden="false" customHeight="false" outlineLevel="0" collapsed="false">
      <c r="K101" s="0" t="s">
        <v>328</v>
      </c>
      <c r="L101" s="65" t="n">
        <f aca="false">SUM(L98:L100)</f>
        <v>0.112573050486886</v>
      </c>
      <c r="M101" s="65" t="n">
        <f aca="false">SUM(M98:M100)</f>
        <v>0.0688816920832927</v>
      </c>
      <c r="N101" s="65" t="n">
        <f aca="false">SUM(N98:N100)</f>
        <v>0.0688016772759222</v>
      </c>
      <c r="O101" s="65" t="n">
        <f aca="false">SUM(O98:O100)</f>
        <v>0.0643045519456075</v>
      </c>
      <c r="P101" s="65" t="n">
        <f aca="false">SUM(P98:P100)</f>
        <v>0.0754974821481559</v>
      </c>
      <c r="Q101" s="65" t="n">
        <f aca="false">SUM(Q98:Q100)</f>
        <v>0.061636301469927</v>
      </c>
      <c r="R101" s="65" t="n">
        <f aca="false">SUM(R98:R100)</f>
        <v>0.0460359105777263</v>
      </c>
    </row>
    <row r="103" customFormat="false" ht="15" hidden="false" customHeight="false" outlineLevel="0" collapsed="false">
      <c r="K103" s="6" t="s">
        <v>342</v>
      </c>
      <c r="L103" s="0" t="str">
        <f aca="false">L$4</f>
        <v>NaNMC</v>
      </c>
      <c r="M103" s="0" t="str">
        <f aca="false">M$4</f>
        <v>NaMVP</v>
      </c>
      <c r="N103" s="0" t="str">
        <f aca="false">N$4</f>
        <v>NaMMO</v>
      </c>
      <c r="O103" s="0" t="str">
        <f aca="false">O$4</f>
        <v>NaNMMT</v>
      </c>
      <c r="P103" s="0" t="str">
        <f aca="false">P$4</f>
        <v>NaPBA</v>
      </c>
      <c r="Q103" s="0" t="str">
        <f aca="false">Q$4</f>
        <v>LiNMC</v>
      </c>
      <c r="R103" s="0" t="str">
        <f aca="false">R$4</f>
        <v>LiFP</v>
      </c>
    </row>
    <row r="104" customFormat="false" ht="15" hidden="false" customHeight="false" outlineLevel="0" collapsed="false">
      <c r="K104" s="0" t="s">
        <v>171</v>
      </c>
      <c r="L104" s="70" t="n">
        <f aca="false">L98/$C$14</f>
        <v>8.12399683927315E-010</v>
      </c>
      <c r="M104" s="70" t="n">
        <f aca="false">M98/$C$14</f>
        <v>7.6165790214185E-010</v>
      </c>
      <c r="N104" s="70" t="n">
        <f aca="false">N98/$C$14</f>
        <v>4.01709374197872E-010</v>
      </c>
      <c r="O104" s="70" t="n">
        <f aca="false">O98/$C$14</f>
        <v>3.59514540924137E-010</v>
      </c>
      <c r="P104" s="70" t="n">
        <f aca="false">P98/$C$14</f>
        <v>8.70286468603762E-010</v>
      </c>
      <c r="Q104" s="70" t="n">
        <f aca="false">Q98/$C$14</f>
        <v>3.34479351623325E-010</v>
      </c>
      <c r="R104" s="70" t="n">
        <f aca="false">R98/$C$14</f>
        <v>3.86539515627109E-010</v>
      </c>
    </row>
    <row r="105" customFormat="false" ht="15" hidden="false" customHeight="false" outlineLevel="0" collapsed="false">
      <c r="K105" s="0" t="s">
        <v>360</v>
      </c>
      <c r="L105" s="70" t="n">
        <f aca="false">L99/$C$14</f>
        <v>8.89982608695651E-010</v>
      </c>
      <c r="M105" s="70" t="n">
        <f aca="false">M99/$C$14</f>
        <v>7.7036129032258E-010</v>
      </c>
      <c r="N105" s="70" t="n">
        <f aca="false">N99/$C$14</f>
        <v>8.89982608695651E-010</v>
      </c>
      <c r="O105" s="70" t="n">
        <f aca="false">O99/$C$14</f>
        <v>8.89982608695651E-010</v>
      </c>
      <c r="P105" s="70" t="n">
        <f aca="false">P99/$C$14</f>
        <v>7.7036129032258E-010</v>
      </c>
      <c r="Q105" s="70" t="n">
        <f aca="false">Q99/$C$14</f>
        <v>8.89982608695651E-010</v>
      </c>
      <c r="R105" s="70" t="n">
        <f aca="false">R99/$C$14</f>
        <v>7.7036129032258E-010</v>
      </c>
    </row>
    <row r="106" customFormat="false" ht="15" hidden="false" customHeight="false" outlineLevel="0" collapsed="false">
      <c r="K106" s="0" t="s">
        <v>361</v>
      </c>
      <c r="L106" s="70" t="n">
        <f aca="false">L100/$C$14</f>
        <v>2.15285916240739E-009</v>
      </c>
      <c r="M106" s="70" t="n">
        <f aca="false">M100/$C$14</f>
        <v>8.2694286518258E-010</v>
      </c>
      <c r="N106" s="70" t="n">
        <f aca="false">N100/$C$14</f>
        <v>1.06452984162436E-009</v>
      </c>
      <c r="O106" s="70" t="n">
        <f aca="false">O100/$C$14</f>
        <v>9.52713533448963E-010</v>
      </c>
      <c r="P106" s="70" t="n">
        <f aca="false">P100/$C$14</f>
        <v>9.44882451626941E-010</v>
      </c>
      <c r="Q106" s="70" t="n">
        <f aca="false">Q100/$C$14</f>
        <v>8.86370281801812E-010</v>
      </c>
      <c r="R106" s="70" t="n">
        <f aca="false">R100/$C$14</f>
        <v>4.19671474109432E-010</v>
      </c>
    </row>
    <row r="107" customFormat="false" ht="15" hidden="false" customHeight="false" outlineLevel="0" collapsed="false">
      <c r="J107" s="71"/>
      <c r="K107" s="71" t="s">
        <v>328</v>
      </c>
      <c r="L107" s="72" t="n">
        <f aca="false">L101/$C$14</f>
        <v>3.85524145503035E-009</v>
      </c>
      <c r="M107" s="72" t="n">
        <f aca="false">M101/$C$14</f>
        <v>2.35896205764701E-009</v>
      </c>
      <c r="N107" s="72" t="n">
        <f aca="false">N101/$C$14</f>
        <v>2.35622182451788E-009</v>
      </c>
      <c r="O107" s="72" t="n">
        <f aca="false">O101/$C$14</f>
        <v>2.20221068306875E-009</v>
      </c>
      <c r="P107" s="72" t="n">
        <f aca="false">P101/$C$14</f>
        <v>2.58553021055328E-009</v>
      </c>
      <c r="Q107" s="72" t="n">
        <f aca="false">Q101/$C$14</f>
        <v>2.11083224212079E-009</v>
      </c>
      <c r="R107" s="72" t="n">
        <f aca="false">R101/$C$14</f>
        <v>1.57657228005912E-009</v>
      </c>
    </row>
    <row r="108" customFormat="false" ht="15" hidden="false" customHeight="false" outlineLevel="0" collapsed="false">
      <c r="L108" s="70"/>
      <c r="M108" s="70"/>
      <c r="N108" s="70"/>
      <c r="O108" s="70"/>
      <c r="P108" s="70"/>
      <c r="Q108" s="70"/>
      <c r="R108" s="70"/>
    </row>
    <row r="109" customFormat="false" ht="15" hidden="false" customHeight="false" outlineLevel="0" collapsed="false">
      <c r="L109" s="70"/>
      <c r="M109" s="70"/>
      <c r="N109" s="70"/>
      <c r="O109" s="70"/>
      <c r="P109" s="70"/>
      <c r="Q109" s="70"/>
      <c r="R109" s="70"/>
    </row>
    <row r="111" customFormat="false" ht="15" hidden="false" customHeight="false" outlineLevel="0" collapsed="false">
      <c r="K111" s="6" t="s">
        <v>343</v>
      </c>
      <c r="L111" s="0" t="str">
        <f aca="false">L$4</f>
        <v>NaNMC</v>
      </c>
      <c r="M111" s="0" t="str">
        <f aca="false">M$4</f>
        <v>NaMVP</v>
      </c>
      <c r="N111" s="0" t="str">
        <f aca="false">N$4</f>
        <v>NaMMO</v>
      </c>
      <c r="O111" s="0" t="str">
        <f aca="false">O$4</f>
        <v>NaNMMT</v>
      </c>
      <c r="P111" s="0" t="str">
        <f aca="false">P$4</f>
        <v>NaPBA</v>
      </c>
      <c r="Q111" s="0" t="str">
        <f aca="false">Q$4</f>
        <v>LiNMC</v>
      </c>
      <c r="R111" s="0" t="str">
        <f aca="false">R$4</f>
        <v>LiFP</v>
      </c>
    </row>
    <row r="112" customFormat="false" ht="15" hidden="false" customHeight="false" outlineLevel="0" collapsed="false">
      <c r="J112" s="0" t="n">
        <v>5</v>
      </c>
      <c r="K112" s="0" t="s">
        <v>171</v>
      </c>
      <c r="L112" s="65" t="n">
        <f aca="true" t="array" ref="L112:L112">OFFSET(L$34,$J112,,,)*L$11*$C$5</f>
        <v>93.3800264172185</v>
      </c>
      <c r="M112" s="65" t="n">
        <f aca="true" t="array" ref="M112:M112">OFFSET(M$34,$J112,,,)*M$11*$C$5</f>
        <v>161.743862419905</v>
      </c>
      <c r="N112" s="65" t="n">
        <f aca="true" t="array" ref="N112:N112">OFFSET(N$34,$J112,,,)*N$11*$C$5</f>
        <v>80.2525356186115</v>
      </c>
      <c r="O112" s="65" t="n">
        <f aca="true" t="array" ref="O112:O112">OFFSET(O$34,$J112,,,)*O$11*$C$5</f>
        <v>46.3545990985172</v>
      </c>
      <c r="P112" s="65" t="n">
        <f aca="true" t="array" ref="P112:P112">OFFSET(P$34,$J112,,,)*P$11*$C$5</f>
        <v>82.1474891397377</v>
      </c>
      <c r="Q112" s="65" t="n">
        <f aca="true" t="array" ref="Q112:Q112">OFFSET(Q$34,$J112,,,)*Q$11*$C$5</f>
        <v>42.368942254048</v>
      </c>
      <c r="R112" s="65" t="n">
        <f aca="true" t="array" ref="R112:R112">OFFSET(R$34,$J112,,,)*R$11*$C$5</f>
        <v>61.5773245427196</v>
      </c>
    </row>
    <row r="113" customFormat="false" ht="15" hidden="false" customHeight="false" outlineLevel="0" collapsed="false">
      <c r="J113" s="0" t="n">
        <v>5</v>
      </c>
      <c r="K113" s="0" t="s">
        <v>360</v>
      </c>
      <c r="L113" s="65" t="n">
        <f aca="true" t="array" ref="L113:L113">OFFSET($C$22,$J113,,,)*L$19</f>
        <v>229.457408695652</v>
      </c>
      <c r="M113" s="65" t="n">
        <f aca="true" t="array" ref="M113:M113">OFFSET($C$22,$J113,,,)*M$19</f>
        <v>198.616359139785</v>
      </c>
      <c r="N113" s="65" t="n">
        <f aca="true" t="array" ref="N113:N113">OFFSET($C$22,$J113,,,)*N$19</f>
        <v>229.457408695652</v>
      </c>
      <c r="O113" s="65" t="n">
        <f aca="true" t="array" ref="O113:O113">OFFSET($C$22,$J113,,,)*O$19</f>
        <v>229.457408695652</v>
      </c>
      <c r="P113" s="65" t="n">
        <f aca="true" t="array" ref="P113:P113">OFFSET($C$22,$J113,,,)*P$19</f>
        <v>198.616359139785</v>
      </c>
      <c r="Q113" s="65" t="n">
        <f aca="true" t="array" ref="Q113:Q113">OFFSET($C$22,$J113,,,)*Q$19</f>
        <v>229.457408695652</v>
      </c>
      <c r="R113" s="65" t="n">
        <f aca="true" t="array" ref="R113:R113">OFFSET($C$22,$J113,,,)*R$19</f>
        <v>198.616359139785</v>
      </c>
    </row>
    <row r="114" customFormat="false" ht="15" hidden="false" customHeight="false" outlineLevel="0" collapsed="false">
      <c r="J114" s="0" t="n">
        <v>5</v>
      </c>
      <c r="K114" s="0" t="s">
        <v>361</v>
      </c>
      <c r="L114" s="65" t="n">
        <f aca="false">L112*L$18</f>
        <v>247.457070005629</v>
      </c>
      <c r="M114" s="65" t="n">
        <f aca="false">M112*M$18</f>
        <v>175.607622055897</v>
      </c>
      <c r="N114" s="65" t="n">
        <f aca="false">N112*N$18</f>
        <v>212.66921938932</v>
      </c>
      <c r="O114" s="65" t="n">
        <f aca="false">O112*O$18</f>
        <v>122.839687611071</v>
      </c>
      <c r="P114" s="65" t="n">
        <f aca="false">P112*P$18</f>
        <v>89.1887024945724</v>
      </c>
      <c r="Q114" s="65" t="n">
        <f aca="false">Q112*Q$18</f>
        <v>112.277696973227</v>
      </c>
      <c r="R114" s="65" t="n">
        <f aca="false">R112*R$18</f>
        <v>66.8553809320956</v>
      </c>
    </row>
    <row r="115" customFormat="false" ht="15" hidden="false" customHeight="false" outlineLevel="0" collapsed="false">
      <c r="K115" s="0" t="s">
        <v>328</v>
      </c>
      <c r="L115" s="65" t="n">
        <f aca="false">SUM(L112:L114)</f>
        <v>570.294505118499</v>
      </c>
      <c r="M115" s="65" t="n">
        <f aca="false">SUM(M112:M114)</f>
        <v>535.967843615587</v>
      </c>
      <c r="N115" s="65" t="n">
        <f aca="false">SUM(N112:N114)</f>
        <v>522.379163703584</v>
      </c>
      <c r="O115" s="65" t="n">
        <f aca="false">SUM(O112:O114)</f>
        <v>398.65169540524</v>
      </c>
      <c r="P115" s="65" t="n">
        <f aca="false">SUM(P112:P114)</f>
        <v>369.952550774095</v>
      </c>
      <c r="Q115" s="65" t="n">
        <f aca="false">SUM(Q112:Q114)</f>
        <v>384.104047922927</v>
      </c>
      <c r="R115" s="65" t="n">
        <f aca="false">SUM(R112:R114)</f>
        <v>327.0490646146</v>
      </c>
    </row>
    <row r="117" customFormat="false" ht="15" hidden="false" customHeight="false" outlineLevel="0" collapsed="false">
      <c r="K117" s="6" t="s">
        <v>344</v>
      </c>
      <c r="L117" s="0" t="str">
        <f aca="false">L$4</f>
        <v>NaNMC</v>
      </c>
      <c r="M117" s="0" t="str">
        <f aca="false">M$4</f>
        <v>NaMVP</v>
      </c>
      <c r="N117" s="0" t="str">
        <f aca="false">N$4</f>
        <v>NaMMO</v>
      </c>
      <c r="O117" s="0" t="str">
        <f aca="false">O$4</f>
        <v>NaNMMT</v>
      </c>
      <c r="P117" s="0" t="str">
        <f aca="false">P$4</f>
        <v>NaPBA</v>
      </c>
      <c r="Q117" s="0" t="str">
        <f aca="false">Q$4</f>
        <v>LiNMC</v>
      </c>
      <c r="R117" s="0" t="str">
        <f aca="false">R$4</f>
        <v>LiFP</v>
      </c>
    </row>
    <row r="118" customFormat="false" ht="15" hidden="false" customHeight="false" outlineLevel="0" collapsed="false">
      <c r="K118" s="0" t="s">
        <v>171</v>
      </c>
      <c r="L118" s="70" t="n">
        <f aca="false">L112/$C$14</f>
        <v>3.19794611017872E-006</v>
      </c>
      <c r="M118" s="70" t="n">
        <f aca="false">M112/$C$14</f>
        <v>5.5391733705447E-006</v>
      </c>
      <c r="N118" s="70" t="n">
        <f aca="false">N112/$C$14</f>
        <v>2.74837450748669E-006</v>
      </c>
      <c r="O118" s="70" t="n">
        <f aca="false">O112/$C$14</f>
        <v>1.58748627049717E-006</v>
      </c>
      <c r="P118" s="70" t="n">
        <f aca="false">P112/$C$14</f>
        <v>2.81327017601842E-006</v>
      </c>
      <c r="Q118" s="70" t="n">
        <f aca="false">Q112/$C$14</f>
        <v>1.45099117308384E-006</v>
      </c>
      <c r="R118" s="70" t="n">
        <f aca="false">R112/$C$14</f>
        <v>2.10881248433971E-006</v>
      </c>
    </row>
    <row r="119" customFormat="false" ht="15" hidden="false" customHeight="false" outlineLevel="0" collapsed="false">
      <c r="K119" s="0" t="s">
        <v>360</v>
      </c>
      <c r="L119" s="70" t="n">
        <f aca="false">L113/$C$14</f>
        <v>7.8581304347826E-006</v>
      </c>
      <c r="M119" s="70" t="n">
        <f aca="false">M113/$C$14</f>
        <v>6.80193010752688E-006</v>
      </c>
      <c r="N119" s="70" t="n">
        <f aca="false">N113/$C$14</f>
        <v>7.8581304347826E-006</v>
      </c>
      <c r="O119" s="70" t="n">
        <f aca="false">O113/$C$14</f>
        <v>7.8581304347826E-006</v>
      </c>
      <c r="P119" s="70" t="n">
        <f aca="false">P113/$C$14</f>
        <v>6.80193010752688E-006</v>
      </c>
      <c r="Q119" s="70" t="n">
        <f aca="false">Q113/$C$14</f>
        <v>7.8581304347826E-006</v>
      </c>
      <c r="R119" s="70" t="n">
        <f aca="false">R113/$C$14</f>
        <v>6.80193010752688E-006</v>
      </c>
    </row>
    <row r="120" customFormat="false" ht="15" hidden="false" customHeight="false" outlineLevel="0" collapsed="false">
      <c r="K120" s="0" t="s">
        <v>361</v>
      </c>
      <c r="L120" s="70" t="n">
        <f aca="false">L114/$C$14</f>
        <v>8.4745571919736E-006</v>
      </c>
      <c r="M120" s="70" t="n">
        <f aca="false">M114/$C$14</f>
        <v>6.01395965944853E-006</v>
      </c>
      <c r="N120" s="70" t="n">
        <f aca="false">N114/$C$14</f>
        <v>7.28319244483974E-006</v>
      </c>
      <c r="O120" s="70" t="n">
        <f aca="false">O114/$C$14</f>
        <v>4.20683861681749E-006</v>
      </c>
      <c r="P120" s="70" t="n">
        <f aca="false">P114/$C$14</f>
        <v>3.05440761967714E-006</v>
      </c>
      <c r="Q120" s="70" t="n">
        <f aca="false">Q114/$C$14</f>
        <v>3.84512660867217E-006</v>
      </c>
      <c r="R120" s="70" t="n">
        <f aca="false">R114/$C$14</f>
        <v>2.28956784014026E-006</v>
      </c>
    </row>
    <row r="121" customFormat="false" ht="15" hidden="false" customHeight="false" outlineLevel="0" collapsed="false">
      <c r="J121" s="71"/>
      <c r="K121" s="71" t="s">
        <v>328</v>
      </c>
      <c r="L121" s="72" t="n">
        <f aca="false">L115/$C$14</f>
        <v>1.95306337369349E-005</v>
      </c>
      <c r="M121" s="72" t="n">
        <f aca="false">M115/$C$14</f>
        <v>1.83550631375201E-005</v>
      </c>
      <c r="N121" s="72" t="n">
        <f aca="false">N115/$C$14</f>
        <v>1.7889697387109E-005</v>
      </c>
      <c r="O121" s="72" t="n">
        <f aca="false">O115/$C$14</f>
        <v>1.36524553220973E-005</v>
      </c>
      <c r="P121" s="72" t="n">
        <f aca="false">P115/$C$14</f>
        <v>1.26696079032224E-005</v>
      </c>
      <c r="Q121" s="72" t="n">
        <f aca="false">Q115/$C$14</f>
        <v>1.31542482165386E-005</v>
      </c>
      <c r="R121" s="72" t="n">
        <f aca="false">R115/$C$14</f>
        <v>1.12003104320068E-005</v>
      </c>
    </row>
    <row r="122" customFormat="false" ht="15" hidden="false" customHeight="false" outlineLevel="0" collapsed="false">
      <c r="L122" s="70"/>
      <c r="M122" s="70"/>
      <c r="N122" s="70"/>
      <c r="O122" s="70"/>
      <c r="P122" s="70"/>
      <c r="Q122" s="70"/>
      <c r="R122" s="70"/>
    </row>
    <row r="123" customFormat="false" ht="15" hidden="false" customHeight="false" outlineLevel="0" collapsed="false">
      <c r="L123" s="70"/>
      <c r="M123" s="70"/>
      <c r="N123" s="70"/>
      <c r="O123" s="70"/>
      <c r="P123" s="70"/>
      <c r="Q123" s="70"/>
      <c r="R123" s="70"/>
    </row>
    <row r="125" customFormat="false" ht="15" hidden="false" customHeight="false" outlineLevel="0" collapsed="false">
      <c r="K125" s="0" t="s">
        <v>345</v>
      </c>
    </row>
    <row r="126" customFormat="false" ht="15" hidden="false" customHeight="false" outlineLevel="0" collapsed="false">
      <c r="K126" s="0" t="s">
        <v>74</v>
      </c>
      <c r="L126" s="70" t="n">
        <f aca="false">L51</f>
        <v>0.196305258904076</v>
      </c>
      <c r="M126" s="70" t="n">
        <f aca="false">M51</f>
        <v>0.185518360666964</v>
      </c>
      <c r="N126" s="70" t="n">
        <f aca="false">N51</f>
        <v>0.131062364294324</v>
      </c>
      <c r="O126" s="70" t="n">
        <f aca="false">O51</f>
        <v>0.126010516548408</v>
      </c>
      <c r="P126" s="70" t="n">
        <f aca="false">P51</f>
        <v>0.107852830740234</v>
      </c>
      <c r="Q126" s="70" t="n">
        <f aca="false">Q51</f>
        <v>0.108866817905333</v>
      </c>
      <c r="R126" s="70" t="n">
        <f aca="false">R51</f>
        <v>0.0917224279336123</v>
      </c>
    </row>
    <row r="127" customFormat="false" ht="15" hidden="false" customHeight="false" outlineLevel="0" collapsed="false">
      <c r="K127" s="0" t="s">
        <v>75</v>
      </c>
      <c r="L127" s="70" t="n">
        <f aca="false">L65</f>
        <v>29.8757855695555</v>
      </c>
      <c r="M127" s="70" t="n">
        <f aca="false">M65</f>
        <v>25.3008189772395</v>
      </c>
      <c r="N127" s="70" t="n">
        <f aca="false">N65</f>
        <v>26.4251214561125</v>
      </c>
      <c r="O127" s="70" t="n">
        <f aca="false">O65</f>
        <v>22.982941952325</v>
      </c>
      <c r="P127" s="70" t="n">
        <f aca="false">P65</f>
        <v>23.654348039815</v>
      </c>
      <c r="Q127" s="70" t="n">
        <f aca="false">Q65</f>
        <v>19.1056453543979</v>
      </c>
      <c r="R127" s="70" t="n">
        <f aca="false">R65</f>
        <v>16.7736500224735</v>
      </c>
    </row>
    <row r="128" customFormat="false" ht="15" hidden="false" customHeight="false" outlineLevel="0" collapsed="false">
      <c r="K128" s="0" t="s">
        <v>77</v>
      </c>
      <c r="L128" s="70" t="n">
        <f aca="false">L79</f>
        <v>0.0225695819035797</v>
      </c>
      <c r="M128" s="70" t="n">
        <f aca="false">M79</f>
        <v>0.0449634173180921</v>
      </c>
      <c r="N128" s="70" t="n">
        <f aca="false">N79</f>
        <v>0.0138611842919749</v>
      </c>
      <c r="O128" s="70" t="n">
        <f aca="false">O79</f>
        <v>0.0138054411317747</v>
      </c>
      <c r="P128" s="70" t="n">
        <f aca="false">P79</f>
        <v>0.0114036295006992</v>
      </c>
      <c r="Q128" s="70" t="n">
        <f aca="false">Q79</f>
        <v>0.0157086764878067</v>
      </c>
      <c r="R128" s="70" t="n">
        <f aca="false">R79</f>
        <v>0.0129248985973669</v>
      </c>
    </row>
    <row r="129" customFormat="false" ht="15" hidden="false" customHeight="false" outlineLevel="0" collapsed="false">
      <c r="K129" s="0" t="s">
        <v>80</v>
      </c>
      <c r="L129" s="70" t="n">
        <f aca="false">L93</f>
        <v>0.00439461814866389</v>
      </c>
      <c r="M129" s="70" t="n">
        <f aca="false">M93</f>
        <v>0.00196094290415379</v>
      </c>
      <c r="N129" s="70" t="n">
        <f aca="false">N93</f>
        <v>0.001831242929958</v>
      </c>
      <c r="O129" s="70" t="n">
        <f aca="false">O93</f>
        <v>0.00242753405545571</v>
      </c>
      <c r="P129" s="70" t="n">
        <f aca="false">P93</f>
        <v>0.00156454119790039</v>
      </c>
      <c r="Q129" s="70" t="n">
        <f aca="false">Q93</f>
        <v>0.00193006061287415</v>
      </c>
      <c r="R129" s="70" t="n">
        <f aca="false">R93</f>
        <v>0.00238649701048562</v>
      </c>
    </row>
    <row r="130" customFormat="false" ht="15" hidden="false" customHeight="false" outlineLevel="0" collapsed="false">
      <c r="K130" s="0" t="s">
        <v>82</v>
      </c>
      <c r="L130" s="70" t="n">
        <f aca="false">L107</f>
        <v>3.85524145503035E-009</v>
      </c>
      <c r="M130" s="70" t="n">
        <f aca="false">M107</f>
        <v>2.35896205764701E-009</v>
      </c>
      <c r="N130" s="70" t="n">
        <f aca="false">N107</f>
        <v>2.35622182451788E-009</v>
      </c>
      <c r="O130" s="70" t="n">
        <f aca="false">O107</f>
        <v>2.20221068306875E-009</v>
      </c>
      <c r="P130" s="70" t="n">
        <f aca="false">P107</f>
        <v>2.58553021055328E-009</v>
      </c>
      <c r="Q130" s="70" t="n">
        <f aca="false">Q107</f>
        <v>2.11083224212079E-009</v>
      </c>
      <c r="R130" s="70" t="n">
        <f aca="false">R107</f>
        <v>1.57657228005912E-009</v>
      </c>
    </row>
    <row r="131" customFormat="false" ht="15" hidden="false" customHeight="false" outlineLevel="0" collapsed="false">
      <c r="K131" s="0" t="s">
        <v>84</v>
      </c>
      <c r="L131" s="70" t="n">
        <f aca="false">L121</f>
        <v>1.95306337369349E-005</v>
      </c>
      <c r="M131" s="70" t="n">
        <f aca="false">M121</f>
        <v>1.83550631375201E-005</v>
      </c>
      <c r="N131" s="70" t="n">
        <f aca="false">N121</f>
        <v>1.7889697387109E-005</v>
      </c>
      <c r="O131" s="70" t="n">
        <f aca="false">O121</f>
        <v>1.36524553220973E-005</v>
      </c>
      <c r="P131" s="70" t="n">
        <f aca="false">P121</f>
        <v>1.26696079032224E-005</v>
      </c>
      <c r="Q131" s="70" t="n">
        <f aca="false">Q121</f>
        <v>1.31542482165386E-005</v>
      </c>
      <c r="R131" s="70" t="n">
        <f aca="false">R121</f>
        <v>1.12003104320068E-005</v>
      </c>
    </row>
    <row r="133" customFormat="false" ht="15" hidden="false" customHeight="false" outlineLevel="0" collapsed="false">
      <c r="J133" s="0" t="s">
        <v>346</v>
      </c>
      <c r="K133" s="0" t="s">
        <v>347</v>
      </c>
    </row>
    <row r="134" customFormat="false" ht="15" hidden="false" customHeight="false" outlineLevel="0" collapsed="false">
      <c r="J134" s="0" t="s">
        <v>348</v>
      </c>
      <c r="K134" s="58" t="s">
        <v>74</v>
      </c>
      <c r="L134" s="58" t="s">
        <v>77</v>
      </c>
    </row>
    <row r="135" customFormat="false" ht="15" hidden="false" customHeight="false" outlineLevel="0" collapsed="false">
      <c r="J135" s="0" t="s">
        <v>348</v>
      </c>
      <c r="K135" s="58" t="s">
        <v>75</v>
      </c>
      <c r="L135" s="58" t="s">
        <v>80</v>
      </c>
    </row>
    <row r="137" customFormat="false" ht="15" hidden="false" customHeight="false" outlineLevel="0" collapsed="false">
      <c r="J137" s="0" t="str">
        <f aca="false">K134</f>
        <v>AP</v>
      </c>
      <c r="K137" s="0" t="str">
        <f aca="false">L41</f>
        <v>NaNMC</v>
      </c>
      <c r="M137" s="0" t="str">
        <f aca="false">M117</f>
        <v>NaMVP</v>
      </c>
      <c r="O137" s="0" t="str">
        <f aca="false">N111</f>
        <v>NaMMO</v>
      </c>
      <c r="Q137" s="0" t="str">
        <f aca="false">O111</f>
        <v>NaNMMT</v>
      </c>
      <c r="S137" s="0" t="str">
        <f aca="false">P111</f>
        <v>NaPBA</v>
      </c>
      <c r="U137" s="0" t="str">
        <f aca="false">Q111</f>
        <v>LiNMC</v>
      </c>
      <c r="W137" s="0" t="str">
        <f aca="false">R111</f>
        <v>LiFP</v>
      </c>
      <c r="AE137" s="0" t="n">
        <v>0</v>
      </c>
      <c r="AF137" s="0" t="n">
        <v>1</v>
      </c>
      <c r="AG137" s="0" t="n">
        <v>2</v>
      </c>
      <c r="AH137" s="0" t="n">
        <v>3</v>
      </c>
      <c r="AI137" s="0" t="n">
        <v>4</v>
      </c>
      <c r="AJ137" s="0" t="n">
        <v>5</v>
      </c>
      <c r="AK137" s="0" t="n">
        <v>6</v>
      </c>
    </row>
    <row r="138" customFormat="false" ht="38.8" hidden="false" customHeight="false" outlineLevel="0" collapsed="false">
      <c r="J138" s="70" t="n">
        <f aca="false" t="array" ref="J138:J138">INDEX(L126:L131,MATCH(K134,K126:K131,0))</f>
        <v>0.196305258904076</v>
      </c>
      <c r="K138" s="70" t="n">
        <v>10</v>
      </c>
      <c r="L138" s="70" t="n">
        <f aca="false" t="array" ref="L138:L138">INDEX(M126:M131,MATCH($K$134,$K$126:$K$131,0))</f>
        <v>0.185518360666964</v>
      </c>
      <c r="M138" s="70" t="n">
        <v>10</v>
      </c>
      <c r="N138" s="70" t="n">
        <f aca="false" t="array" ref="N138:N138">INDEX(N126:N131,MATCH($K$134,$K$126:$K$131,0))</f>
        <v>0.131062364294324</v>
      </c>
      <c r="O138" s="70" t="n">
        <v>10</v>
      </c>
      <c r="P138" s="70" t="n">
        <f aca="false" t="array" ref="P138:P138">INDEX(O126:O131,MATCH($K$134,$K$126:$K$131,0))</f>
        <v>0.126010516548408</v>
      </c>
      <c r="Q138" s="70" t="n">
        <v>10</v>
      </c>
      <c r="R138" s="70" t="n">
        <f aca="false" t="array" ref="R138:R138">INDEX(P126:P131,MATCH($K$134,$K$126:$K$131,0))</f>
        <v>0.107852830740234</v>
      </c>
      <c r="S138" s="70" t="n">
        <v>10</v>
      </c>
      <c r="T138" s="70" t="n">
        <f aca="false" t="array" ref="T138:T138">INDEX(Q126:Q131,MATCH($K$134,$K$126:$K$131,0))</f>
        <v>0.108866817905333</v>
      </c>
      <c r="U138" s="0" t="n">
        <v>10</v>
      </c>
      <c r="V138" s="70" t="n">
        <f aca="false" t="array" ref="V138:V138">INDEX(R126:R131,MATCH($K$134,$K$126:$K$131,0))</f>
        <v>0.0917224279336123</v>
      </c>
      <c r="W138" s="0" t="n">
        <v>10</v>
      </c>
      <c r="AD138" s="42" t="s">
        <v>363</v>
      </c>
      <c r="AE138" s="84" t="str">
        <f aca="true" t="array" ref="AE138:AE138">OFFSET(K137,,AE$137,,)</f>
        <v>NaNMC</v>
      </c>
      <c r="AF138" s="84" t="str">
        <f aca="true" t="array" ref="AF138:AF138">OFFSET(L137,,AF$137,,)</f>
        <v>NaMVP</v>
      </c>
      <c r="AG138" s="84" t="str">
        <f aca="true" t="array" ref="AG138:AG138">OFFSET(M137,,AG$137,,)</f>
        <v>NaMMO</v>
      </c>
      <c r="AH138" s="84" t="str">
        <f aca="true" t="array" ref="AH138:AH138">OFFSET(N137,,AH$137,,)</f>
        <v>NaNMMT</v>
      </c>
      <c r="AI138" s="84" t="str">
        <f aca="true" t="array" ref="AI138:AI138">OFFSET(O137,,AI$137,,)</f>
        <v>NaPBA</v>
      </c>
      <c r="AJ138" s="84" t="str">
        <f aca="true" t="array" ref="AJ138:AJ138">OFFSET(P137,,AJ$137,,)</f>
        <v>LiNMC</v>
      </c>
      <c r="AK138" s="84" t="str">
        <f aca="true" t="array" ref="AK138:AK138">OFFSET(Q137,,AK$137,,)</f>
        <v>LiFP</v>
      </c>
    </row>
    <row r="139" customFormat="false" ht="15" hidden="false" customHeight="false" outlineLevel="0" collapsed="false">
      <c r="J139" s="0" t="n">
        <v>1000</v>
      </c>
      <c r="K139" s="12" t="n">
        <v>0.636525383442392</v>
      </c>
      <c r="L139" s="0" t="n">
        <v>1000</v>
      </c>
      <c r="M139" s="0" t="n">
        <v>1.04120916983004</v>
      </c>
      <c r="N139" s="0" t="n">
        <v>1000</v>
      </c>
      <c r="O139" s="0" t="n">
        <v>0.375553805003381</v>
      </c>
      <c r="P139" s="0" t="n">
        <v>1000</v>
      </c>
      <c r="Q139" s="0" t="n">
        <v>0.355346414019721</v>
      </c>
      <c r="R139" s="0" t="n">
        <v>1000</v>
      </c>
      <c r="S139" s="0" t="n">
        <v>0.497550460342929</v>
      </c>
      <c r="T139" s="0" t="n">
        <v>1000</v>
      </c>
      <c r="U139" s="0" t="n">
        <v>0.286771619447418</v>
      </c>
      <c r="V139" s="0" t="n">
        <v>1000</v>
      </c>
      <c r="W139" s="0" t="n">
        <v>0.384637640696577</v>
      </c>
      <c r="AD139" s="0" t="n">
        <v>1000</v>
      </c>
      <c r="AE139" s="85" t="n">
        <f aca="true" t="array" ref="AE139:AE139">OFFSET(K139,,AE$137,,)</f>
        <v>0.636525383442392</v>
      </c>
      <c r="AF139" s="85" t="n">
        <f aca="true" t="array" ref="AF139:AF139">OFFSET(L139,,AF$137,,)</f>
        <v>1.04120916983004</v>
      </c>
      <c r="AG139" s="85" t="n">
        <f aca="true" t="array" ref="AG139:AG139">OFFSET(M139,,AG$137,,)</f>
        <v>0.375553805003381</v>
      </c>
      <c r="AH139" s="85" t="n">
        <f aca="true" t="array" ref="AH139:AH139">OFFSET(N139,,AH$137,,)</f>
        <v>0.355346414019721</v>
      </c>
      <c r="AI139" s="85" t="n">
        <f aca="true" t="array" ref="AI139:AI139">OFFSET(O139,,AI$137,,)</f>
        <v>0.497550460342929</v>
      </c>
      <c r="AJ139" s="85" t="n">
        <f aca="true" t="array" ref="AJ139:AJ139">OFFSET(P139,,AJ$137,,)</f>
        <v>0.286771619447418</v>
      </c>
      <c r="AK139" s="85" t="n">
        <f aca="true" t="array" ref="AK139:AK139">OFFSET(Q139,,AK$137,,)</f>
        <v>0.384637640696577</v>
      </c>
      <c r="AL139" s="13" t="n">
        <f aca="false">AD139</f>
        <v>1000</v>
      </c>
    </row>
    <row r="140" customFormat="false" ht="15" hidden="false" customHeight="false" outlineLevel="0" collapsed="false">
      <c r="J140" s="0" t="n">
        <v>1500</v>
      </c>
      <c r="K140" s="12" t="n">
        <v>0.440871994758696</v>
      </c>
      <c r="L140" s="0" t="n">
        <v>1500</v>
      </c>
      <c r="M140" s="0" t="n">
        <v>0.708440521822176</v>
      </c>
      <c r="N140" s="0" t="n">
        <v>1500</v>
      </c>
      <c r="O140" s="0" t="n">
        <v>0.266890942466022</v>
      </c>
      <c r="P140" s="0" t="n">
        <v>1500</v>
      </c>
      <c r="Q140" s="0" t="n">
        <v>0.253419348476915</v>
      </c>
      <c r="R140" s="0" t="n">
        <v>1500</v>
      </c>
      <c r="S140" s="0" t="n">
        <v>0.346001382164103</v>
      </c>
      <c r="T140" s="0" t="n">
        <v>1500</v>
      </c>
      <c r="U140" s="0" t="n">
        <v>0.207702818762047</v>
      </c>
      <c r="V140" s="0" t="n">
        <v>1500</v>
      </c>
      <c r="W140" s="0" t="n">
        <v>0.270726169066535</v>
      </c>
      <c r="AD140" s="0" t="n">
        <v>1500</v>
      </c>
      <c r="AE140" s="85" t="n">
        <f aca="true" t="array" ref="AE140:AE140">OFFSET(K140,,AE$137,,)</f>
        <v>0.440871994758696</v>
      </c>
      <c r="AF140" s="85" t="n">
        <f aca="true" t="array" ref="AF140:AF140">OFFSET(L140,,AF$137,,)</f>
        <v>0.708440521822176</v>
      </c>
      <c r="AG140" s="85" t="n">
        <f aca="true" t="array" ref="AG140:AG140">OFFSET(M140,,AG$137,,)</f>
        <v>0.266890942466022</v>
      </c>
      <c r="AH140" s="85" t="n">
        <f aca="true" t="array" ref="AH140:AH140">OFFSET(N140,,AH$137,,)</f>
        <v>0.253419348476915</v>
      </c>
      <c r="AI140" s="85" t="n">
        <f aca="true" t="array" ref="AI140:AI140">OFFSET(O140,,AI$137,,)</f>
        <v>0.346001382164103</v>
      </c>
      <c r="AJ140" s="85" t="n">
        <f aca="true" t="array" ref="AJ140:AJ140">OFFSET(P140,,AJ$137,,)</f>
        <v>0.207702818762047</v>
      </c>
      <c r="AK140" s="85" t="n">
        <f aca="true" t="array" ref="AK140:AK140">OFFSET(Q140,,AK$137,,)</f>
        <v>0.270726169066535</v>
      </c>
      <c r="AL140" s="13" t="n">
        <f aca="false">AD140</f>
        <v>1500</v>
      </c>
    </row>
    <row r="141" customFormat="false" ht="15" hidden="false" customHeight="false" outlineLevel="0" collapsed="false">
      <c r="J141" s="0" t="n">
        <v>2000</v>
      </c>
      <c r="K141" s="12" t="n">
        <v>0.343045300416848</v>
      </c>
      <c r="L141" s="0" t="n">
        <v>2000</v>
      </c>
      <c r="M141" s="0" t="n">
        <v>0.542056197818245</v>
      </c>
      <c r="N141" s="0" t="n">
        <v>2000</v>
      </c>
      <c r="O141" s="0" t="n">
        <v>0.212559511197343</v>
      </c>
      <c r="P141" s="0" t="n">
        <v>2000</v>
      </c>
      <c r="Q141" s="0" t="n">
        <v>0.202455815705512</v>
      </c>
      <c r="R141" s="0" t="n">
        <v>2000</v>
      </c>
      <c r="S141" s="0" t="n">
        <v>0.27022684307469</v>
      </c>
      <c r="T141" s="0" t="n">
        <v>2000</v>
      </c>
      <c r="U141" s="0" t="n">
        <v>0.168168418419361</v>
      </c>
      <c r="V141" s="0" t="n">
        <v>2000</v>
      </c>
      <c r="W141" s="0" t="n">
        <v>0.213770433251514</v>
      </c>
      <c r="AD141" s="0" t="n">
        <v>2000</v>
      </c>
      <c r="AE141" s="85" t="n">
        <f aca="true" t="array" ref="AE141:AE141">OFFSET(K141,,AE$137,,)</f>
        <v>0.343045300416848</v>
      </c>
      <c r="AF141" s="85" t="n">
        <f aca="true" t="array" ref="AF141:AF141">OFFSET(L141,,AF$137,,)</f>
        <v>0.542056197818245</v>
      </c>
      <c r="AG141" s="85" t="n">
        <f aca="true" t="array" ref="AG141:AG141">OFFSET(M141,,AG$137,,)</f>
        <v>0.212559511197343</v>
      </c>
      <c r="AH141" s="85" t="n">
        <f aca="true" t="array" ref="AH141:AH141">OFFSET(N141,,AH$137,,)</f>
        <v>0.202455815705512</v>
      </c>
      <c r="AI141" s="85" t="n">
        <f aca="true" t="array" ref="AI141:AI141">OFFSET(O141,,AI$137,,)</f>
        <v>0.27022684307469</v>
      </c>
      <c r="AJ141" s="85" t="n">
        <f aca="true" t="array" ref="AJ141:AJ141">OFFSET(P141,,AJ$137,,)</f>
        <v>0.168168418419361</v>
      </c>
      <c r="AK141" s="85" t="n">
        <f aca="true" t="array" ref="AK141:AK141">OFFSET(Q141,,AK$137,,)</f>
        <v>0.213770433251514</v>
      </c>
      <c r="AL141" s="13" t="n">
        <f aca="false">AD141</f>
        <v>2000</v>
      </c>
    </row>
    <row r="142" customFormat="false" ht="15" hidden="false" customHeight="false" outlineLevel="0" collapsed="false">
      <c r="J142" s="0" t="n">
        <v>2500</v>
      </c>
      <c r="K142" s="12" t="n">
        <v>0.284349283811739</v>
      </c>
      <c r="L142" s="0" t="n">
        <v>2500</v>
      </c>
      <c r="M142" s="0" t="n">
        <v>0.442225603415887</v>
      </c>
      <c r="N142" s="0" t="n">
        <v>2500</v>
      </c>
      <c r="O142" s="0" t="n">
        <v>0.179960652436135</v>
      </c>
      <c r="P142" s="0" t="n">
        <v>2500</v>
      </c>
      <c r="Q142" s="0" t="n">
        <v>0.171877696042671</v>
      </c>
      <c r="R142" s="0" t="n">
        <v>2500</v>
      </c>
      <c r="S142" s="0" t="n">
        <v>0.224762119621042</v>
      </c>
      <c r="T142" s="0" t="n">
        <v>2500</v>
      </c>
      <c r="U142" s="0" t="n">
        <v>0.14444777821375</v>
      </c>
      <c r="V142" s="0" t="n">
        <v>2500</v>
      </c>
      <c r="W142" s="0" t="n">
        <v>0.179596991762502</v>
      </c>
      <c r="AD142" s="0" t="n">
        <v>2500</v>
      </c>
      <c r="AE142" s="86" t="n">
        <f aca="true" t="array" ref="AE142:AE142">OFFSET(K142,,AE$137,,)</f>
        <v>0.284349283811739</v>
      </c>
      <c r="AF142" s="86" t="n">
        <f aca="true" t="array" ref="AF142:AF142">OFFSET(L142,,AF$137,,)</f>
        <v>0.442225603415887</v>
      </c>
      <c r="AG142" s="86" t="n">
        <f aca="true" t="array" ref="AG142:AG142">OFFSET(M142,,AG$137,,)</f>
        <v>0.179960652436135</v>
      </c>
      <c r="AH142" s="86" t="n">
        <f aca="true" t="array" ref="AH142:AH142">OFFSET(N142,,AH$137,,)</f>
        <v>0.171877696042671</v>
      </c>
      <c r="AI142" s="86" t="n">
        <f aca="true" t="array" ref="AI142:AI142">OFFSET(O142,,AI$137,,)</f>
        <v>0.224762119621042</v>
      </c>
      <c r="AJ142" s="85" t="n">
        <f aca="true" t="array" ref="AJ142:AJ142">OFFSET(P142,,AJ$137,,)</f>
        <v>0.14444777821375</v>
      </c>
      <c r="AK142" s="85" t="n">
        <f aca="true" t="array" ref="AK142:AK142">OFFSET(Q142,,AK$137,,)</f>
        <v>0.179596991762502</v>
      </c>
      <c r="AL142" s="13" t="n">
        <f aca="false">AD142</f>
        <v>2500</v>
      </c>
    </row>
    <row r="143" customFormat="false" ht="15" hidden="false" customHeight="false" outlineLevel="0" collapsed="false">
      <c r="J143" s="0" t="n">
        <v>3000</v>
      </c>
      <c r="K143" s="12" t="n">
        <v>0.245218606075</v>
      </c>
      <c r="L143" s="0" t="n">
        <v>3000</v>
      </c>
      <c r="M143" s="0" t="n">
        <v>0.375671873814314</v>
      </c>
      <c r="N143" s="0" t="n">
        <v>3000</v>
      </c>
      <c r="O143" s="0" t="n">
        <v>0.158228079928663</v>
      </c>
      <c r="P143" s="0" t="n">
        <v>3000</v>
      </c>
      <c r="Q143" s="0" t="n">
        <v>0.15149228293411</v>
      </c>
      <c r="R143" s="0" t="n">
        <v>3000</v>
      </c>
      <c r="S143" s="0" t="n">
        <v>0.194452303985277</v>
      </c>
      <c r="T143" s="0" t="n">
        <v>3000</v>
      </c>
      <c r="U143" s="0" t="n">
        <v>0.128634018076676</v>
      </c>
      <c r="V143" s="0" t="n">
        <v>3000</v>
      </c>
      <c r="W143" s="0" t="n">
        <v>0.156814697436493</v>
      </c>
      <c r="AD143" s="0" t="n">
        <v>3000</v>
      </c>
      <c r="AE143" s="85" t="n">
        <f aca="true" t="array" ref="AE143:AE143">OFFSET(K143,,AE$137,,)</f>
        <v>0.245218606075</v>
      </c>
      <c r="AF143" s="85" t="n">
        <f aca="true" t="array" ref="AF143:AF143">OFFSET(L143,,AF$137,,)</f>
        <v>0.375671873814314</v>
      </c>
      <c r="AG143" s="85" t="n">
        <f aca="true" t="array" ref="AG143:AG143">OFFSET(M143,,AG$137,,)</f>
        <v>0.158228079928663</v>
      </c>
      <c r="AH143" s="85" t="n">
        <f aca="true" t="array" ref="AH143:AH143">OFFSET(N143,,AH$137,,)</f>
        <v>0.15149228293411</v>
      </c>
      <c r="AI143" s="85" t="n">
        <f aca="true" t="array" ref="AI143:AI143">OFFSET(O143,,AI$137,,)</f>
        <v>0.194452303985277</v>
      </c>
      <c r="AJ143" s="86" t="n">
        <f aca="true" t="array" ref="AJ143:AJ143">OFFSET(P143,,AJ$137,,)</f>
        <v>0.128634018076676</v>
      </c>
      <c r="AK143" s="85" t="n">
        <f aca="true" t="array" ref="AK143:AK143">OFFSET(Q143,,AK$137,,)</f>
        <v>0.156814697436493</v>
      </c>
      <c r="AL143" s="13" t="n">
        <f aca="false">AD143</f>
        <v>3000</v>
      </c>
    </row>
    <row r="144" customFormat="false" ht="15" hidden="false" customHeight="false" outlineLevel="0" collapsed="false">
      <c r="J144" s="0" t="n">
        <v>3500</v>
      </c>
      <c r="K144" s="12" t="n">
        <v>0.217268121977329</v>
      </c>
      <c r="L144" s="0" t="n">
        <v>3500</v>
      </c>
      <c r="M144" s="0" t="n">
        <v>0.328133495527477</v>
      </c>
      <c r="N144" s="0" t="n">
        <v>3500</v>
      </c>
      <c r="O144" s="0" t="n">
        <v>0.142704813851898</v>
      </c>
      <c r="P144" s="0" t="n">
        <v>3500</v>
      </c>
      <c r="Q144" s="0" t="n">
        <v>0.136931273570852</v>
      </c>
      <c r="R144" s="0" t="n">
        <v>3500</v>
      </c>
      <c r="S144" s="0" t="n">
        <v>0.172802435674016</v>
      </c>
      <c r="T144" s="0" t="n">
        <v>3500</v>
      </c>
      <c r="U144" s="0" t="n">
        <v>0.117338475121623</v>
      </c>
      <c r="V144" s="0" t="n">
        <v>3500</v>
      </c>
      <c r="W144" s="0" t="n">
        <v>0.140541630060773</v>
      </c>
      <c r="AD144" s="0" t="n">
        <v>3500</v>
      </c>
      <c r="AE144" s="85" t="n">
        <f aca="true" t="array" ref="AE144:AE144">OFFSET(K144,,AE$137,,)</f>
        <v>0.217268121977329</v>
      </c>
      <c r="AF144" s="85" t="n">
        <f aca="true" t="array" ref="AF144:AF144">OFFSET(L144,,AF$137,,)</f>
        <v>0.328133495527477</v>
      </c>
      <c r="AG144" s="85" t="n">
        <f aca="true" t="array" ref="AG144:AG144">OFFSET(M144,,AG$137,,)</f>
        <v>0.142704813851898</v>
      </c>
      <c r="AH144" s="85" t="n">
        <f aca="true" t="array" ref="AH144:AH144">OFFSET(N144,,AH$137,,)</f>
        <v>0.136931273570852</v>
      </c>
      <c r="AI144" s="85" t="n">
        <f aca="true" t="array" ref="AI144:AI144">OFFSET(O144,,AI$137,,)</f>
        <v>0.172802435674016</v>
      </c>
      <c r="AJ144" s="85" t="n">
        <f aca="true" t="array" ref="AJ144:AJ144">OFFSET(P144,,AJ$137,,)</f>
        <v>0.117338475121623</v>
      </c>
      <c r="AK144" s="85" t="n">
        <f aca="true" t="array" ref="AK144:AK144">OFFSET(Q144,,AK$137,,)</f>
        <v>0.140541630060773</v>
      </c>
      <c r="AL144" s="13" t="n">
        <f aca="false">AD144</f>
        <v>3500</v>
      </c>
    </row>
    <row r="145" customFormat="false" ht="15" hidden="false" customHeight="false" outlineLevel="0" collapsed="false">
      <c r="J145" s="0" t="n">
        <v>4000</v>
      </c>
      <c r="K145" s="12" t="n">
        <v>0.196305258904076</v>
      </c>
      <c r="L145" s="0" t="n">
        <v>4000</v>
      </c>
      <c r="M145" s="0" t="n">
        <v>0.292479711812348</v>
      </c>
      <c r="N145" s="0" t="n">
        <v>4000</v>
      </c>
      <c r="O145" s="0" t="n">
        <v>0.131062364294324</v>
      </c>
      <c r="P145" s="0" t="n">
        <v>4000</v>
      </c>
      <c r="Q145" s="0" t="n">
        <v>0.126010516548408</v>
      </c>
      <c r="R145" s="0" t="n">
        <v>4000</v>
      </c>
      <c r="S145" s="0" t="n">
        <v>0.156565034440571</v>
      </c>
      <c r="T145" s="0" t="n">
        <v>4000</v>
      </c>
      <c r="U145" s="0" t="n">
        <v>0.108866817905333</v>
      </c>
      <c r="V145" s="0" t="n">
        <v>4000</v>
      </c>
      <c r="W145" s="0" t="n">
        <v>0.128336829528983</v>
      </c>
      <c r="AD145" s="0" t="n">
        <v>4000</v>
      </c>
      <c r="AE145" s="85" t="n">
        <f aca="true" t="array" ref="AE145:AE145">OFFSET(K145,,AE$137,,)</f>
        <v>0.196305258904076</v>
      </c>
      <c r="AF145" s="85" t="n">
        <f aca="true" t="array" ref="AF145:AF145">OFFSET(L145,,AF$137,,)</f>
        <v>0.292479711812348</v>
      </c>
      <c r="AG145" s="85" t="n">
        <f aca="true" t="array" ref="AG145:AG145">OFFSET(M145,,AG$137,,)</f>
        <v>0.131062364294324</v>
      </c>
      <c r="AH145" s="85" t="n">
        <f aca="true" t="array" ref="AH145:AH145">OFFSET(N145,,AH$137,,)</f>
        <v>0.126010516548408</v>
      </c>
      <c r="AI145" s="85" t="n">
        <f aca="true" t="array" ref="AI145:AI145">OFFSET(O145,,AI$137,,)</f>
        <v>0.156565034440571</v>
      </c>
      <c r="AJ145" s="85" t="n">
        <f aca="true" t="array" ref="AJ145:AJ145">OFFSET(P145,,AJ$137,,)</f>
        <v>0.108866817905333</v>
      </c>
      <c r="AK145" s="86" t="n">
        <f aca="true" t="array" ref="AK145:AK145">OFFSET(Q145,,AK$137,,)</f>
        <v>0.128336829528983</v>
      </c>
      <c r="AL145" s="13" t="n">
        <f aca="false">AD145</f>
        <v>4000</v>
      </c>
    </row>
    <row r="146" customFormat="false" ht="15" hidden="false" customHeight="false" outlineLevel="0" collapsed="false">
      <c r="J146" s="0" t="n">
        <v>4500</v>
      </c>
      <c r="K146" s="12" t="n">
        <v>0.180000809847102</v>
      </c>
      <c r="L146" s="0" t="n">
        <v>4500</v>
      </c>
      <c r="M146" s="0" t="n">
        <v>0.264748991145027</v>
      </c>
      <c r="N146" s="0" t="n">
        <v>4500</v>
      </c>
      <c r="O146" s="0" t="n">
        <v>0.122007125749544</v>
      </c>
      <c r="P146" s="0" t="n">
        <v>4500</v>
      </c>
      <c r="Q146" s="0" t="n">
        <v>0.117516594419841</v>
      </c>
      <c r="R146" s="0" t="n">
        <v>4500</v>
      </c>
      <c r="S146" s="0" t="n">
        <v>0.143935944592335</v>
      </c>
      <c r="T146" s="0" t="n">
        <v>4500</v>
      </c>
      <c r="U146" s="0" t="n">
        <v>0.102277751181552</v>
      </c>
      <c r="V146" s="0" t="n">
        <v>4500</v>
      </c>
      <c r="W146" s="0" t="n">
        <v>0.118844206893146</v>
      </c>
      <c r="AD146" s="0" t="n">
        <v>4500</v>
      </c>
      <c r="AE146" s="85" t="n">
        <f aca="true" t="array" ref="AE146:AE146">OFFSET(K146,,AE$137,,)</f>
        <v>0.180000809847102</v>
      </c>
      <c r="AF146" s="85" t="n">
        <f aca="true" t="array" ref="AF146:AF146">OFFSET(L146,,AF$137,,)</f>
        <v>0.264748991145027</v>
      </c>
      <c r="AG146" s="85" t="n">
        <f aca="true" t="array" ref="AG146:AG146">OFFSET(M146,,AG$137,,)</f>
        <v>0.122007125749544</v>
      </c>
      <c r="AH146" s="85" t="n">
        <f aca="true" t="array" ref="AH146:AH146">OFFSET(N146,,AH$137,,)</f>
        <v>0.117516594419841</v>
      </c>
      <c r="AI146" s="85" t="n">
        <f aca="true" t="array" ref="AI146:AI146">OFFSET(O146,,AI$137,,)</f>
        <v>0.143935944592335</v>
      </c>
      <c r="AJ146" s="85" t="n">
        <f aca="true" t="array" ref="AJ146:AJ146">OFFSET(P146,,AJ$137,,)</f>
        <v>0.102277751181552</v>
      </c>
      <c r="AK146" s="85" t="n">
        <f aca="true" t="array" ref="AK146:AK146">OFFSET(Q146,,AK$137,,)</f>
        <v>0.118844206893146</v>
      </c>
      <c r="AL146" s="13" t="n">
        <f aca="false">AD146</f>
        <v>4500</v>
      </c>
    </row>
    <row r="147" customFormat="false" ht="15" hidden="false" customHeight="false" outlineLevel="0" collapsed="false">
      <c r="J147" s="0" t="n">
        <v>5000</v>
      </c>
      <c r="K147" s="12" t="n">
        <v>0.166957250601522</v>
      </c>
      <c r="L147" s="0" t="n">
        <v>5000</v>
      </c>
      <c r="M147" s="0" t="n">
        <v>0.242564414611169</v>
      </c>
      <c r="N147" s="0" t="n">
        <v>5000</v>
      </c>
      <c r="O147" s="0" t="n">
        <v>0.11476293491372</v>
      </c>
      <c r="P147" s="0" t="n">
        <v>5000</v>
      </c>
      <c r="Q147" s="0" t="n">
        <v>0.110721456716988</v>
      </c>
      <c r="R147" s="0" t="n">
        <v>5000</v>
      </c>
      <c r="S147" s="0" t="n">
        <v>0.133832672713747</v>
      </c>
      <c r="T147" s="0" t="n">
        <v>5000</v>
      </c>
      <c r="U147" s="0" t="n">
        <v>0.0970064978025271</v>
      </c>
      <c r="V147" s="0" t="n">
        <v>5000</v>
      </c>
      <c r="W147" s="0" t="n">
        <v>0.111250108784477</v>
      </c>
      <c r="AD147" s="0" t="n">
        <v>5000</v>
      </c>
      <c r="AE147" s="85" t="n">
        <f aca="true" t="array" ref="AE147:AE147">OFFSET(K147,,AE$137,,)</f>
        <v>0.166957250601522</v>
      </c>
      <c r="AF147" s="85" t="n">
        <f aca="true" t="array" ref="AF147:AF147">OFFSET(L147,,AF$137,,)</f>
        <v>0.242564414611169</v>
      </c>
      <c r="AG147" s="85" t="n">
        <f aca="true" t="array" ref="AG147:AG147">OFFSET(M147,,AG$137,,)</f>
        <v>0.11476293491372</v>
      </c>
      <c r="AH147" s="85" t="n">
        <f aca="true" t="array" ref="AH147:AH147">OFFSET(N147,,AH$137,,)</f>
        <v>0.110721456716988</v>
      </c>
      <c r="AI147" s="85" t="n">
        <f aca="true" t="array" ref="AI147:AI147">OFFSET(O147,,AI$137,,)</f>
        <v>0.133832672713747</v>
      </c>
      <c r="AJ147" s="85" t="n">
        <f aca="true" t="array" ref="AJ147:AJ147">OFFSET(P147,,AJ$137,,)</f>
        <v>0.0970064978025271</v>
      </c>
      <c r="AK147" s="85" t="n">
        <f aca="true" t="array" ref="AK147:AK147">OFFSET(Q147,,AK$137,,)</f>
        <v>0.111250108784477</v>
      </c>
      <c r="AL147" s="13" t="n">
        <f aca="false">AD147</f>
        <v>5000</v>
      </c>
    </row>
    <row r="148" customFormat="false" ht="15" hidden="false" customHeight="false" outlineLevel="0" collapsed="false">
      <c r="J148" s="0" t="n">
        <v>5500</v>
      </c>
      <c r="K148" s="12" t="n">
        <v>0.156285247582411</v>
      </c>
      <c r="L148" s="0" t="n">
        <v>5500</v>
      </c>
      <c r="M148" s="0" t="n">
        <v>0.224413397447104</v>
      </c>
      <c r="N148" s="0" t="n">
        <v>5500</v>
      </c>
      <c r="O148" s="0" t="n">
        <v>0.108835869684409</v>
      </c>
      <c r="P148" s="0" t="n">
        <v>5500</v>
      </c>
      <c r="Q148" s="0" t="n">
        <v>0.105161798596471</v>
      </c>
      <c r="R148" s="0" t="n">
        <v>5500</v>
      </c>
      <c r="S148" s="0" t="n">
        <v>0.125566359358538</v>
      </c>
      <c r="T148" s="0" t="n">
        <v>5500</v>
      </c>
      <c r="U148" s="0" t="n">
        <v>0.0926936541287796</v>
      </c>
      <c r="V148" s="0" t="n">
        <v>5500</v>
      </c>
      <c r="W148" s="0" t="n">
        <v>0.105036755786474</v>
      </c>
      <c r="AD148" s="0" t="n">
        <v>5500</v>
      </c>
      <c r="AE148" s="85" t="n">
        <f aca="true" t="array" ref="AE148:AE148">OFFSET(K148,,AE$137,,)</f>
        <v>0.156285247582411</v>
      </c>
      <c r="AF148" s="85" t="n">
        <f aca="true" t="array" ref="AF148:AF148">OFFSET(L148,,AF$137,,)</f>
        <v>0.224413397447104</v>
      </c>
      <c r="AG148" s="85" t="n">
        <f aca="true" t="array" ref="AG148:AG148">OFFSET(M148,,AG$137,,)</f>
        <v>0.108835869684409</v>
      </c>
      <c r="AH148" s="85" t="n">
        <f aca="true" t="array" ref="AH148:AH148">OFFSET(N148,,AH$137,,)</f>
        <v>0.105161798596471</v>
      </c>
      <c r="AI148" s="85" t="n">
        <f aca="true" t="array" ref="AI148:AI148">OFFSET(O148,,AI$137,,)</f>
        <v>0.125566359358538</v>
      </c>
      <c r="AJ148" s="85" t="n">
        <f aca="true" t="array" ref="AJ148:AJ148">OFFSET(P148,,AJ$137,,)</f>
        <v>0.0926936541287796</v>
      </c>
      <c r="AK148" s="85" t="n">
        <f aca="true" t="array" ref="AK148:AK148">OFFSET(Q148,,AK$137,,)</f>
        <v>0.105036755786474</v>
      </c>
    </row>
    <row r="149" customFormat="false" ht="15" hidden="false" customHeight="false" outlineLevel="0" collapsed="false">
      <c r="J149" s="0" t="n">
        <v>6000</v>
      </c>
      <c r="K149" s="12" t="n">
        <v>0.147391911733152</v>
      </c>
      <c r="L149" s="0" t="n">
        <v>6000</v>
      </c>
      <c r="M149" s="0" t="n">
        <v>0.209287549810383</v>
      </c>
      <c r="N149" s="0" t="n">
        <v>6000</v>
      </c>
      <c r="O149" s="0" t="n">
        <v>0.103896648659984</v>
      </c>
      <c r="P149" s="0" t="n">
        <v>6000</v>
      </c>
      <c r="Q149" s="0" t="n">
        <v>0.100528750162707</v>
      </c>
      <c r="R149" s="0" t="n">
        <v>6000</v>
      </c>
      <c r="S149" s="0" t="n">
        <v>0.118677764895864</v>
      </c>
      <c r="T149" s="0" t="n">
        <v>6000</v>
      </c>
      <c r="U149" s="0" t="n">
        <v>0.08909961773399</v>
      </c>
      <c r="V149" s="0" t="n">
        <v>6000</v>
      </c>
      <c r="W149" s="0" t="n">
        <v>0.0998589616214724</v>
      </c>
      <c r="AD149" s="0" t="n">
        <v>6000</v>
      </c>
      <c r="AE149" s="85" t="n">
        <f aca="true" t="array" ref="AE149:AE149">OFFSET(K149,,AE$137,,)</f>
        <v>0.147391911733152</v>
      </c>
      <c r="AF149" s="85" t="n">
        <f aca="true" t="array" ref="AF149:AF149">OFFSET(L149,,AF$137,,)</f>
        <v>0.209287549810383</v>
      </c>
      <c r="AG149" s="85" t="n">
        <f aca="true" t="array" ref="AG149:AG149">OFFSET(M149,,AG$137,,)</f>
        <v>0.103896648659984</v>
      </c>
      <c r="AH149" s="85" t="n">
        <f aca="true" t="array" ref="AH149:AH149">OFFSET(N149,,AH$137,,)</f>
        <v>0.100528750162707</v>
      </c>
      <c r="AI149" s="85" t="n">
        <f aca="true" t="array" ref="AI149:AI149">OFFSET(O149,,AI$137,,)</f>
        <v>0.118677764895864</v>
      </c>
      <c r="AJ149" s="85" t="n">
        <f aca="true" t="array" ref="AJ149:AJ149">OFFSET(P149,,AJ$137,,)</f>
        <v>0.08909961773399</v>
      </c>
      <c r="AK149" s="85" t="n">
        <f aca="true" t="array" ref="AK149:AK149">OFFSET(Q149,,AK$137,,)</f>
        <v>0.0998589616214724</v>
      </c>
    </row>
    <row r="150" customFormat="false" ht="15" hidden="false" customHeight="false" outlineLevel="0" collapsed="false">
      <c r="J150" s="0" t="n">
        <v>6500</v>
      </c>
      <c r="K150" s="12" t="n">
        <v>0.139866781399164</v>
      </c>
      <c r="L150" s="0" t="n">
        <v>6500</v>
      </c>
      <c r="M150" s="0" t="n">
        <v>0.196488755656234</v>
      </c>
      <c r="N150" s="0" t="n">
        <v>6500</v>
      </c>
      <c r="O150" s="0" t="n">
        <v>0.0997173077931623</v>
      </c>
      <c r="P150" s="0" t="n">
        <v>6500</v>
      </c>
      <c r="Q150" s="0" t="n">
        <v>0.0966084784110606</v>
      </c>
      <c r="R150" s="0" t="n">
        <v>6500</v>
      </c>
      <c r="S150" s="0" t="n">
        <v>0.112848954196679</v>
      </c>
      <c r="T150" s="0" t="n">
        <v>6500</v>
      </c>
      <c r="U150" s="0" t="n">
        <v>0.0860585100153218</v>
      </c>
      <c r="V150" s="0" t="n">
        <v>6500</v>
      </c>
      <c r="W150" s="0" t="n">
        <v>0.0954777511741631</v>
      </c>
      <c r="AD150" s="0" t="n">
        <v>6500</v>
      </c>
      <c r="AE150" s="85" t="n">
        <f aca="true" t="array" ref="AE150:AE150">OFFSET(K150,,AE$137,,)</f>
        <v>0.139866781399164</v>
      </c>
      <c r="AF150" s="85" t="n">
        <f aca="true" t="array" ref="AF150:AF150">OFFSET(L150,,AF$137,,)</f>
        <v>0.196488755656234</v>
      </c>
      <c r="AG150" s="85" t="n">
        <f aca="true" t="array" ref="AG150:AG150">OFFSET(M150,,AG$137,,)</f>
        <v>0.0997173077931623</v>
      </c>
      <c r="AH150" s="85" t="n">
        <f aca="true" t="array" ref="AH150:AH150">OFFSET(N150,,AH$137,,)</f>
        <v>0.0966084784110606</v>
      </c>
      <c r="AI150" s="85" t="n">
        <f aca="true" t="array" ref="AI150:AI150">OFFSET(O150,,AI$137,,)</f>
        <v>0.112848954196679</v>
      </c>
      <c r="AJ150" s="85" t="n">
        <f aca="true" t="array" ref="AJ150:AJ150">OFFSET(P150,,AJ$137,,)</f>
        <v>0.0860585100153218</v>
      </c>
      <c r="AK150" s="85" t="n">
        <f aca="true" t="array" ref="AK150:AK150">OFFSET(Q150,,AK$137,,)</f>
        <v>0.0954777511741631</v>
      </c>
    </row>
    <row r="151" customFormat="false" ht="15" hidden="false" customHeight="false" outlineLevel="0" collapsed="false">
      <c r="J151" s="0" t="n">
        <v>7000</v>
      </c>
      <c r="K151" s="12" t="n">
        <v>0.133416669684317</v>
      </c>
      <c r="L151" s="0" t="n">
        <v>7000</v>
      </c>
      <c r="M151" s="0" t="n">
        <v>0.185518360666964</v>
      </c>
      <c r="N151" s="0" t="n">
        <v>7000</v>
      </c>
      <c r="O151" s="0" t="n">
        <v>0.096135015621601</v>
      </c>
      <c r="P151" s="0" t="n">
        <v>7000</v>
      </c>
      <c r="Q151" s="0" t="n">
        <v>0.093248245481078</v>
      </c>
      <c r="R151" s="0" t="n">
        <v>7000</v>
      </c>
      <c r="S151" s="0" t="n">
        <v>0.107852830740234</v>
      </c>
      <c r="T151" s="0" t="n">
        <v>7000</v>
      </c>
      <c r="U151" s="0" t="n">
        <v>0.0834518462564634</v>
      </c>
      <c r="V151" s="0" t="n">
        <v>7000</v>
      </c>
      <c r="W151" s="0" t="n">
        <v>0.0917224279336123</v>
      </c>
      <c r="AD151" s="0" t="n">
        <v>7000</v>
      </c>
      <c r="AE151" s="85" t="n">
        <f aca="true" t="array" ref="AE151:AE151">OFFSET(K151,,AE$137,,)</f>
        <v>0.133416669684317</v>
      </c>
      <c r="AF151" s="85" t="n">
        <f aca="true" t="array" ref="AF151:AF151">OFFSET(L151,,AF$137,,)</f>
        <v>0.185518360666964</v>
      </c>
      <c r="AG151" s="85" t="n">
        <f aca="true" t="array" ref="AG151:AG151">OFFSET(M151,,AG$137,,)</f>
        <v>0.096135015621601</v>
      </c>
      <c r="AH151" s="85" t="n">
        <f aca="true" t="array" ref="AH151:AH151">OFFSET(N151,,AH$137,,)</f>
        <v>0.093248245481078</v>
      </c>
      <c r="AI151" s="85" t="n">
        <f aca="true" t="array" ref="AI151:AI151">OFFSET(O151,,AI$137,,)</f>
        <v>0.107852830740234</v>
      </c>
      <c r="AJ151" s="85" t="n">
        <f aca="true" t="array" ref="AJ151:AJ151">OFFSET(P151,,AJ$137,,)</f>
        <v>0.0834518462564634</v>
      </c>
      <c r="AK151" s="85" t="n">
        <f aca="true" t="array" ref="AK151:AK151">OFFSET(Q151,,AK$137,,)</f>
        <v>0.0917224279336123</v>
      </c>
    </row>
    <row r="152" customFormat="false" ht="15" hidden="false" customHeight="false" outlineLevel="0" collapsed="false">
      <c r="J152" s="0" t="n">
        <v>7500</v>
      </c>
      <c r="K152" s="12" t="n">
        <v>0.129970719590083</v>
      </c>
      <c r="L152" s="0" t="n">
        <v>7500</v>
      </c>
      <c r="M152" s="0" t="n">
        <v>0.179657464713792</v>
      </c>
      <c r="N152" s="0" t="n">
        <v>7500</v>
      </c>
      <c r="O152" s="0" t="n">
        <v>0.0942211882970682</v>
      </c>
      <c r="P152" s="0" t="n">
        <v>7500</v>
      </c>
      <c r="Q152" s="0" t="n">
        <v>0.0914530525458819</v>
      </c>
      <c r="R152" s="0" t="n">
        <v>7500</v>
      </c>
      <c r="S152" s="0" t="n">
        <v>0.10518366889364</v>
      </c>
      <c r="T152" s="0" t="n">
        <v>7500</v>
      </c>
      <c r="U152" s="0" t="n">
        <v>0.082059245070224</v>
      </c>
      <c r="V152" s="0" t="n">
        <v>7500</v>
      </c>
      <c r="W152" s="0" t="n">
        <v>0.0897161593530441</v>
      </c>
      <c r="AD152" s="0" t="n">
        <v>7500</v>
      </c>
      <c r="AE152" s="85" t="n">
        <f aca="true" t="array" ref="AE152:AE152">OFFSET(K152,,AE$137,,)</f>
        <v>0.129970719590083</v>
      </c>
      <c r="AF152" s="85" t="n">
        <f aca="true" t="array" ref="AF152:AF152">OFFSET(L152,,AF$137,,)</f>
        <v>0.179657464713792</v>
      </c>
      <c r="AG152" s="85" t="n">
        <f aca="true" t="array" ref="AG152:AG152">OFFSET(M152,,AG$137,,)</f>
        <v>0.0942211882970682</v>
      </c>
      <c r="AH152" s="85" t="n">
        <f aca="true" t="array" ref="AH152:AH152">OFFSET(N152,,AH$137,,)</f>
        <v>0.0914530525458819</v>
      </c>
      <c r="AI152" s="85" t="n">
        <f aca="true" t="array" ref="AI152:AI152">OFFSET(O152,,AI$137,,)</f>
        <v>0.10518366889364</v>
      </c>
      <c r="AJ152" s="85" t="n">
        <f aca="true" t="array" ref="AJ152:AJ152">OFFSET(P152,,AJ$137,,)</f>
        <v>0.082059245070224</v>
      </c>
      <c r="AK152" s="85" t="n">
        <f aca="true" t="array" ref="AK152:AK152">OFFSET(Q152,,AK$137,,)</f>
        <v>0.0897161593530441</v>
      </c>
    </row>
    <row r="153" customFormat="false" ht="15" hidden="false" customHeight="false" outlineLevel="0" collapsed="false">
      <c r="J153" s="0" t="n">
        <v>8000</v>
      </c>
      <c r="K153" s="12" t="n">
        <v>0.129970719590083</v>
      </c>
      <c r="L153" s="0" t="n">
        <v>8000</v>
      </c>
      <c r="M153" s="0" t="n">
        <v>0.179657464713792</v>
      </c>
      <c r="N153" s="0" t="n">
        <v>8000</v>
      </c>
      <c r="O153" s="0" t="n">
        <v>0.0942211882970682</v>
      </c>
      <c r="P153" s="0" t="n">
        <v>8000</v>
      </c>
      <c r="Q153" s="0" t="n">
        <v>0.0914530525458819</v>
      </c>
      <c r="R153" s="0" t="n">
        <v>8000</v>
      </c>
      <c r="S153" s="0" t="n">
        <v>0.10518366889364</v>
      </c>
      <c r="T153" s="0" t="n">
        <v>8000</v>
      </c>
      <c r="U153" s="0" t="n">
        <v>0.082059245070224</v>
      </c>
      <c r="V153" s="0" t="n">
        <v>8000</v>
      </c>
      <c r="W153" s="0" t="n">
        <v>0.0897161593530441</v>
      </c>
      <c r="AD153" s="0" t="n">
        <v>8000</v>
      </c>
      <c r="AE153" s="85" t="n">
        <f aca="true" t="array" ref="AE153:AE153">OFFSET(K153,,AE$137,,)</f>
        <v>0.129970719590083</v>
      </c>
      <c r="AF153" s="85" t="n">
        <f aca="true" t="array" ref="AF153:AF153">OFFSET(L153,,AF$137,,)</f>
        <v>0.179657464713792</v>
      </c>
      <c r="AG153" s="85" t="n">
        <f aca="true" t="array" ref="AG153:AG153">OFFSET(M153,,AG$137,,)</f>
        <v>0.0942211882970682</v>
      </c>
      <c r="AH153" s="85" t="n">
        <f aca="true" t="array" ref="AH153:AH153">OFFSET(N153,,AH$137,,)</f>
        <v>0.0914530525458819</v>
      </c>
      <c r="AI153" s="85" t="n">
        <f aca="true" t="array" ref="AI153:AI153">OFFSET(O153,,AI$137,,)</f>
        <v>0.10518366889364</v>
      </c>
      <c r="AJ153" s="85" t="n">
        <f aca="true" t="array" ref="AJ153:AJ153">OFFSET(P153,,AJ$137,,)</f>
        <v>0.082059245070224</v>
      </c>
      <c r="AK153" s="85" t="n">
        <f aca="true" t="array" ref="AK153:AK153">OFFSET(Q153,,AK$137,,)</f>
        <v>0.0897161593530441</v>
      </c>
    </row>
    <row r="154" customFormat="false" ht="15" hidden="false" customHeight="false" outlineLevel="0" collapsed="false">
      <c r="J154" s="0" t="n">
        <v>8500</v>
      </c>
      <c r="K154" s="12" t="n">
        <v>0.129970719590083</v>
      </c>
      <c r="L154" s="0" t="n">
        <v>8500</v>
      </c>
      <c r="M154" s="0" t="n">
        <v>0.179657464713792</v>
      </c>
      <c r="N154" s="0" t="n">
        <v>8500</v>
      </c>
      <c r="O154" s="0" t="n">
        <v>0.0942211882970682</v>
      </c>
      <c r="P154" s="0" t="n">
        <v>8500</v>
      </c>
      <c r="Q154" s="0" t="n">
        <v>0.0914530525458819</v>
      </c>
      <c r="R154" s="0" t="n">
        <v>8500</v>
      </c>
      <c r="S154" s="0" t="n">
        <v>0.10518366889364</v>
      </c>
      <c r="T154" s="0" t="n">
        <v>8500</v>
      </c>
      <c r="U154" s="0" t="n">
        <v>0.082059245070224</v>
      </c>
      <c r="V154" s="0" t="n">
        <v>8500</v>
      </c>
      <c r="W154" s="0" t="n">
        <v>0.0897161593530441</v>
      </c>
      <c r="AD154" s="0" t="n">
        <v>8500</v>
      </c>
      <c r="AE154" s="85" t="n">
        <f aca="true" t="array" ref="AE154:AE154">OFFSET(K154,,AE$137,,)</f>
        <v>0.129970719590083</v>
      </c>
      <c r="AF154" s="85" t="n">
        <f aca="true" t="array" ref="AF154:AF154">OFFSET(L154,,AF$137,,)</f>
        <v>0.179657464713792</v>
      </c>
      <c r="AG154" s="85" t="n">
        <f aca="true" t="array" ref="AG154:AG154">OFFSET(M154,,AG$137,,)</f>
        <v>0.0942211882970682</v>
      </c>
      <c r="AH154" s="85" t="n">
        <f aca="true" t="array" ref="AH154:AH154">OFFSET(N154,,AH$137,,)</f>
        <v>0.0914530525458819</v>
      </c>
      <c r="AI154" s="85" t="n">
        <f aca="true" t="array" ref="AI154:AI154">OFFSET(O154,,AI$137,,)</f>
        <v>0.10518366889364</v>
      </c>
      <c r="AJ154" s="85" t="n">
        <f aca="true" t="array" ref="AJ154:AJ154">OFFSET(P154,,AJ$137,,)</f>
        <v>0.082059245070224</v>
      </c>
      <c r="AK154" s="85" t="n">
        <f aca="true" t="array" ref="AK154:AK154">OFFSET(Q154,,AK$137,,)</f>
        <v>0.0897161593530441</v>
      </c>
    </row>
    <row r="155" customFormat="false" ht="15" hidden="false" customHeight="false" outlineLevel="0" collapsed="false">
      <c r="J155" s="0" t="n">
        <v>9000</v>
      </c>
      <c r="K155" s="12" t="n">
        <v>0.129970719590083</v>
      </c>
      <c r="L155" s="0" t="n">
        <v>9000</v>
      </c>
      <c r="M155" s="0" t="n">
        <v>0.179657464713792</v>
      </c>
      <c r="N155" s="0" t="n">
        <v>9000</v>
      </c>
      <c r="O155" s="0" t="n">
        <v>0.0942211882970682</v>
      </c>
      <c r="P155" s="0" t="n">
        <v>9000</v>
      </c>
      <c r="Q155" s="0" t="n">
        <v>0.0914530525458819</v>
      </c>
      <c r="R155" s="0" t="n">
        <v>9000</v>
      </c>
      <c r="S155" s="0" t="n">
        <v>0.10518366889364</v>
      </c>
      <c r="T155" s="0" t="n">
        <v>9000</v>
      </c>
      <c r="U155" s="0" t="n">
        <v>0.082059245070224</v>
      </c>
      <c r="V155" s="0" t="n">
        <v>9000</v>
      </c>
      <c r="W155" s="0" t="n">
        <v>0.0897161593530441</v>
      </c>
      <c r="AD155" s="0" t="n">
        <v>9000</v>
      </c>
      <c r="AE155" s="85" t="n">
        <f aca="true" t="array" ref="AE155:AE155">OFFSET(K155,,AE$137,,)</f>
        <v>0.129970719590083</v>
      </c>
      <c r="AF155" s="85" t="n">
        <f aca="true" t="array" ref="AF155:AF155">OFFSET(L155,,AF$137,,)</f>
        <v>0.179657464713792</v>
      </c>
      <c r="AG155" s="85" t="n">
        <f aca="true" t="array" ref="AG155:AG155">OFFSET(M155,,AG$137,,)</f>
        <v>0.0942211882970682</v>
      </c>
      <c r="AH155" s="85" t="n">
        <f aca="true" t="array" ref="AH155:AH155">OFFSET(N155,,AH$137,,)</f>
        <v>0.0914530525458819</v>
      </c>
      <c r="AI155" s="85" t="n">
        <f aca="true" t="array" ref="AI155:AI155">OFFSET(O155,,AI$137,,)</f>
        <v>0.10518366889364</v>
      </c>
      <c r="AJ155" s="85" t="n">
        <f aca="true" t="array" ref="AJ155:AJ155">OFFSET(P155,,AJ$137,,)</f>
        <v>0.082059245070224</v>
      </c>
      <c r="AK155" s="85" t="n">
        <f aca="true" t="array" ref="AK155:AK155">OFFSET(Q155,,AK$137,,)</f>
        <v>0.0897161593530441</v>
      </c>
    </row>
    <row r="156" customFormat="false" ht="15" hidden="false" customHeight="false" outlineLevel="0" collapsed="false">
      <c r="J156" s="0" t="n">
        <v>9500</v>
      </c>
      <c r="K156" s="12" t="n">
        <v>0.129970719590083</v>
      </c>
      <c r="L156" s="0" t="n">
        <v>9500</v>
      </c>
      <c r="M156" s="0" t="n">
        <v>0.179657464713792</v>
      </c>
      <c r="N156" s="0" t="n">
        <v>9500</v>
      </c>
      <c r="O156" s="0" t="n">
        <v>0.0942211882970682</v>
      </c>
      <c r="P156" s="0" t="n">
        <v>9500</v>
      </c>
      <c r="Q156" s="0" t="n">
        <v>0.0914530525458819</v>
      </c>
      <c r="R156" s="0" t="n">
        <v>9500</v>
      </c>
      <c r="S156" s="0" t="n">
        <v>0.10518366889364</v>
      </c>
      <c r="T156" s="0" t="n">
        <v>9500</v>
      </c>
      <c r="U156" s="0" t="n">
        <v>0.082059245070224</v>
      </c>
      <c r="V156" s="0" t="n">
        <v>9500</v>
      </c>
      <c r="W156" s="0" t="n">
        <v>0.0897161593530441</v>
      </c>
      <c r="AD156" s="0" t="n">
        <v>9500</v>
      </c>
      <c r="AE156" s="85" t="n">
        <f aca="true" t="array" ref="AE156:AE156">OFFSET(K156,,AE$137,,)</f>
        <v>0.129970719590083</v>
      </c>
      <c r="AF156" s="85" t="n">
        <f aca="true" t="array" ref="AF156:AF156">OFFSET(L156,,AF$137,,)</f>
        <v>0.179657464713792</v>
      </c>
      <c r="AG156" s="85" t="n">
        <f aca="true" t="array" ref="AG156:AG156">OFFSET(M156,,AG$137,,)</f>
        <v>0.0942211882970682</v>
      </c>
      <c r="AH156" s="85" t="n">
        <f aca="true" t="array" ref="AH156:AH156">OFFSET(N156,,AH$137,,)</f>
        <v>0.0914530525458819</v>
      </c>
      <c r="AI156" s="85" t="n">
        <f aca="true" t="array" ref="AI156:AI156">OFFSET(O156,,AI$137,,)</f>
        <v>0.10518366889364</v>
      </c>
      <c r="AJ156" s="85" t="n">
        <f aca="true" t="array" ref="AJ156:AJ156">OFFSET(P156,,AJ$137,,)</f>
        <v>0.082059245070224</v>
      </c>
      <c r="AK156" s="85" t="n">
        <f aca="true" t="array" ref="AK156:AK156">OFFSET(Q156,,AK$137,,)</f>
        <v>0.0897161593530441</v>
      </c>
    </row>
    <row r="157" customFormat="false" ht="15" hidden="false" customHeight="false" outlineLevel="0" collapsed="false">
      <c r="J157" s="0" t="n">
        <v>10000</v>
      </c>
      <c r="K157" s="12" t="n">
        <v>0.129970719590083</v>
      </c>
      <c r="L157" s="0" t="n">
        <v>10000</v>
      </c>
      <c r="M157" s="0" t="n">
        <v>0.179657464713792</v>
      </c>
      <c r="N157" s="0" t="n">
        <v>10000</v>
      </c>
      <c r="O157" s="0" t="n">
        <v>0.0942211882970682</v>
      </c>
      <c r="P157" s="0" t="n">
        <v>10000</v>
      </c>
      <c r="Q157" s="0" t="n">
        <v>0.0914530525458819</v>
      </c>
      <c r="R157" s="0" t="n">
        <v>10000</v>
      </c>
      <c r="S157" s="0" t="n">
        <v>0.10518366889364</v>
      </c>
      <c r="T157" s="0" t="n">
        <v>10000</v>
      </c>
      <c r="U157" s="0" t="n">
        <v>0.082059245070224</v>
      </c>
      <c r="V157" s="0" t="n">
        <v>10000</v>
      </c>
      <c r="W157" s="0" t="n">
        <v>0.0897161593530441</v>
      </c>
      <c r="AD157" s="0" t="n">
        <v>10000</v>
      </c>
      <c r="AE157" s="85" t="n">
        <f aca="true" t="array" ref="AE157:AE157">OFFSET(K157,,AE$137,,)</f>
        <v>0.129970719590083</v>
      </c>
      <c r="AF157" s="85" t="n">
        <f aca="true" t="array" ref="AF157:AF157">OFFSET(L157,,AF$137,,)</f>
        <v>0.179657464713792</v>
      </c>
      <c r="AG157" s="85" t="n">
        <f aca="true" t="array" ref="AG157:AG157">OFFSET(M157,,AG$137,,)</f>
        <v>0.0942211882970682</v>
      </c>
      <c r="AH157" s="85" t="n">
        <f aca="true" t="array" ref="AH157:AH157">OFFSET(N157,,AH$137,,)</f>
        <v>0.0914530525458819</v>
      </c>
      <c r="AI157" s="85" t="n">
        <f aca="true" t="array" ref="AI157:AI157">OFFSET(O157,,AI$137,,)</f>
        <v>0.10518366889364</v>
      </c>
      <c r="AJ157" s="85" t="n">
        <f aca="true" t="array" ref="AJ157:AJ157">OFFSET(P157,,AJ$137,,)</f>
        <v>0.082059245070224</v>
      </c>
      <c r="AK157" s="85" t="n">
        <f aca="true" t="array" ref="AK157:AK157">OFFSET(Q157,,AK$137,,)</f>
        <v>0.0897161593530441</v>
      </c>
    </row>
    <row r="159" customFormat="false" ht="15" hidden="false" customHeight="false" outlineLevel="0" collapsed="false">
      <c r="J159" s="0" t="str">
        <f aca="false">K135</f>
        <v>GWP</v>
      </c>
      <c r="K159" s="0" t="str">
        <f aca="false">K137</f>
        <v>NaNMC</v>
      </c>
      <c r="M159" s="0" t="str">
        <f aca="false">M137</f>
        <v>NaMVP</v>
      </c>
      <c r="O159" s="0" t="str">
        <f aca="false">O137</f>
        <v>NaMMO</v>
      </c>
      <c r="Q159" s="0" t="str">
        <f aca="false">Q137</f>
        <v>NaNMMT</v>
      </c>
      <c r="S159" s="0" t="str">
        <f aca="false">S137</f>
        <v>NaPBA</v>
      </c>
      <c r="U159" s="0" t="str">
        <f aca="false">U137</f>
        <v>LiNMC</v>
      </c>
      <c r="W159" s="0" t="str">
        <f aca="false">W137</f>
        <v>LiFP</v>
      </c>
      <c r="AE159" s="0" t="n">
        <v>0</v>
      </c>
      <c r="AF159" s="0" t="n">
        <v>1</v>
      </c>
      <c r="AG159" s="0" t="n">
        <v>2</v>
      </c>
      <c r="AH159" s="0" t="n">
        <v>3</v>
      </c>
      <c r="AI159" s="0" t="n">
        <v>4</v>
      </c>
      <c r="AJ159" s="0" t="n">
        <v>5</v>
      </c>
      <c r="AK159" s="0" t="n">
        <v>6</v>
      </c>
    </row>
    <row r="160" customFormat="false" ht="15" hidden="false" customHeight="false" outlineLevel="0" collapsed="false">
      <c r="J160" s="70" t="n">
        <f aca="false" t="array" ref="J160:J160">INDEX(L126:L131,MATCH($K$135,$K$126:$K$131,0))</f>
        <v>29.8757855695555</v>
      </c>
      <c r="K160" s="70" t="n">
        <v>10</v>
      </c>
      <c r="L160" s="70" t="n">
        <f aca="false" t="array" ref="L160:L160">INDEX(M126:M131,MATCH($K$135,$K$126:$K$131,0))</f>
        <v>25.3008189772395</v>
      </c>
      <c r="M160" s="70" t="n">
        <v>10</v>
      </c>
      <c r="N160" s="70" t="n">
        <f aca="false" t="array" ref="N160:N160">INDEX(N126:N131,MATCH($K$135,$K$126:$K$131,0))</f>
        <v>26.4251214561125</v>
      </c>
      <c r="O160" s="70" t="n">
        <v>10</v>
      </c>
      <c r="P160" s="70" t="n">
        <f aca="false" t="array" ref="P160:P160">INDEX(O126:O131,MATCH($K$135,$K$126:$K$131,0))</f>
        <v>22.982941952325</v>
      </c>
      <c r="Q160" s="70" t="n">
        <v>10</v>
      </c>
      <c r="R160" s="70" t="n">
        <f aca="false" t="array" ref="R160:R160">INDEX(P126:P131,MATCH($K$135,$K$126:$K$131,0))</f>
        <v>23.654348039815</v>
      </c>
      <c r="S160" s="70" t="n">
        <v>10</v>
      </c>
      <c r="T160" s="70" t="n">
        <f aca="false" t="array" ref="T160:T160">INDEX(Q126:Q131,MATCH($K$135,$K$126:$K$131,0))</f>
        <v>19.1056453543979</v>
      </c>
      <c r="U160" s="0" t="n">
        <v>10</v>
      </c>
      <c r="V160" s="70" t="n">
        <f aca="false" t="array" ref="V160:V160">INDEX(R126:R131,MATCH($K$135,$K$126:$K$131,0))</f>
        <v>16.7736500224735</v>
      </c>
      <c r="W160" s="0" t="n">
        <v>10</v>
      </c>
      <c r="AE160" s="13" t="str">
        <f aca="true" t="array" ref="AE160:AE160">OFFSET(K159,,AE$137,,)</f>
        <v>NaNMC</v>
      </c>
      <c r="AF160" s="13" t="str">
        <f aca="true" t="array" ref="AF160:AF160">OFFSET(L159,,AF$137,,)</f>
        <v>NaMVP</v>
      </c>
      <c r="AG160" s="13" t="str">
        <f aca="true" t="array" ref="AG160:AG160">OFFSET(M159,,AG$137,,)</f>
        <v>NaMMO</v>
      </c>
      <c r="AH160" s="13" t="str">
        <f aca="true" t="array" ref="AH160:AH160">OFFSET(N159,,AH$137,,)</f>
        <v>NaNMMT</v>
      </c>
      <c r="AI160" s="13" t="str">
        <f aca="true" t="array" ref="AI160:AI160">OFFSET(O159,,AI$137,,)</f>
        <v>NaPBA</v>
      </c>
      <c r="AJ160" s="13" t="str">
        <f aca="true" t="array" ref="AJ160:AJ160">OFFSET(P159,,AJ$137,,)</f>
        <v>LiNMC</v>
      </c>
      <c r="AK160" s="13" t="str">
        <f aca="true" t="array" ref="AK160:AK160">OFFSET(Q159,,AK$137,,)</f>
        <v>LiFP</v>
      </c>
      <c r="AL160" s="13" t="s">
        <v>364</v>
      </c>
    </row>
    <row r="161" customFormat="false" ht="15" hidden="false" customHeight="false" outlineLevel="0" collapsed="false">
      <c r="J161" s="0" t="n">
        <v>1000</v>
      </c>
      <c r="K161" s="12" t="n">
        <v>94.5979248869176</v>
      </c>
      <c r="L161" s="0" t="n">
        <v>1000</v>
      </c>
      <c r="M161" s="0" t="n">
        <v>133.990248969709</v>
      </c>
      <c r="N161" s="0" t="n">
        <v>1000</v>
      </c>
      <c r="O161" s="0" t="n">
        <v>80.7952684331456</v>
      </c>
      <c r="P161" s="0" t="n">
        <v>1000</v>
      </c>
      <c r="Q161" s="0" t="n">
        <v>67.0265504179956</v>
      </c>
      <c r="R161" s="0" t="n">
        <v>1000</v>
      </c>
      <c r="S161" s="0" t="n">
        <v>122.464952407738</v>
      </c>
      <c r="T161" s="0" t="n">
        <v>1000</v>
      </c>
      <c r="U161" s="0" t="n">
        <v>51.5173640262873</v>
      </c>
      <c r="V161" s="0" t="n">
        <v>1000</v>
      </c>
      <c r="W161" s="0" t="n">
        <v>74.3000662863471</v>
      </c>
      <c r="AD161" s="0" t="n">
        <v>1000</v>
      </c>
      <c r="AE161" s="87" t="n">
        <f aca="true" t="array" ref="AE161:AE161">OFFSET(K161,,AE$137,,)</f>
        <v>94.5979248869176</v>
      </c>
      <c r="AF161" s="87" t="n">
        <f aca="true" t="array" ref="AF161:AF161">OFFSET(L161,,AF$137,,)</f>
        <v>133.990248969709</v>
      </c>
      <c r="AG161" s="87" t="n">
        <f aca="true" t="array" ref="AG161:AG161">OFFSET(M161,,AG$137,,)</f>
        <v>80.7952684331456</v>
      </c>
      <c r="AH161" s="87" t="n">
        <f aca="true" t="array" ref="AH161:AH161">OFFSET(N161,,AH$137,,)</f>
        <v>67.0265504179956</v>
      </c>
      <c r="AI161" s="87" t="n">
        <f aca="true" t="array" ref="AI161:AI161">OFFSET(O161,,AI$137,,)</f>
        <v>122.464952407738</v>
      </c>
      <c r="AJ161" s="87" t="n">
        <f aca="true" t="array" ref="AJ161:AJ161">OFFSET(P161,,AJ$137,,)</f>
        <v>51.5173640262873</v>
      </c>
      <c r="AK161" s="87" t="n">
        <f aca="true" t="array" ref="AK161:AK161">OFFSET(Q161,,AK$137,,)</f>
        <v>74.3000662863471</v>
      </c>
      <c r="AL161" s="13" t="n">
        <f aca="false">AD161</f>
        <v>1000</v>
      </c>
    </row>
    <row r="162" customFormat="false" ht="15" hidden="false" customHeight="false" outlineLevel="0" collapsed="false">
      <c r="J162" s="0" t="n">
        <v>1500</v>
      </c>
      <c r="K162" s="12" t="n">
        <v>65.8325296347567</v>
      </c>
      <c r="L162" s="0" t="n">
        <v>1500</v>
      </c>
      <c r="M162" s="0" t="n">
        <v>91.7221373059707</v>
      </c>
      <c r="N162" s="0" t="n">
        <v>1500</v>
      </c>
      <c r="O162" s="0" t="n">
        <v>56.6307586655753</v>
      </c>
      <c r="P162" s="0" t="n">
        <v>1500</v>
      </c>
      <c r="Q162" s="0" t="n">
        <v>47.451613322142</v>
      </c>
      <c r="R162" s="0" t="n">
        <v>1500</v>
      </c>
      <c r="S162" s="0" t="n">
        <v>84.0386062646565</v>
      </c>
      <c r="T162" s="0" t="n">
        <v>1500</v>
      </c>
      <c r="U162" s="0" t="n">
        <v>37.1121557276698</v>
      </c>
      <c r="V162" s="0" t="n">
        <v>1500</v>
      </c>
      <c r="W162" s="0" t="n">
        <v>51.9286821837296</v>
      </c>
      <c r="AD162" s="0" t="n">
        <v>1500</v>
      </c>
      <c r="AE162" s="87" t="n">
        <f aca="true" t="array" ref="AE162:AE162">OFFSET(K162,,AE$137,,)</f>
        <v>65.8325296347567</v>
      </c>
      <c r="AF162" s="87" t="n">
        <f aca="true" t="array" ref="AF162:AF162">OFFSET(L162,,AF$137,,)</f>
        <v>91.7221373059707</v>
      </c>
      <c r="AG162" s="87" t="n">
        <f aca="true" t="array" ref="AG162:AG162">OFFSET(M162,,AG$137,,)</f>
        <v>56.6307586655753</v>
      </c>
      <c r="AH162" s="87" t="n">
        <f aca="true" t="array" ref="AH162:AH162">OFFSET(N162,,AH$137,,)</f>
        <v>47.451613322142</v>
      </c>
      <c r="AI162" s="87" t="n">
        <f aca="true" t="array" ref="AI162:AI162">OFFSET(O162,,AI$137,,)</f>
        <v>84.0386062646565</v>
      </c>
      <c r="AJ162" s="87" t="n">
        <f aca="true" t="array" ref="AJ162:AJ162">OFFSET(P162,,AJ$137,,)</f>
        <v>37.1121557276698</v>
      </c>
      <c r="AK162" s="87" t="n">
        <f aca="true" t="array" ref="AK162:AK162">OFFSET(Q162,,AK$137,,)</f>
        <v>51.9286821837296</v>
      </c>
      <c r="AL162" s="13" t="n">
        <f aca="false">AD162</f>
        <v>1500</v>
      </c>
    </row>
    <row r="163" customFormat="false" ht="15" hidden="false" customHeight="false" outlineLevel="0" collapsed="false">
      <c r="J163" s="0" t="n">
        <v>2000</v>
      </c>
      <c r="K163" s="12" t="n">
        <v>51.4498320086762</v>
      </c>
      <c r="L163" s="0" t="n">
        <v>2000</v>
      </c>
      <c r="M163" s="0" t="n">
        <v>70.5880814741017</v>
      </c>
      <c r="N163" s="0" t="n">
        <v>2000</v>
      </c>
      <c r="O163" s="0" t="n">
        <v>44.5485037817902</v>
      </c>
      <c r="P163" s="0" t="n">
        <v>2000</v>
      </c>
      <c r="Q163" s="0" t="n">
        <v>37.6641447742152</v>
      </c>
      <c r="R163" s="0" t="n">
        <v>2000</v>
      </c>
      <c r="S163" s="0" t="n">
        <v>64.8254331931161</v>
      </c>
      <c r="T163" s="0" t="n">
        <v>2000</v>
      </c>
      <c r="U163" s="0" t="n">
        <v>29.909551578361</v>
      </c>
      <c r="V163" s="0" t="n">
        <v>2000</v>
      </c>
      <c r="W163" s="0" t="n">
        <v>40.7429901324209</v>
      </c>
      <c r="AD163" s="0" t="n">
        <v>2000</v>
      </c>
      <c r="AE163" s="87" t="n">
        <f aca="true" t="array" ref="AE163:AE163">OFFSET(K163,,AE$137,,)</f>
        <v>51.4498320086762</v>
      </c>
      <c r="AF163" s="87" t="n">
        <f aca="true" t="array" ref="AF163:AF163">OFFSET(L163,,AF$137,,)</f>
        <v>70.5880814741017</v>
      </c>
      <c r="AG163" s="87" t="n">
        <f aca="true" t="array" ref="AG163:AG163">OFFSET(M163,,AG$137,,)</f>
        <v>44.5485037817902</v>
      </c>
      <c r="AH163" s="87" t="n">
        <f aca="true" t="array" ref="AH163:AH163">OFFSET(N163,,AH$137,,)</f>
        <v>37.6641447742152</v>
      </c>
      <c r="AI163" s="87" t="n">
        <f aca="true" t="array" ref="AI163:AI163">OFFSET(O163,,AI$137,,)</f>
        <v>64.8254331931161</v>
      </c>
      <c r="AJ163" s="87" t="n">
        <f aca="true" t="array" ref="AJ163:AJ163">OFFSET(P163,,AJ$137,,)</f>
        <v>29.909551578361</v>
      </c>
      <c r="AK163" s="87" t="n">
        <f aca="true" t="array" ref="AK163:AK163">OFFSET(Q163,,AK$137,,)</f>
        <v>40.7429901324209</v>
      </c>
      <c r="AL163" s="13" t="n">
        <f aca="false">AD163</f>
        <v>2000</v>
      </c>
    </row>
    <row r="164" customFormat="false" ht="15" hidden="false" customHeight="false" outlineLevel="0" collapsed="false">
      <c r="J164" s="0" t="n">
        <v>2500</v>
      </c>
      <c r="K164" s="12" t="n">
        <v>42.8202134330279</v>
      </c>
      <c r="L164" s="0" t="n">
        <v>2500</v>
      </c>
      <c r="M164" s="0" t="n">
        <v>57.9076479749803</v>
      </c>
      <c r="N164" s="0" t="n">
        <v>2500</v>
      </c>
      <c r="O164" s="0" t="n">
        <v>37.2991508515191</v>
      </c>
      <c r="P164" s="0" t="n">
        <v>2500</v>
      </c>
      <c r="Q164" s="0" t="n">
        <v>31.7916636454591</v>
      </c>
      <c r="R164" s="0" t="n">
        <v>2500</v>
      </c>
      <c r="S164" s="0" t="n">
        <v>53.2975293501918</v>
      </c>
      <c r="T164" s="0" t="n">
        <v>2500</v>
      </c>
      <c r="U164" s="0" t="n">
        <v>25.5879890887758</v>
      </c>
      <c r="V164" s="0" t="n">
        <v>2500</v>
      </c>
      <c r="W164" s="0" t="n">
        <v>34.0315749016356</v>
      </c>
      <c r="AD164" s="0" t="n">
        <v>2500</v>
      </c>
      <c r="AE164" s="87" t="n">
        <f aca="true" t="array" ref="AE164:AE164">OFFSET(K164,,AE$137,,)</f>
        <v>42.8202134330279</v>
      </c>
      <c r="AF164" s="87" t="n">
        <f aca="true" t="array" ref="AF164:AF164">OFFSET(L164,,AF$137,,)</f>
        <v>57.9076479749803</v>
      </c>
      <c r="AG164" s="87" t="n">
        <f aca="true" t="array" ref="AG164:AG164">OFFSET(M164,,AG$137,,)</f>
        <v>37.2991508515191</v>
      </c>
      <c r="AH164" s="87" t="n">
        <f aca="true" t="array" ref="AH164:AH164">OFFSET(N164,,AH$137,,)</f>
        <v>31.7916636454591</v>
      </c>
      <c r="AI164" s="88" t="n">
        <f aca="true" t="array" ref="AI164:AI164">OFFSET(O164,,AI$137,,)</f>
        <v>53.2975293501918</v>
      </c>
      <c r="AJ164" s="88" t="n">
        <f aca="true" t="array" ref="AJ164:AJ164">OFFSET(P164,,AJ$137,,)</f>
        <v>25.5879890887758</v>
      </c>
      <c r="AK164" s="87" t="n">
        <f aca="true" t="array" ref="AK164:AK164">OFFSET(Q164,,AK$137,,)</f>
        <v>34.0315749016356</v>
      </c>
      <c r="AL164" s="13" t="n">
        <f aca="false">AD164</f>
        <v>2500</v>
      </c>
    </row>
    <row r="165" customFormat="false" ht="15" hidden="false" customHeight="false" outlineLevel="0" collapsed="false">
      <c r="J165" s="0" t="n">
        <v>3000</v>
      </c>
      <c r="K165" s="12" t="n">
        <v>37.0671343825957</v>
      </c>
      <c r="L165" s="0" t="n">
        <v>3000</v>
      </c>
      <c r="M165" s="0" t="n">
        <v>49.4540256422327</v>
      </c>
      <c r="N165" s="0" t="n">
        <v>3000</v>
      </c>
      <c r="O165" s="0" t="n">
        <v>32.466248898005</v>
      </c>
      <c r="P165" s="0" t="n">
        <v>3000</v>
      </c>
      <c r="Q165" s="0" t="n">
        <v>27.8766762262884</v>
      </c>
      <c r="R165" s="0" t="n">
        <v>3000</v>
      </c>
      <c r="S165" s="0" t="n">
        <v>45.6122601215756</v>
      </c>
      <c r="T165" s="0" t="n">
        <v>3000</v>
      </c>
      <c r="U165" s="0" t="n">
        <v>22.7069474290523</v>
      </c>
      <c r="V165" s="0" t="n">
        <v>3000</v>
      </c>
      <c r="W165" s="0" t="n">
        <v>29.5572980811121</v>
      </c>
      <c r="AD165" s="0" t="n">
        <v>3000</v>
      </c>
      <c r="AE165" s="87" t="n">
        <f aca="true" t="array" ref="AE165:AE165">OFFSET(K165,,AE$137,,)</f>
        <v>37.0671343825957</v>
      </c>
      <c r="AF165" s="87" t="n">
        <f aca="true" t="array" ref="AF165:AF165">OFFSET(L165,,AF$137,,)</f>
        <v>49.4540256422327</v>
      </c>
      <c r="AG165" s="87" t="n">
        <f aca="true" t="array" ref="AG165:AG165">OFFSET(M165,,AG$137,,)</f>
        <v>32.466248898005</v>
      </c>
      <c r="AH165" s="87" t="n">
        <f aca="true" t="array" ref="AH165:AH165">OFFSET(N165,,AH$137,,)</f>
        <v>27.8766762262884</v>
      </c>
      <c r="AI165" s="87" t="n">
        <f aca="true" t="array" ref="AI165:AI165">OFFSET(O165,,AI$137,,)</f>
        <v>45.6122601215756</v>
      </c>
      <c r="AJ165" s="87" t="n">
        <f aca="true" t="array" ref="AJ165:AJ165">OFFSET(P165,,AJ$137,,)</f>
        <v>22.7069474290523</v>
      </c>
      <c r="AK165" s="87" t="n">
        <f aca="true" t="array" ref="AK165:AK165">OFFSET(Q165,,AK$137,,)</f>
        <v>29.5572980811121</v>
      </c>
      <c r="AL165" s="13" t="n">
        <f aca="false">AD165</f>
        <v>3000</v>
      </c>
    </row>
    <row r="166" customFormat="false" ht="15" hidden="false" customHeight="false" outlineLevel="0" collapsed="false">
      <c r="J166" s="0" t="n">
        <v>3500</v>
      </c>
      <c r="K166" s="12" t="n">
        <v>32.9577922037156</v>
      </c>
      <c r="L166" s="0" t="n">
        <v>3500</v>
      </c>
      <c r="M166" s="0" t="n">
        <v>43.4157239759844</v>
      </c>
      <c r="N166" s="0" t="n">
        <v>3500</v>
      </c>
      <c r="O166" s="0" t="n">
        <v>29.0141760740664</v>
      </c>
      <c r="P166" s="0" t="n">
        <v>3500</v>
      </c>
      <c r="Q166" s="0" t="n">
        <v>25.0802566411664</v>
      </c>
      <c r="R166" s="0" t="n">
        <v>3500</v>
      </c>
      <c r="S166" s="0" t="n">
        <v>40.1227821011354</v>
      </c>
      <c r="T166" s="0" t="n">
        <v>3500</v>
      </c>
      <c r="U166" s="0" t="n">
        <v>20.6490605292498</v>
      </c>
      <c r="V166" s="0" t="n">
        <v>3500</v>
      </c>
      <c r="W166" s="0" t="n">
        <v>26.3613860664525</v>
      </c>
      <c r="AD166" s="0" t="n">
        <v>3500</v>
      </c>
      <c r="AE166" s="87" t="n">
        <f aca="true" t="array" ref="AE166:AE166">OFFSET(K166,,AE$137,,)</f>
        <v>32.9577922037156</v>
      </c>
      <c r="AF166" s="87" t="n">
        <f aca="true" t="array" ref="AF166:AF166">OFFSET(L166,,AF$137,,)</f>
        <v>43.4157239759844</v>
      </c>
      <c r="AG166" s="87" t="n">
        <f aca="true" t="array" ref="AG166:AG166">OFFSET(M166,,AG$137,,)</f>
        <v>29.0141760740664</v>
      </c>
      <c r="AH166" s="87" t="n">
        <f aca="true" t="array" ref="AH166:AH166">OFFSET(N166,,AH$137,,)</f>
        <v>25.0802566411664</v>
      </c>
      <c r="AI166" s="87" t="n">
        <f aca="true" t="array" ref="AI166:AI166">OFFSET(O166,,AI$137,,)</f>
        <v>40.1227821011354</v>
      </c>
      <c r="AJ166" s="87" t="n">
        <f aca="true" t="array" ref="AJ166:AJ166">OFFSET(P166,,AJ$137,,)</f>
        <v>20.6490605292498</v>
      </c>
      <c r="AK166" s="88" t="n">
        <f aca="true" t="array" ref="AK166:AK166">OFFSET(Q166,,AK$137,,)</f>
        <v>26.3613860664525</v>
      </c>
      <c r="AL166" s="13" t="n">
        <f aca="false">AD166</f>
        <v>3500</v>
      </c>
    </row>
    <row r="167" customFormat="false" ht="15" hidden="false" customHeight="false" outlineLevel="0" collapsed="false">
      <c r="J167" s="0" t="n">
        <v>4000</v>
      </c>
      <c r="K167" s="12" t="n">
        <v>29.8757855695555</v>
      </c>
      <c r="L167" s="0" t="n">
        <v>4000</v>
      </c>
      <c r="M167" s="0" t="n">
        <v>38.8869977262982</v>
      </c>
      <c r="N167" s="0" t="n">
        <v>4000</v>
      </c>
      <c r="O167" s="0" t="n">
        <v>26.4251214561125</v>
      </c>
      <c r="P167" s="0" t="n">
        <v>4000</v>
      </c>
      <c r="Q167" s="0" t="n">
        <v>22.982941952325</v>
      </c>
      <c r="R167" s="0" t="n">
        <v>4000</v>
      </c>
      <c r="S167" s="0" t="n">
        <v>36.0056735858054</v>
      </c>
      <c r="T167" s="0" t="n">
        <v>4000</v>
      </c>
      <c r="U167" s="0" t="n">
        <v>19.1056453543979</v>
      </c>
      <c r="V167" s="0" t="n">
        <v>4000</v>
      </c>
      <c r="W167" s="0" t="n">
        <v>23.9644520554577</v>
      </c>
      <c r="AD167" s="0" t="n">
        <v>4000</v>
      </c>
      <c r="AE167" s="87" t="n">
        <f aca="true" t="array" ref="AE167:AE167">OFFSET(K167,,AE$137,,)</f>
        <v>29.8757855695555</v>
      </c>
      <c r="AF167" s="87" t="n">
        <f aca="true" t="array" ref="AF167:AF167">OFFSET(L167,,AF$137,,)</f>
        <v>38.8869977262982</v>
      </c>
      <c r="AG167" s="87" t="n">
        <f aca="true" t="array" ref="AG167:AG167">OFFSET(M167,,AG$137,,)</f>
        <v>26.4251214561125</v>
      </c>
      <c r="AH167" s="87" t="n">
        <f aca="true" t="array" ref="AH167:AH167">OFFSET(N167,,AH$137,,)</f>
        <v>22.982941952325</v>
      </c>
      <c r="AI167" s="87" t="n">
        <f aca="true" t="array" ref="AI167:AI167">OFFSET(O167,,AI$137,,)</f>
        <v>36.0056735858054</v>
      </c>
      <c r="AJ167" s="87" t="n">
        <f aca="true" t="array" ref="AJ167:AJ167">OFFSET(P167,,AJ$137,,)</f>
        <v>19.1056453543979</v>
      </c>
      <c r="AK167" s="87" t="n">
        <f aca="true" t="array" ref="AK167:AK167">OFFSET(Q167,,AK$137,,)</f>
        <v>23.9644520554577</v>
      </c>
      <c r="AL167" s="13" t="n">
        <f aca="false">AD167</f>
        <v>4000</v>
      </c>
    </row>
    <row r="168" customFormat="false" ht="15" hidden="false" customHeight="false" outlineLevel="0" collapsed="false">
      <c r="J168" s="0" t="n">
        <v>4500</v>
      </c>
      <c r="K168" s="12" t="n">
        <v>27.4786692985421</v>
      </c>
      <c r="L168" s="0" t="n">
        <v>4500</v>
      </c>
      <c r="M168" s="0" t="n">
        <v>35.3646550876533</v>
      </c>
      <c r="N168" s="0" t="n">
        <v>4500</v>
      </c>
      <c r="O168" s="0" t="n">
        <v>24.411412308815</v>
      </c>
      <c r="P168" s="0" t="n">
        <v>4500</v>
      </c>
      <c r="Q168" s="0" t="n">
        <v>21.3516971943372</v>
      </c>
      <c r="R168" s="0" t="n">
        <v>4500</v>
      </c>
      <c r="S168" s="0" t="n">
        <v>32.8034780738819</v>
      </c>
      <c r="T168" s="0" t="n">
        <v>4500</v>
      </c>
      <c r="U168" s="0" t="n">
        <v>17.9052113295131</v>
      </c>
      <c r="V168" s="0" t="n">
        <v>4500</v>
      </c>
      <c r="W168" s="0" t="n">
        <v>22.1001700469063</v>
      </c>
      <c r="AD168" s="0" t="n">
        <v>4500</v>
      </c>
      <c r="AE168" s="87" t="n">
        <f aca="true" t="array" ref="AE168:AE168">OFFSET(K168,,AE$137,,)</f>
        <v>27.4786692985421</v>
      </c>
      <c r="AF168" s="87" t="n">
        <f aca="true" t="array" ref="AF168:AF168">OFFSET(L168,,AF$137,,)</f>
        <v>35.3646550876533</v>
      </c>
      <c r="AG168" s="87" t="n">
        <f aca="true" t="array" ref="AG168:AG168">OFFSET(M168,,AG$137,,)</f>
        <v>24.411412308815</v>
      </c>
      <c r="AH168" s="87" t="n">
        <f aca="true" t="array" ref="AH168:AH168">OFFSET(N168,,AH$137,,)</f>
        <v>21.3516971943372</v>
      </c>
      <c r="AI168" s="87" t="n">
        <f aca="true" t="array" ref="AI168:AI168">OFFSET(O168,,AI$137,,)</f>
        <v>32.8034780738819</v>
      </c>
      <c r="AJ168" s="87" t="n">
        <f aca="true" t="array" ref="AJ168:AJ168">OFFSET(P168,,AJ$137,,)</f>
        <v>17.9052113295131</v>
      </c>
      <c r="AK168" s="87" t="n">
        <f aca="true" t="array" ref="AK168:AK168">OFFSET(Q168,,AK$137,,)</f>
        <v>22.1001700469063</v>
      </c>
      <c r="AL168" s="13" t="n">
        <f aca="false">AD168</f>
        <v>4500</v>
      </c>
    </row>
    <row r="169" customFormat="false" ht="15" hidden="false" customHeight="false" outlineLevel="0" collapsed="false">
      <c r="J169" s="0" t="n">
        <v>5000</v>
      </c>
      <c r="K169" s="12" t="n">
        <v>25.5609762817313</v>
      </c>
      <c r="L169" s="0" t="n">
        <v>5000</v>
      </c>
      <c r="M169" s="0" t="n">
        <v>32.5467809767374</v>
      </c>
      <c r="N169" s="0" t="n">
        <v>5000</v>
      </c>
      <c r="O169" s="0" t="n">
        <v>22.8004449909769</v>
      </c>
      <c r="P169" s="0" t="n">
        <v>5000</v>
      </c>
      <c r="Q169" s="0" t="n">
        <v>20.0467013879469</v>
      </c>
      <c r="R169" s="0" t="n">
        <v>5000</v>
      </c>
      <c r="S169" s="0" t="n">
        <v>30.2417216643432</v>
      </c>
      <c r="T169" s="0" t="n">
        <v>5000</v>
      </c>
      <c r="U169" s="0" t="n">
        <v>16.9448641096053</v>
      </c>
      <c r="V169" s="0" t="n">
        <v>5000</v>
      </c>
      <c r="W169" s="0" t="n">
        <v>20.6087444400651</v>
      </c>
      <c r="AD169" s="0" t="n">
        <v>5000</v>
      </c>
      <c r="AE169" s="87" t="n">
        <f aca="true" t="array" ref="AE169:AE169">OFFSET(K169,,AE$137,,)</f>
        <v>25.5609762817313</v>
      </c>
      <c r="AF169" s="87" t="n">
        <f aca="true" t="array" ref="AF169:AF169">OFFSET(L169,,AF$137,,)</f>
        <v>32.5467809767374</v>
      </c>
      <c r="AG169" s="87" t="n">
        <f aca="true" t="array" ref="AG169:AG169">OFFSET(M169,,AG$137,,)</f>
        <v>22.8004449909769</v>
      </c>
      <c r="AH169" s="87" t="n">
        <f aca="true" t="array" ref="AH169:AH169">OFFSET(N169,,AH$137,,)</f>
        <v>20.0467013879469</v>
      </c>
      <c r="AI169" s="87" t="n">
        <f aca="true" t="array" ref="AI169:AI169">OFFSET(O169,,AI$137,,)</f>
        <v>30.2417216643432</v>
      </c>
      <c r="AJ169" s="87" t="n">
        <f aca="true" t="array" ref="AJ169:AJ169">OFFSET(P169,,AJ$137,,)</f>
        <v>16.9448641096053</v>
      </c>
      <c r="AK169" s="87" t="n">
        <f aca="true" t="array" ref="AK169:AK169">OFFSET(Q169,,AK$137,,)</f>
        <v>20.6087444400651</v>
      </c>
      <c r="AL169" s="13" t="n">
        <f aca="false">AD169</f>
        <v>5000</v>
      </c>
    </row>
    <row r="170" customFormat="false" ht="15" hidden="false" customHeight="false" outlineLevel="0" collapsed="false">
      <c r="J170" s="0" t="n">
        <v>5500</v>
      </c>
      <c r="K170" s="12" t="n">
        <v>23.9919547225226</v>
      </c>
      <c r="L170" s="0" t="n">
        <v>5500</v>
      </c>
      <c r="M170" s="0" t="n">
        <v>30.2412476132608</v>
      </c>
      <c r="N170" s="0" t="n">
        <v>5500</v>
      </c>
      <c r="O170" s="0" t="n">
        <v>21.4823808218367</v>
      </c>
      <c r="P170" s="0" t="n">
        <v>5500</v>
      </c>
      <c r="Q170" s="0" t="n">
        <v>18.9789775463549</v>
      </c>
      <c r="R170" s="0" t="n">
        <v>5500</v>
      </c>
      <c r="S170" s="0" t="n">
        <v>28.1457391474479</v>
      </c>
      <c r="T170" s="0" t="n">
        <v>5500</v>
      </c>
      <c r="U170" s="0" t="n">
        <v>16.1591254751352</v>
      </c>
      <c r="V170" s="0" t="n">
        <v>5500</v>
      </c>
      <c r="W170" s="0" t="n">
        <v>19.3884871253769</v>
      </c>
      <c r="AD170" s="0" t="n">
        <v>5500</v>
      </c>
      <c r="AE170" s="87" t="n">
        <f aca="true" t="array" ref="AE170:AE170">OFFSET(K170,,AE$137,,)</f>
        <v>23.9919547225226</v>
      </c>
      <c r="AF170" s="87" t="n">
        <f aca="true" t="array" ref="AF170:AF170">OFFSET(L170,,AF$137,,)</f>
        <v>30.2412476132608</v>
      </c>
      <c r="AG170" s="87" t="n">
        <f aca="true" t="array" ref="AG170:AG170">OFFSET(M170,,AG$137,,)</f>
        <v>21.4823808218367</v>
      </c>
      <c r="AH170" s="87" t="n">
        <f aca="true" t="array" ref="AH170:AH170">OFFSET(N170,,AH$137,,)</f>
        <v>18.9789775463549</v>
      </c>
      <c r="AI170" s="87" t="n">
        <f aca="true" t="array" ref="AI170:AI170">OFFSET(O170,,AI$137,,)</f>
        <v>28.1457391474479</v>
      </c>
      <c r="AJ170" s="87" t="n">
        <f aca="true" t="array" ref="AJ170:AJ170">OFFSET(P170,,AJ$137,,)</f>
        <v>16.1591254751352</v>
      </c>
      <c r="AK170" s="87" t="n">
        <f aca="true" t="array" ref="AK170:AK170">OFFSET(Q170,,AK$137,,)</f>
        <v>19.3884871253769</v>
      </c>
    </row>
    <row r="171" customFormat="false" ht="15" hidden="false" customHeight="false" outlineLevel="0" collapsed="false">
      <c r="J171" s="0" t="n">
        <v>6000</v>
      </c>
      <c r="K171" s="12" t="n">
        <v>22.6844367565153</v>
      </c>
      <c r="L171" s="0" t="n">
        <v>6000</v>
      </c>
      <c r="M171" s="0" t="n">
        <v>28.3199698103636</v>
      </c>
      <c r="N171" s="0" t="n">
        <v>6000</v>
      </c>
      <c r="O171" s="0" t="n">
        <v>20.3839940142199</v>
      </c>
      <c r="P171" s="0" t="n">
        <v>6000</v>
      </c>
      <c r="Q171" s="0" t="n">
        <v>18.0892076783616</v>
      </c>
      <c r="R171" s="0" t="n">
        <v>6000</v>
      </c>
      <c r="S171" s="0" t="n">
        <v>26.3990870500351</v>
      </c>
      <c r="T171" s="0" t="n">
        <v>6000</v>
      </c>
      <c r="U171" s="0" t="n">
        <v>15.5043432797435</v>
      </c>
      <c r="V171" s="0" t="n">
        <v>6000</v>
      </c>
      <c r="W171" s="0" t="n">
        <v>18.3716060298034</v>
      </c>
      <c r="AD171" s="0" t="n">
        <v>6000</v>
      </c>
      <c r="AE171" s="87" t="n">
        <f aca="true" t="array" ref="AE171:AE171">OFFSET(K171,,AE$137,,)</f>
        <v>22.6844367565153</v>
      </c>
      <c r="AF171" s="87" t="n">
        <f aca="true" t="array" ref="AF171:AF171">OFFSET(L171,,AF$137,,)</f>
        <v>28.3199698103636</v>
      </c>
      <c r="AG171" s="87" t="n">
        <f aca="true" t="array" ref="AG171:AG171">OFFSET(M171,,AG$137,,)</f>
        <v>20.3839940142199</v>
      </c>
      <c r="AH171" s="87" t="n">
        <f aca="true" t="array" ref="AH171:AH171">OFFSET(N171,,AH$137,,)</f>
        <v>18.0892076783616</v>
      </c>
      <c r="AI171" s="87" t="n">
        <f aca="true" t="array" ref="AI171:AI171">OFFSET(O171,,AI$137,,)</f>
        <v>26.3990870500351</v>
      </c>
      <c r="AJ171" s="87" t="n">
        <f aca="true" t="array" ref="AJ171:AJ171">OFFSET(P171,,AJ$137,,)</f>
        <v>15.5043432797435</v>
      </c>
      <c r="AK171" s="87" t="n">
        <f aca="true" t="array" ref="AK171:AK171">OFFSET(Q171,,AK$137,,)</f>
        <v>18.3716060298034</v>
      </c>
    </row>
    <row r="172" customFormat="false" ht="15" hidden="false" customHeight="false" outlineLevel="0" collapsed="false">
      <c r="J172" s="0" t="n">
        <v>6500</v>
      </c>
      <c r="K172" s="12" t="n">
        <v>21.5780754006629</v>
      </c>
      <c r="L172" s="0" t="n">
        <v>6500</v>
      </c>
      <c r="M172" s="0" t="n">
        <v>26.6942732079122</v>
      </c>
      <c r="N172" s="0" t="n">
        <v>6500</v>
      </c>
      <c r="O172" s="0" t="n">
        <v>19.4545897923903</v>
      </c>
      <c r="P172" s="0" t="n">
        <v>6500</v>
      </c>
      <c r="Q172" s="0" t="n">
        <v>17.3363254823672</v>
      </c>
      <c r="R172" s="0" t="n">
        <v>6500</v>
      </c>
      <c r="S172" s="0" t="n">
        <v>24.9211506599166</v>
      </c>
      <c r="T172" s="0" t="n">
        <v>6500</v>
      </c>
      <c r="U172" s="0" t="n">
        <v>14.9502968067198</v>
      </c>
      <c r="V172" s="0" t="n">
        <v>6500</v>
      </c>
      <c r="W172" s="0" t="n">
        <v>17.5111681797027</v>
      </c>
      <c r="AD172" s="0" t="n">
        <v>6500</v>
      </c>
      <c r="AE172" s="87" t="n">
        <f aca="true" t="array" ref="AE172:AE172">OFFSET(K172,,AE$137,,)</f>
        <v>21.5780754006629</v>
      </c>
      <c r="AF172" s="87" t="n">
        <f aca="true" t="array" ref="AF172:AF172">OFFSET(L172,,AF$137,,)</f>
        <v>26.6942732079122</v>
      </c>
      <c r="AG172" s="87" t="n">
        <f aca="true" t="array" ref="AG172:AG172">OFFSET(M172,,AG$137,,)</f>
        <v>19.4545897923903</v>
      </c>
      <c r="AH172" s="87" t="n">
        <f aca="true" t="array" ref="AH172:AH172">OFFSET(N172,,AH$137,,)</f>
        <v>17.3363254823672</v>
      </c>
      <c r="AI172" s="87" t="n">
        <f aca="true" t="array" ref="AI172:AI172">OFFSET(O172,,AI$137,,)</f>
        <v>24.9211506599166</v>
      </c>
      <c r="AJ172" s="87" t="n">
        <f aca="true" t="array" ref="AJ172:AJ172">OFFSET(P172,,AJ$137,,)</f>
        <v>14.9502968067198</v>
      </c>
      <c r="AK172" s="87" t="n">
        <f aca="true" t="array" ref="AK172:AK172">OFFSET(Q172,,AK$137,,)</f>
        <v>17.5111681797027</v>
      </c>
    </row>
    <row r="173" customFormat="false" ht="15" hidden="false" customHeight="false" outlineLevel="0" collapsed="false">
      <c r="J173" s="0" t="n">
        <v>7000</v>
      </c>
      <c r="K173" s="12" t="n">
        <v>20.6297656670752</v>
      </c>
      <c r="L173" s="0" t="n">
        <v>7000</v>
      </c>
      <c r="M173" s="0" t="n">
        <v>25.3008189772395</v>
      </c>
      <c r="N173" s="0" t="n">
        <v>7000</v>
      </c>
      <c r="O173" s="0" t="n">
        <v>18.6579576022506</v>
      </c>
      <c r="P173" s="0" t="n">
        <v>7000</v>
      </c>
      <c r="Q173" s="0" t="n">
        <v>16.6909978858006</v>
      </c>
      <c r="R173" s="0" t="n">
        <v>7000</v>
      </c>
      <c r="S173" s="0" t="n">
        <v>23.654348039815</v>
      </c>
      <c r="T173" s="0" t="n">
        <v>7000</v>
      </c>
      <c r="U173" s="0" t="n">
        <v>14.4753998298423</v>
      </c>
      <c r="V173" s="0" t="n">
        <v>7000</v>
      </c>
      <c r="W173" s="0" t="n">
        <v>16.7736500224735</v>
      </c>
      <c r="AD173" s="0" t="n">
        <v>7000</v>
      </c>
      <c r="AE173" s="87" t="n">
        <f aca="true" t="array" ref="AE173:AE173">OFFSET(K173,,AE$137,,)</f>
        <v>20.6297656670752</v>
      </c>
      <c r="AF173" s="87" t="n">
        <f aca="true" t="array" ref="AF173:AF173">OFFSET(L173,,AF$137,,)</f>
        <v>25.3008189772395</v>
      </c>
      <c r="AG173" s="87" t="n">
        <f aca="true" t="array" ref="AG173:AG173">OFFSET(M173,,AG$137,,)</f>
        <v>18.6579576022506</v>
      </c>
      <c r="AH173" s="87" t="n">
        <f aca="true" t="array" ref="AH173:AH173">OFFSET(N173,,AH$137,,)</f>
        <v>16.6909978858006</v>
      </c>
      <c r="AI173" s="87" t="n">
        <f aca="true" t="array" ref="AI173:AI173">OFFSET(O173,,AI$137,,)</f>
        <v>23.654348039815</v>
      </c>
      <c r="AJ173" s="87" t="n">
        <f aca="true" t="array" ref="AJ173:AJ173">OFFSET(P173,,AJ$137,,)</f>
        <v>14.4753998298423</v>
      </c>
      <c r="AK173" s="87" t="n">
        <f aca="true" t="array" ref="AK173:AK173">OFFSET(Q173,,AK$137,,)</f>
        <v>16.7736500224735</v>
      </c>
    </row>
    <row r="174" customFormat="false" ht="15" hidden="false" customHeight="false" outlineLevel="0" collapsed="false">
      <c r="J174" s="0" t="n">
        <v>7500</v>
      </c>
      <c r="K174" s="12" t="n">
        <v>20.123134439542</v>
      </c>
      <c r="L174" s="0" t="n">
        <v>7500</v>
      </c>
      <c r="M174" s="0" t="n">
        <v>24.5563708266061</v>
      </c>
      <c r="N174" s="0" t="n">
        <v>7500</v>
      </c>
      <c r="O174" s="0" t="n">
        <v>18.2323595828609</v>
      </c>
      <c r="P174" s="0" t="n">
        <v>7500</v>
      </c>
      <c r="Q174" s="0" t="n">
        <v>16.3462338273609</v>
      </c>
      <c r="R174" s="0" t="n">
        <v>7500</v>
      </c>
      <c r="S174" s="0" t="n">
        <v>22.9775630783909</v>
      </c>
      <c r="T174" s="0" t="n">
        <v>7500</v>
      </c>
      <c r="U174" s="0" t="n">
        <v>14.221687746305</v>
      </c>
      <c r="V174" s="0" t="n">
        <v>7500</v>
      </c>
      <c r="W174" s="0" t="n">
        <v>16.379633472721</v>
      </c>
      <c r="AD174" s="0" t="n">
        <v>7500</v>
      </c>
      <c r="AE174" s="87" t="n">
        <f aca="true" t="array" ref="AE174:AE174">OFFSET(K174,,AE$137,,)</f>
        <v>20.123134439542</v>
      </c>
      <c r="AF174" s="87" t="n">
        <f aca="true" t="array" ref="AF174:AF174">OFFSET(L174,,AF$137,,)</f>
        <v>24.5563708266061</v>
      </c>
      <c r="AG174" s="87" t="n">
        <f aca="true" t="array" ref="AG174:AG174">OFFSET(M174,,AG$137,,)</f>
        <v>18.2323595828609</v>
      </c>
      <c r="AH174" s="87" t="n">
        <f aca="true" t="array" ref="AH174:AH174">OFFSET(N174,,AH$137,,)</f>
        <v>16.3462338273609</v>
      </c>
      <c r="AI174" s="87" t="n">
        <f aca="true" t="array" ref="AI174:AI174">OFFSET(O174,,AI$137,,)</f>
        <v>22.9775630783909</v>
      </c>
      <c r="AJ174" s="87" t="n">
        <f aca="true" t="array" ref="AJ174:AJ174">OFFSET(P174,,AJ$137,,)</f>
        <v>14.221687746305</v>
      </c>
      <c r="AK174" s="87" t="n">
        <f aca="true" t="array" ref="AK174:AK174">OFFSET(Q174,,AK$137,,)</f>
        <v>16.379633472721</v>
      </c>
    </row>
    <row r="175" customFormat="false" ht="15" hidden="false" customHeight="false" outlineLevel="0" collapsed="false">
      <c r="J175" s="0" t="n">
        <v>8000</v>
      </c>
      <c r="K175" s="12" t="n">
        <v>20.123134439542</v>
      </c>
      <c r="L175" s="0" t="n">
        <v>8000</v>
      </c>
      <c r="M175" s="0" t="n">
        <v>24.5563708266061</v>
      </c>
      <c r="N175" s="0" t="n">
        <v>8000</v>
      </c>
      <c r="O175" s="0" t="n">
        <v>18.2323595828609</v>
      </c>
      <c r="P175" s="0" t="n">
        <v>8000</v>
      </c>
      <c r="Q175" s="0" t="n">
        <v>16.3462338273609</v>
      </c>
      <c r="R175" s="0" t="n">
        <v>8000</v>
      </c>
      <c r="S175" s="0" t="n">
        <v>22.9775630783909</v>
      </c>
      <c r="T175" s="0" t="n">
        <v>8000</v>
      </c>
      <c r="U175" s="0" t="n">
        <v>14.221687746305</v>
      </c>
      <c r="V175" s="0" t="n">
        <v>8000</v>
      </c>
      <c r="W175" s="0" t="n">
        <v>16.379633472721</v>
      </c>
      <c r="AD175" s="0" t="n">
        <v>8000</v>
      </c>
      <c r="AE175" s="87" t="n">
        <f aca="true" t="array" ref="AE175:AE175">OFFSET(K175,,AE$137,,)</f>
        <v>20.123134439542</v>
      </c>
      <c r="AF175" s="87" t="n">
        <f aca="true" t="array" ref="AF175:AF175">OFFSET(L175,,AF$137,,)</f>
        <v>24.5563708266061</v>
      </c>
      <c r="AG175" s="87" t="n">
        <f aca="true" t="array" ref="AG175:AG175">OFFSET(M175,,AG$137,,)</f>
        <v>18.2323595828609</v>
      </c>
      <c r="AH175" s="87" t="n">
        <f aca="true" t="array" ref="AH175:AH175">OFFSET(N175,,AH$137,,)</f>
        <v>16.3462338273609</v>
      </c>
      <c r="AI175" s="87" t="n">
        <f aca="true" t="array" ref="AI175:AI175">OFFSET(O175,,AI$137,,)</f>
        <v>22.9775630783909</v>
      </c>
      <c r="AJ175" s="87" t="n">
        <f aca="true" t="array" ref="AJ175:AJ175">OFFSET(P175,,AJ$137,,)</f>
        <v>14.221687746305</v>
      </c>
      <c r="AK175" s="87" t="n">
        <f aca="true" t="array" ref="AK175:AK175">OFFSET(Q175,,AK$137,,)</f>
        <v>16.379633472721</v>
      </c>
    </row>
    <row r="176" customFormat="false" ht="15" hidden="false" customHeight="false" outlineLevel="0" collapsed="false">
      <c r="J176" s="0" t="n">
        <v>8500</v>
      </c>
      <c r="K176" s="12" t="n">
        <v>20.123134439542</v>
      </c>
      <c r="L176" s="0" t="n">
        <v>8500</v>
      </c>
      <c r="M176" s="0" t="n">
        <v>24.5563708266061</v>
      </c>
      <c r="N176" s="0" t="n">
        <v>8500</v>
      </c>
      <c r="O176" s="0" t="n">
        <v>18.2323595828609</v>
      </c>
      <c r="P176" s="0" t="n">
        <v>8500</v>
      </c>
      <c r="Q176" s="0" t="n">
        <v>16.3462338273609</v>
      </c>
      <c r="R176" s="0" t="n">
        <v>8500</v>
      </c>
      <c r="S176" s="0" t="n">
        <v>22.9775630783909</v>
      </c>
      <c r="T176" s="0" t="n">
        <v>8500</v>
      </c>
      <c r="U176" s="0" t="n">
        <v>14.221687746305</v>
      </c>
      <c r="V176" s="0" t="n">
        <v>8500</v>
      </c>
      <c r="W176" s="0" t="n">
        <v>16.379633472721</v>
      </c>
      <c r="AD176" s="0" t="n">
        <v>8500</v>
      </c>
      <c r="AE176" s="87" t="n">
        <f aca="true" t="array" ref="AE176:AE176">OFFSET(K176,,AE$137,,)</f>
        <v>20.123134439542</v>
      </c>
      <c r="AF176" s="87" t="n">
        <f aca="true" t="array" ref="AF176:AF176">OFFSET(L176,,AF$137,,)</f>
        <v>24.5563708266061</v>
      </c>
      <c r="AG176" s="87" t="n">
        <f aca="true" t="array" ref="AG176:AG176">OFFSET(M176,,AG$137,,)</f>
        <v>18.2323595828609</v>
      </c>
      <c r="AH176" s="87" t="n">
        <f aca="true" t="array" ref="AH176:AH176">OFFSET(N176,,AH$137,,)</f>
        <v>16.3462338273609</v>
      </c>
      <c r="AI176" s="87" t="n">
        <f aca="true" t="array" ref="AI176:AI176">OFFSET(O176,,AI$137,,)</f>
        <v>22.9775630783909</v>
      </c>
      <c r="AJ176" s="87" t="n">
        <f aca="true" t="array" ref="AJ176:AJ176">OFFSET(P176,,AJ$137,,)</f>
        <v>14.221687746305</v>
      </c>
      <c r="AK176" s="87" t="n">
        <f aca="true" t="array" ref="AK176:AK176">OFFSET(Q176,,AK$137,,)</f>
        <v>16.379633472721</v>
      </c>
    </row>
    <row r="177" customFormat="false" ht="15" hidden="false" customHeight="false" outlineLevel="0" collapsed="false">
      <c r="J177" s="0" t="n">
        <v>9000</v>
      </c>
      <c r="K177" s="12" t="n">
        <v>20.123134439542</v>
      </c>
      <c r="L177" s="0" t="n">
        <v>9000</v>
      </c>
      <c r="M177" s="0" t="n">
        <v>24.5563708266061</v>
      </c>
      <c r="N177" s="0" t="n">
        <v>9000</v>
      </c>
      <c r="O177" s="0" t="n">
        <v>18.2323595828609</v>
      </c>
      <c r="P177" s="0" t="n">
        <v>9000</v>
      </c>
      <c r="Q177" s="0" t="n">
        <v>16.3462338273609</v>
      </c>
      <c r="R177" s="0" t="n">
        <v>9000</v>
      </c>
      <c r="S177" s="0" t="n">
        <v>22.9775630783909</v>
      </c>
      <c r="T177" s="0" t="n">
        <v>9000</v>
      </c>
      <c r="U177" s="0" t="n">
        <v>14.221687746305</v>
      </c>
      <c r="V177" s="0" t="n">
        <v>9000</v>
      </c>
      <c r="W177" s="0" t="n">
        <v>16.379633472721</v>
      </c>
      <c r="AD177" s="0" t="n">
        <v>9000</v>
      </c>
      <c r="AE177" s="87" t="n">
        <f aca="true" t="array" ref="AE177:AE177">OFFSET(K177,,AE$137,,)</f>
        <v>20.123134439542</v>
      </c>
      <c r="AF177" s="87" t="n">
        <f aca="true" t="array" ref="AF177:AF177">OFFSET(L177,,AF$137,,)</f>
        <v>24.5563708266061</v>
      </c>
      <c r="AG177" s="87" t="n">
        <f aca="true" t="array" ref="AG177:AG177">OFFSET(M177,,AG$137,,)</f>
        <v>18.2323595828609</v>
      </c>
      <c r="AH177" s="87" t="n">
        <f aca="true" t="array" ref="AH177:AH177">OFFSET(N177,,AH$137,,)</f>
        <v>16.3462338273609</v>
      </c>
      <c r="AI177" s="87" t="n">
        <f aca="true" t="array" ref="AI177:AI177">OFFSET(O177,,AI$137,,)</f>
        <v>22.9775630783909</v>
      </c>
      <c r="AJ177" s="87" t="n">
        <f aca="true" t="array" ref="AJ177:AJ177">OFFSET(P177,,AJ$137,,)</f>
        <v>14.221687746305</v>
      </c>
      <c r="AK177" s="87" t="n">
        <f aca="true" t="array" ref="AK177:AK177">OFFSET(Q177,,AK$137,,)</f>
        <v>16.379633472721</v>
      </c>
    </row>
    <row r="178" customFormat="false" ht="15" hidden="false" customHeight="false" outlineLevel="0" collapsed="false">
      <c r="J178" s="0" t="n">
        <v>9500</v>
      </c>
      <c r="K178" s="12" t="n">
        <v>20.123134439542</v>
      </c>
      <c r="L178" s="0" t="n">
        <v>9500</v>
      </c>
      <c r="M178" s="0" t="n">
        <v>24.5563708266061</v>
      </c>
      <c r="N178" s="0" t="n">
        <v>9500</v>
      </c>
      <c r="O178" s="0" t="n">
        <v>18.2323595828609</v>
      </c>
      <c r="P178" s="0" t="n">
        <v>9500</v>
      </c>
      <c r="Q178" s="0" t="n">
        <v>16.3462338273609</v>
      </c>
      <c r="R178" s="0" t="n">
        <v>9500</v>
      </c>
      <c r="S178" s="0" t="n">
        <v>22.9775630783909</v>
      </c>
      <c r="T178" s="0" t="n">
        <v>9500</v>
      </c>
      <c r="U178" s="0" t="n">
        <v>14.221687746305</v>
      </c>
      <c r="V178" s="0" t="n">
        <v>9500</v>
      </c>
      <c r="W178" s="0" t="n">
        <v>16.379633472721</v>
      </c>
      <c r="AD178" s="0" t="n">
        <v>9500</v>
      </c>
      <c r="AE178" s="87" t="n">
        <f aca="true" t="array" ref="AE178:AE178">OFFSET(K178,,AE$137,,)</f>
        <v>20.123134439542</v>
      </c>
      <c r="AF178" s="87" t="n">
        <f aca="true" t="array" ref="AF178:AF178">OFFSET(L178,,AF$137,,)</f>
        <v>24.5563708266061</v>
      </c>
      <c r="AG178" s="87" t="n">
        <f aca="true" t="array" ref="AG178:AG178">OFFSET(M178,,AG$137,,)</f>
        <v>18.2323595828609</v>
      </c>
      <c r="AH178" s="87" t="n">
        <f aca="true" t="array" ref="AH178:AH178">OFFSET(N178,,AH$137,,)</f>
        <v>16.3462338273609</v>
      </c>
      <c r="AI178" s="87" t="n">
        <f aca="true" t="array" ref="AI178:AI178">OFFSET(O178,,AI$137,,)</f>
        <v>22.9775630783909</v>
      </c>
      <c r="AJ178" s="87" t="n">
        <f aca="true" t="array" ref="AJ178:AJ178">OFFSET(P178,,AJ$137,,)</f>
        <v>14.221687746305</v>
      </c>
      <c r="AK178" s="87" t="n">
        <f aca="true" t="array" ref="AK178:AK178">OFFSET(Q178,,AK$137,,)</f>
        <v>16.379633472721</v>
      </c>
    </row>
    <row r="179" customFormat="false" ht="15" hidden="false" customHeight="false" outlineLevel="0" collapsed="false">
      <c r="J179" s="0" t="n">
        <v>10000</v>
      </c>
      <c r="K179" s="12" t="n">
        <v>20.123134439542</v>
      </c>
      <c r="L179" s="0" t="n">
        <v>10000</v>
      </c>
      <c r="M179" s="0" t="n">
        <v>24.5563708266061</v>
      </c>
      <c r="N179" s="0" t="n">
        <v>10000</v>
      </c>
      <c r="O179" s="0" t="n">
        <v>18.2323595828609</v>
      </c>
      <c r="P179" s="0" t="n">
        <v>10000</v>
      </c>
      <c r="Q179" s="0" t="n">
        <v>16.3462338273609</v>
      </c>
      <c r="R179" s="0" t="n">
        <v>10000</v>
      </c>
      <c r="S179" s="0" t="n">
        <v>22.9775630783909</v>
      </c>
      <c r="T179" s="0" t="n">
        <v>10000</v>
      </c>
      <c r="U179" s="0" t="n">
        <v>14.221687746305</v>
      </c>
      <c r="V179" s="0" t="n">
        <v>10000</v>
      </c>
      <c r="W179" s="0" t="n">
        <v>16.379633472721</v>
      </c>
      <c r="AD179" s="0" t="n">
        <v>10000</v>
      </c>
      <c r="AE179" s="87" t="n">
        <f aca="true" t="array" ref="AE179:AE179">OFFSET(K179,,AE$137,,)</f>
        <v>20.123134439542</v>
      </c>
      <c r="AF179" s="87" t="n">
        <f aca="true" t="array" ref="AF179:AF179">OFFSET(L179,,AF$137,,)</f>
        <v>24.5563708266061</v>
      </c>
      <c r="AG179" s="87" t="n">
        <f aca="true" t="array" ref="AG179:AG179">OFFSET(M179,,AG$137,,)</f>
        <v>18.2323595828609</v>
      </c>
      <c r="AH179" s="87" t="n">
        <f aca="true" t="array" ref="AH179:AH179">OFFSET(N179,,AH$137,,)</f>
        <v>16.3462338273609</v>
      </c>
      <c r="AI179" s="87" t="n">
        <f aca="true" t="array" ref="AI179:AI179">OFFSET(O179,,AI$137,,)</f>
        <v>22.9775630783909</v>
      </c>
      <c r="AJ179" s="87" t="n">
        <f aca="true" t="array" ref="AJ179:AJ179">OFFSET(P179,,AJ$137,,)</f>
        <v>14.221687746305</v>
      </c>
      <c r="AK179" s="87" t="n">
        <f aca="true" t="array" ref="AK179:AK179">OFFSET(Q179,,AK$137,,)</f>
        <v>16.379633472721</v>
      </c>
    </row>
    <row r="180" customFormat="false" ht="15" hidden="false" customHeight="false" outlineLevel="0" collapsed="false">
      <c r="K180" s="12"/>
    </row>
    <row r="181" customFormat="false" ht="15" hidden="false" customHeight="false" outlineLevel="0" collapsed="false">
      <c r="J181" s="0" t="str">
        <f aca="false">L134</f>
        <v>Htox</v>
      </c>
      <c r="K181" s="0" t="str">
        <f aca="false">K159</f>
        <v>NaNMC</v>
      </c>
      <c r="M181" s="0" t="str">
        <f aca="false">M159</f>
        <v>NaMVP</v>
      </c>
      <c r="O181" s="0" t="str">
        <f aca="false">O159</f>
        <v>NaMMO</v>
      </c>
      <c r="Q181" s="0" t="str">
        <f aca="false">Q159</f>
        <v>NaNMMT</v>
      </c>
      <c r="S181" s="0" t="str">
        <f aca="false">S159</f>
        <v>NaPBA</v>
      </c>
      <c r="U181" s="0" t="str">
        <f aca="false">U159</f>
        <v>LiNMC</v>
      </c>
      <c r="W181" s="0" t="str">
        <f aca="false">W159</f>
        <v>LiFP</v>
      </c>
      <c r="AE181" s="0" t="n">
        <v>0</v>
      </c>
      <c r="AF181" s="0" t="n">
        <v>1</v>
      </c>
      <c r="AG181" s="0" t="n">
        <v>2</v>
      </c>
      <c r="AH181" s="0" t="n">
        <v>3</v>
      </c>
      <c r="AI181" s="0" t="n">
        <v>4</v>
      </c>
      <c r="AJ181" s="0" t="n">
        <v>5</v>
      </c>
      <c r="AK181" s="0" t="n">
        <v>6</v>
      </c>
    </row>
    <row r="182" customFormat="false" ht="15" hidden="false" customHeight="false" outlineLevel="0" collapsed="false">
      <c r="J182" s="70" t="n">
        <f aca="false" t="array" ref="J182:J182">INDEX(L126:L131,MATCH($L$134,$K$126:$K$131,0))</f>
        <v>0.0225695819035797</v>
      </c>
      <c r="K182" s="70" t="n">
        <v>10</v>
      </c>
      <c r="L182" s="70" t="n">
        <f aca="false" t="array" ref="L182:L182">INDEX(M126:M131,MATCH($L$134,$K$126:$K$131,0))</f>
        <v>0.0449634173180921</v>
      </c>
      <c r="M182" s="70" t="n">
        <v>10</v>
      </c>
      <c r="N182" s="70" t="n">
        <f aca="false" t="array" ref="N182:N182">INDEX(N126:N131,MATCH($L$134,$K$126:$K$131,0))</f>
        <v>0.0138611842919749</v>
      </c>
      <c r="O182" s="70" t="n">
        <v>10</v>
      </c>
      <c r="P182" s="70" t="n">
        <f aca="false" t="array" ref="P182:P182">INDEX(O126:O131,MATCH($L$134,$K$126:$K$131,0))</f>
        <v>0.0138054411317747</v>
      </c>
      <c r="Q182" s="70" t="n">
        <v>10</v>
      </c>
      <c r="R182" s="70" t="n">
        <f aca="false" t="array" ref="R182:R182">INDEX(P126:P131,MATCH($L$134,$K$126:$K$131,0))</f>
        <v>0.0114036295006992</v>
      </c>
      <c r="S182" s="70" t="n">
        <v>10</v>
      </c>
      <c r="T182" s="70" t="n">
        <f aca="false" t="array" ref="T182:T182">INDEX(Q126:Q131,MATCH($L$134,$K$126:$K$131,0))</f>
        <v>0.0157086764878067</v>
      </c>
      <c r="U182" s="0" t="n">
        <v>10</v>
      </c>
      <c r="V182" s="70" t="n">
        <f aca="false" t="array" ref="V182:V182">INDEX(R126:R131,MATCH($L$134,$K$126:$K$131,0))</f>
        <v>0.0129248985973669</v>
      </c>
      <c r="W182" s="0" t="n">
        <v>10</v>
      </c>
      <c r="AE182" s="13" t="str">
        <f aca="true" t="array" ref="AE182:AE182">OFFSET(K181,,AE$137,,)</f>
        <v>NaNMC</v>
      </c>
      <c r="AF182" s="13" t="str">
        <f aca="true" t="array" ref="AF182:AF182">OFFSET(L181,,AF$137,,)</f>
        <v>NaMVP</v>
      </c>
      <c r="AG182" s="13" t="str">
        <f aca="true" t="array" ref="AG182:AG182">OFFSET(M181,,AG$137,,)</f>
        <v>NaMMO</v>
      </c>
      <c r="AH182" s="13" t="str">
        <f aca="true" t="array" ref="AH182:AH182">OFFSET(N181,,AH$137,,)</f>
        <v>NaNMMT</v>
      </c>
      <c r="AI182" s="13" t="str">
        <f aca="true" t="array" ref="AI182:AI182">OFFSET(O181,,AI$137,,)</f>
        <v>NaPBA</v>
      </c>
      <c r="AJ182" s="13" t="str">
        <f aca="true" t="array" ref="AJ182:AJ182">OFFSET(P181,,AJ$137,,)</f>
        <v>LiNMC</v>
      </c>
      <c r="AK182" s="13" t="str">
        <f aca="true" t="array" ref="AK182:AK182">OFFSET(Q181,,AK$137,,)</f>
        <v>LiFP</v>
      </c>
      <c r="AL182" s="13" t="s">
        <v>364</v>
      </c>
    </row>
    <row r="183" customFormat="false" ht="15" hidden="false" customHeight="false" outlineLevel="0" collapsed="false">
      <c r="J183" s="0" t="n">
        <v>1000</v>
      </c>
      <c r="K183" s="12" t="n">
        <v>0.0657059276143187</v>
      </c>
      <c r="L183" s="0" t="n">
        <v>1000</v>
      </c>
      <c r="M183" s="0" t="n">
        <v>0.272204605097612</v>
      </c>
      <c r="N183" s="0" t="n">
        <v>1000</v>
      </c>
      <c r="O183" s="0" t="n">
        <v>0.0308723371678996</v>
      </c>
      <c r="P183" s="0" t="n">
        <v>1000</v>
      </c>
      <c r="Q183" s="0" t="n">
        <v>0.0306493645270989</v>
      </c>
      <c r="R183" s="0" t="n">
        <v>1000</v>
      </c>
      <c r="S183" s="0" t="n">
        <v>0.0372860903758618</v>
      </c>
      <c r="T183" s="0" t="n">
        <v>1000</v>
      </c>
      <c r="U183" s="0" t="n">
        <v>0.038262305951227</v>
      </c>
      <c r="V183" s="0" t="n">
        <v>1000</v>
      </c>
      <c r="W183" s="0" t="n">
        <v>0.047934974052536</v>
      </c>
      <c r="AD183" s="0" t="n">
        <v>1000</v>
      </c>
      <c r="AE183" s="89" t="n">
        <f aca="true" t="array" ref="AE183:AE183">OFFSET(K183,,AE$137,,)</f>
        <v>0.0657059276143187</v>
      </c>
      <c r="AF183" s="89" t="n">
        <f aca="true" t="array" ref="AF183:AF183">OFFSET(L183,,AF$137,,)</f>
        <v>0.272204605097612</v>
      </c>
      <c r="AG183" s="89" t="n">
        <f aca="true" t="array" ref="AG183:AG183">OFFSET(M183,,AG$137,,)</f>
        <v>0.0308723371678996</v>
      </c>
      <c r="AH183" s="89" t="n">
        <f aca="true" t="array" ref="AH183:AH183">OFFSET(N183,,AH$137,,)</f>
        <v>0.0306493645270989</v>
      </c>
      <c r="AI183" s="89" t="n">
        <f aca="true" t="array" ref="AI183:AI183">OFFSET(O183,,AI$137,,)</f>
        <v>0.0372860903758618</v>
      </c>
      <c r="AJ183" s="89" t="n">
        <f aca="true" t="array" ref="AJ183:AJ183">OFFSET(P183,,AJ$137,,)</f>
        <v>0.038262305951227</v>
      </c>
      <c r="AK183" s="89" t="n">
        <f aca="true" t="array" ref="AK183:AK183">OFFSET(Q183,,AK$137,,)</f>
        <v>0.047934974052536</v>
      </c>
      <c r="AL183" s="13" t="n">
        <f aca="false">AD183</f>
        <v>1000</v>
      </c>
    </row>
    <row r="184" customFormat="false" ht="15" hidden="false" customHeight="false" outlineLevel="0" collapsed="false">
      <c r="J184" s="0" t="n">
        <v>1500</v>
      </c>
      <c r="K184" s="12" t="n">
        <v>0.0465342184095458</v>
      </c>
      <c r="L184" s="0" t="n">
        <v>1500</v>
      </c>
      <c r="M184" s="0" t="n">
        <v>0.183833032072243</v>
      </c>
      <c r="N184" s="0" t="n">
        <v>1500</v>
      </c>
      <c r="O184" s="0" t="n">
        <v>0.0233118247785997</v>
      </c>
      <c r="P184" s="0" t="n">
        <v>1500</v>
      </c>
      <c r="Q184" s="0" t="n">
        <v>0.0231631763513993</v>
      </c>
      <c r="R184" s="0" t="n">
        <v>1500</v>
      </c>
      <c r="S184" s="0" t="n">
        <v>0.0272206889244097</v>
      </c>
      <c r="T184" s="0" t="n">
        <v>1500</v>
      </c>
      <c r="U184" s="0" t="n">
        <v>0.0282384706341513</v>
      </c>
      <c r="V184" s="0" t="n">
        <v>1500</v>
      </c>
      <c r="W184" s="0" t="n">
        <v>0.0343199447088591</v>
      </c>
      <c r="AD184" s="0" t="n">
        <v>1500</v>
      </c>
      <c r="AE184" s="89" t="n">
        <f aca="true" t="array" ref="AE184:AE184">OFFSET(K184,,AE$137,,)</f>
        <v>0.0465342184095458</v>
      </c>
      <c r="AF184" s="89" t="n">
        <f aca="true" t="array" ref="AF184:AF184">OFFSET(L184,,AF$137,,)</f>
        <v>0.183833032072243</v>
      </c>
      <c r="AG184" s="89" t="n">
        <f aca="true" t="array" ref="AG184:AG184">OFFSET(M184,,AG$137,,)</f>
        <v>0.0233118247785997</v>
      </c>
      <c r="AH184" s="89" t="n">
        <f aca="true" t="array" ref="AH184:AH184">OFFSET(N184,,AH$137,,)</f>
        <v>0.0231631763513993</v>
      </c>
      <c r="AI184" s="89" t="n">
        <f aca="true" t="array" ref="AI184:AI184">OFFSET(O184,,AI$137,,)</f>
        <v>0.0272206889244097</v>
      </c>
      <c r="AJ184" s="89" t="n">
        <f aca="true" t="array" ref="AJ184:AJ184">OFFSET(P184,,AJ$137,,)</f>
        <v>0.0282384706341513</v>
      </c>
      <c r="AK184" s="89" t="n">
        <f aca="true" t="array" ref="AK184:AK184">OFFSET(Q184,,AK$137,,)</f>
        <v>0.0343199447088591</v>
      </c>
      <c r="AL184" s="13" t="n">
        <f aca="false">AD184</f>
        <v>1500</v>
      </c>
    </row>
    <row r="185" customFormat="false" ht="15" hidden="false" customHeight="false" outlineLevel="0" collapsed="false">
      <c r="J185" s="0" t="n">
        <v>2000</v>
      </c>
      <c r="K185" s="12" t="n">
        <v>0.0369483638071594</v>
      </c>
      <c r="L185" s="0" t="n">
        <v>2000</v>
      </c>
      <c r="M185" s="0" t="n">
        <v>0.139647245559559</v>
      </c>
      <c r="N185" s="0" t="n">
        <v>2000</v>
      </c>
      <c r="O185" s="0" t="n">
        <v>0.0195315685839498</v>
      </c>
      <c r="P185" s="0" t="n">
        <v>2000</v>
      </c>
      <c r="Q185" s="0" t="n">
        <v>0.0194200822635494</v>
      </c>
      <c r="R185" s="0" t="n">
        <v>2000</v>
      </c>
      <c r="S185" s="0" t="n">
        <v>0.0221879881986836</v>
      </c>
      <c r="T185" s="0" t="n">
        <v>2000</v>
      </c>
      <c r="U185" s="0" t="n">
        <v>0.0232265529756135</v>
      </c>
      <c r="V185" s="0" t="n">
        <v>2000</v>
      </c>
      <c r="W185" s="0" t="n">
        <v>0.0275124300370207</v>
      </c>
      <c r="AD185" s="0" t="n">
        <v>2000</v>
      </c>
      <c r="AE185" s="89" t="n">
        <f aca="true" t="array" ref="AE185:AE185">OFFSET(K185,,AE$137,,)</f>
        <v>0.0369483638071594</v>
      </c>
      <c r="AF185" s="89" t="n">
        <f aca="true" t="array" ref="AF185:AF185">OFFSET(L185,,AF$137,,)</f>
        <v>0.139647245559559</v>
      </c>
      <c r="AG185" s="89" t="n">
        <f aca="true" t="array" ref="AG185:AG185">OFFSET(M185,,AG$137,,)</f>
        <v>0.0195315685839498</v>
      </c>
      <c r="AH185" s="89" t="n">
        <f aca="true" t="array" ref="AH185:AH185">OFFSET(N185,,AH$137,,)</f>
        <v>0.0194200822635494</v>
      </c>
      <c r="AI185" s="89" t="n">
        <f aca="true" t="array" ref="AI185:AI185">OFFSET(O185,,AI$137,,)</f>
        <v>0.0221879881986836</v>
      </c>
      <c r="AJ185" s="89" t="n">
        <f aca="true" t="array" ref="AJ185:AJ185">OFFSET(P185,,AJ$137,,)</f>
        <v>0.0232265529756135</v>
      </c>
      <c r="AK185" s="89" t="n">
        <f aca="true" t="array" ref="AK185:AK185">OFFSET(Q185,,AK$137,,)</f>
        <v>0.0275124300370207</v>
      </c>
      <c r="AL185" s="13" t="n">
        <f aca="false">AD185</f>
        <v>2000</v>
      </c>
    </row>
    <row r="186" customFormat="false" ht="15" hidden="false" customHeight="false" outlineLevel="0" collapsed="false">
      <c r="J186" s="0" t="n">
        <v>2500</v>
      </c>
      <c r="K186" s="12" t="n">
        <v>0.0311968510457275</v>
      </c>
      <c r="L186" s="0" t="n">
        <v>2500</v>
      </c>
      <c r="M186" s="0" t="n">
        <v>0.113135773651948</v>
      </c>
      <c r="N186" s="0" t="n">
        <v>2500</v>
      </c>
      <c r="O186" s="0" t="n">
        <v>0.0172634148671598</v>
      </c>
      <c r="P186" s="0" t="n">
        <v>2500</v>
      </c>
      <c r="Q186" s="0" t="n">
        <v>0.0171742258108396</v>
      </c>
      <c r="R186" s="0" t="n">
        <v>2500</v>
      </c>
      <c r="S186" s="0" t="n">
        <v>0.019168367763248</v>
      </c>
      <c r="T186" s="0" t="n">
        <v>2500</v>
      </c>
      <c r="U186" s="0" t="n">
        <v>0.0202194023804908</v>
      </c>
      <c r="V186" s="0" t="n">
        <v>2500</v>
      </c>
      <c r="W186" s="0" t="n">
        <v>0.0234279212339176</v>
      </c>
      <c r="AD186" s="0" t="n">
        <v>2500</v>
      </c>
      <c r="AE186" s="89" t="n">
        <f aca="true" t="array" ref="AE186:AE186">OFFSET(K186,,AE$137,,)</f>
        <v>0.0311968510457275</v>
      </c>
      <c r="AF186" s="89" t="n">
        <f aca="true" t="array" ref="AF186:AF186">OFFSET(L186,,AF$137,,)</f>
        <v>0.113135773651948</v>
      </c>
      <c r="AG186" s="89" t="n">
        <f aca="true" t="array" ref="AG186:AG186">OFFSET(M186,,AG$137,,)</f>
        <v>0.0172634148671598</v>
      </c>
      <c r="AH186" s="89" t="n">
        <f aca="true" t="array" ref="AH186:AH186">OFFSET(N186,,AH$137,,)</f>
        <v>0.0171742258108396</v>
      </c>
      <c r="AI186" s="90" t="n">
        <f aca="true" t="array" ref="AI186:AI186">OFFSET(O186,,AI$137,,)</f>
        <v>0.019168367763248</v>
      </c>
      <c r="AJ186" s="90" t="n">
        <f aca="true" t="array" ref="AJ186:AJ186">OFFSET(P186,,AJ$137,,)</f>
        <v>0.0202194023804908</v>
      </c>
      <c r="AK186" s="89" t="n">
        <f aca="true" t="array" ref="AK186:AK186">OFFSET(Q186,,AK$137,,)</f>
        <v>0.0234279212339176</v>
      </c>
      <c r="AL186" s="13" t="n">
        <f aca="false">AD186</f>
        <v>2500</v>
      </c>
    </row>
    <row r="187" customFormat="false" ht="15" hidden="false" customHeight="false" outlineLevel="0" collapsed="false">
      <c r="J187" s="0" t="n">
        <v>3000</v>
      </c>
      <c r="K187" s="12" t="n">
        <v>0.0273625092047729</v>
      </c>
      <c r="L187" s="0" t="n">
        <v>3000</v>
      </c>
      <c r="M187" s="0" t="n">
        <v>0.0954614590468744</v>
      </c>
      <c r="N187" s="0" t="n">
        <v>3000</v>
      </c>
      <c r="O187" s="0" t="n">
        <v>0.0157513123892999</v>
      </c>
      <c r="P187" s="0" t="n">
        <v>3000</v>
      </c>
      <c r="Q187" s="0" t="n">
        <v>0.0156769881756996</v>
      </c>
      <c r="R187" s="0" t="n">
        <v>3000</v>
      </c>
      <c r="S187" s="0" t="n">
        <v>0.0171552874729575</v>
      </c>
      <c r="T187" s="0" t="n">
        <v>3000</v>
      </c>
      <c r="U187" s="0" t="n">
        <v>0.0182146353170756</v>
      </c>
      <c r="V187" s="0" t="n">
        <v>3000</v>
      </c>
      <c r="W187" s="0" t="n">
        <v>0.0207049153651823</v>
      </c>
      <c r="AD187" s="0" t="n">
        <v>3000</v>
      </c>
      <c r="AE187" s="89" t="n">
        <f aca="true" t="array" ref="AE187:AE187">OFFSET(K187,,AE$137,,)</f>
        <v>0.0273625092047729</v>
      </c>
      <c r="AF187" s="89" t="n">
        <f aca="true" t="array" ref="AF187:AF187">OFFSET(L187,,AF$137,,)</f>
        <v>0.0954614590468744</v>
      </c>
      <c r="AG187" s="89" t="n">
        <f aca="true" t="array" ref="AG187:AG187">OFFSET(M187,,AG$137,,)</f>
        <v>0.0157513123892999</v>
      </c>
      <c r="AH187" s="89" t="n">
        <f aca="true" t="array" ref="AH187:AH187">OFFSET(N187,,AH$137,,)</f>
        <v>0.0156769881756996</v>
      </c>
      <c r="AI187" s="89" t="n">
        <f aca="true" t="array" ref="AI187:AI187">OFFSET(O187,,AI$137,,)</f>
        <v>0.0171552874729575</v>
      </c>
      <c r="AJ187" s="89" t="n">
        <f aca="true" t="array" ref="AJ187:AJ187">OFFSET(P187,,AJ$137,,)</f>
        <v>0.0182146353170756</v>
      </c>
      <c r="AK187" s="89" t="n">
        <f aca="true" t="array" ref="AK187:AK187">OFFSET(Q187,,AK$137,,)</f>
        <v>0.0207049153651823</v>
      </c>
      <c r="AL187" s="13" t="n">
        <f aca="false">AD187</f>
        <v>3000</v>
      </c>
    </row>
    <row r="188" customFormat="false" ht="15" hidden="false" customHeight="false" outlineLevel="0" collapsed="false">
      <c r="J188" s="0" t="n">
        <v>3500</v>
      </c>
      <c r="K188" s="12" t="n">
        <v>0.0246236936040911</v>
      </c>
      <c r="L188" s="0" t="n">
        <v>3500</v>
      </c>
      <c r="M188" s="0" t="n">
        <v>0.0828369486146788</v>
      </c>
      <c r="N188" s="0" t="n">
        <v>3500</v>
      </c>
      <c r="O188" s="0" t="n">
        <v>0.0146712391908284</v>
      </c>
      <c r="P188" s="0" t="n">
        <v>3500</v>
      </c>
      <c r="Q188" s="0" t="n">
        <v>0.0146075327220282</v>
      </c>
      <c r="R188" s="0" t="n">
        <v>3500</v>
      </c>
      <c r="S188" s="0" t="n">
        <v>0.0157173729798929</v>
      </c>
      <c r="T188" s="0" t="n">
        <v>3500</v>
      </c>
      <c r="U188" s="0" t="n">
        <v>0.0167826588432077</v>
      </c>
      <c r="V188" s="0" t="n">
        <v>3500</v>
      </c>
      <c r="W188" s="0" t="n">
        <v>0.0187599111732284</v>
      </c>
      <c r="AD188" s="0" t="n">
        <v>3500</v>
      </c>
      <c r="AE188" s="89" t="n">
        <f aca="true" t="array" ref="AE188:AE188">OFFSET(K188,,AE$137,,)</f>
        <v>0.0246236936040911</v>
      </c>
      <c r="AF188" s="89" t="n">
        <f aca="true" t="array" ref="AF188:AF188">OFFSET(L188,,AF$137,,)</f>
        <v>0.0828369486146788</v>
      </c>
      <c r="AG188" s="89" t="n">
        <f aca="true" t="array" ref="AG188:AG188">OFFSET(M188,,AG$137,,)</f>
        <v>0.0146712391908284</v>
      </c>
      <c r="AH188" s="89" t="n">
        <f aca="true" t="array" ref="AH188:AH188">OFFSET(N188,,AH$137,,)</f>
        <v>0.0146075327220282</v>
      </c>
      <c r="AI188" s="89" t="n">
        <f aca="true" t="array" ref="AI188:AI188">OFFSET(O188,,AI$137,,)</f>
        <v>0.0157173729798929</v>
      </c>
      <c r="AJ188" s="89" t="n">
        <f aca="true" t="array" ref="AJ188:AJ188">OFFSET(P188,,AJ$137,,)</f>
        <v>0.0167826588432077</v>
      </c>
      <c r="AK188" s="90" t="n">
        <f aca="true" t="array" ref="AK188:AK188">OFFSET(Q188,,AK$137,,)</f>
        <v>0.0187599111732284</v>
      </c>
      <c r="AL188" s="13" t="n">
        <f aca="false">AD188</f>
        <v>3500</v>
      </c>
    </row>
    <row r="189" customFormat="false" ht="15" hidden="false" customHeight="false" outlineLevel="0" collapsed="false">
      <c r="J189" s="0" t="n">
        <v>4000</v>
      </c>
      <c r="K189" s="12" t="n">
        <v>0.0225695819035797</v>
      </c>
      <c r="L189" s="0" t="n">
        <v>4000</v>
      </c>
      <c r="M189" s="0" t="n">
        <v>0.0733685657905321</v>
      </c>
      <c r="N189" s="0" t="n">
        <v>4000</v>
      </c>
      <c r="O189" s="0" t="n">
        <v>0.0138611842919749</v>
      </c>
      <c r="P189" s="0" t="n">
        <v>4000</v>
      </c>
      <c r="Q189" s="0" t="n">
        <v>0.0138054411317747</v>
      </c>
      <c r="R189" s="0" t="n">
        <v>4000</v>
      </c>
      <c r="S189" s="0" t="n">
        <v>0.0146389371100945</v>
      </c>
      <c r="T189" s="0" t="n">
        <v>4000</v>
      </c>
      <c r="U189" s="0" t="n">
        <v>0.0157086764878067</v>
      </c>
      <c r="V189" s="0" t="n">
        <v>4000</v>
      </c>
      <c r="W189" s="0" t="n">
        <v>0.017301158029263</v>
      </c>
      <c r="AD189" s="0" t="n">
        <v>4000</v>
      </c>
      <c r="AE189" s="89" t="n">
        <f aca="true" t="array" ref="AE189:AE189">OFFSET(K189,,AE$137,,)</f>
        <v>0.0225695819035797</v>
      </c>
      <c r="AF189" s="89" t="n">
        <f aca="true" t="array" ref="AF189:AF189">OFFSET(L189,,AF$137,,)</f>
        <v>0.0733685657905321</v>
      </c>
      <c r="AG189" s="89" t="n">
        <f aca="true" t="array" ref="AG189:AG189">OFFSET(M189,,AG$137,,)</f>
        <v>0.0138611842919749</v>
      </c>
      <c r="AH189" s="89" t="n">
        <f aca="true" t="array" ref="AH189:AH189">OFFSET(N189,,AH$137,,)</f>
        <v>0.0138054411317747</v>
      </c>
      <c r="AI189" s="89" t="n">
        <f aca="true" t="array" ref="AI189:AI189">OFFSET(O189,,AI$137,,)</f>
        <v>0.0146389371100945</v>
      </c>
      <c r="AJ189" s="89" t="n">
        <f aca="true" t="array" ref="AJ189:AJ189">OFFSET(P189,,AJ$137,,)</f>
        <v>0.0157086764878067</v>
      </c>
      <c r="AK189" s="89" t="n">
        <f aca="true" t="array" ref="AK189:AK189">OFFSET(Q189,,AK$137,,)</f>
        <v>0.017301158029263</v>
      </c>
      <c r="AL189" s="13" t="n">
        <f aca="false">AD189</f>
        <v>4000</v>
      </c>
    </row>
    <row r="190" customFormat="false" ht="15" hidden="false" customHeight="false" outlineLevel="0" collapsed="false">
      <c r="J190" s="0" t="n">
        <v>4500</v>
      </c>
      <c r="K190" s="12" t="n">
        <v>0.0209719394698486</v>
      </c>
      <c r="L190" s="0" t="n">
        <v>4500</v>
      </c>
      <c r="M190" s="0" t="n">
        <v>0.066004268038418</v>
      </c>
      <c r="N190" s="0" t="n">
        <v>4500</v>
      </c>
      <c r="O190" s="0" t="n">
        <v>0.0132311415928666</v>
      </c>
      <c r="P190" s="0" t="n">
        <v>4500</v>
      </c>
      <c r="Q190" s="0" t="n">
        <v>0.0131815921171331</v>
      </c>
      <c r="R190" s="0" t="n">
        <v>4500</v>
      </c>
      <c r="S190" s="0" t="n">
        <v>0.0138001536558068</v>
      </c>
      <c r="T190" s="0" t="n">
        <v>4500</v>
      </c>
      <c r="U190" s="0" t="n">
        <v>0.0148733568780504</v>
      </c>
      <c r="V190" s="0" t="n">
        <v>4500</v>
      </c>
      <c r="W190" s="0" t="n">
        <v>0.0161665722506233</v>
      </c>
      <c r="AD190" s="0" t="n">
        <v>4500</v>
      </c>
      <c r="AE190" s="89" t="n">
        <f aca="true" t="array" ref="AE190:AE190">OFFSET(K190,,AE$137,,)</f>
        <v>0.0209719394698486</v>
      </c>
      <c r="AF190" s="89" t="n">
        <f aca="true" t="array" ref="AF190:AF190">OFFSET(L190,,AF$137,,)</f>
        <v>0.066004268038418</v>
      </c>
      <c r="AG190" s="89" t="n">
        <f aca="true" t="array" ref="AG190:AG190">OFFSET(M190,,AG$137,,)</f>
        <v>0.0132311415928666</v>
      </c>
      <c r="AH190" s="89" t="n">
        <f aca="true" t="array" ref="AH190:AH190">OFFSET(N190,,AH$137,,)</f>
        <v>0.0131815921171331</v>
      </c>
      <c r="AI190" s="89" t="n">
        <f aca="true" t="array" ref="AI190:AI190">OFFSET(O190,,AI$137,,)</f>
        <v>0.0138001536558068</v>
      </c>
      <c r="AJ190" s="89" t="n">
        <f aca="true" t="array" ref="AJ190:AJ190">OFFSET(P190,,AJ$137,,)</f>
        <v>0.0148733568780504</v>
      </c>
      <c r="AK190" s="89" t="n">
        <f aca="true" t="array" ref="AK190:AK190">OFFSET(Q190,,AK$137,,)</f>
        <v>0.0161665722506233</v>
      </c>
      <c r="AL190" s="13" t="n">
        <f aca="false">AD190</f>
        <v>4500</v>
      </c>
    </row>
    <row r="191" customFormat="false" ht="15" hidden="false" customHeight="false" outlineLevel="0" collapsed="false">
      <c r="J191" s="0" t="n">
        <v>5000</v>
      </c>
      <c r="K191" s="12" t="n">
        <v>0.0196938255228637</v>
      </c>
      <c r="L191" s="0" t="n">
        <v>5000</v>
      </c>
      <c r="M191" s="0" t="n">
        <v>0.0601128298367268</v>
      </c>
      <c r="N191" s="0" t="n">
        <v>5000</v>
      </c>
      <c r="O191" s="0" t="n">
        <v>0.0127271074335799</v>
      </c>
      <c r="P191" s="0" t="n">
        <v>5000</v>
      </c>
      <c r="Q191" s="0" t="n">
        <v>0.0126825129054198</v>
      </c>
      <c r="R191" s="0" t="n">
        <v>5000</v>
      </c>
      <c r="S191" s="0" t="n">
        <v>0.0131291268923767</v>
      </c>
      <c r="T191" s="0" t="n">
        <v>5000</v>
      </c>
      <c r="U191" s="0" t="n">
        <v>0.0142051011902454</v>
      </c>
      <c r="V191" s="0" t="n">
        <v>5000</v>
      </c>
      <c r="W191" s="0" t="n">
        <v>0.0152589036277115</v>
      </c>
      <c r="AD191" s="0" t="n">
        <v>5000</v>
      </c>
      <c r="AE191" s="89" t="n">
        <f aca="true" t="array" ref="AE191:AE191">OFFSET(K191,,AE$137,,)</f>
        <v>0.0196938255228637</v>
      </c>
      <c r="AF191" s="89" t="n">
        <f aca="true" t="array" ref="AF191:AF191">OFFSET(L191,,AF$137,,)</f>
        <v>0.0601128298367268</v>
      </c>
      <c r="AG191" s="89" t="n">
        <f aca="true" t="array" ref="AG191:AG191">OFFSET(M191,,AG$137,,)</f>
        <v>0.0127271074335799</v>
      </c>
      <c r="AH191" s="89" t="n">
        <f aca="true" t="array" ref="AH191:AH191">OFFSET(N191,,AH$137,,)</f>
        <v>0.0126825129054198</v>
      </c>
      <c r="AI191" s="89" t="n">
        <f aca="true" t="array" ref="AI191:AI191">OFFSET(O191,,AI$137,,)</f>
        <v>0.0131291268923767</v>
      </c>
      <c r="AJ191" s="89" t="n">
        <f aca="true" t="array" ref="AJ191:AJ191">OFFSET(P191,,AJ$137,,)</f>
        <v>0.0142051011902454</v>
      </c>
      <c r="AK191" s="89" t="n">
        <f aca="true" t="array" ref="AK191:AK191">OFFSET(Q191,,AK$137,,)</f>
        <v>0.0152589036277115</v>
      </c>
      <c r="AL191" s="13" t="n">
        <f aca="false">AD191</f>
        <v>5000</v>
      </c>
    </row>
    <row r="192" customFormat="false" ht="15" hidden="false" customHeight="false" outlineLevel="0" collapsed="false">
      <c r="J192" s="0" t="n">
        <v>5500</v>
      </c>
      <c r="K192" s="12" t="n">
        <v>0.0186480959298761</v>
      </c>
      <c r="L192" s="0" t="n">
        <v>5500</v>
      </c>
      <c r="M192" s="0" t="n">
        <v>0.0552925622171612</v>
      </c>
      <c r="N192" s="0" t="n">
        <v>5500</v>
      </c>
      <c r="O192" s="0" t="n">
        <v>0.012314715848709</v>
      </c>
      <c r="P192" s="0" t="n">
        <v>5500</v>
      </c>
      <c r="Q192" s="0" t="n">
        <v>0.0122741753685634</v>
      </c>
      <c r="R192" s="0" t="n">
        <v>5500</v>
      </c>
      <c r="S192" s="0" t="n">
        <v>0.0125801049950247</v>
      </c>
      <c r="T192" s="0" t="n">
        <v>5500</v>
      </c>
      <c r="U192" s="0" t="n">
        <v>0.0136583465365867</v>
      </c>
      <c r="V192" s="0" t="n">
        <v>5500</v>
      </c>
      <c r="W192" s="0" t="n">
        <v>0.0145162656635109</v>
      </c>
      <c r="AD192" s="0" t="n">
        <v>5500</v>
      </c>
      <c r="AE192" s="89" t="n">
        <f aca="true" t="array" ref="AE192:AE192">OFFSET(K192,,AE$137,,)</f>
        <v>0.0186480959298761</v>
      </c>
      <c r="AF192" s="89" t="n">
        <f aca="true" t="array" ref="AF192:AF192">OFFSET(L192,,AF$137,,)</f>
        <v>0.0552925622171612</v>
      </c>
      <c r="AG192" s="89" t="n">
        <f aca="true" t="array" ref="AG192:AG192">OFFSET(M192,,AG$137,,)</f>
        <v>0.012314715848709</v>
      </c>
      <c r="AH192" s="89" t="n">
        <f aca="true" t="array" ref="AH192:AH192">OFFSET(N192,,AH$137,,)</f>
        <v>0.0122741753685634</v>
      </c>
      <c r="AI192" s="89" t="n">
        <f aca="true" t="array" ref="AI192:AI192">OFFSET(O192,,AI$137,,)</f>
        <v>0.0125801049950247</v>
      </c>
      <c r="AJ192" s="89" t="n">
        <f aca="true" t="array" ref="AJ192:AJ192">OFFSET(P192,,AJ$137,,)</f>
        <v>0.0136583465365867</v>
      </c>
      <c r="AK192" s="89" t="n">
        <f aca="true" t="array" ref="AK192:AK192">OFFSET(Q192,,AK$137,,)</f>
        <v>0.0145162656635109</v>
      </c>
    </row>
    <row r="193" customFormat="false" ht="15" hidden="false" customHeight="false" outlineLevel="0" collapsed="false">
      <c r="J193" s="0" t="n">
        <v>6000</v>
      </c>
      <c r="K193" s="12" t="n">
        <v>0.0177766546023864</v>
      </c>
      <c r="L193" s="0" t="n">
        <v>6000</v>
      </c>
      <c r="M193" s="0" t="n">
        <v>0.0512756725341899</v>
      </c>
      <c r="N193" s="0" t="n">
        <v>6000</v>
      </c>
      <c r="O193" s="0" t="n">
        <v>0.0119710561946499</v>
      </c>
      <c r="P193" s="0" t="n">
        <v>6000</v>
      </c>
      <c r="Q193" s="0" t="n">
        <v>0.0119338940878498</v>
      </c>
      <c r="R193" s="0" t="n">
        <v>6000</v>
      </c>
      <c r="S193" s="0" t="n">
        <v>0.0121225867472315</v>
      </c>
      <c r="T193" s="0" t="n">
        <v>6000</v>
      </c>
      <c r="U193" s="0" t="n">
        <v>0.0132027176585378</v>
      </c>
      <c r="V193" s="0" t="n">
        <v>6000</v>
      </c>
      <c r="W193" s="0" t="n">
        <v>0.0138974006933438</v>
      </c>
      <c r="AD193" s="0" t="n">
        <v>6000</v>
      </c>
      <c r="AE193" s="89" t="n">
        <f aca="true" t="array" ref="AE193:AE193">OFFSET(K193,,AE$137,,)</f>
        <v>0.0177766546023864</v>
      </c>
      <c r="AF193" s="89" t="n">
        <f aca="true" t="array" ref="AF193:AF193">OFFSET(L193,,AF$137,,)</f>
        <v>0.0512756725341899</v>
      </c>
      <c r="AG193" s="89" t="n">
        <f aca="true" t="array" ref="AG193:AG193">OFFSET(M193,,AG$137,,)</f>
        <v>0.0119710561946499</v>
      </c>
      <c r="AH193" s="89" t="n">
        <f aca="true" t="array" ref="AH193:AH193">OFFSET(N193,,AH$137,,)</f>
        <v>0.0119338940878498</v>
      </c>
      <c r="AI193" s="89" t="n">
        <f aca="true" t="array" ref="AI193:AI193">OFFSET(O193,,AI$137,,)</f>
        <v>0.0121225867472315</v>
      </c>
      <c r="AJ193" s="89" t="n">
        <f aca="true" t="array" ref="AJ193:AJ193">OFFSET(P193,,AJ$137,,)</f>
        <v>0.0132027176585378</v>
      </c>
      <c r="AK193" s="89" t="n">
        <f aca="true" t="array" ref="AK193:AK193">OFFSET(Q193,,AK$137,,)</f>
        <v>0.0138974006933438</v>
      </c>
    </row>
    <row r="194" customFormat="false" ht="15" hidden="false" customHeight="false" outlineLevel="0" collapsed="false">
      <c r="J194" s="0" t="n">
        <v>6500</v>
      </c>
      <c r="K194" s="12" t="n">
        <v>0.0170392811714336</v>
      </c>
      <c r="L194" s="0" t="n">
        <v>6500</v>
      </c>
      <c r="M194" s="0" t="n">
        <v>0.047876765879368</v>
      </c>
      <c r="N194" s="0" t="n">
        <v>6500</v>
      </c>
      <c r="O194" s="0" t="n">
        <v>0.0116802672565999</v>
      </c>
      <c r="P194" s="0" t="n">
        <v>6500</v>
      </c>
      <c r="Q194" s="0" t="n">
        <v>0.0116459637733998</v>
      </c>
      <c r="R194" s="0" t="n">
        <v>6500</v>
      </c>
      <c r="S194" s="0" t="n">
        <v>0.0117354559221756</v>
      </c>
      <c r="T194" s="0" t="n">
        <v>6500</v>
      </c>
      <c r="U194" s="0" t="n">
        <v>0.012817185530958</v>
      </c>
      <c r="V194" s="0" t="n">
        <v>6500</v>
      </c>
      <c r="W194" s="0" t="n">
        <v>0.013373745718587</v>
      </c>
      <c r="AD194" s="0" t="n">
        <v>6500</v>
      </c>
      <c r="AE194" s="89" t="n">
        <f aca="true" t="array" ref="AE194:AE194">OFFSET(K194,,AE$137,,)</f>
        <v>0.0170392811714336</v>
      </c>
      <c r="AF194" s="89" t="n">
        <f aca="true" t="array" ref="AF194:AF194">OFFSET(L194,,AF$137,,)</f>
        <v>0.047876765879368</v>
      </c>
      <c r="AG194" s="89" t="n">
        <f aca="true" t="array" ref="AG194:AG194">OFFSET(M194,,AG$137,,)</f>
        <v>0.0116802672565999</v>
      </c>
      <c r="AH194" s="89" t="n">
        <f aca="true" t="array" ref="AH194:AH194">OFFSET(N194,,AH$137,,)</f>
        <v>0.0116459637733998</v>
      </c>
      <c r="AI194" s="89" t="n">
        <f aca="true" t="array" ref="AI194:AI194">OFFSET(O194,,AI$137,,)</f>
        <v>0.0117354559221756</v>
      </c>
      <c r="AJ194" s="89" t="n">
        <f aca="true" t="array" ref="AJ194:AJ194">OFFSET(P194,,AJ$137,,)</f>
        <v>0.012817185530958</v>
      </c>
      <c r="AK194" s="89" t="n">
        <f aca="true" t="array" ref="AK194:AK194">OFFSET(Q194,,AK$137,,)</f>
        <v>0.013373745718587</v>
      </c>
    </row>
    <row r="195" customFormat="false" ht="15" hidden="false" customHeight="false" outlineLevel="0" collapsed="false">
      <c r="J195" s="0" t="n">
        <v>7000</v>
      </c>
      <c r="K195" s="12" t="n">
        <v>0.0164072468020455</v>
      </c>
      <c r="L195" s="0" t="n">
        <v>7000</v>
      </c>
      <c r="M195" s="0" t="n">
        <v>0.0449634173180921</v>
      </c>
      <c r="N195" s="0" t="n">
        <v>7000</v>
      </c>
      <c r="O195" s="0" t="n">
        <v>0.0114310195954142</v>
      </c>
      <c r="P195" s="0" t="n">
        <v>7000</v>
      </c>
      <c r="Q195" s="0" t="n">
        <v>0.0113991663610141</v>
      </c>
      <c r="R195" s="0" t="n">
        <v>7000</v>
      </c>
      <c r="S195" s="0" t="n">
        <v>0.0114036295006992</v>
      </c>
      <c r="T195" s="0" t="n">
        <v>7000</v>
      </c>
      <c r="U195" s="0" t="n">
        <v>0.0124867294216038</v>
      </c>
      <c r="V195" s="0" t="n">
        <v>7000</v>
      </c>
      <c r="W195" s="0" t="n">
        <v>0.0129248985973669</v>
      </c>
      <c r="AD195" s="0" t="n">
        <v>7000</v>
      </c>
      <c r="AE195" s="89" t="n">
        <f aca="true" t="array" ref="AE195:AE195">OFFSET(K195,,AE$137,,)</f>
        <v>0.0164072468020455</v>
      </c>
      <c r="AF195" s="89" t="n">
        <f aca="true" t="array" ref="AF195:AF195">OFFSET(L195,,AF$137,,)</f>
        <v>0.0449634173180921</v>
      </c>
      <c r="AG195" s="89" t="n">
        <f aca="true" t="array" ref="AG195:AG195">OFFSET(M195,,AG$137,,)</f>
        <v>0.0114310195954142</v>
      </c>
      <c r="AH195" s="89" t="n">
        <f aca="true" t="array" ref="AH195:AH195">OFFSET(N195,,AH$137,,)</f>
        <v>0.0113991663610141</v>
      </c>
      <c r="AI195" s="89" t="n">
        <f aca="true" t="array" ref="AI195:AI195">OFFSET(O195,,AI$137,,)</f>
        <v>0.0114036295006992</v>
      </c>
      <c r="AJ195" s="89" t="n">
        <f aca="true" t="array" ref="AJ195:AJ195">OFFSET(P195,,AJ$137,,)</f>
        <v>0.0124867294216038</v>
      </c>
      <c r="AK195" s="89" t="n">
        <f aca="true" t="array" ref="AK195:AK195">OFFSET(Q195,,AK$137,,)</f>
        <v>0.0129248985973669</v>
      </c>
    </row>
    <row r="196" customFormat="false" ht="15" hidden="false" customHeight="false" outlineLevel="0" collapsed="false">
      <c r="J196" s="0" t="n">
        <v>7500</v>
      </c>
      <c r="K196" s="12" t="n">
        <v>0.0160695846047012</v>
      </c>
      <c r="L196" s="0" t="n">
        <v>7500</v>
      </c>
      <c r="M196" s="0" t="n">
        <v>0.0434069708264515</v>
      </c>
      <c r="N196" s="0" t="n">
        <v>7500</v>
      </c>
      <c r="O196" s="0" t="n">
        <v>0.0112978598860136</v>
      </c>
      <c r="P196" s="0" t="n">
        <v>7500</v>
      </c>
      <c r="Q196" s="0" t="n">
        <v>0.0112673156886437</v>
      </c>
      <c r="R196" s="0" t="n">
        <v>7500</v>
      </c>
      <c r="S196" s="0" t="n">
        <v>0.0112263523714172</v>
      </c>
      <c r="T196" s="0" t="n">
        <v>7500</v>
      </c>
      <c r="U196" s="0" t="n">
        <v>0.0123101843768804</v>
      </c>
      <c r="V196" s="0" t="n">
        <v>7500</v>
      </c>
      <c r="W196" s="0" t="n">
        <v>0.0126851035600027</v>
      </c>
      <c r="AD196" s="0" t="n">
        <v>7500</v>
      </c>
      <c r="AE196" s="89" t="n">
        <f aca="true" t="array" ref="AE196:AE196">OFFSET(K196,,AE$137,,)</f>
        <v>0.0160695846047012</v>
      </c>
      <c r="AF196" s="89" t="n">
        <f aca="true" t="array" ref="AF196:AF196">OFFSET(L196,,AF$137,,)</f>
        <v>0.0434069708264515</v>
      </c>
      <c r="AG196" s="89" t="n">
        <f aca="true" t="array" ref="AG196:AG196">OFFSET(M196,,AG$137,,)</f>
        <v>0.0112978598860136</v>
      </c>
      <c r="AH196" s="89" t="n">
        <f aca="true" t="array" ref="AH196:AH196">OFFSET(N196,,AH$137,,)</f>
        <v>0.0112673156886437</v>
      </c>
      <c r="AI196" s="89" t="n">
        <f aca="true" t="array" ref="AI196:AI196">OFFSET(O196,,AI$137,,)</f>
        <v>0.0112263523714172</v>
      </c>
      <c r="AJ196" s="89" t="n">
        <f aca="true" t="array" ref="AJ196:AJ196">OFFSET(P196,,AJ$137,,)</f>
        <v>0.0123101843768804</v>
      </c>
      <c r="AK196" s="89" t="n">
        <f aca="true" t="array" ref="AK196:AK196">OFFSET(Q196,,AK$137,,)</f>
        <v>0.0126851035600027</v>
      </c>
    </row>
    <row r="197" customFormat="false" ht="15" hidden="false" customHeight="false" outlineLevel="0" collapsed="false">
      <c r="J197" s="0" t="n">
        <v>8000</v>
      </c>
      <c r="K197" s="12" t="n">
        <v>0.0160695846047012</v>
      </c>
      <c r="L197" s="0" t="n">
        <v>8000</v>
      </c>
      <c r="M197" s="0" t="n">
        <v>0.0434069708264515</v>
      </c>
      <c r="N197" s="0" t="n">
        <v>8000</v>
      </c>
      <c r="O197" s="0" t="n">
        <v>0.0112978598860136</v>
      </c>
      <c r="P197" s="0" t="n">
        <v>8000</v>
      </c>
      <c r="Q197" s="0" t="n">
        <v>0.0112673156886437</v>
      </c>
      <c r="R197" s="0" t="n">
        <v>8000</v>
      </c>
      <c r="S197" s="0" t="n">
        <v>0.0112263523714172</v>
      </c>
      <c r="T197" s="0" t="n">
        <v>8000</v>
      </c>
      <c r="U197" s="0" t="n">
        <v>0.0123101843768804</v>
      </c>
      <c r="V197" s="0" t="n">
        <v>8000</v>
      </c>
      <c r="W197" s="0" t="n">
        <v>0.0126851035600027</v>
      </c>
      <c r="AD197" s="0" t="n">
        <v>8000</v>
      </c>
      <c r="AE197" s="89" t="n">
        <f aca="true" t="array" ref="AE197:AE197">OFFSET(K197,,AE$137,,)</f>
        <v>0.0160695846047012</v>
      </c>
      <c r="AF197" s="89" t="n">
        <f aca="true" t="array" ref="AF197:AF197">OFFSET(L197,,AF$137,,)</f>
        <v>0.0434069708264515</v>
      </c>
      <c r="AG197" s="89" t="n">
        <f aca="true" t="array" ref="AG197:AG197">OFFSET(M197,,AG$137,,)</f>
        <v>0.0112978598860136</v>
      </c>
      <c r="AH197" s="89" t="n">
        <f aca="true" t="array" ref="AH197:AH197">OFFSET(N197,,AH$137,,)</f>
        <v>0.0112673156886437</v>
      </c>
      <c r="AI197" s="89" t="n">
        <f aca="true" t="array" ref="AI197:AI197">OFFSET(O197,,AI$137,,)</f>
        <v>0.0112263523714172</v>
      </c>
      <c r="AJ197" s="89" t="n">
        <f aca="true" t="array" ref="AJ197:AJ197">OFFSET(P197,,AJ$137,,)</f>
        <v>0.0123101843768804</v>
      </c>
      <c r="AK197" s="89" t="n">
        <f aca="true" t="array" ref="AK197:AK197">OFFSET(Q197,,AK$137,,)</f>
        <v>0.0126851035600027</v>
      </c>
    </row>
    <row r="198" customFormat="false" ht="15" hidden="false" customHeight="false" outlineLevel="0" collapsed="false">
      <c r="J198" s="0" t="n">
        <v>8500</v>
      </c>
      <c r="K198" s="12" t="n">
        <v>0.0160695846047012</v>
      </c>
      <c r="L198" s="0" t="n">
        <v>8500</v>
      </c>
      <c r="M198" s="0" t="n">
        <v>0.0434069708264515</v>
      </c>
      <c r="N198" s="0" t="n">
        <v>8500</v>
      </c>
      <c r="O198" s="0" t="n">
        <v>0.0112978598860136</v>
      </c>
      <c r="P198" s="0" t="n">
        <v>8500</v>
      </c>
      <c r="Q198" s="0" t="n">
        <v>0.0112673156886437</v>
      </c>
      <c r="R198" s="0" t="n">
        <v>8500</v>
      </c>
      <c r="S198" s="0" t="n">
        <v>0.0112263523714172</v>
      </c>
      <c r="T198" s="0" t="n">
        <v>8500</v>
      </c>
      <c r="U198" s="0" t="n">
        <v>0.0123101843768804</v>
      </c>
      <c r="V198" s="0" t="n">
        <v>8500</v>
      </c>
      <c r="W198" s="0" t="n">
        <v>0.0126851035600027</v>
      </c>
      <c r="AD198" s="0" t="n">
        <v>8500</v>
      </c>
      <c r="AE198" s="89" t="n">
        <f aca="true" t="array" ref="AE198:AE198">OFFSET(K198,,AE$137,,)</f>
        <v>0.0160695846047012</v>
      </c>
      <c r="AF198" s="89" t="n">
        <f aca="true" t="array" ref="AF198:AF198">OFFSET(L198,,AF$137,,)</f>
        <v>0.0434069708264515</v>
      </c>
      <c r="AG198" s="89" t="n">
        <f aca="true" t="array" ref="AG198:AG198">OFFSET(M198,,AG$137,,)</f>
        <v>0.0112978598860136</v>
      </c>
      <c r="AH198" s="89" t="n">
        <f aca="true" t="array" ref="AH198:AH198">OFFSET(N198,,AH$137,,)</f>
        <v>0.0112673156886437</v>
      </c>
      <c r="AI198" s="89" t="n">
        <f aca="true" t="array" ref="AI198:AI198">OFFSET(O198,,AI$137,,)</f>
        <v>0.0112263523714172</v>
      </c>
      <c r="AJ198" s="89" t="n">
        <f aca="true" t="array" ref="AJ198:AJ198">OFFSET(P198,,AJ$137,,)</f>
        <v>0.0123101843768804</v>
      </c>
      <c r="AK198" s="89" t="n">
        <f aca="true" t="array" ref="AK198:AK198">OFFSET(Q198,,AK$137,,)</f>
        <v>0.0126851035600027</v>
      </c>
    </row>
    <row r="199" customFormat="false" ht="15" hidden="false" customHeight="false" outlineLevel="0" collapsed="false">
      <c r="J199" s="0" t="n">
        <v>9000</v>
      </c>
      <c r="K199" s="12" t="n">
        <v>0.0160695846047012</v>
      </c>
      <c r="L199" s="0" t="n">
        <v>9000</v>
      </c>
      <c r="M199" s="0" t="n">
        <v>0.0434069708264515</v>
      </c>
      <c r="N199" s="0" t="n">
        <v>9000</v>
      </c>
      <c r="O199" s="0" t="n">
        <v>0.0112978598860136</v>
      </c>
      <c r="P199" s="0" t="n">
        <v>9000</v>
      </c>
      <c r="Q199" s="0" t="n">
        <v>0.0112673156886437</v>
      </c>
      <c r="R199" s="0" t="n">
        <v>9000</v>
      </c>
      <c r="S199" s="0" t="n">
        <v>0.0112263523714172</v>
      </c>
      <c r="T199" s="0" t="n">
        <v>9000</v>
      </c>
      <c r="U199" s="0" t="n">
        <v>0.0123101843768804</v>
      </c>
      <c r="V199" s="0" t="n">
        <v>9000</v>
      </c>
      <c r="W199" s="0" t="n">
        <v>0.0126851035600027</v>
      </c>
      <c r="AD199" s="0" t="n">
        <v>9000</v>
      </c>
      <c r="AE199" s="89" t="n">
        <f aca="true" t="array" ref="AE199:AE199">OFFSET(K199,,AE$137,,)</f>
        <v>0.0160695846047012</v>
      </c>
      <c r="AF199" s="89" t="n">
        <f aca="true" t="array" ref="AF199:AF199">OFFSET(L199,,AF$137,,)</f>
        <v>0.0434069708264515</v>
      </c>
      <c r="AG199" s="89" t="n">
        <f aca="true" t="array" ref="AG199:AG199">OFFSET(M199,,AG$137,,)</f>
        <v>0.0112978598860136</v>
      </c>
      <c r="AH199" s="89" t="n">
        <f aca="true" t="array" ref="AH199:AH199">OFFSET(N199,,AH$137,,)</f>
        <v>0.0112673156886437</v>
      </c>
      <c r="AI199" s="89" t="n">
        <f aca="true" t="array" ref="AI199:AI199">OFFSET(O199,,AI$137,,)</f>
        <v>0.0112263523714172</v>
      </c>
      <c r="AJ199" s="89" t="n">
        <f aca="true" t="array" ref="AJ199:AJ199">OFFSET(P199,,AJ$137,,)</f>
        <v>0.0123101843768804</v>
      </c>
      <c r="AK199" s="89" t="n">
        <f aca="true" t="array" ref="AK199:AK199">OFFSET(Q199,,AK$137,,)</f>
        <v>0.0126851035600027</v>
      </c>
    </row>
    <row r="200" customFormat="false" ht="15" hidden="false" customHeight="false" outlineLevel="0" collapsed="false">
      <c r="J200" s="0" t="n">
        <v>9500</v>
      </c>
      <c r="K200" s="12" t="n">
        <v>0.0160695846047012</v>
      </c>
      <c r="L200" s="0" t="n">
        <v>9500</v>
      </c>
      <c r="M200" s="0" t="n">
        <v>0.0434069708264515</v>
      </c>
      <c r="N200" s="0" t="n">
        <v>9500</v>
      </c>
      <c r="O200" s="0" t="n">
        <v>0.0112978598860136</v>
      </c>
      <c r="P200" s="0" t="n">
        <v>9500</v>
      </c>
      <c r="Q200" s="0" t="n">
        <v>0.0112673156886437</v>
      </c>
      <c r="R200" s="0" t="n">
        <v>9500</v>
      </c>
      <c r="S200" s="0" t="n">
        <v>0.0112263523714172</v>
      </c>
      <c r="T200" s="0" t="n">
        <v>9500</v>
      </c>
      <c r="U200" s="0" t="n">
        <v>0.0123101843768804</v>
      </c>
      <c r="V200" s="0" t="n">
        <v>9500</v>
      </c>
      <c r="W200" s="0" t="n">
        <v>0.0126851035600027</v>
      </c>
      <c r="AD200" s="0" t="n">
        <v>9500</v>
      </c>
      <c r="AE200" s="89" t="n">
        <f aca="true" t="array" ref="AE200:AE200">OFFSET(K200,,AE$137,,)</f>
        <v>0.0160695846047012</v>
      </c>
      <c r="AF200" s="89" t="n">
        <f aca="true" t="array" ref="AF200:AF200">OFFSET(L200,,AF$137,,)</f>
        <v>0.0434069708264515</v>
      </c>
      <c r="AG200" s="89" t="n">
        <f aca="true" t="array" ref="AG200:AG200">OFFSET(M200,,AG$137,,)</f>
        <v>0.0112978598860136</v>
      </c>
      <c r="AH200" s="89" t="n">
        <f aca="true" t="array" ref="AH200:AH200">OFFSET(N200,,AH$137,,)</f>
        <v>0.0112673156886437</v>
      </c>
      <c r="AI200" s="89" t="n">
        <f aca="true" t="array" ref="AI200:AI200">OFFSET(O200,,AI$137,,)</f>
        <v>0.0112263523714172</v>
      </c>
      <c r="AJ200" s="89" t="n">
        <f aca="true" t="array" ref="AJ200:AJ200">OFFSET(P200,,AJ$137,,)</f>
        <v>0.0123101843768804</v>
      </c>
      <c r="AK200" s="89" t="n">
        <f aca="true" t="array" ref="AK200:AK200">OFFSET(Q200,,AK$137,,)</f>
        <v>0.0126851035600027</v>
      </c>
    </row>
    <row r="201" customFormat="false" ht="15" hidden="false" customHeight="false" outlineLevel="0" collapsed="false">
      <c r="J201" s="0" t="n">
        <v>10000</v>
      </c>
      <c r="K201" s="12" t="n">
        <v>0.0160695846047012</v>
      </c>
      <c r="L201" s="0" t="n">
        <v>10000</v>
      </c>
      <c r="M201" s="0" t="n">
        <v>0.0434069708264515</v>
      </c>
      <c r="N201" s="0" t="n">
        <v>10000</v>
      </c>
      <c r="O201" s="0" t="n">
        <v>0.0112978598860136</v>
      </c>
      <c r="P201" s="0" t="n">
        <v>10000</v>
      </c>
      <c r="Q201" s="0" t="n">
        <v>0.0112673156886437</v>
      </c>
      <c r="R201" s="0" t="n">
        <v>10000</v>
      </c>
      <c r="S201" s="0" t="n">
        <v>0.0112263523714172</v>
      </c>
      <c r="T201" s="0" t="n">
        <v>10000</v>
      </c>
      <c r="U201" s="0" t="n">
        <v>0.0123101843768804</v>
      </c>
      <c r="V201" s="0" t="n">
        <v>10000</v>
      </c>
      <c r="W201" s="0" t="n">
        <v>0.0126851035600027</v>
      </c>
      <c r="AD201" s="0" t="n">
        <v>10000</v>
      </c>
      <c r="AE201" s="89" t="n">
        <f aca="true" t="array" ref="AE201:AE201">OFFSET(K201,,AE$137,,)</f>
        <v>0.0160695846047012</v>
      </c>
      <c r="AF201" s="89" t="n">
        <f aca="true" t="array" ref="AF201:AF201">OFFSET(L201,,AF$137,,)</f>
        <v>0.0434069708264515</v>
      </c>
      <c r="AG201" s="89" t="n">
        <f aca="true" t="array" ref="AG201:AG201">OFFSET(M201,,AG$137,,)</f>
        <v>0.0112978598860136</v>
      </c>
      <c r="AH201" s="89" t="n">
        <f aca="true" t="array" ref="AH201:AH201">OFFSET(N201,,AH$137,,)</f>
        <v>0.0112673156886437</v>
      </c>
      <c r="AI201" s="89" t="n">
        <f aca="true" t="array" ref="AI201:AI201">OFFSET(O201,,AI$137,,)</f>
        <v>0.0112263523714172</v>
      </c>
      <c r="AJ201" s="89" t="n">
        <f aca="true" t="array" ref="AJ201:AJ201">OFFSET(P201,,AJ$137,,)</f>
        <v>0.0123101843768804</v>
      </c>
      <c r="AK201" s="89" t="n">
        <f aca="true" t="array" ref="AK201:AK201">OFFSET(Q201,,AK$137,,)</f>
        <v>0.0126851035600027</v>
      </c>
    </row>
    <row r="202" customFormat="false" ht="15" hidden="false" customHeight="false" outlineLevel="0" collapsed="false">
      <c r="K202" s="12"/>
    </row>
    <row r="203" customFormat="false" ht="15" hidden="false" customHeight="false" outlineLevel="0" collapsed="false">
      <c r="J203" s="0" t="str">
        <f aca="false">L135</f>
        <v>RDP</v>
      </c>
      <c r="K203" s="0" t="str">
        <f aca="false">K181</f>
        <v>NaNMC</v>
      </c>
      <c r="M203" s="0" t="str">
        <f aca="false">M181</f>
        <v>NaMVP</v>
      </c>
      <c r="O203" s="0" t="str">
        <f aca="false">O181</f>
        <v>NaMMO</v>
      </c>
      <c r="Q203" s="0" t="str">
        <f aca="false">Q181</f>
        <v>NaNMMT</v>
      </c>
      <c r="S203" s="0" t="str">
        <f aca="false">S181</f>
        <v>NaPBA</v>
      </c>
      <c r="U203" s="0" t="str">
        <f aca="false">U181</f>
        <v>LiNMC</v>
      </c>
      <c r="W203" s="0" t="str">
        <f aca="false">W181</f>
        <v>LiFP</v>
      </c>
      <c r="AE203" s="0" t="n">
        <v>0</v>
      </c>
      <c r="AF203" s="0" t="n">
        <v>1</v>
      </c>
      <c r="AG203" s="0" t="n">
        <v>2</v>
      </c>
      <c r="AH203" s="0" t="n">
        <v>3</v>
      </c>
      <c r="AI203" s="0" t="n">
        <v>4</v>
      </c>
      <c r="AJ203" s="0" t="n">
        <v>5</v>
      </c>
      <c r="AK203" s="0" t="n">
        <v>6</v>
      </c>
    </row>
    <row r="204" customFormat="false" ht="15" hidden="false" customHeight="false" outlineLevel="0" collapsed="false">
      <c r="J204" s="70" t="n">
        <f aca="false" t="array" ref="J204:J204">INDEX(L126:L131,MATCH($L$135,$K$126:$K$131,0))</f>
        <v>0.00439461814866389</v>
      </c>
      <c r="K204" s="70" t="n">
        <v>10</v>
      </c>
      <c r="L204" s="70" t="n">
        <f aca="false" t="array" ref="L204:L204">INDEX(M126:M131,MATCH($L$135,$K$126:$K$131,0))</f>
        <v>0.00196094290415379</v>
      </c>
      <c r="M204" s="70" t="n">
        <v>10</v>
      </c>
      <c r="N204" s="70" t="n">
        <f aca="false" t="array" ref="N204:N204">INDEX(N126:N131,MATCH($L$135,$K$126:$K$131,0))</f>
        <v>0.001831242929958</v>
      </c>
      <c r="O204" s="70" t="n">
        <v>10</v>
      </c>
      <c r="P204" s="70" t="n">
        <f aca="false" t="array" ref="P204:P204">INDEX(O126:O131,MATCH($L$135,$K$126:$K$131,0))</f>
        <v>0.00242753405545571</v>
      </c>
      <c r="Q204" s="70" t="n">
        <v>10</v>
      </c>
      <c r="R204" s="70" t="n">
        <f aca="false" t="array" ref="R204:R204">INDEX(P126:P131,MATCH($L$135,$K$126:$K$131,0))</f>
        <v>0.00156454119790039</v>
      </c>
      <c r="S204" s="70" t="n">
        <v>10</v>
      </c>
      <c r="T204" s="70" t="n">
        <f aca="false" t="array" ref="T204:T204">INDEX(Q126:Q131,MATCH($L$135,$K$126:$K$131,0))</f>
        <v>0.00193006061287415</v>
      </c>
      <c r="U204" s="0" t="n">
        <v>10</v>
      </c>
      <c r="V204" s="70" t="n">
        <f aca="false" t="array" ref="V204:V204">INDEX(R126:R131,MATCH($L$135,$K$126:$K$131,0))</f>
        <v>0.00238649701048562</v>
      </c>
      <c r="W204" s="0" t="n">
        <v>10</v>
      </c>
      <c r="AE204" s="13" t="str">
        <f aca="true" t="array" ref="AE204:AE204">OFFSET(K203,,AE$137,,)</f>
        <v>NaNMC</v>
      </c>
      <c r="AF204" s="13" t="str">
        <f aca="true" t="array" ref="AF204:AF204">OFFSET(L203,,AF$137,,)</f>
        <v>NaMVP</v>
      </c>
      <c r="AG204" s="13" t="str">
        <f aca="true" t="array" ref="AG204:AG204">OFFSET(M203,,AG$137,,)</f>
        <v>NaMMO</v>
      </c>
      <c r="AH204" s="13" t="str">
        <f aca="true" t="array" ref="AH204:AH204">OFFSET(N203,,AH$137,,)</f>
        <v>NaNMMT</v>
      </c>
      <c r="AI204" s="13" t="str">
        <f aca="true" t="array" ref="AI204:AI204">OFFSET(O203,,AI$137,,)</f>
        <v>NaPBA</v>
      </c>
      <c r="AJ204" s="13" t="str">
        <f aca="true" t="array" ref="AJ204:AJ204">OFFSET(P203,,AJ$137,,)</f>
        <v>LiNMC</v>
      </c>
      <c r="AK204" s="13" t="str">
        <f aca="true" t="array" ref="AK204:AK204">OFFSET(Q203,,AK$137,,)</f>
        <v>LiFP</v>
      </c>
      <c r="AL204" s="13" t="s">
        <v>364</v>
      </c>
    </row>
    <row r="205" customFormat="false" ht="15" hidden="false" customHeight="false" outlineLevel="0" collapsed="false">
      <c r="J205" s="0" t="n">
        <v>1000</v>
      </c>
      <c r="K205" s="12" t="n">
        <v>0.0138023073772642</v>
      </c>
      <c r="L205" s="0" t="n">
        <v>1000</v>
      </c>
      <c r="M205" s="0" t="n">
        <v>0.00718936807101204</v>
      </c>
      <c r="N205" s="0" t="n">
        <v>1000</v>
      </c>
      <c r="O205" s="0" t="n">
        <v>0.00354880650244069</v>
      </c>
      <c r="P205" s="0" t="n">
        <v>1000</v>
      </c>
      <c r="Q205" s="0" t="n">
        <v>0.00593397100443153</v>
      </c>
      <c r="R205" s="0" t="n">
        <v>1000</v>
      </c>
      <c r="S205" s="0" t="n">
        <v>0.00441455612723824</v>
      </c>
      <c r="T205" s="0" t="n">
        <v>1000</v>
      </c>
      <c r="U205" s="0" t="n">
        <v>0.00394407723410531</v>
      </c>
      <c r="V205" s="0" t="n">
        <v>1000</v>
      </c>
      <c r="W205" s="0" t="n">
        <v>0.0101682468153348</v>
      </c>
      <c r="AD205" s="0" t="n">
        <v>1000</v>
      </c>
      <c r="AE205" s="89" t="n">
        <f aca="true" t="array" ref="AE205:AE205">OFFSET(K205,,AE$137,,)</f>
        <v>0.0138023073772642</v>
      </c>
      <c r="AF205" s="89" t="n">
        <f aca="true" t="array" ref="AF205:AF205">OFFSET(L205,,AF$137,,)</f>
        <v>0.00718936807101204</v>
      </c>
      <c r="AG205" s="89" t="n">
        <f aca="true" t="array" ref="AG205:AG205">OFFSET(M205,,AG$137,,)</f>
        <v>0.00354880650244069</v>
      </c>
      <c r="AH205" s="89" t="n">
        <f aca="true" t="array" ref="AH205:AH205">OFFSET(N205,,AH$137,,)</f>
        <v>0.00593397100443153</v>
      </c>
      <c r="AI205" s="89" t="n">
        <f aca="true" t="array" ref="AI205:AI205">OFFSET(O205,,AI$137,,)</f>
        <v>0.00441455612723824</v>
      </c>
      <c r="AJ205" s="89" t="n">
        <f aca="true" t="array" ref="AJ205:AJ205">OFFSET(P205,,AJ$137,,)</f>
        <v>0.00394407723410531</v>
      </c>
      <c r="AK205" s="89" t="n">
        <f aca="true" t="array" ref="AK205:AK205">OFFSET(Q205,,AK$137,,)</f>
        <v>0.0101682468153348</v>
      </c>
      <c r="AL205" s="13" t="n">
        <f aca="false">AD205</f>
        <v>1000</v>
      </c>
    </row>
    <row r="206" customFormat="false" ht="15" hidden="false" customHeight="false" outlineLevel="0" collapsed="false">
      <c r="J206" s="0" t="n">
        <v>1500</v>
      </c>
      <c r="K206" s="12" t="n">
        <v>0.00962111216455298</v>
      </c>
      <c r="L206" s="0" t="n">
        <v>1500</v>
      </c>
      <c r="M206" s="0" t="n">
        <v>0.00515609161723384</v>
      </c>
      <c r="N206" s="0" t="n">
        <v>1500</v>
      </c>
      <c r="O206" s="0" t="n">
        <v>0.0027854449146706</v>
      </c>
      <c r="P206" s="0" t="n">
        <v>1500</v>
      </c>
      <c r="Q206" s="0" t="n">
        <v>0.0043755545826645</v>
      </c>
      <c r="R206" s="0" t="n">
        <v>1500</v>
      </c>
      <c r="S206" s="0" t="n">
        <v>0.0033062169880513</v>
      </c>
      <c r="T206" s="0" t="n">
        <v>1500</v>
      </c>
      <c r="U206" s="0" t="n">
        <v>0.00304895873578035</v>
      </c>
      <c r="V206" s="0" t="n">
        <v>1500</v>
      </c>
      <c r="W206" s="0" t="n">
        <v>0.00714201078011567</v>
      </c>
      <c r="AD206" s="0" t="n">
        <v>1500</v>
      </c>
      <c r="AE206" s="89" t="n">
        <f aca="true" t="array" ref="AE206:AE206">OFFSET(K206,,AE$137,,)</f>
        <v>0.00962111216455298</v>
      </c>
      <c r="AF206" s="89" t="n">
        <f aca="true" t="array" ref="AF206:AF206">OFFSET(L206,,AF$137,,)</f>
        <v>0.00515609161723384</v>
      </c>
      <c r="AG206" s="89" t="n">
        <f aca="true" t="array" ref="AG206:AG206">OFFSET(M206,,AG$137,,)</f>
        <v>0.0027854449146706</v>
      </c>
      <c r="AH206" s="89" t="n">
        <f aca="true" t="array" ref="AH206:AH206">OFFSET(N206,,AH$137,,)</f>
        <v>0.0043755545826645</v>
      </c>
      <c r="AI206" s="89" t="n">
        <f aca="true" t="array" ref="AI206:AI206">OFFSET(O206,,AI$137,,)</f>
        <v>0.0033062169880513</v>
      </c>
      <c r="AJ206" s="89" t="n">
        <f aca="true" t="array" ref="AJ206:AJ206">OFFSET(P206,,AJ$137,,)</f>
        <v>0.00304895873578035</v>
      </c>
      <c r="AK206" s="89" t="n">
        <f aca="true" t="array" ref="AK206:AK206">OFFSET(Q206,,AK$137,,)</f>
        <v>0.00714201078011567</v>
      </c>
      <c r="AL206" s="13" t="n">
        <f aca="false">AD206</f>
        <v>1500</v>
      </c>
    </row>
    <row r="207" customFormat="false" ht="15" hidden="false" customHeight="false" outlineLevel="0" collapsed="false">
      <c r="J207" s="0" t="n">
        <v>2000</v>
      </c>
      <c r="K207" s="12" t="n">
        <v>0.00753051455819734</v>
      </c>
      <c r="L207" s="0" t="n">
        <v>2000</v>
      </c>
      <c r="M207" s="0" t="n">
        <v>0.00413945339034473</v>
      </c>
      <c r="N207" s="0" t="n">
        <v>2000</v>
      </c>
      <c r="O207" s="0" t="n">
        <v>0.00240376412078556</v>
      </c>
      <c r="P207" s="0" t="n">
        <v>2000</v>
      </c>
      <c r="Q207" s="0" t="n">
        <v>0.00359634637178098</v>
      </c>
      <c r="R207" s="0" t="n">
        <v>2000</v>
      </c>
      <c r="S207" s="0" t="n">
        <v>0.00275204741845783</v>
      </c>
      <c r="T207" s="0" t="n">
        <v>2000</v>
      </c>
      <c r="U207" s="0" t="n">
        <v>0.00260139948661787</v>
      </c>
      <c r="V207" s="0" t="n">
        <v>2000</v>
      </c>
      <c r="W207" s="0" t="n">
        <v>0.00562889276250611</v>
      </c>
      <c r="AD207" s="0" t="n">
        <v>2000</v>
      </c>
      <c r="AE207" s="89" t="n">
        <f aca="true" t="array" ref="AE207:AE207">OFFSET(K207,,AE$137,,)</f>
        <v>0.00753051455819734</v>
      </c>
      <c r="AF207" s="89" t="n">
        <f aca="true" t="array" ref="AF207:AF207">OFFSET(L207,,AF$137,,)</f>
        <v>0.00413945339034473</v>
      </c>
      <c r="AG207" s="89" t="n">
        <f aca="true" t="array" ref="AG207:AG207">OFFSET(M207,,AG$137,,)</f>
        <v>0.00240376412078556</v>
      </c>
      <c r="AH207" s="89" t="n">
        <f aca="true" t="array" ref="AH207:AH207">OFFSET(N207,,AH$137,,)</f>
        <v>0.00359634637178098</v>
      </c>
      <c r="AI207" s="89" t="n">
        <f aca="true" t="array" ref="AI207:AI207">OFFSET(O207,,AI$137,,)</f>
        <v>0.00275204741845783</v>
      </c>
      <c r="AJ207" s="89" t="n">
        <f aca="true" t="array" ref="AJ207:AJ207">OFFSET(P207,,AJ$137,,)</f>
        <v>0.00260139948661787</v>
      </c>
      <c r="AK207" s="89" t="n">
        <f aca="true" t="array" ref="AK207:AK207">OFFSET(Q207,,AK$137,,)</f>
        <v>0.00562889276250611</v>
      </c>
      <c r="AL207" s="13" t="n">
        <f aca="false">AD207</f>
        <v>2000</v>
      </c>
    </row>
    <row r="208" customFormat="false" ht="15" hidden="false" customHeight="false" outlineLevel="0" collapsed="false">
      <c r="J208" s="0" t="n">
        <v>2500</v>
      </c>
      <c r="K208" s="12" t="n">
        <v>0.00627615599438396</v>
      </c>
      <c r="L208" s="0" t="n">
        <v>2500</v>
      </c>
      <c r="M208" s="0" t="n">
        <v>0.00352947045421127</v>
      </c>
      <c r="N208" s="0" t="n">
        <v>2500</v>
      </c>
      <c r="O208" s="0" t="n">
        <v>0.00217475564445454</v>
      </c>
      <c r="P208" s="0" t="n">
        <v>2500</v>
      </c>
      <c r="Q208" s="0" t="n">
        <v>0.00312882144525087</v>
      </c>
      <c r="R208" s="0" t="n">
        <v>2500</v>
      </c>
      <c r="S208" s="0" t="n">
        <v>0.00241954567670175</v>
      </c>
      <c r="T208" s="0" t="n">
        <v>2500</v>
      </c>
      <c r="U208" s="0" t="n">
        <v>0.00233286393712038</v>
      </c>
      <c r="V208" s="0" t="n">
        <v>2500</v>
      </c>
      <c r="W208" s="0" t="n">
        <v>0.00472102195194037</v>
      </c>
      <c r="AD208" s="0" t="n">
        <v>2500</v>
      </c>
      <c r="AE208" s="89" t="n">
        <f aca="true" t="array" ref="AE208:AE208">OFFSET(K208,,AE$137,,)</f>
        <v>0.00627615599438396</v>
      </c>
      <c r="AF208" s="89" t="n">
        <f aca="true" t="array" ref="AF208:AF208">OFFSET(L208,,AF$137,,)</f>
        <v>0.00352947045421127</v>
      </c>
      <c r="AG208" s="89" t="n">
        <f aca="true" t="array" ref="AG208:AG208">OFFSET(M208,,AG$137,,)</f>
        <v>0.00217475564445454</v>
      </c>
      <c r="AH208" s="89" t="n">
        <f aca="true" t="array" ref="AH208:AH208">OFFSET(N208,,AH$137,,)</f>
        <v>0.00312882144525087</v>
      </c>
      <c r="AI208" s="90" t="n">
        <f aca="true" t="array" ref="AI208:AI208">OFFSET(O208,,AI$137,,)</f>
        <v>0.00241954567670175</v>
      </c>
      <c r="AJ208" s="90" t="n">
        <f aca="true" t="array" ref="AJ208:AJ208">OFFSET(P208,,AJ$137,,)</f>
        <v>0.00233286393712038</v>
      </c>
      <c r="AK208" s="89" t="n">
        <f aca="true" t="array" ref="AK208:AK208">OFFSET(Q208,,AK$137,,)</f>
        <v>0.00472102195194037</v>
      </c>
      <c r="AL208" s="13" t="n">
        <f aca="false">AD208</f>
        <v>2500</v>
      </c>
    </row>
    <row r="209" customFormat="false" ht="15" hidden="false" customHeight="false" outlineLevel="0" collapsed="false">
      <c r="J209" s="0" t="n">
        <v>3000</v>
      </c>
      <c r="K209" s="12" t="n">
        <v>0.0054399169518417</v>
      </c>
      <c r="L209" s="0" t="n">
        <v>3000</v>
      </c>
      <c r="M209" s="0" t="n">
        <v>0.00312281516345563</v>
      </c>
      <c r="N209" s="0" t="n">
        <v>3000</v>
      </c>
      <c r="O209" s="0" t="n">
        <v>0.00202208332690052</v>
      </c>
      <c r="P209" s="0" t="n">
        <v>3000</v>
      </c>
      <c r="Q209" s="0" t="n">
        <v>0.00281713816089747</v>
      </c>
      <c r="R209" s="0" t="n">
        <v>3000</v>
      </c>
      <c r="S209" s="0" t="n">
        <v>0.00219787784886436</v>
      </c>
      <c r="T209" s="0" t="n">
        <v>3000</v>
      </c>
      <c r="U209" s="0" t="n">
        <v>0.00215384023745539</v>
      </c>
      <c r="V209" s="0" t="n">
        <v>3000</v>
      </c>
      <c r="W209" s="0" t="n">
        <v>0.00411577474489654</v>
      </c>
      <c r="AD209" s="0" t="n">
        <v>3000</v>
      </c>
      <c r="AE209" s="89" t="n">
        <f aca="true" t="array" ref="AE209:AE209">OFFSET(K209,,AE$137,,)</f>
        <v>0.0054399169518417</v>
      </c>
      <c r="AF209" s="89" t="n">
        <f aca="true" t="array" ref="AF209:AF209">OFFSET(L209,,AF$137,,)</f>
        <v>0.00312281516345563</v>
      </c>
      <c r="AG209" s="89" t="n">
        <f aca="true" t="array" ref="AG209:AG209">OFFSET(M209,,AG$137,,)</f>
        <v>0.00202208332690052</v>
      </c>
      <c r="AH209" s="89" t="n">
        <f aca="true" t="array" ref="AH209:AH209">OFFSET(N209,,AH$137,,)</f>
        <v>0.00281713816089747</v>
      </c>
      <c r="AI209" s="89" t="n">
        <f aca="true" t="array" ref="AI209:AI209">OFFSET(O209,,AI$137,,)</f>
        <v>0.00219787784886436</v>
      </c>
      <c r="AJ209" s="89" t="n">
        <f aca="true" t="array" ref="AJ209:AJ209">OFFSET(P209,,AJ$137,,)</f>
        <v>0.00215384023745539</v>
      </c>
      <c r="AK209" s="89" t="n">
        <f aca="true" t="array" ref="AK209:AK209">OFFSET(Q209,,AK$137,,)</f>
        <v>0.00411577474489654</v>
      </c>
      <c r="AL209" s="13" t="n">
        <f aca="false">AD209</f>
        <v>3000</v>
      </c>
    </row>
    <row r="210" customFormat="false" ht="15" hidden="false" customHeight="false" outlineLevel="0" collapsed="false">
      <c r="J210" s="0" t="n">
        <v>3500</v>
      </c>
      <c r="K210" s="12" t="n">
        <v>0.00484260335002581</v>
      </c>
      <c r="L210" s="0" t="n">
        <v>3500</v>
      </c>
      <c r="M210" s="0" t="n">
        <v>0.00283234709863017</v>
      </c>
      <c r="N210" s="0" t="n">
        <v>3500</v>
      </c>
      <c r="O210" s="0" t="n">
        <v>0.00191303167150479</v>
      </c>
      <c r="P210" s="0" t="n">
        <v>3500</v>
      </c>
      <c r="Q210" s="0" t="n">
        <v>0.00259450724350218</v>
      </c>
      <c r="R210" s="0" t="n">
        <v>3500</v>
      </c>
      <c r="S210" s="0" t="n">
        <v>0.00203954368612337</v>
      </c>
      <c r="T210" s="0" t="n">
        <v>3500</v>
      </c>
      <c r="U210" s="0" t="n">
        <v>0.00202596616626611</v>
      </c>
      <c r="V210" s="0" t="n">
        <v>3500</v>
      </c>
      <c r="W210" s="0" t="n">
        <v>0.00368345531129381</v>
      </c>
      <c r="AD210" s="0" t="n">
        <v>3500</v>
      </c>
      <c r="AE210" s="89" t="n">
        <f aca="true" t="array" ref="AE210:AE210">OFFSET(K210,,AE$137,,)</f>
        <v>0.00484260335002581</v>
      </c>
      <c r="AF210" s="89" t="n">
        <f aca="true" t="array" ref="AF210:AF210">OFFSET(L210,,AF$137,,)</f>
        <v>0.00283234709863017</v>
      </c>
      <c r="AG210" s="89" t="n">
        <f aca="true" t="array" ref="AG210:AG210">OFFSET(M210,,AG$137,,)</f>
        <v>0.00191303167150479</v>
      </c>
      <c r="AH210" s="89" t="n">
        <f aca="true" t="array" ref="AH210:AH210">OFFSET(N210,,AH$137,,)</f>
        <v>0.00259450724350218</v>
      </c>
      <c r="AI210" s="89" t="n">
        <f aca="true" t="array" ref="AI210:AI210">OFFSET(O210,,AI$137,,)</f>
        <v>0.00203954368612337</v>
      </c>
      <c r="AJ210" s="89" t="n">
        <f aca="true" t="array" ref="AJ210:AJ210">OFFSET(P210,,AJ$137,,)</f>
        <v>0.00202596616626611</v>
      </c>
      <c r="AK210" s="90" t="n">
        <f aca="true" t="array" ref="AK210:AK210">OFFSET(Q210,,AK$137,,)</f>
        <v>0.00368345531129381</v>
      </c>
      <c r="AL210" s="13" t="n">
        <f aca="false">AD210</f>
        <v>3500</v>
      </c>
    </row>
    <row r="211" customFormat="false" ht="15" hidden="false" customHeight="false" outlineLevel="0" collapsed="false">
      <c r="J211" s="0" t="n">
        <v>4000</v>
      </c>
      <c r="K211" s="12" t="n">
        <v>0.00439461814866389</v>
      </c>
      <c r="L211" s="0" t="n">
        <v>4000</v>
      </c>
      <c r="M211" s="0" t="n">
        <v>0.00261449605001108</v>
      </c>
      <c r="N211" s="0" t="n">
        <v>4000</v>
      </c>
      <c r="O211" s="0" t="n">
        <v>0.001831242929958</v>
      </c>
      <c r="P211" s="0" t="n">
        <v>4000</v>
      </c>
      <c r="Q211" s="0" t="n">
        <v>0.00242753405545571</v>
      </c>
      <c r="R211" s="0" t="n">
        <v>4000</v>
      </c>
      <c r="S211" s="0" t="n">
        <v>0.00192079306406762</v>
      </c>
      <c r="T211" s="0" t="n">
        <v>4000</v>
      </c>
      <c r="U211" s="0" t="n">
        <v>0.00193006061287415</v>
      </c>
      <c r="V211" s="0" t="n">
        <v>4000</v>
      </c>
      <c r="W211" s="0" t="n">
        <v>0.00335921573609176</v>
      </c>
      <c r="AD211" s="0" t="n">
        <v>4000</v>
      </c>
      <c r="AE211" s="89" t="n">
        <f aca="true" t="array" ref="AE211:AE211">OFFSET(K211,,AE$137,,)</f>
        <v>0.00439461814866389</v>
      </c>
      <c r="AF211" s="89" t="n">
        <f aca="true" t="array" ref="AF211:AF211">OFFSET(L211,,AF$137,,)</f>
        <v>0.00261449605001108</v>
      </c>
      <c r="AG211" s="89" t="n">
        <f aca="true" t="array" ref="AG211:AG211">OFFSET(M211,,AG$137,,)</f>
        <v>0.001831242929958</v>
      </c>
      <c r="AH211" s="89" t="n">
        <f aca="true" t="array" ref="AH211:AH211">OFFSET(N211,,AH$137,,)</f>
        <v>0.00242753405545571</v>
      </c>
      <c r="AI211" s="89" t="n">
        <f aca="true" t="array" ref="AI211:AI211">OFFSET(O211,,AI$137,,)</f>
        <v>0.00192079306406762</v>
      </c>
      <c r="AJ211" s="89" t="n">
        <f aca="true" t="array" ref="AJ211:AJ211">OFFSET(P211,,AJ$137,,)</f>
        <v>0.00193006061287415</v>
      </c>
      <c r="AK211" s="89" t="n">
        <f aca="true" t="array" ref="AK211:AK211">OFFSET(Q211,,AK$137,,)</f>
        <v>0.00335921573609176</v>
      </c>
      <c r="AL211" s="13" t="n">
        <f aca="false">AD211</f>
        <v>4000</v>
      </c>
    </row>
    <row r="212" customFormat="false" ht="15" hidden="false" customHeight="false" outlineLevel="0" collapsed="false">
      <c r="J212" s="0" t="n">
        <v>4500</v>
      </c>
      <c r="K212" s="12" t="n">
        <v>0.00404618521427128</v>
      </c>
      <c r="L212" s="0" t="n">
        <v>4500</v>
      </c>
      <c r="M212" s="0" t="n">
        <v>0.00244505634552956</v>
      </c>
      <c r="N212" s="0" t="n">
        <v>4500</v>
      </c>
      <c r="O212" s="0" t="n">
        <v>0.00176762946431049</v>
      </c>
      <c r="P212" s="0" t="n">
        <v>4500</v>
      </c>
      <c r="Q212" s="0" t="n">
        <v>0.00229766602030846</v>
      </c>
      <c r="R212" s="0" t="n">
        <v>4500</v>
      </c>
      <c r="S212" s="0" t="n">
        <v>0.00182843146913538</v>
      </c>
      <c r="T212" s="0" t="n">
        <v>4500</v>
      </c>
      <c r="U212" s="0" t="n">
        <v>0.00185546740468041</v>
      </c>
      <c r="V212" s="0" t="n">
        <v>4500</v>
      </c>
      <c r="W212" s="0" t="n">
        <v>0.0031070293998235</v>
      </c>
      <c r="AD212" s="0" t="n">
        <v>4500</v>
      </c>
      <c r="AE212" s="89" t="n">
        <f aca="true" t="array" ref="AE212:AE212">OFFSET(K212,,AE$137,,)</f>
        <v>0.00404618521427128</v>
      </c>
      <c r="AF212" s="89" t="n">
        <f aca="true" t="array" ref="AF212:AF212">OFFSET(L212,,AF$137,,)</f>
        <v>0.00244505634552956</v>
      </c>
      <c r="AG212" s="89" t="n">
        <f aca="true" t="array" ref="AG212:AG212">OFFSET(M212,,AG$137,,)</f>
        <v>0.00176762946431049</v>
      </c>
      <c r="AH212" s="89" t="n">
        <f aca="true" t="array" ref="AH212:AH212">OFFSET(N212,,AH$137,,)</f>
        <v>0.00229766602030846</v>
      </c>
      <c r="AI212" s="89" t="n">
        <f aca="true" t="array" ref="AI212:AI212">OFFSET(O212,,AI$137,,)</f>
        <v>0.00182843146913538</v>
      </c>
      <c r="AJ212" s="89" t="n">
        <f aca="true" t="array" ref="AJ212:AJ212">OFFSET(P212,,AJ$137,,)</f>
        <v>0.00185546740468041</v>
      </c>
      <c r="AK212" s="89" t="n">
        <f aca="true" t="array" ref="AK212:AK212">OFFSET(Q212,,AK$137,,)</f>
        <v>0.0031070293998235</v>
      </c>
      <c r="AL212" s="13" t="n">
        <f aca="false">AD212</f>
        <v>4500</v>
      </c>
    </row>
    <row r="213" customFormat="false" ht="15" hidden="false" customHeight="false" outlineLevel="0" collapsed="false">
      <c r="J213" s="0" t="n">
        <v>5000</v>
      </c>
      <c r="K213" s="12" t="n">
        <v>0.0037674388667572</v>
      </c>
      <c r="L213" s="0" t="n">
        <v>5000</v>
      </c>
      <c r="M213" s="0" t="n">
        <v>0.00230950458194434</v>
      </c>
      <c r="N213" s="0" t="n">
        <v>5000</v>
      </c>
      <c r="O213" s="0" t="n">
        <v>0.00171673869179248</v>
      </c>
      <c r="P213" s="0" t="n">
        <v>5000</v>
      </c>
      <c r="Q213" s="0" t="n">
        <v>0.00219377159219065</v>
      </c>
      <c r="R213" s="0" t="n">
        <v>5000</v>
      </c>
      <c r="S213" s="0" t="n">
        <v>0.00175454219318958</v>
      </c>
      <c r="T213" s="0" t="n">
        <v>5000</v>
      </c>
      <c r="U213" s="0" t="n">
        <v>0.00179579283812541</v>
      </c>
      <c r="V213" s="0" t="n">
        <v>5000</v>
      </c>
      <c r="W213" s="0" t="n">
        <v>0.00290528033080889</v>
      </c>
      <c r="AD213" s="0" t="n">
        <v>5000</v>
      </c>
      <c r="AE213" s="89" t="n">
        <f aca="true" t="array" ref="AE213:AE213">OFFSET(K213,,AE$137,,)</f>
        <v>0.0037674388667572</v>
      </c>
      <c r="AF213" s="89" t="n">
        <f aca="true" t="array" ref="AF213:AF213">OFFSET(L213,,AF$137,,)</f>
        <v>0.00230950458194434</v>
      </c>
      <c r="AG213" s="89" t="n">
        <f aca="true" t="array" ref="AG213:AG213">OFFSET(M213,,AG$137,,)</f>
        <v>0.00171673869179248</v>
      </c>
      <c r="AH213" s="89" t="n">
        <f aca="true" t="array" ref="AH213:AH213">OFFSET(N213,,AH$137,,)</f>
        <v>0.00219377159219065</v>
      </c>
      <c r="AI213" s="89" t="n">
        <f aca="true" t="array" ref="AI213:AI213">OFFSET(O213,,AI$137,,)</f>
        <v>0.00175454219318958</v>
      </c>
      <c r="AJ213" s="89" t="n">
        <f aca="true" t="array" ref="AJ213:AJ213">OFFSET(P213,,AJ$137,,)</f>
        <v>0.00179579283812541</v>
      </c>
      <c r="AK213" s="89" t="n">
        <f aca="true" t="array" ref="AK213:AK213">OFFSET(Q213,,AK$137,,)</f>
        <v>0.00290528033080889</v>
      </c>
      <c r="AL213" s="13" t="n">
        <f aca="false">AD213</f>
        <v>5000</v>
      </c>
    </row>
    <row r="214" customFormat="false" ht="15" hidden="false" customHeight="false" outlineLevel="0" collapsed="false">
      <c r="J214" s="0" t="n">
        <v>5500</v>
      </c>
      <c r="K214" s="12" t="n">
        <v>0.00353937367333658</v>
      </c>
      <c r="L214" s="0" t="n">
        <v>5500</v>
      </c>
      <c r="M214" s="0" t="n">
        <v>0.00219859859355644</v>
      </c>
      <c r="N214" s="0" t="n">
        <v>5500</v>
      </c>
      <c r="O214" s="0" t="n">
        <v>0.00167510078700503</v>
      </c>
      <c r="P214" s="0" t="n">
        <v>5500</v>
      </c>
      <c r="Q214" s="0" t="n">
        <v>0.00210876706009427</v>
      </c>
      <c r="R214" s="0" t="n">
        <v>5500</v>
      </c>
      <c r="S214" s="0" t="n">
        <v>0.00169408733105211</v>
      </c>
      <c r="T214" s="0" t="n">
        <v>5500</v>
      </c>
      <c r="U214" s="0" t="n">
        <v>0.00174696819276223</v>
      </c>
      <c r="V214" s="0" t="n">
        <v>5500</v>
      </c>
      <c r="W214" s="0" t="n">
        <v>0.00274021291070603</v>
      </c>
      <c r="AD214" s="0" t="n">
        <v>5500</v>
      </c>
      <c r="AE214" s="89" t="n">
        <f aca="true" t="array" ref="AE214:AE214">OFFSET(K214,,AE$137,,)</f>
        <v>0.00353937367333658</v>
      </c>
      <c r="AF214" s="89" t="n">
        <f aca="true" t="array" ref="AF214:AF214">OFFSET(L214,,AF$137,,)</f>
        <v>0.00219859859355644</v>
      </c>
      <c r="AG214" s="89" t="n">
        <f aca="true" t="array" ref="AG214:AG214">OFFSET(M214,,AG$137,,)</f>
        <v>0.00167510078700503</v>
      </c>
      <c r="AH214" s="89" t="n">
        <f aca="true" t="array" ref="AH214:AH214">OFFSET(N214,,AH$137,,)</f>
        <v>0.00210876706009427</v>
      </c>
      <c r="AI214" s="89" t="n">
        <f aca="true" t="array" ref="AI214:AI214">OFFSET(O214,,AI$137,,)</f>
        <v>0.00169408733105211</v>
      </c>
      <c r="AJ214" s="89" t="n">
        <f aca="true" t="array" ref="AJ214:AJ214">OFFSET(P214,,AJ$137,,)</f>
        <v>0.00174696819276223</v>
      </c>
      <c r="AK214" s="89" t="n">
        <f aca="true" t="array" ref="AK214:AK214">OFFSET(Q214,,AK$137,,)</f>
        <v>0.00274021291070603</v>
      </c>
    </row>
    <row r="215" customFormat="false" ht="15" hidden="false" customHeight="false" outlineLevel="0" collapsed="false">
      <c r="J215" s="0" t="n">
        <v>6000</v>
      </c>
      <c r="K215" s="12" t="n">
        <v>0.00334931934548607</v>
      </c>
      <c r="L215" s="0" t="n">
        <v>6000</v>
      </c>
      <c r="M215" s="0" t="n">
        <v>0.00210617693656652</v>
      </c>
      <c r="N215" s="0" t="n">
        <v>6000</v>
      </c>
      <c r="O215" s="0" t="n">
        <v>0.00164040253301548</v>
      </c>
      <c r="P215" s="0" t="n">
        <v>6000</v>
      </c>
      <c r="Q215" s="0" t="n">
        <v>0.00203792995001395</v>
      </c>
      <c r="R215" s="0" t="n">
        <v>6000</v>
      </c>
      <c r="S215" s="0" t="n">
        <v>0.00164370827927089</v>
      </c>
      <c r="T215" s="0" t="n">
        <v>6000</v>
      </c>
      <c r="U215" s="0" t="n">
        <v>0.00170628098829291</v>
      </c>
      <c r="V215" s="0" t="n">
        <v>6000</v>
      </c>
      <c r="W215" s="0" t="n">
        <v>0.00260265672728698</v>
      </c>
      <c r="AD215" s="0" t="n">
        <v>6000</v>
      </c>
      <c r="AE215" s="89" t="n">
        <f aca="true" t="array" ref="AE215:AE215">OFFSET(K215,,AE$137,,)</f>
        <v>0.00334931934548607</v>
      </c>
      <c r="AF215" s="89" t="n">
        <f aca="true" t="array" ref="AF215:AF215">OFFSET(L215,,AF$137,,)</f>
        <v>0.00210617693656652</v>
      </c>
      <c r="AG215" s="89" t="n">
        <f aca="true" t="array" ref="AG215:AG215">OFFSET(M215,,AG$137,,)</f>
        <v>0.00164040253301548</v>
      </c>
      <c r="AH215" s="89" t="n">
        <f aca="true" t="array" ref="AH215:AH215">OFFSET(N215,,AH$137,,)</f>
        <v>0.00203792995001395</v>
      </c>
      <c r="AI215" s="89" t="n">
        <f aca="true" t="array" ref="AI215:AI215">OFFSET(O215,,AI$137,,)</f>
        <v>0.00164370827927089</v>
      </c>
      <c r="AJ215" s="89" t="n">
        <f aca="true" t="array" ref="AJ215:AJ215">OFFSET(P215,,AJ$137,,)</f>
        <v>0.00170628098829291</v>
      </c>
      <c r="AK215" s="89" t="n">
        <f aca="true" t="array" ref="AK215:AK215">OFFSET(Q215,,AK$137,,)</f>
        <v>0.00260265672728698</v>
      </c>
    </row>
    <row r="216" customFormat="false" ht="15" hidden="false" customHeight="false" outlineLevel="0" collapsed="false">
      <c r="J216" s="0" t="n">
        <v>6500</v>
      </c>
      <c r="K216" s="12" t="n">
        <v>0.00318850414499717</v>
      </c>
      <c r="L216" s="0" t="n">
        <v>6500</v>
      </c>
      <c r="M216" s="0" t="n">
        <v>0.00202797399603659</v>
      </c>
      <c r="N216" s="0" t="n">
        <v>6500</v>
      </c>
      <c r="O216" s="0" t="n">
        <v>0.0016110424719474</v>
      </c>
      <c r="P216" s="0" t="n">
        <v>6500</v>
      </c>
      <c r="Q216" s="0" t="n">
        <v>0.00197799085686906</v>
      </c>
      <c r="R216" s="0" t="n">
        <v>6500</v>
      </c>
      <c r="S216" s="0" t="n">
        <v>0.00160107985084062</v>
      </c>
      <c r="T216" s="0" t="n">
        <v>6500</v>
      </c>
      <c r="U216" s="0" t="n">
        <v>0.00167185335374195</v>
      </c>
      <c r="V216" s="0" t="n">
        <v>6500</v>
      </c>
      <c r="W216" s="0" t="n">
        <v>0.00248626303362471</v>
      </c>
      <c r="AD216" s="0" t="n">
        <v>6500</v>
      </c>
      <c r="AE216" s="89" t="n">
        <f aca="true" t="array" ref="AE216:AE216">OFFSET(K216,,AE$137,,)</f>
        <v>0.00318850414499717</v>
      </c>
      <c r="AF216" s="89" t="n">
        <f aca="true" t="array" ref="AF216:AF216">OFFSET(L216,,AF$137,,)</f>
        <v>0.00202797399603659</v>
      </c>
      <c r="AG216" s="89" t="n">
        <f aca="true" t="array" ref="AG216:AG216">OFFSET(M216,,AG$137,,)</f>
        <v>0.0016110424719474</v>
      </c>
      <c r="AH216" s="89" t="n">
        <f aca="true" t="array" ref="AH216:AH216">OFFSET(N216,,AH$137,,)</f>
        <v>0.00197799085686906</v>
      </c>
      <c r="AI216" s="89" t="n">
        <f aca="true" t="array" ref="AI216:AI216">OFFSET(O216,,AI$137,,)</f>
        <v>0.00160107985084062</v>
      </c>
      <c r="AJ216" s="89" t="n">
        <f aca="true" t="array" ref="AJ216:AJ216">OFFSET(P216,,AJ$137,,)</f>
        <v>0.00167185335374195</v>
      </c>
      <c r="AK216" s="89" t="n">
        <f aca="true" t="array" ref="AK216:AK216">OFFSET(Q216,,AK$137,,)</f>
        <v>0.00248626303362471</v>
      </c>
    </row>
    <row r="217" customFormat="false" ht="15" hidden="false" customHeight="false" outlineLevel="0" collapsed="false">
      <c r="J217" s="0" t="n">
        <v>7000</v>
      </c>
      <c r="K217" s="12" t="n">
        <v>0.00305066254457812</v>
      </c>
      <c r="L217" s="0" t="n">
        <v>7000</v>
      </c>
      <c r="M217" s="0" t="n">
        <v>0.00196094290415379</v>
      </c>
      <c r="N217" s="0" t="n">
        <v>7000</v>
      </c>
      <c r="O217" s="0" t="n">
        <v>0.00158587670531761</v>
      </c>
      <c r="P217" s="0" t="n">
        <v>7000</v>
      </c>
      <c r="Q217" s="0" t="n">
        <v>0.0019266144913163</v>
      </c>
      <c r="R217" s="0" t="n">
        <v>7000</v>
      </c>
      <c r="S217" s="0" t="n">
        <v>0.00156454119790039</v>
      </c>
      <c r="T217" s="0" t="n">
        <v>7000</v>
      </c>
      <c r="U217" s="0" t="n">
        <v>0.00164234395269827</v>
      </c>
      <c r="V217" s="0" t="n">
        <v>7000</v>
      </c>
      <c r="W217" s="0" t="n">
        <v>0.00238649701048562</v>
      </c>
      <c r="AD217" s="0" t="n">
        <v>7000</v>
      </c>
      <c r="AE217" s="89" t="n">
        <f aca="true" t="array" ref="AE217:AE217">OFFSET(K217,,AE$137,,)</f>
        <v>0.00305066254457812</v>
      </c>
      <c r="AF217" s="89" t="n">
        <f aca="true" t="array" ref="AF217:AF217">OFFSET(L217,,AF$137,,)</f>
        <v>0.00196094290415379</v>
      </c>
      <c r="AG217" s="89" t="n">
        <f aca="true" t="array" ref="AG217:AG217">OFFSET(M217,,AG$137,,)</f>
        <v>0.00158587670531761</v>
      </c>
      <c r="AH217" s="89" t="n">
        <f aca="true" t="array" ref="AH217:AH217">OFFSET(N217,,AH$137,,)</f>
        <v>0.0019266144913163</v>
      </c>
      <c r="AI217" s="89" t="n">
        <f aca="true" t="array" ref="AI217:AI217">OFFSET(O217,,AI$137,,)</f>
        <v>0.00156454119790039</v>
      </c>
      <c r="AJ217" s="89" t="n">
        <f aca="true" t="array" ref="AJ217:AJ217">OFFSET(P217,,AJ$137,,)</f>
        <v>0.00164234395269827</v>
      </c>
      <c r="AK217" s="89" t="n">
        <f aca="true" t="array" ref="AK217:AK217">OFFSET(Q217,,AK$137,,)</f>
        <v>0.00238649701048562</v>
      </c>
    </row>
    <row r="218" customFormat="false" ht="15" hidden="false" customHeight="false" outlineLevel="0" collapsed="false">
      <c r="J218" s="0" t="n">
        <v>7500</v>
      </c>
      <c r="K218" s="12" t="n">
        <v>0.00297702114161452</v>
      </c>
      <c r="L218" s="0" t="n">
        <v>7500</v>
      </c>
      <c r="M218" s="0" t="n">
        <v>0.00192513177287394</v>
      </c>
      <c r="N218" s="0" t="n">
        <v>7500</v>
      </c>
      <c r="O218" s="0" t="n">
        <v>0.00157243198067978</v>
      </c>
      <c r="P218" s="0" t="n">
        <v>7500</v>
      </c>
      <c r="Q218" s="0" t="n">
        <v>0.0018991668439662</v>
      </c>
      <c r="R218" s="0" t="n">
        <v>7500</v>
      </c>
      <c r="S218" s="0" t="n">
        <v>0.00154502054769945</v>
      </c>
      <c r="T218" s="0" t="n">
        <v>7500</v>
      </c>
      <c r="U218" s="0" t="n">
        <v>0.00162657865625028</v>
      </c>
      <c r="V218" s="0" t="n">
        <v>7500</v>
      </c>
      <c r="W218" s="0" t="n">
        <v>0.00233319735428802</v>
      </c>
      <c r="AD218" s="0" t="n">
        <v>7500</v>
      </c>
      <c r="AE218" s="89" t="n">
        <f aca="true" t="array" ref="AE218:AE218">OFFSET(K218,,AE$137,,)</f>
        <v>0.00297702114161452</v>
      </c>
      <c r="AF218" s="89" t="n">
        <f aca="true" t="array" ref="AF218:AF218">OFFSET(L218,,AF$137,,)</f>
        <v>0.00192513177287394</v>
      </c>
      <c r="AG218" s="89" t="n">
        <f aca="true" t="array" ref="AG218:AG218">OFFSET(M218,,AG$137,,)</f>
        <v>0.00157243198067978</v>
      </c>
      <c r="AH218" s="89" t="n">
        <f aca="true" t="array" ref="AH218:AH218">OFFSET(N218,,AH$137,,)</f>
        <v>0.0018991668439662</v>
      </c>
      <c r="AI218" s="89" t="n">
        <f aca="true" t="array" ref="AI218:AI218">OFFSET(O218,,AI$137,,)</f>
        <v>0.00154502054769945</v>
      </c>
      <c r="AJ218" s="89" t="n">
        <f aca="true" t="array" ref="AJ218:AJ218">OFFSET(P218,,AJ$137,,)</f>
        <v>0.00162657865625028</v>
      </c>
      <c r="AK218" s="89" t="n">
        <f aca="true" t="array" ref="AK218:AK218">OFFSET(Q218,,AK$137,,)</f>
        <v>0.00233319735428802</v>
      </c>
    </row>
    <row r="219" customFormat="false" ht="15" hidden="false" customHeight="false" outlineLevel="0" collapsed="false">
      <c r="J219" s="0" t="n">
        <v>8000</v>
      </c>
      <c r="K219" s="12" t="n">
        <v>0.00297702114161452</v>
      </c>
      <c r="L219" s="0" t="n">
        <v>8000</v>
      </c>
      <c r="M219" s="0" t="n">
        <v>0.00192513177287394</v>
      </c>
      <c r="N219" s="0" t="n">
        <v>8000</v>
      </c>
      <c r="O219" s="0" t="n">
        <v>0.00157243198067978</v>
      </c>
      <c r="P219" s="0" t="n">
        <v>8000</v>
      </c>
      <c r="Q219" s="0" t="n">
        <v>0.0018991668439662</v>
      </c>
      <c r="R219" s="0" t="n">
        <v>8000</v>
      </c>
      <c r="S219" s="0" t="n">
        <v>0.00154502054769945</v>
      </c>
      <c r="T219" s="0" t="n">
        <v>8000</v>
      </c>
      <c r="U219" s="0" t="n">
        <v>0.00162657865625028</v>
      </c>
      <c r="V219" s="0" t="n">
        <v>8000</v>
      </c>
      <c r="W219" s="0" t="n">
        <v>0.00233319735428802</v>
      </c>
      <c r="AD219" s="0" t="n">
        <v>8000</v>
      </c>
      <c r="AE219" s="89" t="n">
        <f aca="true" t="array" ref="AE219:AE219">OFFSET(K219,,AE$137,,)</f>
        <v>0.00297702114161452</v>
      </c>
      <c r="AF219" s="89" t="n">
        <f aca="true" t="array" ref="AF219:AF219">OFFSET(L219,,AF$137,,)</f>
        <v>0.00192513177287394</v>
      </c>
      <c r="AG219" s="89" t="n">
        <f aca="true" t="array" ref="AG219:AG219">OFFSET(M219,,AG$137,,)</f>
        <v>0.00157243198067978</v>
      </c>
      <c r="AH219" s="89" t="n">
        <f aca="true" t="array" ref="AH219:AH219">OFFSET(N219,,AH$137,,)</f>
        <v>0.0018991668439662</v>
      </c>
      <c r="AI219" s="89" t="n">
        <f aca="true" t="array" ref="AI219:AI219">OFFSET(O219,,AI$137,,)</f>
        <v>0.00154502054769945</v>
      </c>
      <c r="AJ219" s="89" t="n">
        <f aca="true" t="array" ref="AJ219:AJ219">OFFSET(P219,,AJ$137,,)</f>
        <v>0.00162657865625028</v>
      </c>
      <c r="AK219" s="89" t="n">
        <f aca="true" t="array" ref="AK219:AK219">OFFSET(Q219,,AK$137,,)</f>
        <v>0.00233319735428802</v>
      </c>
    </row>
    <row r="220" customFormat="false" ht="15" hidden="false" customHeight="false" outlineLevel="0" collapsed="false">
      <c r="J220" s="0" t="n">
        <v>8500</v>
      </c>
      <c r="K220" s="12" t="n">
        <v>0.00297702114161452</v>
      </c>
      <c r="L220" s="0" t="n">
        <v>8500</v>
      </c>
      <c r="M220" s="0" t="n">
        <v>0.00192513177287394</v>
      </c>
      <c r="N220" s="0" t="n">
        <v>8500</v>
      </c>
      <c r="O220" s="0" t="n">
        <v>0.00157243198067978</v>
      </c>
      <c r="P220" s="0" t="n">
        <v>8500</v>
      </c>
      <c r="Q220" s="0" t="n">
        <v>0.0018991668439662</v>
      </c>
      <c r="R220" s="0" t="n">
        <v>8500</v>
      </c>
      <c r="S220" s="0" t="n">
        <v>0.00154502054769945</v>
      </c>
      <c r="T220" s="0" t="n">
        <v>8500</v>
      </c>
      <c r="U220" s="0" t="n">
        <v>0.00162657865625028</v>
      </c>
      <c r="V220" s="0" t="n">
        <v>8500</v>
      </c>
      <c r="W220" s="0" t="n">
        <v>0.00233319735428802</v>
      </c>
      <c r="AD220" s="0" t="n">
        <v>8500</v>
      </c>
      <c r="AE220" s="89" t="n">
        <f aca="true" t="array" ref="AE220:AE220">OFFSET(K220,,AE$137,,)</f>
        <v>0.00297702114161452</v>
      </c>
      <c r="AF220" s="89" t="n">
        <f aca="true" t="array" ref="AF220:AF220">OFFSET(L220,,AF$137,,)</f>
        <v>0.00192513177287394</v>
      </c>
      <c r="AG220" s="89" t="n">
        <f aca="true" t="array" ref="AG220:AG220">OFFSET(M220,,AG$137,,)</f>
        <v>0.00157243198067978</v>
      </c>
      <c r="AH220" s="89" t="n">
        <f aca="true" t="array" ref="AH220:AH220">OFFSET(N220,,AH$137,,)</f>
        <v>0.0018991668439662</v>
      </c>
      <c r="AI220" s="89" t="n">
        <f aca="true" t="array" ref="AI220:AI220">OFFSET(O220,,AI$137,,)</f>
        <v>0.00154502054769945</v>
      </c>
      <c r="AJ220" s="89" t="n">
        <f aca="true" t="array" ref="AJ220:AJ220">OFFSET(P220,,AJ$137,,)</f>
        <v>0.00162657865625028</v>
      </c>
      <c r="AK220" s="89" t="n">
        <f aca="true" t="array" ref="AK220:AK220">OFFSET(Q220,,AK$137,,)</f>
        <v>0.00233319735428802</v>
      </c>
    </row>
    <row r="221" customFormat="false" ht="15" hidden="false" customHeight="false" outlineLevel="0" collapsed="false">
      <c r="J221" s="0" t="n">
        <v>9000</v>
      </c>
      <c r="K221" s="12" t="n">
        <v>0.00297702114161452</v>
      </c>
      <c r="L221" s="0" t="n">
        <v>9000</v>
      </c>
      <c r="M221" s="0" t="n">
        <v>0.00192513177287394</v>
      </c>
      <c r="N221" s="0" t="n">
        <v>9000</v>
      </c>
      <c r="O221" s="0" t="n">
        <v>0.00157243198067978</v>
      </c>
      <c r="P221" s="0" t="n">
        <v>9000</v>
      </c>
      <c r="Q221" s="0" t="n">
        <v>0.0018991668439662</v>
      </c>
      <c r="R221" s="0" t="n">
        <v>9000</v>
      </c>
      <c r="S221" s="0" t="n">
        <v>0.00154502054769945</v>
      </c>
      <c r="T221" s="0" t="n">
        <v>9000</v>
      </c>
      <c r="U221" s="0" t="n">
        <v>0.00162657865625028</v>
      </c>
      <c r="V221" s="0" t="n">
        <v>9000</v>
      </c>
      <c r="W221" s="0" t="n">
        <v>0.00233319735428802</v>
      </c>
      <c r="AD221" s="0" t="n">
        <v>9000</v>
      </c>
      <c r="AE221" s="89" t="n">
        <f aca="true" t="array" ref="AE221:AE221">OFFSET(K221,,AE$137,,)</f>
        <v>0.00297702114161452</v>
      </c>
      <c r="AF221" s="89" t="n">
        <f aca="true" t="array" ref="AF221:AF221">OFFSET(L221,,AF$137,,)</f>
        <v>0.00192513177287394</v>
      </c>
      <c r="AG221" s="89" t="n">
        <f aca="true" t="array" ref="AG221:AG221">OFFSET(M221,,AG$137,,)</f>
        <v>0.00157243198067978</v>
      </c>
      <c r="AH221" s="89" t="n">
        <f aca="true" t="array" ref="AH221:AH221">OFFSET(N221,,AH$137,,)</f>
        <v>0.0018991668439662</v>
      </c>
      <c r="AI221" s="89" t="n">
        <f aca="true" t="array" ref="AI221:AI221">OFFSET(O221,,AI$137,,)</f>
        <v>0.00154502054769945</v>
      </c>
      <c r="AJ221" s="89" t="n">
        <f aca="true" t="array" ref="AJ221:AJ221">OFFSET(P221,,AJ$137,,)</f>
        <v>0.00162657865625028</v>
      </c>
      <c r="AK221" s="89" t="n">
        <f aca="true" t="array" ref="AK221:AK221">OFFSET(Q221,,AK$137,,)</f>
        <v>0.00233319735428802</v>
      </c>
    </row>
    <row r="222" customFormat="false" ht="15" hidden="false" customHeight="false" outlineLevel="0" collapsed="false">
      <c r="J222" s="0" t="n">
        <v>9500</v>
      </c>
      <c r="K222" s="12" t="n">
        <v>0.00297702114161452</v>
      </c>
      <c r="L222" s="0" t="n">
        <v>9500</v>
      </c>
      <c r="M222" s="0" t="n">
        <v>0.00192513177287394</v>
      </c>
      <c r="N222" s="0" t="n">
        <v>9500</v>
      </c>
      <c r="O222" s="0" t="n">
        <v>0.00157243198067978</v>
      </c>
      <c r="P222" s="0" t="n">
        <v>9500</v>
      </c>
      <c r="Q222" s="0" t="n">
        <v>0.0018991668439662</v>
      </c>
      <c r="R222" s="0" t="n">
        <v>9500</v>
      </c>
      <c r="S222" s="0" t="n">
        <v>0.00154502054769945</v>
      </c>
      <c r="T222" s="0" t="n">
        <v>9500</v>
      </c>
      <c r="U222" s="0" t="n">
        <v>0.00162657865625028</v>
      </c>
      <c r="V222" s="0" t="n">
        <v>9500</v>
      </c>
      <c r="W222" s="0" t="n">
        <v>0.00233319735428802</v>
      </c>
      <c r="AD222" s="0" t="n">
        <v>9500</v>
      </c>
      <c r="AE222" s="89" t="n">
        <f aca="true" t="array" ref="AE222:AE222">OFFSET(K222,,AE$137,,)</f>
        <v>0.00297702114161452</v>
      </c>
      <c r="AF222" s="89" t="n">
        <f aca="true" t="array" ref="AF222:AF222">OFFSET(L222,,AF$137,,)</f>
        <v>0.00192513177287394</v>
      </c>
      <c r="AG222" s="89" t="n">
        <f aca="true" t="array" ref="AG222:AG222">OFFSET(M222,,AG$137,,)</f>
        <v>0.00157243198067978</v>
      </c>
      <c r="AH222" s="89" t="n">
        <f aca="true" t="array" ref="AH222:AH222">OFFSET(N222,,AH$137,,)</f>
        <v>0.0018991668439662</v>
      </c>
      <c r="AI222" s="89" t="n">
        <f aca="true" t="array" ref="AI222:AI222">OFFSET(O222,,AI$137,,)</f>
        <v>0.00154502054769945</v>
      </c>
      <c r="AJ222" s="89" t="n">
        <f aca="true" t="array" ref="AJ222:AJ222">OFFSET(P222,,AJ$137,,)</f>
        <v>0.00162657865625028</v>
      </c>
      <c r="AK222" s="89" t="n">
        <f aca="true" t="array" ref="AK222:AK222">OFFSET(Q222,,AK$137,,)</f>
        <v>0.00233319735428802</v>
      </c>
    </row>
    <row r="223" customFormat="false" ht="15" hidden="false" customHeight="false" outlineLevel="0" collapsed="false">
      <c r="J223" s="0" t="n">
        <v>10000</v>
      </c>
      <c r="K223" s="12" t="n">
        <v>0.00297702114161452</v>
      </c>
      <c r="L223" s="0" t="n">
        <v>10000</v>
      </c>
      <c r="M223" s="0" t="n">
        <v>0.00192513177287394</v>
      </c>
      <c r="N223" s="0" t="n">
        <v>10000</v>
      </c>
      <c r="O223" s="0" t="n">
        <v>0.00157243198067978</v>
      </c>
      <c r="P223" s="0" t="n">
        <v>10000</v>
      </c>
      <c r="Q223" s="0" t="n">
        <v>0.0018991668439662</v>
      </c>
      <c r="R223" s="0" t="n">
        <v>10000</v>
      </c>
      <c r="S223" s="0" t="n">
        <v>0.00154502054769945</v>
      </c>
      <c r="T223" s="0" t="n">
        <v>10000</v>
      </c>
      <c r="U223" s="0" t="n">
        <v>0.00162657865625028</v>
      </c>
      <c r="V223" s="0" t="n">
        <v>10000</v>
      </c>
      <c r="W223" s="0" t="n">
        <v>0.00233319735428802</v>
      </c>
      <c r="AD223" s="0" t="n">
        <v>10000</v>
      </c>
      <c r="AE223" s="89" t="n">
        <f aca="true" t="array" ref="AE223:AE223">OFFSET(K223,,AE$137,,)</f>
        <v>0.00297702114161452</v>
      </c>
      <c r="AF223" s="89" t="n">
        <f aca="true" t="array" ref="AF223:AF223">OFFSET(L223,,AF$137,,)</f>
        <v>0.00192513177287394</v>
      </c>
      <c r="AG223" s="89" t="n">
        <f aca="true" t="array" ref="AG223:AG223">OFFSET(M223,,AG$137,,)</f>
        <v>0.00157243198067978</v>
      </c>
      <c r="AH223" s="89" t="n">
        <f aca="true" t="array" ref="AH223:AH223">OFFSET(N223,,AH$137,,)</f>
        <v>0.0018991668439662</v>
      </c>
      <c r="AI223" s="89" t="n">
        <f aca="true" t="array" ref="AI223:AI223">OFFSET(O223,,AI$137,,)</f>
        <v>0.00154502054769945</v>
      </c>
      <c r="AJ223" s="89" t="n">
        <f aca="true" t="array" ref="AJ223:AJ223">OFFSET(P223,,AJ$137,,)</f>
        <v>0.00162657865625028</v>
      </c>
      <c r="AK223" s="89" t="n">
        <f aca="true" t="array" ref="AK223:AK223">OFFSET(Q223,,AK$137,,)</f>
        <v>0.00233319735428802</v>
      </c>
    </row>
    <row r="225" customFormat="false" ht="15" hidden="false" customHeight="false" outlineLevel="0" collapsed="false">
      <c r="J225" s="0" t="s">
        <v>346</v>
      </c>
      <c r="K225" s="0" t="s">
        <v>280</v>
      </c>
      <c r="AE225" s="0" t="n">
        <v>0</v>
      </c>
      <c r="AF225" s="0" t="n">
        <v>1</v>
      </c>
      <c r="AG225" s="0" t="n">
        <v>2</v>
      </c>
      <c r="AH225" s="0" t="n">
        <v>3</v>
      </c>
      <c r="AI225" s="0" t="n">
        <v>4</v>
      </c>
      <c r="AJ225" s="0" t="n">
        <v>5</v>
      </c>
      <c r="AK225" s="0" t="n">
        <v>6</v>
      </c>
    </row>
    <row r="226" customFormat="false" ht="15" hidden="false" customHeight="false" outlineLevel="0" collapsed="false">
      <c r="J226" s="0" t="str">
        <f aca="false">K134</f>
        <v>AP</v>
      </c>
      <c r="K226" s="0" t="str">
        <f aca="false">K159</f>
        <v>NaNMC</v>
      </c>
      <c r="M226" s="0" t="str">
        <f aca="false">M159</f>
        <v>NaMVP</v>
      </c>
      <c r="O226" s="0" t="str">
        <f aca="false">O159</f>
        <v>NaMMO</v>
      </c>
      <c r="Q226" s="0" t="str">
        <f aca="false">Q159</f>
        <v>NaNMMT</v>
      </c>
      <c r="S226" s="0" t="str">
        <f aca="false">S159</f>
        <v>NaPBA</v>
      </c>
      <c r="U226" s="0" t="str">
        <f aca="false">U159</f>
        <v>LiNMC</v>
      </c>
      <c r="W226" s="0" t="str">
        <f aca="false">W159</f>
        <v>LiFP</v>
      </c>
      <c r="AE226" s="0" t="str">
        <f aca="true" t="array" ref="AE226:AE226">OFFSET(K226,,AE$137,,)</f>
        <v>NaNMC</v>
      </c>
      <c r="AF226" s="0" t="str">
        <f aca="true" t="array" ref="AF226:AF226">OFFSET(L226,,AF$137,,)</f>
        <v>NaMVP</v>
      </c>
      <c r="AG226" s="0" t="str">
        <f aca="true" t="array" ref="AG226:AG226">OFFSET(M226,,AG$137,,)</f>
        <v>NaMMO</v>
      </c>
      <c r="AH226" s="0" t="str">
        <f aca="true" t="array" ref="AH226:AH226">OFFSET(N226,,AH$137,,)</f>
        <v>NaNMMT</v>
      </c>
      <c r="AI226" s="0" t="str">
        <f aca="true" t="array" ref="AI226:AI226">OFFSET(O226,,AI$137,,)</f>
        <v>NaPBA</v>
      </c>
      <c r="AJ226" s="0" t="str">
        <f aca="true" t="array" ref="AJ226:AJ226">OFFSET(P226,,AJ$137,,)</f>
        <v>LiNMC</v>
      </c>
      <c r="AK226" s="0" t="str">
        <f aca="true" t="array" ref="AK226:AK226">OFFSET(Q226,,AK$137,,)</f>
        <v>LiFP</v>
      </c>
    </row>
    <row r="227" customFormat="false" ht="15" hidden="false" customHeight="false" outlineLevel="0" collapsed="false">
      <c r="J227" s="70" t="n">
        <f aca="false" t="array" ref="J227:J227">INDEX(L126:L131,MATCH(K134,K126:K131,0))</f>
        <v>0.196305258904076</v>
      </c>
      <c r="K227" s="0" t="n">
        <v>10</v>
      </c>
      <c r="L227" s="70" t="n">
        <f aca="false" t="array" ref="L227:L227">INDEX(M126:M131,MATCH($K$134,$K$126:$K$131,0))</f>
        <v>0.185518360666964</v>
      </c>
      <c r="M227" s="0" t="n">
        <v>10</v>
      </c>
      <c r="N227" s="70" t="n">
        <f aca="false" t="array" ref="N227:N227">INDEX(N126:N131,MATCH($K$134,$K$126:$K$131,0))</f>
        <v>0.131062364294324</v>
      </c>
      <c r="O227" s="0" t="n">
        <v>10</v>
      </c>
      <c r="P227" s="70" t="n">
        <f aca="false" t="array" ref="P227:P227">INDEX(O126:O131,MATCH($K$134,$K$126:$K$131,0))</f>
        <v>0.126010516548408</v>
      </c>
      <c r="Q227" s="0" t="n">
        <v>10</v>
      </c>
      <c r="R227" s="70" t="n">
        <f aca="false" t="array" ref="R227:R227">INDEX(P126:P131,MATCH($K$134,$K$126:$K$131,0))</f>
        <v>0.107852830740234</v>
      </c>
      <c r="S227" s="0" t="n">
        <v>10</v>
      </c>
      <c r="T227" s="70" t="n">
        <f aca="false" t="array" ref="T227:T227">INDEX(Q126:Q131,MATCH($K$134,$K$126:$K$131,0))</f>
        <v>0.108866817905333</v>
      </c>
      <c r="U227" s="0" t="n">
        <v>10</v>
      </c>
      <c r="V227" s="70" t="n">
        <f aca="false" t="array" ref="V227:V227">INDEX(R126:R131,MATCH($K$134,$K$126:$K$131,0))</f>
        <v>0.0917224279336123</v>
      </c>
      <c r="W227" s="0" t="n">
        <v>10</v>
      </c>
      <c r="AD227" s="0" t="n">
        <v>0.9</v>
      </c>
      <c r="AE227" s="87" t="n">
        <f aca="true" t="array" ref="AE227:AE227">OFFSET(K228,,AE$137,,)</f>
        <v>0.2133342646575</v>
      </c>
      <c r="AF227" s="87" t="n">
        <f aca="true" t="array" ref="AF227:AF227">OFFSET(L228,,AF$137,,)</f>
        <v>0.21070230602253</v>
      </c>
      <c r="AG227" s="87" t="n">
        <f aca="true" t="array" ref="AG227:AG227">OFFSET(M228,,AG$137,,)</f>
        <v>0.146641527945309</v>
      </c>
      <c r="AH227" s="87" t="n">
        <f aca="true" t="array" ref="AH227:AH227">OFFSET(N228,,AH$137,,)</f>
        <v>0.141477416916151</v>
      </c>
      <c r="AI227" s="87" t="n">
        <f aca="true" t="array" ref="AI227:AI227">OFFSET(O228,,AI$137,,)</f>
        <v>0.130447925098242</v>
      </c>
      <c r="AJ227" s="87" t="n">
        <f aca="true" t="array" ref="AJ227:AJ227">OFFSET(P228,,AJ$137,,)</f>
        <v>0.123952747192118</v>
      </c>
      <c r="AK227" s="87" t="n">
        <f aca="true" t="array" ref="AK227:AK227">OFFSET(Q228,,AK$137,,)</f>
        <v>0.113779842198066</v>
      </c>
    </row>
    <row r="228" customFormat="false" ht="15" hidden="false" customHeight="false" outlineLevel="0" collapsed="false">
      <c r="J228" s="0" t="n">
        <v>0.9</v>
      </c>
      <c r="K228" s="0" t="n">
        <v>0.2133342646575</v>
      </c>
      <c r="L228" s="0" t="n">
        <v>0.9</v>
      </c>
      <c r="M228" s="0" t="n">
        <v>0.21070230602253</v>
      </c>
      <c r="N228" s="0" t="n">
        <v>0.9</v>
      </c>
      <c r="O228" s="0" t="n">
        <v>0.146641527945309</v>
      </c>
      <c r="P228" s="0" t="n">
        <v>0.9</v>
      </c>
      <c r="Q228" s="0" t="n">
        <v>0.141477416916151</v>
      </c>
      <c r="R228" s="0" t="n">
        <v>0.9</v>
      </c>
      <c r="S228" s="0" t="n">
        <v>0.130447925098242</v>
      </c>
      <c r="T228" s="0" t="n">
        <v>0.9</v>
      </c>
      <c r="U228" s="0" t="n">
        <v>0.123952747192118</v>
      </c>
      <c r="V228" s="0" t="n">
        <v>0.9</v>
      </c>
      <c r="W228" s="0" t="n">
        <v>0.113779842198066</v>
      </c>
      <c r="AD228" s="0" t="n">
        <v>0.91</v>
      </c>
      <c r="AE228" s="87" t="n">
        <f aca="true" t="array" ref="AE228:AE228">OFFSET(K229,,AE$137,,)</f>
        <v>0.20472619581511</v>
      </c>
      <c r="AF228" s="87" t="n">
        <f aca="true" t="array" ref="AF228:AF228">OFFSET(L229,,AF$137,,)</f>
        <v>0.202123159802502</v>
      </c>
      <c r="AG228" s="87" t="n">
        <f aca="true" t="array" ref="AG228:AG228">OFFSET(M229,,AG$137,,)</f>
        <v>0.138766346319536</v>
      </c>
      <c r="AH228" s="87" t="n">
        <f aca="true" t="array" ref="AH228:AH228">OFFSET(N229,,AH$137,,)</f>
        <v>0.133658983763226</v>
      </c>
      <c r="AI228" s="87" t="n">
        <f aca="true" t="array" ref="AI228:AI228">OFFSET(O229,,AI$137,,)</f>
        <v>0.122750695152107</v>
      </c>
      <c r="AJ228" s="87" t="n">
        <f aca="true" t="array" ref="AJ228:AJ228">OFFSET(P229,,AJ$137,,)</f>
        <v>0.116326892827369</v>
      </c>
      <c r="AK228" s="87" t="n">
        <f aca="true" t="array" ref="AK228:AK228">OFFSET(Q229,,AK$137,,)</f>
        <v>0.106265777998087</v>
      </c>
    </row>
    <row r="229" customFormat="false" ht="15" hidden="false" customHeight="false" outlineLevel="0" collapsed="false">
      <c r="J229" s="0" t="n">
        <v>0.91</v>
      </c>
      <c r="K229" s="0" t="n">
        <v>0.20472619581511</v>
      </c>
      <c r="L229" s="0" t="n">
        <v>0.91</v>
      </c>
      <c r="M229" s="0" t="n">
        <v>0.202123159802502</v>
      </c>
      <c r="N229" s="0" t="n">
        <v>0.91</v>
      </c>
      <c r="O229" s="0" t="n">
        <v>0.138766346319536</v>
      </c>
      <c r="P229" s="0" t="n">
        <v>0.91</v>
      </c>
      <c r="Q229" s="0" t="n">
        <v>0.133658983763226</v>
      </c>
      <c r="R229" s="0" t="n">
        <v>0.91</v>
      </c>
      <c r="S229" s="0" t="n">
        <v>0.122750695152107</v>
      </c>
      <c r="T229" s="0" t="n">
        <v>0.91</v>
      </c>
      <c r="U229" s="0" t="n">
        <v>0.116326892827369</v>
      </c>
      <c r="V229" s="0" t="n">
        <v>0.91</v>
      </c>
      <c r="W229" s="0" t="n">
        <v>0.106265777998087</v>
      </c>
      <c r="AD229" s="0" t="n">
        <v>0.92</v>
      </c>
      <c r="AE229" s="87" t="n">
        <f aca="true" t="array" ref="AE229:AE229">OFFSET(K230,,AE$137,,)</f>
        <v>0.196305258904076</v>
      </c>
      <c r="AF229" s="87" t="n">
        <f aca="true" t="array" ref="AF229:AF229">OFFSET(L230,,AF$137,,)</f>
        <v>0.19373051676117</v>
      </c>
      <c r="AG229" s="87" t="n">
        <f aca="true" t="array" ref="AG229:AG229">OFFSET(M230,,AG$137,,)</f>
        <v>0.131062364294324</v>
      </c>
      <c r="AH229" s="87" t="n">
        <f aca="true" t="array" ref="AH229:AH229">OFFSET(N230,,AH$137,,)</f>
        <v>0.126010516548408</v>
      </c>
      <c r="AI229" s="87" t="n">
        <f aca="true" t="array" ref="AI229:AI229">OFFSET(O230,,AI$137,,)</f>
        <v>0.115220796291758</v>
      </c>
      <c r="AJ229" s="87" t="n">
        <f aca="true" t="array" ref="AJ229:AJ229">OFFSET(P230,,AJ$137,,)</f>
        <v>0.108866817905333</v>
      </c>
      <c r="AK229" s="87" t="n">
        <f aca="true" t="array" ref="AK229:AK229">OFFSET(Q230,,AK$137,,)</f>
        <v>0.0989150630198472</v>
      </c>
    </row>
    <row r="230" customFormat="false" ht="15" hidden="false" customHeight="false" outlineLevel="0" collapsed="false">
      <c r="J230" s="0" t="n">
        <v>0.92</v>
      </c>
      <c r="K230" s="0" t="n">
        <v>0.196305258904076</v>
      </c>
      <c r="L230" s="0" t="n">
        <v>0.92</v>
      </c>
      <c r="M230" s="0" t="n">
        <v>0.19373051676117</v>
      </c>
      <c r="N230" s="0" t="n">
        <v>0.92</v>
      </c>
      <c r="O230" s="0" t="n">
        <v>0.131062364294324</v>
      </c>
      <c r="P230" s="0" t="n">
        <v>0.92</v>
      </c>
      <c r="Q230" s="0" t="n">
        <v>0.126010516548408</v>
      </c>
      <c r="R230" s="0" t="n">
        <v>0.92</v>
      </c>
      <c r="S230" s="0" t="n">
        <v>0.115220796291758</v>
      </c>
      <c r="T230" s="0" t="n">
        <v>0.92</v>
      </c>
      <c r="U230" s="0" t="n">
        <v>0.108866817905333</v>
      </c>
      <c r="V230" s="0" t="n">
        <v>0.92</v>
      </c>
      <c r="W230" s="0" t="n">
        <v>0.0989150630198472</v>
      </c>
      <c r="AD230" s="0" t="n">
        <v>0.93</v>
      </c>
      <c r="AE230" s="87" t="n">
        <f aca="true" t="array" ref="AE230:AE230">OFFSET(K231,,AE$137,,)</f>
        <v>0.188065417410484</v>
      </c>
      <c r="AF230" s="87" t="n">
        <f aca="true" t="array" ref="AF230:AF230">OFFSET(L231,,AF$137,,)</f>
        <v>0.185518360666964</v>
      </c>
      <c r="AG230" s="87" t="n">
        <f aca="true" t="array" ref="AG230:AG230">OFFSET(M231,,AG$137,,)</f>
        <v>0.123524059301911</v>
      </c>
      <c r="AH230" s="87" t="n">
        <f aca="true" t="array" ref="AH230:AH230">OFFSET(N231,,AH$137,,)</f>
        <v>0.118526532499501</v>
      </c>
      <c r="AI230" s="88" t="n">
        <f aca="true" t="array" ref="AI230:AI230">OFFSET(O231,,AI$137,,)</f>
        <v>0.107852830740234</v>
      </c>
      <c r="AJ230" s="88" t="n">
        <f aca="true" t="array" ref="AJ230:AJ230">OFFSET(P231,,AJ$137,,)</f>
        <v>0.10156717470205</v>
      </c>
      <c r="AK230" s="87" t="n">
        <f aca="true" t="array" ref="AK230:AK230">OFFSET(Q231,,AK$137,,)</f>
        <v>0.0917224279336123</v>
      </c>
    </row>
    <row r="231" customFormat="false" ht="15" hidden="false" customHeight="false" outlineLevel="0" collapsed="false">
      <c r="J231" s="0" t="n">
        <v>0.93</v>
      </c>
      <c r="K231" s="0" t="n">
        <v>0.188065417410484</v>
      </c>
      <c r="L231" s="0" t="n">
        <v>0.93</v>
      </c>
      <c r="M231" s="0" t="n">
        <v>0.185518360666964</v>
      </c>
      <c r="N231" s="0" t="n">
        <v>0.93</v>
      </c>
      <c r="O231" s="0" t="n">
        <v>0.123524059301911</v>
      </c>
      <c r="P231" s="0" t="n">
        <v>0.93</v>
      </c>
      <c r="Q231" s="0" t="n">
        <v>0.118526532499501</v>
      </c>
      <c r="R231" s="0" t="n">
        <v>0.93</v>
      </c>
      <c r="S231" s="0" t="n">
        <v>0.107852830740234</v>
      </c>
      <c r="T231" s="0" t="n">
        <v>0.93</v>
      </c>
      <c r="U231" s="0" t="n">
        <v>0.10156717470205</v>
      </c>
      <c r="V231" s="0" t="n">
        <v>0.93</v>
      </c>
      <c r="W231" s="0" t="n">
        <v>0.0917224279336123</v>
      </c>
      <c r="AD231" s="0" t="n">
        <v>0.94</v>
      </c>
      <c r="AE231" s="87" t="n">
        <f aca="true" t="array" ref="AE231:AE231">OFFSET(K232,,AE$137,,)</f>
        <v>0.180000891693351</v>
      </c>
      <c r="AF231" s="87" t="n">
        <f aca="true" t="array" ref="AF231:AF231">OFFSET(L232,,AF$137,,)</f>
        <v>0.177480931298167</v>
      </c>
      <c r="AG231" s="87" t="n">
        <f aca="true" t="array" ref="AG231:AG231">OFFSET(M232,,AG$137,,)</f>
        <v>0.116146143777423</v>
      </c>
      <c r="AH231" s="87" t="n">
        <f aca="true" t="array" ref="AH231:AH231">OFFSET(N232,,AH$137,,)</f>
        <v>0.111201782153762</v>
      </c>
      <c r="AI231" s="87" t="n">
        <f aca="true" t="array" ref="AI231:AI231">OFFSET(O232,,AI$137,,)</f>
        <v>0.10064163041321</v>
      </c>
      <c r="AJ231" s="87" t="n">
        <f aca="true" t="array" ref="AJ231:AJ231">OFFSET(P232,,AJ$137,,)</f>
        <v>0.0944228430562833</v>
      </c>
      <c r="AK231" s="87" t="n">
        <f aca="true" t="array" ref="AK231:AK231">OFFSET(Q232,,AK$137,,)</f>
        <v>0.0846828276364463</v>
      </c>
    </row>
    <row r="232" customFormat="false" ht="15" hidden="false" customHeight="false" outlineLevel="0" collapsed="false">
      <c r="J232" s="0" t="n">
        <v>0.94</v>
      </c>
      <c r="K232" s="0" t="n">
        <v>0.180000891693351</v>
      </c>
      <c r="L232" s="0" t="n">
        <v>0.94</v>
      </c>
      <c r="M232" s="0" t="n">
        <v>0.177480931298167</v>
      </c>
      <c r="N232" s="0" t="n">
        <v>0.94</v>
      </c>
      <c r="O232" s="0" t="n">
        <v>0.116146143777423</v>
      </c>
      <c r="P232" s="0" t="n">
        <v>0.94</v>
      </c>
      <c r="Q232" s="0" t="n">
        <v>0.111201782153762</v>
      </c>
      <c r="R232" s="0" t="n">
        <v>0.94</v>
      </c>
      <c r="S232" s="0" t="n">
        <v>0.10064163041321</v>
      </c>
      <c r="T232" s="0" t="n">
        <v>0.94</v>
      </c>
      <c r="U232" s="0" t="n">
        <v>0.0944228430562833</v>
      </c>
      <c r="V232" s="0" t="n">
        <v>0.94</v>
      </c>
      <c r="W232" s="0" t="n">
        <v>0.0846828276364463</v>
      </c>
      <c r="AD232" s="0" t="n">
        <v>0.95</v>
      </c>
      <c r="AE232" s="87" t="n">
        <f aca="true" t="array" ref="AE232:AE232">OFFSET(K233,,AE$137,,)</f>
        <v>0.172106145465</v>
      </c>
      <c r="AF232" s="87" t="n">
        <f aca="true" t="array" ref="AF232:AF232">OFFSET(L233,,AF$137,,)</f>
        <v>0.169612710968712</v>
      </c>
      <c r="AG232" s="87" t="n">
        <f aca="true" t="array" ref="AG232:AG232">OFFSET(M233,,AG$137,,)</f>
        <v>0.108923552790292</v>
      </c>
      <c r="AH232" s="87" t="n">
        <f aca="true" t="array" ref="AH232:AH232">OFFSET(N233,,AH$137,,)</f>
        <v>0.104031237078459</v>
      </c>
      <c r="AI232" s="87" t="n">
        <f aca="true" t="array" ref="AI232:AI232">OFFSET(O233,,AI$137,,)</f>
        <v>0.0935822448299133</v>
      </c>
      <c r="AJ232" s="87" t="n">
        <f aca="true" t="array" ref="AJ232:AJ232">OFFSET(P233,,AJ$137,,)</f>
        <v>0.0874289183925329</v>
      </c>
      <c r="AK232" s="88" t="n">
        <f aca="true" t="array" ref="AK232:AK232">OFFSET(Q233,,AK$137,,)</f>
        <v>0.0777914294507995</v>
      </c>
    </row>
    <row r="233" customFormat="false" ht="15" hidden="false" customHeight="false" outlineLevel="0" collapsed="false">
      <c r="J233" s="0" t="n">
        <v>0.95</v>
      </c>
      <c r="K233" s="0" t="n">
        <v>0.172106145465</v>
      </c>
      <c r="L233" s="0" t="n">
        <v>0.95</v>
      </c>
      <c r="M233" s="0" t="n">
        <v>0.169612710968712</v>
      </c>
      <c r="N233" s="0" t="n">
        <v>0.95</v>
      </c>
      <c r="O233" s="0" t="n">
        <v>0.108923552790292</v>
      </c>
      <c r="P233" s="0" t="n">
        <v>0.95</v>
      </c>
      <c r="Q233" s="0" t="n">
        <v>0.104031237078459</v>
      </c>
      <c r="R233" s="0" t="n">
        <v>0.95</v>
      </c>
      <c r="S233" s="0" t="n">
        <v>0.0935822448299133</v>
      </c>
      <c r="T233" s="0" t="n">
        <v>0.95</v>
      </c>
      <c r="U233" s="0" t="n">
        <v>0.0874289183925329</v>
      </c>
      <c r="V233" s="0" t="n">
        <v>0.95</v>
      </c>
      <c r="W233" s="0" t="n">
        <v>0.0777914294507995</v>
      </c>
      <c r="AD233" s="0" t="n">
        <v>0.96</v>
      </c>
      <c r="AE233" s="87" t="n">
        <f aca="true" t="array" ref="AE233:AE233">OFFSET(K234,,AE$137,,)</f>
        <v>0.164375873116406</v>
      </c>
      <c r="AF233" s="87" t="n">
        <f aca="true" t="array" ref="AF233:AF233">OFFSET(L234,,AF$137,,)</f>
        <v>0.161908411896122</v>
      </c>
      <c r="AG233" s="87" t="n">
        <f aca="true" t="array" ref="AG233:AG233">OFFSET(M234,,AG$137,,)</f>
        <v>0.101851432448727</v>
      </c>
      <c r="AH233" s="87" t="n">
        <f aca="true" t="array" ref="AH233:AH233">OFFSET(N234,,AH$137,,)</f>
        <v>0.0970100783588915</v>
      </c>
      <c r="AI233" s="87" t="n">
        <f aca="true" t="array" ref="AI233:AI233">OFFSET(O234,,AI$137,,)</f>
        <v>0.0866699297796018</v>
      </c>
      <c r="AJ233" s="87" t="n">
        <f aca="true" t="array" ref="AJ233:AJ233">OFFSET(P234,,AJ$137,,)</f>
        <v>0.0805807004926107</v>
      </c>
      <c r="AK233" s="87" t="n">
        <f aca="true" t="array" ref="AK233:AK233">OFFSET(Q234,,AK$137,,)</f>
        <v>0.071043602060687</v>
      </c>
    </row>
    <row r="234" customFormat="false" ht="15" hidden="false" customHeight="false" outlineLevel="0" collapsed="false">
      <c r="J234" s="0" t="n">
        <v>0.96</v>
      </c>
      <c r="K234" s="0" t="n">
        <v>0.164375873116406</v>
      </c>
      <c r="L234" s="0" t="n">
        <v>0.96</v>
      </c>
      <c r="M234" s="0" t="n">
        <v>0.161908411896122</v>
      </c>
      <c r="N234" s="0" t="n">
        <v>0.96</v>
      </c>
      <c r="O234" s="0" t="n">
        <v>0.101851432448727</v>
      </c>
      <c r="P234" s="0" t="n">
        <v>0.96</v>
      </c>
      <c r="Q234" s="0" t="n">
        <v>0.0970100783588915</v>
      </c>
      <c r="R234" s="0" t="n">
        <v>0.96</v>
      </c>
      <c r="S234" s="0" t="n">
        <v>0.0866699297796018</v>
      </c>
      <c r="T234" s="0" t="n">
        <v>0.96</v>
      </c>
      <c r="U234" s="0" t="n">
        <v>0.0805807004926107</v>
      </c>
      <c r="V234" s="0" t="n">
        <v>0.96</v>
      </c>
      <c r="W234" s="0" t="n">
        <v>0.071043602060687</v>
      </c>
      <c r="AD234" s="0" t="n">
        <v>0.97</v>
      </c>
      <c r="AE234" s="87" t="n">
        <f aca="true" t="array" ref="AE234:AE234">OFFSET(K235,,AE$137,,)</f>
        <v>0.156804987826547</v>
      </c>
      <c r="AF234" s="87" t="n">
        <f aca="true" t="array" ref="AF234:AF234">OFFSET(L235,,AF$137,,)</f>
        <v>0.154362964350801</v>
      </c>
      <c r="AG234" s="87" t="n">
        <f aca="true" t="array" ref="AG234:AG234">OFFSET(M235,,AG$137,,)</f>
        <v>0.0949251290214203</v>
      </c>
      <c r="AH234" s="87" t="n">
        <f aca="true" t="array" ref="AH234:AH234">OFFSET(N235,,AH$137,,)</f>
        <v>0.0901336857984905</v>
      </c>
      <c r="AI234" s="87" t="n">
        <f aca="true" t="array" ref="AI234:AI234">OFFSET(O235,,AI$137,,)</f>
        <v>0.0799001366890904</v>
      </c>
      <c r="AJ234" s="87" t="n">
        <f aca="true" t="array" ref="AJ234:AJ234">OFFSET(P235,,AJ$137,,)</f>
        <v>0.073873682961759</v>
      </c>
      <c r="AK234" s="87" t="n">
        <f aca="true" t="array" ref="AK234:AK234">OFFSET(Q235,,AK$137,,)</f>
        <v>0.0644349051322263</v>
      </c>
    </row>
    <row r="235" customFormat="false" ht="15" hidden="false" customHeight="false" outlineLevel="0" collapsed="false">
      <c r="J235" s="0" t="n">
        <v>0.97</v>
      </c>
      <c r="K235" s="0" t="n">
        <v>0.156804987826547</v>
      </c>
      <c r="L235" s="0" t="n">
        <v>0.97</v>
      </c>
      <c r="M235" s="0" t="n">
        <v>0.154362964350801</v>
      </c>
      <c r="N235" s="0" t="n">
        <v>0.97</v>
      </c>
      <c r="O235" s="0" t="n">
        <v>0.0949251290214203</v>
      </c>
      <c r="P235" s="0" t="n">
        <v>0.97</v>
      </c>
      <c r="Q235" s="0" t="n">
        <v>0.0901336857984905</v>
      </c>
      <c r="R235" s="0" t="n">
        <v>0.97</v>
      </c>
      <c r="S235" s="0" t="n">
        <v>0.0799001366890904</v>
      </c>
      <c r="T235" s="0" t="n">
        <v>0.97</v>
      </c>
      <c r="U235" s="0" t="n">
        <v>0.073873682961759</v>
      </c>
      <c r="V235" s="0" t="n">
        <v>0.97</v>
      </c>
      <c r="W235" s="0" t="n">
        <v>0.0644349051322263</v>
      </c>
      <c r="AE235" s="89"/>
      <c r="AF235" s="89"/>
      <c r="AG235" s="89"/>
      <c r="AH235" s="89"/>
      <c r="AI235" s="89"/>
      <c r="AJ235" s="89"/>
      <c r="AK235" s="89"/>
    </row>
    <row r="236" customFormat="false" ht="15" hidden="false" customHeight="false" outlineLevel="0" collapsed="false">
      <c r="J236" s="0" t="str">
        <f aca="false">K135</f>
        <v>GWP</v>
      </c>
      <c r="AE236" s="0" t="str">
        <f aca="false">AE226</f>
        <v>NaNMC</v>
      </c>
      <c r="AF236" s="0" t="str">
        <f aca="false">AF226</f>
        <v>NaMVP</v>
      </c>
      <c r="AG236" s="0" t="str">
        <f aca="false">AG226</f>
        <v>NaMMO</v>
      </c>
      <c r="AH236" s="0" t="str">
        <f aca="false">AH226</f>
        <v>NaNMMT</v>
      </c>
      <c r="AI236" s="0" t="str">
        <f aca="false">AI226</f>
        <v>NaPBA</v>
      </c>
      <c r="AJ236" s="0" t="str">
        <f aca="false">AJ226</f>
        <v>LiNMC</v>
      </c>
      <c r="AK236" s="0" t="str">
        <f aca="false">AK226</f>
        <v>LiFP</v>
      </c>
    </row>
    <row r="237" customFormat="false" ht="15" hidden="false" customHeight="false" outlineLevel="0" collapsed="false">
      <c r="J237" s="70" t="n">
        <f aca="false" t="array" ref="J237:J237">INDEX(L126:L131,MATCH($K$135,$K$126:$K$131,0))</f>
        <v>29.8757855695555</v>
      </c>
      <c r="K237" s="0" t="n">
        <v>10</v>
      </c>
      <c r="L237" s="70" t="n">
        <f aca="false" t="array" ref="L237:L237">INDEX(M126:M131,MATCH($K$135,$K$126:$K$131,0))</f>
        <v>25.3008189772395</v>
      </c>
      <c r="M237" s="0" t="n">
        <v>10</v>
      </c>
      <c r="N237" s="70" t="n">
        <f aca="false" t="array" ref="N237:N237">INDEX(N126:N131,MATCH($K$135,$K$126:$K$131,0))</f>
        <v>26.4251214561125</v>
      </c>
      <c r="O237" s="0" t="n">
        <v>10</v>
      </c>
      <c r="P237" s="70" t="n">
        <f aca="false" t="array" ref="P237:P237">INDEX(O126:O131,MATCH($K$135,$K$126:$K$131,0))</f>
        <v>22.982941952325</v>
      </c>
      <c r="Q237" s="0" t="n">
        <v>10</v>
      </c>
      <c r="R237" s="70" t="n">
        <f aca="false" t="array" ref="R237:R237">INDEX(P126:P131,MATCH($K$135,$K$126:$K$131,0))</f>
        <v>23.654348039815</v>
      </c>
      <c r="S237" s="0" t="n">
        <v>10</v>
      </c>
      <c r="T237" s="70" t="n">
        <f aca="false" t="array" ref="T237:T237">INDEX(Q126:Q131,MATCH($K$135,$K$126:$K$131,0))</f>
        <v>19.1056453543979</v>
      </c>
      <c r="U237" s="0" t="n">
        <v>10</v>
      </c>
      <c r="V237" s="70" t="n">
        <f aca="false" t="array" ref="V237:V237">INDEX(R126:R131,MATCH($K$135,$K$126:$K$131,0))</f>
        <v>16.7736500224735</v>
      </c>
      <c r="W237" s="0" t="n">
        <v>10</v>
      </c>
      <c r="AD237" s="0" t="n">
        <v>1000</v>
      </c>
      <c r="AE237" s="91" t="n">
        <f aca="true" t="array" ref="AE237:AE237">OFFSET(K238,,AE$137,,)</f>
        <v>32.6612474711012</v>
      </c>
      <c r="AF237" s="91" t="n">
        <f aca="true" t="array" ref="AF237:AF237">OFFSET(L238,,AF$137,,)</f>
        <v>29.3265129431475</v>
      </c>
      <c r="AG237" s="91" t="n">
        <f aca="true" t="array" ref="AG237:AG237">OFFSET(M238,,AG$137,,)</f>
        <v>29.133901932915</v>
      </c>
      <c r="AH237" s="91" t="n">
        <f aca="true" t="array" ref="AH237:AH237">OFFSET(N238,,AH$137,,)</f>
        <v>25.6152295512655</v>
      </c>
      <c r="AI237" s="91" t="n">
        <f aca="true" t="array" ref="AI237:AI237">OFFSET(O238,,AI$137,,)</f>
        <v>27.6251596411422</v>
      </c>
      <c r="AJ237" s="91" t="n">
        <f aca="true" t="array" ref="AJ237:AJ237">OFFSET(P238,,AJ$137,,)</f>
        <v>21.6517708067179</v>
      </c>
      <c r="AK237" s="91" t="n">
        <f aca="true" t="array" ref="AK237:AK237">OFFSET(Q238,,AK$137,,)</f>
        <v>20.5151050232227</v>
      </c>
    </row>
    <row r="238" customFormat="false" ht="15" hidden="false" customHeight="false" outlineLevel="0" collapsed="false">
      <c r="J238" s="0" t="n">
        <v>0.9</v>
      </c>
      <c r="K238" s="0" t="n">
        <v>32.6612474711012</v>
      </c>
      <c r="L238" s="0" t="n">
        <v>0.9</v>
      </c>
      <c r="M238" s="0" t="n">
        <v>29.3265129431475</v>
      </c>
      <c r="N238" s="0" t="n">
        <v>0.9</v>
      </c>
      <c r="O238" s="0" t="n">
        <v>29.133901932915</v>
      </c>
      <c r="P238" s="0" t="n">
        <v>0.9</v>
      </c>
      <c r="Q238" s="0" t="n">
        <v>25.6152295512655</v>
      </c>
      <c r="R238" s="0" t="n">
        <v>0.9</v>
      </c>
      <c r="S238" s="0" t="n">
        <v>27.6251596411422</v>
      </c>
      <c r="T238" s="0" t="n">
        <v>0.9</v>
      </c>
      <c r="U238" s="0" t="n">
        <v>21.6517708067179</v>
      </c>
      <c r="V238" s="0" t="n">
        <v>0.9</v>
      </c>
      <c r="W238" s="0" t="n">
        <v>20.5151050232227</v>
      </c>
      <c r="AD238" s="0" t="n">
        <v>2000</v>
      </c>
      <c r="AE238" s="91" t="n">
        <f aca="true" t="array" ref="AE238:AE238">OFFSET(K239,,AE$137,,)</f>
        <v>31.2532117846056</v>
      </c>
      <c r="AF238" s="91" t="n">
        <f aca="true" t="array" ref="AF238:AF238">OFFSET(L239,,AF$137,,)</f>
        <v>27.955122691025</v>
      </c>
      <c r="AG238" s="91" t="n">
        <f aca="true" t="array" ref="AG238:AG238">OFFSET(M239,,AG$137,,)</f>
        <v>27.7646282853005</v>
      </c>
      <c r="AH238" s="91" t="n">
        <f aca="true" t="array" ref="AH238:AH238">OFFSET(N239,,AH$137,,)</f>
        <v>24.2846226331198</v>
      </c>
      <c r="AI238" s="91" t="n">
        <f aca="true" t="array" ref="AI238:AI238">OFFSET(O239,,AI$137,,)</f>
        <v>26.2724655791516</v>
      </c>
      <c r="AJ238" s="91" t="n">
        <f aca="true" t="array" ref="AJ238:AJ238">OFFSET(P239,,AJ$137,,)</f>
        <v>20.3647183802704</v>
      </c>
      <c r="AK238" s="91" t="n">
        <f aca="true" t="array" ref="AK238:AK238">OFFSET(Q239,,AK$137,,)</f>
        <v>19.2405434295609</v>
      </c>
    </row>
    <row r="239" customFormat="false" ht="15" hidden="false" customHeight="false" outlineLevel="0" collapsed="false">
      <c r="J239" s="0" t="n">
        <v>0.91</v>
      </c>
      <c r="K239" s="0" t="n">
        <v>31.2532117846056</v>
      </c>
      <c r="L239" s="0" t="n">
        <v>0.91</v>
      </c>
      <c r="M239" s="0" t="n">
        <v>27.955122691025</v>
      </c>
      <c r="N239" s="0" t="n">
        <v>0.91</v>
      </c>
      <c r="O239" s="0" t="n">
        <v>27.7646282853005</v>
      </c>
      <c r="P239" s="0" t="n">
        <v>0.91</v>
      </c>
      <c r="Q239" s="0" t="n">
        <v>24.2846226331198</v>
      </c>
      <c r="R239" s="0" t="n">
        <v>0.91</v>
      </c>
      <c r="S239" s="0" t="n">
        <v>26.2724655791516</v>
      </c>
      <c r="T239" s="0" t="n">
        <v>0.91</v>
      </c>
      <c r="U239" s="0" t="n">
        <v>20.3647183802704</v>
      </c>
      <c r="V239" s="0" t="n">
        <v>0.91</v>
      </c>
      <c r="W239" s="0" t="n">
        <v>19.2405434295609</v>
      </c>
      <c r="AD239" s="0" t="n">
        <v>3000</v>
      </c>
      <c r="AE239" s="91" t="n">
        <f aca="true" t="array" ref="AE239:AE239">OFFSET(K240,,AE$137,,)</f>
        <v>29.8757855695555</v>
      </c>
      <c r="AF239" s="91" t="n">
        <f aca="true" t="array" ref="AF239:AF239">OFFSET(L240,,AF$137,,)</f>
        <v>26.6135452704703</v>
      </c>
      <c r="AG239" s="91" t="n">
        <f aca="true" t="array" ref="AG239:AG239">OFFSET(M240,,AG$137,,)</f>
        <v>26.4251214561125</v>
      </c>
      <c r="AH239" s="91" t="n">
        <f aca="true" t="array" ref="AH239:AH239">OFFSET(N240,,AH$137,,)</f>
        <v>22.982941952325</v>
      </c>
      <c r="AI239" s="91" t="n">
        <f aca="true" t="array" ref="AI239:AI239">OFFSET(O240,,AI$137,,)</f>
        <v>24.949177909813</v>
      </c>
      <c r="AJ239" s="91" t="n">
        <f aca="true" t="array" ref="AJ239:AJ239">OFFSET(P240,,AJ$137,,)</f>
        <v>19.1056453543979</v>
      </c>
      <c r="AK239" s="91" t="n">
        <f aca="true" t="array" ref="AK239:AK239">OFFSET(Q240,,AK$137,,)</f>
        <v>17.9936896966309</v>
      </c>
    </row>
    <row r="240" customFormat="false" ht="15" hidden="false" customHeight="false" outlineLevel="0" collapsed="false">
      <c r="J240" s="0" t="n">
        <v>0.92</v>
      </c>
      <c r="K240" s="0" t="n">
        <v>29.8757855695555</v>
      </c>
      <c r="L240" s="0" t="n">
        <v>0.92</v>
      </c>
      <c r="M240" s="0" t="n">
        <v>26.6135452704703</v>
      </c>
      <c r="N240" s="0" t="n">
        <v>0.92</v>
      </c>
      <c r="O240" s="0" t="n">
        <v>26.4251214561125</v>
      </c>
      <c r="P240" s="0" t="n">
        <v>0.92</v>
      </c>
      <c r="Q240" s="0" t="n">
        <v>22.982941952325</v>
      </c>
      <c r="R240" s="0" t="n">
        <v>0.92</v>
      </c>
      <c r="S240" s="0" t="n">
        <v>24.949177909813</v>
      </c>
      <c r="T240" s="0" t="n">
        <v>0.92</v>
      </c>
      <c r="U240" s="0" t="n">
        <v>19.1056453543979</v>
      </c>
      <c r="V240" s="0" t="n">
        <v>0.92</v>
      </c>
      <c r="W240" s="0" t="n">
        <v>17.9936896966309</v>
      </c>
      <c r="AD240" s="0" t="n">
        <v>4000</v>
      </c>
      <c r="AE240" s="91" t="n">
        <f aca="true" t="array" ref="AE240:AE240">OFFSET(K241,,AE$137,,)</f>
        <v>28.5279814236463</v>
      </c>
      <c r="AF240" s="91" t="n">
        <f aca="true" t="array" ref="AF240:AF240">OFFSET(L241,,AF$137,,)</f>
        <v>25.3008189772395</v>
      </c>
      <c r="AG240" s="91" t="n">
        <f aca="true" t="array" ref="AG240:AG240">OFFSET(M241,,AG$137,,)</f>
        <v>25.1144212254016</v>
      </c>
      <c r="AH240" s="91" t="n">
        <f aca="true" t="array" ref="AH240:AH240">OFFSET(N241,,AH$137,,)</f>
        <v>21.7092544044505</v>
      </c>
      <c r="AI240" s="92" t="n">
        <f aca="true" t="array" ref="AI240:AI240">OFFSET(O241,,AI$137,,)</f>
        <v>23.654348039815</v>
      </c>
      <c r="AJ240" s="92" t="n">
        <f aca="true" t="array" ref="AJ240:AJ240">OFFSET(P241,,AJ$137,,)</f>
        <v>17.8736491677915</v>
      </c>
      <c r="AK240" s="91" t="n">
        <f aca="true" t="array" ref="AK240:AK240">OFFSET(Q241,,AK$137,,)</f>
        <v>16.7736500224735</v>
      </c>
    </row>
    <row r="241" customFormat="false" ht="15" hidden="false" customHeight="false" outlineLevel="0" collapsed="false">
      <c r="J241" s="0" t="n">
        <v>0.93</v>
      </c>
      <c r="K241" s="0" t="n">
        <v>28.5279814236463</v>
      </c>
      <c r="L241" s="0" t="n">
        <v>0.93</v>
      </c>
      <c r="M241" s="0" t="n">
        <v>25.3008189772395</v>
      </c>
      <c r="N241" s="0" t="n">
        <v>0.93</v>
      </c>
      <c r="O241" s="0" t="n">
        <v>25.1144212254016</v>
      </c>
      <c r="P241" s="0" t="n">
        <v>0.93</v>
      </c>
      <c r="Q241" s="0" t="n">
        <v>21.7092544044505</v>
      </c>
      <c r="R241" s="0" t="n">
        <v>0.93</v>
      </c>
      <c r="S241" s="0" t="n">
        <v>23.654348039815</v>
      </c>
      <c r="T241" s="0" t="n">
        <v>0.93</v>
      </c>
      <c r="U241" s="0" t="n">
        <v>17.8736491677915</v>
      </c>
      <c r="V241" s="0" t="n">
        <v>0.93</v>
      </c>
      <c r="W241" s="0" t="n">
        <v>16.7736500224735</v>
      </c>
      <c r="AD241" s="0" t="n">
        <v>5000</v>
      </c>
      <c r="AE241" s="91" t="n">
        <f aca="true" t="array" ref="AE241:AE241">OFFSET(K242,,AE$137,,)</f>
        <v>27.2088539616926</v>
      </c>
      <c r="AF241" s="91" t="n">
        <f aca="true" t="array" ref="AF241:AF241">OFFSET(L242,,AF$137,,)</f>
        <v>24.0160230306731</v>
      </c>
      <c r="AG241" s="91" t="n">
        <f aca="true" t="array" ref="AG241:AG241">OFFSET(M242,,AG$137,,)</f>
        <v>23.831608233642</v>
      </c>
      <c r="AH241" s="91" t="n">
        <f aca="true" t="array" ref="AH241:AH241">OFFSET(N242,,AH$137,,)</f>
        <v>20.4626665916372</v>
      </c>
      <c r="AI241" s="91" t="n">
        <f aca="true" t="array" ref="AI241:AI241">OFFSET(O242,,AI$137,,)</f>
        <v>22.3870677415191</v>
      </c>
      <c r="AJ241" s="91" t="n">
        <f aca="true" t="array" ref="AJ241:AJ241">OFFSET(P242,,AJ$137,,)</f>
        <v>16.6678656660065</v>
      </c>
      <c r="AK241" s="91" t="n">
        <f aca="true" t="array" ref="AK241:AK241">OFFSET(Q242,,AK$137,,)</f>
        <v>15.5795686392558</v>
      </c>
    </row>
    <row r="242" customFormat="false" ht="15" hidden="false" customHeight="false" outlineLevel="0" collapsed="false">
      <c r="J242" s="0" t="n">
        <v>0.94</v>
      </c>
      <c r="K242" s="0" t="n">
        <v>27.2088539616926</v>
      </c>
      <c r="L242" s="0" t="n">
        <v>0.94</v>
      </c>
      <c r="M242" s="0" t="n">
        <v>24.0160230306731</v>
      </c>
      <c r="N242" s="0" t="n">
        <v>0.94</v>
      </c>
      <c r="O242" s="0" t="n">
        <v>23.831608233642</v>
      </c>
      <c r="P242" s="0" t="n">
        <v>0.94</v>
      </c>
      <c r="Q242" s="0" t="n">
        <v>20.4626665916372</v>
      </c>
      <c r="R242" s="0" t="n">
        <v>0.94</v>
      </c>
      <c r="S242" s="0" t="n">
        <v>22.3870677415191</v>
      </c>
      <c r="T242" s="0" t="n">
        <v>0.94</v>
      </c>
      <c r="U242" s="0" t="n">
        <v>16.6678656660065</v>
      </c>
      <c r="V242" s="0" t="n">
        <v>0.94</v>
      </c>
      <c r="W242" s="0" t="n">
        <v>15.5795686392558</v>
      </c>
      <c r="AD242" s="0" t="n">
        <v>6000</v>
      </c>
      <c r="AE242" s="91" t="n">
        <f aca="true" t="array" ref="AE242:AE242">OFFSET(K243,,AE$137,,)</f>
        <v>25.9174976042011</v>
      </c>
      <c r="AF242" s="91" t="n">
        <f aca="true" t="array" ref="AF242:AF242">OFFSET(L243,,AF$137,,)</f>
        <v>22.7582754198239</v>
      </c>
      <c r="AG242" s="91" t="n">
        <f aca="true" t="array" ref="AG242:AG242">OFFSET(M243,,AG$137,,)</f>
        <v>22.5758018311826</v>
      </c>
      <c r="AH242" s="91" t="n">
        <f aca="true" t="array" ref="AH242:AH242">OFFSET(N243,,AH$137,,)</f>
        <v>19.2423227327779</v>
      </c>
      <c r="AI242" s="91" t="n">
        <f aca="true" t="array" ref="AI242:AI242">OFFSET(O243,,AI$137,,)</f>
        <v>21.1464670284505</v>
      </c>
      <c r="AJ242" s="91" t="n">
        <f aca="true" t="array" ref="AJ242:AJ242">OFFSET(P243,,AJ$137,,)</f>
        <v>15.4874670800485</v>
      </c>
      <c r="AK242" s="92" t="n">
        <f aca="true" t="array" ref="AK242:AK242">OFFSET(Q243,,AK$137,,)</f>
        <v>14.4106258114741</v>
      </c>
    </row>
    <row r="243" customFormat="false" ht="15" hidden="false" customHeight="false" outlineLevel="0" collapsed="false">
      <c r="J243" s="0" t="n">
        <v>0.95</v>
      </c>
      <c r="K243" s="0" t="n">
        <v>25.9174976042011</v>
      </c>
      <c r="L243" s="0" t="n">
        <v>0.95</v>
      </c>
      <c r="M243" s="0" t="n">
        <v>22.7582754198239</v>
      </c>
      <c r="N243" s="0" t="n">
        <v>0.95</v>
      </c>
      <c r="O243" s="0" t="n">
        <v>22.5758018311826</v>
      </c>
      <c r="P243" s="0" t="n">
        <v>0.95</v>
      </c>
      <c r="Q243" s="0" t="n">
        <v>19.2423227327779</v>
      </c>
      <c r="R243" s="0" t="n">
        <v>0.95</v>
      </c>
      <c r="S243" s="0" t="n">
        <v>21.1464670284505</v>
      </c>
      <c r="T243" s="0" t="n">
        <v>0.95</v>
      </c>
      <c r="U243" s="0" t="n">
        <v>15.4874670800485</v>
      </c>
      <c r="V243" s="0" t="n">
        <v>0.95</v>
      </c>
      <c r="W243" s="0" t="n">
        <v>14.4106258114741</v>
      </c>
      <c r="AD243" s="0" t="n">
        <v>7000</v>
      </c>
      <c r="AE243" s="91" t="n">
        <f aca="true" t="array" ref="AE243:AE243">OFFSET(K244,,AE$137,,)</f>
        <v>24.6530445041574</v>
      </c>
      <c r="AF243" s="91" t="n">
        <f aca="true" t="array" ref="AF243:AF243">OFFSET(L244,,AF$137,,)</f>
        <v>21.5267308842008</v>
      </c>
      <c r="AG243" s="91" t="n">
        <f aca="true" t="array" ref="AG243:AG243">OFFSET(M244,,AG$137,,)</f>
        <v>21.3461580621078</v>
      </c>
      <c r="AH243" s="91" t="n">
        <f aca="true" t="array" ref="AH243:AH243">OFFSET(N244,,AH$137,,)</f>
        <v>18.0474027043115</v>
      </c>
      <c r="AI243" s="91" t="n">
        <f aca="true" t="array" ref="AI243:AI243">OFFSET(O244,,AI$137,,)</f>
        <v>19.9317121635708</v>
      </c>
      <c r="AJ243" s="91" t="n">
        <f aca="true" t="array" ref="AJ243:AJ243">OFFSET(P244,,AJ$137,,)</f>
        <v>14.331660131298</v>
      </c>
      <c r="AK243" s="91" t="n">
        <f aca="true" t="array" ref="AK243:AK243">OFFSET(Q244,,AK$137,,)</f>
        <v>13.2660359592713</v>
      </c>
    </row>
    <row r="244" customFormat="false" ht="15" hidden="false" customHeight="false" outlineLevel="0" collapsed="false">
      <c r="J244" s="0" t="n">
        <v>0.96</v>
      </c>
      <c r="K244" s="0" t="n">
        <v>24.6530445041574</v>
      </c>
      <c r="L244" s="0" t="n">
        <v>0.96</v>
      </c>
      <c r="M244" s="0" t="n">
        <v>21.5267308842008</v>
      </c>
      <c r="N244" s="0" t="n">
        <v>0.96</v>
      </c>
      <c r="O244" s="0" t="n">
        <v>21.3461580621078</v>
      </c>
      <c r="P244" s="0" t="n">
        <v>0.96</v>
      </c>
      <c r="Q244" s="0" t="n">
        <v>18.0474027043115</v>
      </c>
      <c r="R244" s="0" t="n">
        <v>0.96</v>
      </c>
      <c r="S244" s="0" t="n">
        <v>19.9317121635708</v>
      </c>
      <c r="T244" s="0" t="n">
        <v>0.96</v>
      </c>
      <c r="U244" s="0" t="n">
        <v>14.331660131298</v>
      </c>
      <c r="V244" s="0" t="n">
        <v>0.96</v>
      </c>
      <c r="W244" s="0" t="n">
        <v>13.2660359592713</v>
      </c>
      <c r="AD244" s="0" t="n">
        <v>8000</v>
      </c>
      <c r="AE244" s="91" t="n">
        <f aca="true" t="array" ref="AE244:AE244">OFFSET(K245,,AE$137,,)</f>
        <v>23.4146626020526</v>
      </c>
      <c r="AF244" s="91" t="n">
        <f aca="true" t="array" ref="AF244:AF244">OFFSET(L245,,AF$137,,)</f>
        <v>20.3205790194152</v>
      </c>
      <c r="AG244" s="91" t="n">
        <f aca="true" t="array" ref="AG244:AG244">OFFSET(M245,,AG$137,,)</f>
        <v>20.1418677728077</v>
      </c>
      <c r="AH244" s="91" t="n">
        <f aca="true" t="array" ref="AH244:AH244">OFFSET(N245,,AH$137,,)</f>
        <v>16.8771202022052</v>
      </c>
      <c r="AI244" s="91" t="n">
        <f aca="true" t="array" ref="AI244:AI244">OFFSET(O245,,AI$137,,)</f>
        <v>18.7420037907505</v>
      </c>
      <c r="AJ244" s="91" t="n">
        <f aca="true" t="array" ref="AJ244:AJ244">OFFSET(P245,,AJ$137,,)</f>
        <v>13.1996842536558</v>
      </c>
      <c r="AK244" s="91" t="n">
        <f aca="true" t="array" ref="AK244:AK244">OFFSET(Q245,,AK$137,,)</f>
        <v>12.1450458978355</v>
      </c>
    </row>
    <row r="245" customFormat="false" ht="15" hidden="false" customHeight="false" outlineLevel="0" collapsed="false">
      <c r="J245" s="0" t="n">
        <v>0.97</v>
      </c>
      <c r="K245" s="0" t="n">
        <v>23.4146626020526</v>
      </c>
      <c r="L245" s="0" t="n">
        <v>0.97</v>
      </c>
      <c r="M245" s="0" t="n">
        <v>20.3205790194152</v>
      </c>
      <c r="N245" s="0" t="n">
        <v>0.97</v>
      </c>
      <c r="O245" s="0" t="n">
        <v>20.1418677728077</v>
      </c>
      <c r="P245" s="0" t="n">
        <v>0.97</v>
      </c>
      <c r="Q245" s="0" t="n">
        <v>16.8771202022052</v>
      </c>
      <c r="R245" s="0" t="n">
        <v>0.97</v>
      </c>
      <c r="S245" s="0" t="n">
        <v>18.7420037907505</v>
      </c>
      <c r="T245" s="0" t="n">
        <v>0.97</v>
      </c>
      <c r="U245" s="0" t="n">
        <v>13.1996842536558</v>
      </c>
      <c r="V245" s="0" t="n">
        <v>0.97</v>
      </c>
      <c r="W245" s="0" t="n">
        <v>12.1450458978355</v>
      </c>
      <c r="AE245" s="89"/>
      <c r="AF245" s="89"/>
      <c r="AG245" s="89"/>
      <c r="AH245" s="89"/>
      <c r="AI245" s="89"/>
      <c r="AJ245" s="89"/>
      <c r="AK245" s="89"/>
    </row>
    <row r="246" customFormat="false" ht="15" hidden="false" customHeight="false" outlineLevel="0" collapsed="false">
      <c r="J246" s="0" t="str">
        <f aca="false">L134</f>
        <v>Htox</v>
      </c>
      <c r="AE246" s="0" t="str">
        <f aca="false">AE236</f>
        <v>NaNMC</v>
      </c>
      <c r="AF246" s="0" t="str">
        <f aca="false">AF236</f>
        <v>NaMVP</v>
      </c>
      <c r="AG246" s="0" t="str">
        <f aca="false">AG236</f>
        <v>NaMMO</v>
      </c>
      <c r="AH246" s="0" t="str">
        <f aca="false">AH236</f>
        <v>NaNMMT</v>
      </c>
      <c r="AI246" s="0" t="str">
        <f aca="false">AI236</f>
        <v>NaPBA</v>
      </c>
      <c r="AJ246" s="0" t="str">
        <f aca="false">AJ236</f>
        <v>LiNMC</v>
      </c>
      <c r="AK246" s="0" t="str">
        <f aca="false">AK236</f>
        <v>LiFP</v>
      </c>
    </row>
    <row r="247" customFormat="false" ht="15" hidden="false" customHeight="false" outlineLevel="0" collapsed="false">
      <c r="F247" s="0" t="s">
        <v>296</v>
      </c>
      <c r="J247" s="70" t="n">
        <f aca="false" t="array" ref="J247:J247">INDEX(L126:L131,MATCH($L$134,$K$126:$K$131,0))</f>
        <v>0.0225695819035797</v>
      </c>
      <c r="K247" s="0" t="n">
        <v>10</v>
      </c>
      <c r="L247" s="70" t="n">
        <f aca="false" t="array" ref="L247:L247">INDEX(M126:M131,MATCH($L$134,$K$126:$K$131,0))</f>
        <v>0.0449634173180921</v>
      </c>
      <c r="M247" s="0" t="n">
        <v>10</v>
      </c>
      <c r="N247" s="70" t="n">
        <f aca="false" t="array" ref="N247:N247">INDEX(N126:N131,MATCH($L$134,$K$126:$K$131,0))</f>
        <v>0.0138611842919749</v>
      </c>
      <c r="O247" s="0" t="n">
        <v>10</v>
      </c>
      <c r="P247" s="70" t="n">
        <f aca="false" t="array" ref="P247:P247">INDEX(O126:O131,MATCH($L$134,$K$126:$K$131,0))</f>
        <v>0.0138054411317747</v>
      </c>
      <c r="Q247" s="0" t="n">
        <v>10</v>
      </c>
      <c r="R247" s="70" t="n">
        <f aca="false" t="array" ref="R247:R247">INDEX(P126:P131,MATCH($L$134,$K$126:$K$131,0))</f>
        <v>0.0114036295006992</v>
      </c>
      <c r="S247" s="0" t="n">
        <v>10</v>
      </c>
      <c r="T247" s="70" t="n">
        <f aca="false" t="array" ref="T247:T247">INDEX(Q126:Q131,MATCH($L$134,$K$126:$K$131,0))</f>
        <v>0.0157086764878067</v>
      </c>
      <c r="U247" s="0" t="n">
        <v>10</v>
      </c>
      <c r="V247" s="70" t="n">
        <f aca="false" t="array" ref="V247:V247">INDEX(R126:R131,MATCH($L$134,$K$126:$K$131,0))</f>
        <v>0.0129248985973669</v>
      </c>
      <c r="W247" s="0" t="n">
        <v>10</v>
      </c>
      <c r="AD247" s="0" t="n">
        <v>1000</v>
      </c>
      <c r="AE247" s="89" t="n">
        <f aca="true" t="array" ref="AE247:AE247">OFFSET(K248,,AE$137,,)</f>
        <v>0.0251643326125481</v>
      </c>
      <c r="AF247" s="89" t="n">
        <f aca="true" t="array" ref="AF247:AF247">OFFSET(L248,,AF$137,,)</f>
        <v>0.0496020045620285</v>
      </c>
      <c r="AG247" s="89" t="n">
        <f aca="true" t="array" ref="AG247:AG247">OFFSET(M248,,AG$137,,)</f>
        <v>0.0162624150540188</v>
      </c>
      <c r="AH247" s="89" t="n">
        <f aca="true" t="array" ref="AH247:AH247">OFFSET(N248,,AH$137,,)</f>
        <v>0.0162054331569253</v>
      </c>
      <c r="AI247" s="89" t="n">
        <f aca="true" t="array" ref="AI247:AI247">OFFSET(O248,,AI$137,,)</f>
        <v>0.0149235571507225</v>
      </c>
      <c r="AJ247" s="89" t="n">
        <f aca="true" t="array" ref="AJ247:AJ247">OFFSET(P248,,AJ$137,,)</f>
        <v>0.0181509626319802</v>
      </c>
      <c r="AK247" s="89" t="n">
        <f aca="true" t="array" ref="AK247:AK247">OFFSET(Q248,,AK$137,,)</f>
        <v>0.0164955352172791</v>
      </c>
    </row>
    <row r="248" customFormat="false" ht="15" hidden="false" customHeight="false" outlineLevel="0" collapsed="false">
      <c r="J248" s="0" t="n">
        <v>0.9</v>
      </c>
      <c r="K248" s="0" t="n">
        <v>0.0251643326125481</v>
      </c>
      <c r="L248" s="0" t="n">
        <v>0.9</v>
      </c>
      <c r="M248" s="0" t="n">
        <v>0.0496020045620285</v>
      </c>
      <c r="N248" s="0" t="n">
        <v>0.9</v>
      </c>
      <c r="O248" s="0" t="n">
        <v>0.0162624150540188</v>
      </c>
      <c r="P248" s="0" t="n">
        <v>0.9</v>
      </c>
      <c r="Q248" s="0" t="n">
        <v>0.0162054331569253</v>
      </c>
      <c r="R248" s="0" t="n">
        <v>0.9</v>
      </c>
      <c r="S248" s="0" t="n">
        <v>0.0149235571507225</v>
      </c>
      <c r="T248" s="0" t="n">
        <v>0.9</v>
      </c>
      <c r="U248" s="0" t="n">
        <v>0.0181509626319802</v>
      </c>
      <c r="V248" s="0" t="n">
        <v>0.9</v>
      </c>
      <c r="W248" s="0" t="n">
        <v>0.0164955352172791</v>
      </c>
      <c r="AD248" s="0" t="n">
        <v>2000</v>
      </c>
      <c r="AE248" s="89" t="n">
        <f aca="true" t="array" ref="AE248:AE248">OFFSET(K249,,AE$137,,)</f>
        <v>0.0238527003860366</v>
      </c>
      <c r="AF248" s="89" t="n">
        <f aca="true" t="array" ref="AF248:AF248">OFFSET(L249,,AF$137,,)</f>
        <v>0.0480218264899183</v>
      </c>
      <c r="AG248" s="89" t="n">
        <f aca="true" t="array" ref="AG248:AG248">OFFSET(M249,,AG$137,,)</f>
        <v>0.0150486060973812</v>
      </c>
      <c r="AH248" s="89" t="n">
        <f aca="true" t="array" ref="AH248:AH248">OFFSET(N249,,AH$137,,)</f>
        <v>0.014992250374981</v>
      </c>
      <c r="AI248" s="89" t="n">
        <f aca="true" t="array" ref="AI248:AI248">OFFSET(O249,,AI$137,,)</f>
        <v>0.0137244609182969</v>
      </c>
      <c r="AJ248" s="89" t="n">
        <f aca="true" t="array" ref="AJ248:AJ248">OFFSET(P249,,AJ$137,,)</f>
        <v>0.0169164004052552</v>
      </c>
      <c r="AK248" s="89" t="n">
        <f aca="true" t="array" ref="AK248:AK248">OFFSET(Q249,,AK$137,,)</f>
        <v>0.0152791645006057</v>
      </c>
    </row>
    <row r="249" customFormat="false" ht="15" hidden="false" customHeight="false" outlineLevel="0" collapsed="false">
      <c r="J249" s="0" t="n">
        <v>0.91</v>
      </c>
      <c r="K249" s="0" t="n">
        <v>0.0238527003860366</v>
      </c>
      <c r="L249" s="0" t="n">
        <v>0.91</v>
      </c>
      <c r="M249" s="0" t="n">
        <v>0.0480218264899183</v>
      </c>
      <c r="N249" s="0" t="n">
        <v>0.91</v>
      </c>
      <c r="O249" s="0" t="n">
        <v>0.0150486060973812</v>
      </c>
      <c r="P249" s="0" t="n">
        <v>0.91</v>
      </c>
      <c r="Q249" s="0" t="n">
        <v>0.014992250374981</v>
      </c>
      <c r="R249" s="0" t="n">
        <v>0.91</v>
      </c>
      <c r="S249" s="0" t="n">
        <v>0.0137244609182969</v>
      </c>
      <c r="T249" s="0" t="n">
        <v>0.91</v>
      </c>
      <c r="U249" s="0" t="n">
        <v>0.0169164004052552</v>
      </c>
      <c r="V249" s="0" t="n">
        <v>0.91</v>
      </c>
      <c r="W249" s="0" t="n">
        <v>0.0152791645006057</v>
      </c>
      <c r="AD249" s="0" t="n">
        <v>3000</v>
      </c>
      <c r="AE249" s="89" t="n">
        <f aca="true" t="array" ref="AE249:AE249">OFFSET(K250,,AE$137,,)</f>
        <v>0.0225695819035797</v>
      </c>
      <c r="AF249" s="89" t="n">
        <f aca="true" t="array" ref="AF249:AF249">OFFSET(L250,,AF$137,,)</f>
        <v>0.0464760001150279</v>
      </c>
      <c r="AG249" s="89" t="n">
        <f aca="true" t="array" ref="AG249:AG249">OFFSET(M250,,AG$137,,)</f>
        <v>0.0138611842919749</v>
      </c>
      <c r="AH249" s="89" t="n">
        <f aca="true" t="array" ref="AH249:AH249">OFFSET(N250,,AH$137,,)</f>
        <v>0.0138054411317747</v>
      </c>
      <c r="AI249" s="89" t="n">
        <f aca="true" t="array" ref="AI249:AI249">OFFSET(O250,,AI$137,,)</f>
        <v>0.012551431995272</v>
      </c>
      <c r="AJ249" s="89" t="n">
        <f aca="true" t="array" ref="AJ249:AJ249">OFFSET(P250,,AJ$137,,)</f>
        <v>0.0157086764878067</v>
      </c>
      <c r="AK249" s="89" t="n">
        <f aca="true" t="array" ref="AK249:AK249">OFFSET(Q250,,AK$137,,)</f>
        <v>0.0140892366255991</v>
      </c>
    </row>
    <row r="250" customFormat="false" ht="15" hidden="false" customHeight="false" outlineLevel="0" collapsed="false">
      <c r="J250" s="0" t="n">
        <v>0.92</v>
      </c>
      <c r="K250" s="0" t="n">
        <v>0.0225695819035797</v>
      </c>
      <c r="L250" s="0" t="n">
        <v>0.92</v>
      </c>
      <c r="M250" s="0" t="n">
        <v>0.0464760001150279</v>
      </c>
      <c r="N250" s="0" t="n">
        <v>0.92</v>
      </c>
      <c r="O250" s="0" t="n">
        <v>0.0138611842919749</v>
      </c>
      <c r="P250" s="0" t="n">
        <v>0.92</v>
      </c>
      <c r="Q250" s="0" t="n">
        <v>0.0138054411317747</v>
      </c>
      <c r="R250" s="0" t="n">
        <v>0.92</v>
      </c>
      <c r="S250" s="0" t="n">
        <v>0.012551431995272</v>
      </c>
      <c r="T250" s="0" t="n">
        <v>0.92</v>
      </c>
      <c r="U250" s="0" t="n">
        <v>0.0157086764878067</v>
      </c>
      <c r="V250" s="0" t="n">
        <v>0.92</v>
      </c>
      <c r="W250" s="0" t="n">
        <v>0.0140892366255991</v>
      </c>
      <c r="AD250" s="0" t="n">
        <v>4000</v>
      </c>
      <c r="AE250" s="89" t="n">
        <f aca="true" t="array" ref="AE250:AE250">OFFSET(K251,,AE$137,,)</f>
        <v>0.0213140573669821</v>
      </c>
      <c r="AF250" s="89" t="n">
        <f aca="true" t="array" ref="AF250:AF250">OFFSET(L251,,AF$137,,)</f>
        <v>0.0449634173180921</v>
      </c>
      <c r="AG250" s="89" t="n">
        <f aca="true" t="array" ref="AG250:AG250">OFFSET(M251,,AG$137,,)</f>
        <v>0.012699298439373</v>
      </c>
      <c r="AH250" s="89" t="n">
        <f aca="true" t="array" ref="AH250:AH250">OFFSET(N251,,AH$137,,)</f>
        <v>0.0126441546679922</v>
      </c>
      <c r="AI250" s="90" t="n">
        <f aca="true" t="array" ref="AI250:AI250">OFFSET(O251,,AI$137,,)</f>
        <v>0.0114036295006992</v>
      </c>
      <c r="AJ250" s="90" t="n">
        <f aca="true" t="array" ref="AJ250:AJ250">OFFSET(P251,,AJ$137,,)</f>
        <v>0.0145269251277228</v>
      </c>
      <c r="AK250" s="89" t="n">
        <f aca="true" t="array" ref="AK250:AK250">OFFSET(Q251,,AK$137,,)</f>
        <v>0.0129248985973669</v>
      </c>
    </row>
    <row r="251" customFormat="false" ht="15" hidden="false" customHeight="false" outlineLevel="0" collapsed="false">
      <c r="J251" s="0" t="n">
        <v>0.93</v>
      </c>
      <c r="K251" s="0" t="n">
        <v>0.0213140573669821</v>
      </c>
      <c r="L251" s="0" t="n">
        <v>0.93</v>
      </c>
      <c r="M251" s="0" t="n">
        <v>0.0449634173180921</v>
      </c>
      <c r="N251" s="0" t="n">
        <v>0.93</v>
      </c>
      <c r="O251" s="0" t="n">
        <v>0.012699298439373</v>
      </c>
      <c r="P251" s="0" t="n">
        <v>0.93</v>
      </c>
      <c r="Q251" s="0" t="n">
        <v>0.0126441546679922</v>
      </c>
      <c r="R251" s="0" t="n">
        <v>0.93</v>
      </c>
      <c r="S251" s="0" t="n">
        <v>0.0114036295006992</v>
      </c>
      <c r="T251" s="0" t="n">
        <v>0.93</v>
      </c>
      <c r="U251" s="0" t="n">
        <v>0.0145269251277228</v>
      </c>
      <c r="V251" s="0" t="n">
        <v>0.93</v>
      </c>
      <c r="W251" s="0" t="n">
        <v>0.0129248985973669</v>
      </c>
      <c r="AD251" s="0" t="n">
        <v>5000</v>
      </c>
      <c r="AE251" s="89" t="n">
        <f aca="true" t="array" ref="AE251:AE251">OFFSET(K252,,AE$137,,)</f>
        <v>0.0200852461183972</v>
      </c>
      <c r="AF251" s="89" t="n">
        <f aca="true" t="array" ref="AF251:AF251">OFFSET(L252,,AF$137,,)</f>
        <v>0.0434830171338571</v>
      </c>
      <c r="AG251" s="89" t="n">
        <f aca="true" t="array" ref="AG251:AG251">OFFSET(M252,,AG$137,,)</f>
        <v>0.0115621335623584</v>
      </c>
      <c r="AH251" s="89" t="n">
        <f aca="true" t="array" ref="AH251:AH251">OFFSET(N252,,AH$137,,)</f>
        <v>0.0115075764268434</v>
      </c>
      <c r="AI251" s="89" t="n">
        <f aca="true" t="array" ref="AI251:AI251">OFFSET(O252,,AI$137,,)</f>
        <v>0.0102802483357981</v>
      </c>
      <c r="AJ251" s="89" t="n">
        <f aca="true" t="array" ref="AJ251:AJ251">OFFSET(P252,,AJ$137,,)</f>
        <v>0.0133703174135981</v>
      </c>
      <c r="AK251" s="89" t="n">
        <f aca="true" t="array" ref="AK251:AK251">OFFSET(Q252,,AK$137,,)</f>
        <v>0.0117853337186715</v>
      </c>
    </row>
    <row r="252" customFormat="false" ht="15" hidden="false" customHeight="false" outlineLevel="0" collapsed="false">
      <c r="J252" s="0" t="n">
        <v>0.94</v>
      </c>
      <c r="K252" s="0" t="n">
        <v>0.0200852461183972</v>
      </c>
      <c r="L252" s="0" t="n">
        <v>0.94</v>
      </c>
      <c r="M252" s="0" t="n">
        <v>0.0434830171338571</v>
      </c>
      <c r="N252" s="0" t="n">
        <v>0.94</v>
      </c>
      <c r="O252" s="0" t="n">
        <v>0.0115621335623584</v>
      </c>
      <c r="P252" s="0" t="n">
        <v>0.94</v>
      </c>
      <c r="Q252" s="0" t="n">
        <v>0.0115075764268434</v>
      </c>
      <c r="R252" s="0" t="n">
        <v>0.94</v>
      </c>
      <c r="S252" s="0" t="n">
        <v>0.0102802483357981</v>
      </c>
      <c r="T252" s="0" t="n">
        <v>0.94</v>
      </c>
      <c r="U252" s="0" t="n">
        <v>0.0133703174135981</v>
      </c>
      <c r="V252" s="0" t="n">
        <v>0.94</v>
      </c>
      <c r="W252" s="0" t="n">
        <v>0.0117853337186715</v>
      </c>
      <c r="AD252" s="0" t="n">
        <v>6000</v>
      </c>
      <c r="AE252" s="89" t="n">
        <f aca="true" t="array" ref="AE252:AE252">OFFSET(K253,,AE$137,,)</f>
        <v>0.0188823045803088</v>
      </c>
      <c r="AF252" s="89" t="n">
        <f aca="true" t="array" ref="AF252:AF252">OFFSET(L253,,AF$137,,)</f>
        <v>0.0420337832692902</v>
      </c>
      <c r="AG252" s="89" t="n">
        <f aca="true" t="array" ref="AG252:AG252">OFFSET(M253,,AG$137,,)</f>
        <v>0.0104489089985441</v>
      </c>
      <c r="AH252" s="89" t="n">
        <f aca="true" t="array" ref="AH252:AH252">OFFSET(N253,,AH$137,,)</f>
        <v>0.0103949261486661</v>
      </c>
      <c r="AI252" s="89" t="n">
        <f aca="true" t="array" ref="AI252:AI252">OFFSET(O253,,AI$137,,)</f>
        <v>0.00918051730068444</v>
      </c>
      <c r="AJ252" s="89" t="n">
        <f aca="true" t="array" ref="AJ252:AJ252">OFFSET(P253,,AJ$137,,)</f>
        <v>0.0122380593355602</v>
      </c>
      <c r="AK252" s="90" t="n">
        <f aca="true" t="array" ref="AK252:AK252">OFFSET(Q253,,AK$137,,)</f>
        <v>0.0106697596795276</v>
      </c>
    </row>
    <row r="253" customFormat="false" ht="15" hidden="false" customHeight="false" outlineLevel="0" collapsed="false">
      <c r="J253" s="0" t="n">
        <v>0.95</v>
      </c>
      <c r="K253" s="0" t="n">
        <v>0.0188823045803088</v>
      </c>
      <c r="L253" s="0" t="n">
        <v>0.95</v>
      </c>
      <c r="M253" s="0" t="n">
        <v>0.0420337832692902</v>
      </c>
      <c r="N253" s="0" t="n">
        <v>0.95</v>
      </c>
      <c r="O253" s="0" t="n">
        <v>0.0104489089985441</v>
      </c>
      <c r="P253" s="0" t="n">
        <v>0.95</v>
      </c>
      <c r="Q253" s="0" t="n">
        <v>0.0103949261486661</v>
      </c>
      <c r="R253" s="0" t="n">
        <v>0.95</v>
      </c>
      <c r="S253" s="0" t="n">
        <v>0.00918051730068444</v>
      </c>
      <c r="T253" s="0" t="n">
        <v>0.95</v>
      </c>
      <c r="U253" s="0" t="n">
        <v>0.0122380593355602</v>
      </c>
      <c r="V253" s="0" t="n">
        <v>0.95</v>
      </c>
      <c r="W253" s="0" t="n">
        <v>0.0106697596795276</v>
      </c>
      <c r="AD253" s="0" t="n">
        <v>7000</v>
      </c>
      <c r="AE253" s="89" t="n">
        <f aca="true" t="array" ref="AE253:AE253">OFFSET(K254,,AE$137,,)</f>
        <v>0.0177044243242639</v>
      </c>
      <c r="AF253" s="89" t="n">
        <f aca="true" t="array" ref="AF253:AF253">OFFSET(L254,,AF$137,,)</f>
        <v>0.0406147417769017</v>
      </c>
      <c r="AG253" s="89" t="n">
        <f aca="true" t="array" ref="AG253:AG253">OFFSET(M254,,AG$137,,)</f>
        <v>0.00935887661314262</v>
      </c>
      <c r="AH253" s="89" t="n">
        <f aca="true" t="array" ref="AH253:AH253">OFFSET(N254,,AH$137,,)</f>
        <v>0.00930545608461745</v>
      </c>
      <c r="AI253" s="89" t="n">
        <f aca="true" t="array" ref="AI253:AI253">OFFSET(O254,,AI$137,,)</f>
        <v>0.00810369732880232</v>
      </c>
      <c r="AJ253" s="89" t="n">
        <f aca="true" t="array" ref="AJ253:AJ253">OFFSET(P254,,AJ$137,,)</f>
        <v>0.0111293899674815</v>
      </c>
      <c r="AK253" s="89" t="n">
        <f aca="true" t="array" ref="AK253:AK253">OFFSET(Q254,,AK$137,,)</f>
        <v>0.00957742676619918</v>
      </c>
    </row>
    <row r="254" customFormat="false" ht="15" hidden="false" customHeight="false" outlineLevel="0" collapsed="false">
      <c r="J254" s="0" t="n">
        <v>0.96</v>
      </c>
      <c r="K254" s="0" t="n">
        <v>0.0177044243242639</v>
      </c>
      <c r="L254" s="0" t="n">
        <v>0.96</v>
      </c>
      <c r="M254" s="0" t="n">
        <v>0.0406147417769017</v>
      </c>
      <c r="N254" s="0" t="n">
        <v>0.96</v>
      </c>
      <c r="O254" s="0" t="n">
        <v>0.00935887661314262</v>
      </c>
      <c r="P254" s="0" t="n">
        <v>0.96</v>
      </c>
      <c r="Q254" s="0" t="n">
        <v>0.00930545608461745</v>
      </c>
      <c r="R254" s="0" t="n">
        <v>0.96</v>
      </c>
      <c r="S254" s="0" t="n">
        <v>0.00810369732880232</v>
      </c>
      <c r="T254" s="0" t="n">
        <v>0.96</v>
      </c>
      <c r="U254" s="0" t="n">
        <v>0.0111293899674815</v>
      </c>
      <c r="V254" s="0" t="n">
        <v>0.96</v>
      </c>
      <c r="W254" s="0" t="n">
        <v>0.00957742676619918</v>
      </c>
      <c r="AD254" s="0" t="n">
        <v>8000</v>
      </c>
      <c r="AE254" s="89" t="n">
        <f aca="true" t="array" ref="AE254:AE254">OFFSET(K255,,AE$137,,)</f>
        <v>0.0165508302590653</v>
      </c>
      <c r="AF254" s="89" t="n">
        <f aca="true" t="array" ref="AF254:AF254">OFFSET(L255,,AF$137,,)</f>
        <v>0.0392249588719852</v>
      </c>
      <c r="AG254" s="89" t="n">
        <f aca="true" t="array" ref="AG254:AG254">OFFSET(M255,,AG$137,,)</f>
        <v>0.00829131912228548</v>
      </c>
      <c r="AH254" s="89" t="n">
        <f aca="true" t="array" ref="AH254:AH254">OFFSET(N255,,AH$137,,)</f>
        <v>0.00823844932085851</v>
      </c>
      <c r="AI254" s="89" t="n">
        <f aca="true" t="array" ref="AI254:AI254">OFFSET(O255,,AI$137,,)</f>
        <v>0.00704907983056724</v>
      </c>
      <c r="AJ254" s="89" t="n">
        <f aca="true" t="array" ref="AJ254:AJ254">OFFSET(P255,,AJ$137,,)</f>
        <v>0.0100435797616311</v>
      </c>
      <c r="AK254" s="89" t="n">
        <f aca="true" t="array" ref="AK254:AK254">OFFSET(Q255,,AK$137,,)</f>
        <v>0.00850761618098064</v>
      </c>
    </row>
    <row r="255" customFormat="false" ht="15" hidden="false" customHeight="false" outlineLevel="0" collapsed="false">
      <c r="J255" s="0" t="n">
        <v>0.97</v>
      </c>
      <c r="K255" s="0" t="n">
        <v>0.0165508302590653</v>
      </c>
      <c r="L255" s="0" t="n">
        <v>0.97</v>
      </c>
      <c r="M255" s="0" t="n">
        <v>0.0392249588719852</v>
      </c>
      <c r="N255" s="0" t="n">
        <v>0.97</v>
      </c>
      <c r="O255" s="0" t="n">
        <v>0.00829131912228548</v>
      </c>
      <c r="P255" s="0" t="n">
        <v>0.97</v>
      </c>
      <c r="Q255" s="0" t="n">
        <v>0.00823844932085851</v>
      </c>
      <c r="R255" s="0" t="n">
        <v>0.97</v>
      </c>
      <c r="S255" s="0" t="n">
        <v>0.00704907983056724</v>
      </c>
      <c r="T255" s="0" t="n">
        <v>0.97</v>
      </c>
      <c r="U255" s="0" t="n">
        <v>0.0100435797616311</v>
      </c>
      <c r="V255" s="0" t="n">
        <v>0.97</v>
      </c>
      <c r="W255" s="0" t="n">
        <v>0.00850761618098064</v>
      </c>
      <c r="AE255" s="89"/>
      <c r="AF255" s="89"/>
      <c r="AG255" s="89"/>
      <c r="AH255" s="89"/>
      <c r="AI255" s="89"/>
      <c r="AJ255" s="89"/>
      <c r="AK255" s="89"/>
    </row>
    <row r="256" customFormat="false" ht="15" hidden="false" customHeight="false" outlineLevel="0" collapsed="false">
      <c r="J256" s="0" t="str">
        <f aca="false">L135</f>
        <v>RDP</v>
      </c>
      <c r="AE256" s="0" t="str">
        <f aca="false">AE246</f>
        <v>NaNMC</v>
      </c>
      <c r="AF256" s="0" t="str">
        <f aca="false">AF246</f>
        <v>NaMVP</v>
      </c>
      <c r="AG256" s="0" t="str">
        <f aca="false">AG246</f>
        <v>NaMMO</v>
      </c>
      <c r="AH256" s="0" t="str">
        <f aca="false">AH246</f>
        <v>NaNMMT</v>
      </c>
      <c r="AI256" s="0" t="str">
        <f aca="false">AI246</f>
        <v>NaPBA</v>
      </c>
      <c r="AJ256" s="0" t="str">
        <f aca="false">AJ246</f>
        <v>LiNMC</v>
      </c>
      <c r="AK256" s="0" t="str">
        <f aca="false">AK246</f>
        <v>LiFP</v>
      </c>
    </row>
    <row r="257" customFormat="false" ht="15" hidden="false" customHeight="false" outlineLevel="0" collapsed="false">
      <c r="J257" s="70" t="n">
        <f aca="false" t="array" ref="J257:J257">INDEX(L126:L131,MATCH($L$135,$K$126:$K$131,0))</f>
        <v>0.00439461814866389</v>
      </c>
      <c r="K257" s="0" t="n">
        <v>10</v>
      </c>
      <c r="L257" s="70" t="n">
        <f aca="false" t="array" ref="L257:L257">INDEX(M126:M131,MATCH($L$135,$K$126:$K$131,0))</f>
        <v>0.00196094290415379</v>
      </c>
      <c r="M257" s="0" t="n">
        <v>10</v>
      </c>
      <c r="N257" s="70" t="n">
        <f aca="false" t="array" ref="N257:N257">INDEX(N126:N131,MATCH($L$135,$K$126:$K$131,0))</f>
        <v>0.001831242929958</v>
      </c>
      <c r="O257" s="0" t="n">
        <v>10</v>
      </c>
      <c r="P257" s="70" t="n">
        <f aca="false" t="array" ref="P257:P257">INDEX(O126:O131,MATCH($L$135,$K$126:$K$131,0))</f>
        <v>0.00242753405545571</v>
      </c>
      <c r="Q257" s="0" t="n">
        <v>10</v>
      </c>
      <c r="R257" s="70" t="n">
        <f aca="false" t="array" ref="R257:R257">INDEX(P126:P131,MATCH($L$135,$K$126:$K$131,0))</f>
        <v>0.00156454119790039</v>
      </c>
      <c r="S257" s="0" t="n">
        <v>10</v>
      </c>
      <c r="T257" s="70" t="n">
        <f aca="false" t="array" ref="T257:T257">INDEX(Q126:Q131,MATCH($L$135,$K$126:$K$131,0))</f>
        <v>0.00193006061287415</v>
      </c>
      <c r="U257" s="0" t="n">
        <v>10</v>
      </c>
      <c r="V257" s="70" t="n">
        <f aca="false" t="array" ref="V257:V257">INDEX(R126:R131,MATCH($L$135,$K$126:$K$131,0))</f>
        <v>0.00238649701048562</v>
      </c>
      <c r="W257" s="0" t="n">
        <v>10</v>
      </c>
      <c r="AD257" s="0" t="n">
        <v>1000</v>
      </c>
      <c r="AE257" s="89" t="n">
        <f aca="true" t="array" ref="AE257:AE257">OFFSET(K258,,AE$137,,)</f>
        <v>0.00481394966307864</v>
      </c>
      <c r="AF257" s="89" t="n">
        <f aca="true" t="array" ref="AF257:AF257">OFFSET(L258,,AF$137,,)</f>
        <v>0.00250881766762559</v>
      </c>
      <c r="AG257" s="89" t="n">
        <f aca="true" t="array" ref="AG257:AG257">OFFSET(M258,,AG$137,,)</f>
        <v>0.00219361055062373</v>
      </c>
      <c r="AH257" s="89" t="n">
        <f aca="true" t="array" ref="AH257:AH257">OFFSET(N258,,AH$137,,)</f>
        <v>0.00280315259002139</v>
      </c>
      <c r="AI257" s="89" t="n">
        <f aca="true" t="array" ref="AI257:AI257">OFFSET(O258,,AI$137,,)</f>
        <v>0.00209920257116374</v>
      </c>
      <c r="AJ257" s="89" t="n">
        <f aca="true" t="array" ref="AJ257:AJ257">OFFSET(P258,,AJ$137,,)</f>
        <v>0.00229462418204913</v>
      </c>
      <c r="AK257" s="89" t="n">
        <f aca="true" t="array" ref="AK257:AK257">OFFSET(Q258,,AK$137,,)</f>
        <v>0.00294855691083514</v>
      </c>
    </row>
    <row r="258" customFormat="false" ht="15" hidden="false" customHeight="false" outlineLevel="0" collapsed="false">
      <c r="J258" s="0" t="n">
        <v>0.9</v>
      </c>
      <c r="K258" s="0" t="n">
        <v>0.00481394966307864</v>
      </c>
      <c r="L258" s="0" t="n">
        <v>0.9</v>
      </c>
      <c r="M258" s="0" t="n">
        <v>0.00250881766762559</v>
      </c>
      <c r="N258" s="0" t="n">
        <v>0.9</v>
      </c>
      <c r="O258" s="0" t="n">
        <v>0.00219361055062373</v>
      </c>
      <c r="P258" s="0" t="n">
        <v>0.9</v>
      </c>
      <c r="Q258" s="0" t="n">
        <v>0.00280315259002139</v>
      </c>
      <c r="R258" s="0" t="n">
        <v>0.9</v>
      </c>
      <c r="S258" s="0" t="n">
        <v>0.00209920257116374</v>
      </c>
      <c r="T258" s="0" t="n">
        <v>0.9</v>
      </c>
      <c r="U258" s="0" t="n">
        <v>0.00229462418204913</v>
      </c>
      <c r="V258" s="0" t="n">
        <v>0.9</v>
      </c>
      <c r="W258" s="0" t="n">
        <v>0.00294855691083514</v>
      </c>
      <c r="AD258" s="0" t="n">
        <v>2000</v>
      </c>
      <c r="AE258" s="89" t="n">
        <f aca="true" t="array" ref="AE258:AE258">OFFSET(K259,,AE$137,,)</f>
        <v>0.00460197988656129</v>
      </c>
      <c r="AF258" s="89" t="n">
        <f aca="true" t="array" ref="AF258:AF258">OFFSET(L259,,AF$137,,)</f>
        <v>0.00232217901193739</v>
      </c>
      <c r="AG258" s="89" t="n">
        <f aca="true" t="array" ref="AG258:AG258">OFFSET(M259,,AG$137,,)</f>
        <v>0.00201043570940809</v>
      </c>
      <c r="AH258" s="89" t="n">
        <f aca="true" t="array" ref="AH258:AH258">OFFSET(N259,,AH$137,,)</f>
        <v>0.00261327948463654</v>
      </c>
      <c r="AI258" s="89" t="n">
        <f aca="true" t="array" ref="AI258:AI258">OFFSET(O259,,AI$137,,)</f>
        <v>0.00191706518027183</v>
      </c>
      <c r="AJ258" s="89" t="n">
        <f aca="true" t="array" ref="AJ258:AJ258">OFFSET(P259,,AJ$137,,)</f>
        <v>0.00211033930092771</v>
      </c>
      <c r="AK258" s="89" t="n">
        <f aca="true" t="array" ref="AK258:AK258">OFFSET(Q259,,AK$137,,)</f>
        <v>0.00275708595577101</v>
      </c>
    </row>
    <row r="259" customFormat="false" ht="15" hidden="false" customHeight="false" outlineLevel="0" collapsed="false">
      <c r="J259" s="0" t="n">
        <v>0.91</v>
      </c>
      <c r="K259" s="0" t="n">
        <v>0.00460197988656129</v>
      </c>
      <c r="L259" s="0" t="n">
        <v>0.91</v>
      </c>
      <c r="M259" s="0" t="n">
        <v>0.00232217901193739</v>
      </c>
      <c r="N259" s="0" t="n">
        <v>0.91</v>
      </c>
      <c r="O259" s="0" t="n">
        <v>0.00201043570940809</v>
      </c>
      <c r="P259" s="0" t="n">
        <v>0.91</v>
      </c>
      <c r="Q259" s="0" t="n">
        <v>0.00261327948463654</v>
      </c>
      <c r="R259" s="0" t="n">
        <v>0.91</v>
      </c>
      <c r="S259" s="0" t="n">
        <v>0.00191706518027183</v>
      </c>
      <c r="T259" s="0" t="n">
        <v>0.91</v>
      </c>
      <c r="U259" s="0" t="n">
        <v>0.00211033930092771</v>
      </c>
      <c r="V259" s="0" t="n">
        <v>0.91</v>
      </c>
      <c r="W259" s="0" t="n">
        <v>0.00275708595577101</v>
      </c>
      <c r="AD259" s="0" t="n">
        <v>3000</v>
      </c>
      <c r="AE259" s="89" t="n">
        <f aca="true" t="array" ref="AE259:AE259">OFFSET(K260,,AE$137,,)</f>
        <v>0.00439461814866389</v>
      </c>
      <c r="AF259" s="89" t="n">
        <f aca="true" t="array" ref="AF259:AF259">OFFSET(L260,,AF$137,,)</f>
        <v>0.00213959771832938</v>
      </c>
      <c r="AG259" s="89" t="n">
        <f aca="true" t="array" ref="AG259:AG259">OFFSET(M260,,AG$137,,)</f>
        <v>0.001831242929958</v>
      </c>
      <c r="AH259" s="89" t="n">
        <f aca="true" t="array" ref="AH259:AH259">OFFSET(N260,,AH$137,,)</f>
        <v>0.00242753405545571</v>
      </c>
      <c r="AI259" s="89" t="n">
        <f aca="true" t="array" ref="AI259:AI259">OFFSET(O260,,AI$137,,)</f>
        <v>0.00173888729787757</v>
      </c>
      <c r="AJ259" s="89" t="n">
        <f aca="true" t="array" ref="AJ259:AJ259">OFFSET(P260,,AJ$137,,)</f>
        <v>0.00193006061287415</v>
      </c>
      <c r="AK259" s="89" t="n">
        <f aca="true" t="array" ref="AK259:AK259">OFFSET(Q260,,AK$137,,)</f>
        <v>0.0025697774127735</v>
      </c>
    </row>
    <row r="260" customFormat="false" ht="15" hidden="false" customHeight="false" outlineLevel="0" collapsed="false">
      <c r="J260" s="0" t="n">
        <v>0.92</v>
      </c>
      <c r="K260" s="0" t="n">
        <v>0.00439461814866389</v>
      </c>
      <c r="L260" s="0" t="n">
        <v>0.92</v>
      </c>
      <c r="M260" s="0" t="n">
        <v>0.00213959771832938</v>
      </c>
      <c r="N260" s="0" t="n">
        <v>0.92</v>
      </c>
      <c r="O260" s="0" t="n">
        <v>0.001831242929958</v>
      </c>
      <c r="P260" s="0" t="n">
        <v>0.92</v>
      </c>
      <c r="Q260" s="0" t="n">
        <v>0.00242753405545571</v>
      </c>
      <c r="R260" s="0" t="n">
        <v>0.92</v>
      </c>
      <c r="S260" s="0" t="n">
        <v>0.00173888729787757</v>
      </c>
      <c r="T260" s="0" t="n">
        <v>0.92</v>
      </c>
      <c r="U260" s="0" t="n">
        <v>0.00193006061287415</v>
      </c>
      <c r="V260" s="0" t="n">
        <v>0.92</v>
      </c>
      <c r="W260" s="0" t="n">
        <v>0.0025697774127735</v>
      </c>
      <c r="AD260" s="0" t="n">
        <v>4000</v>
      </c>
      <c r="AE260" s="89" t="n">
        <f aca="true" t="array" ref="AE260:AE260">OFFSET(K261,,AE$137,,)</f>
        <v>0.00419171580297933</v>
      </c>
      <c r="AF260" s="89" t="n">
        <f aca="true" t="array" ref="AF260:AF260">OFFSET(L261,,AF$137,,)</f>
        <v>0.00196094290415379</v>
      </c>
      <c r="AG260" s="89" t="n">
        <f aca="true" t="array" ref="AG260:AG260">OFFSET(M261,,AG$137,,)</f>
        <v>0.00165590375866813</v>
      </c>
      <c r="AH260" s="89" t="n">
        <f aca="true" t="array" ref="AH260:AH260">OFFSET(N261,,AH$137,,)</f>
        <v>0.0022457831516336</v>
      </c>
      <c r="AI260" s="90" t="n">
        <f aca="true" t="array" ref="AI260:AI260">OFFSET(O261,,AI$137,,)</f>
        <v>0.00156454119790039</v>
      </c>
      <c r="AJ260" s="90" t="n">
        <f aca="true" t="array" ref="AJ260:AJ260">OFFSET(P261,,AJ$137,,)</f>
        <v>0.001753658885854</v>
      </c>
      <c r="AK260" s="89" t="n">
        <f aca="true" t="array" ref="AK260:AK260">OFFSET(Q261,,AK$137,,)</f>
        <v>0.00238649701048562</v>
      </c>
    </row>
    <row r="261" customFormat="false" ht="15" hidden="false" customHeight="false" outlineLevel="0" collapsed="false">
      <c r="J261" s="0" t="n">
        <v>0.93</v>
      </c>
      <c r="K261" s="0" t="n">
        <v>0.00419171580297933</v>
      </c>
      <c r="L261" s="0" t="n">
        <v>0.93</v>
      </c>
      <c r="M261" s="0" t="n">
        <v>0.00196094290415379</v>
      </c>
      <c r="N261" s="0" t="n">
        <v>0.93</v>
      </c>
      <c r="O261" s="0" t="n">
        <v>0.00165590375866813</v>
      </c>
      <c r="P261" s="0" t="n">
        <v>0.93</v>
      </c>
      <c r="Q261" s="0" t="n">
        <v>0.0022457831516336</v>
      </c>
      <c r="R261" s="0" t="n">
        <v>0.93</v>
      </c>
      <c r="S261" s="0" t="n">
        <v>0.00156454119790039</v>
      </c>
      <c r="T261" s="0" t="n">
        <v>0.93</v>
      </c>
      <c r="U261" s="0" t="n">
        <v>0.001753658885854</v>
      </c>
      <c r="V261" s="0" t="n">
        <v>0.93</v>
      </c>
      <c r="W261" s="0" t="n">
        <v>0.00238649701048562</v>
      </c>
      <c r="AD261" s="0" t="n">
        <v>5000</v>
      </c>
      <c r="AE261" s="89" t="n">
        <f aca="true" t="array" ref="AE261:AE261">OFFSET(K262,,AE$137,,)</f>
        <v>0.00399313052847955</v>
      </c>
      <c r="AF261" s="89" t="n">
        <f aca="true" t="array" ref="AF261:AF261">OFFSET(L262,,AF$137,,)</f>
        <v>0.00178608925623727</v>
      </c>
      <c r="AG261" s="89" t="n">
        <f aca="true" t="array" ref="AG261:AG261">OFFSET(M262,,AG$137,,)</f>
        <v>0.001484295208044</v>
      </c>
      <c r="AH261" s="89" t="n">
        <f aca="true" t="array" ref="AH261:AH261">OFFSET(N262,,AH$137,,)</f>
        <v>0.00206789928831836</v>
      </c>
      <c r="AI261" s="89" t="n">
        <f aca="true" t="array" ref="AI261:AI261">OFFSET(O262,,AI$137,,)</f>
        <v>0.00139390458941209</v>
      </c>
      <c r="AJ261" s="89" t="n">
        <f aca="true" t="array" ref="AJ261:AJ261">OFFSET(P262,,AJ$137,,)</f>
        <v>0.00158101038706832</v>
      </c>
      <c r="AK261" s="89" t="n">
        <f aca="true" t="array" ref="AK261:AK261">OFFSET(Q262,,AK$137,,)</f>
        <v>0.00220711619122513</v>
      </c>
    </row>
    <row r="262" customFormat="false" ht="15" hidden="false" customHeight="false" outlineLevel="0" collapsed="false">
      <c r="J262" s="0" t="n">
        <v>0.94</v>
      </c>
      <c r="K262" s="0" t="n">
        <v>0.00399313052847955</v>
      </c>
      <c r="L262" s="0" t="n">
        <v>0.94</v>
      </c>
      <c r="M262" s="0" t="n">
        <v>0.00178608925623727</v>
      </c>
      <c r="N262" s="0" t="n">
        <v>0.94</v>
      </c>
      <c r="O262" s="0" t="n">
        <v>0.001484295208044</v>
      </c>
      <c r="P262" s="0" t="n">
        <v>0.94</v>
      </c>
      <c r="Q262" s="0" t="n">
        <v>0.00206789928831836</v>
      </c>
      <c r="R262" s="0" t="n">
        <v>0.94</v>
      </c>
      <c r="S262" s="0" t="n">
        <v>0.00139390458941209</v>
      </c>
      <c r="T262" s="0" t="n">
        <v>0.94</v>
      </c>
      <c r="U262" s="0" t="n">
        <v>0.00158101038706832</v>
      </c>
      <c r="V262" s="0" t="n">
        <v>0.94</v>
      </c>
      <c r="W262" s="0" t="n">
        <v>0.00220711619122513</v>
      </c>
      <c r="AD262" s="0" t="n">
        <v>6000</v>
      </c>
      <c r="AE262" s="89" t="n">
        <f aca="true" t="array" ref="AE262:AE262">OFFSET(K263,,AE$137,,)</f>
        <v>0.00379872599660082</v>
      </c>
      <c r="AF262" s="89" t="n">
        <f aca="true" t="array" ref="AF262:AF262">OFFSET(L263,,AF$137,,)</f>
        <v>0.00161491673775056</v>
      </c>
      <c r="AG262" s="89" t="n">
        <f aca="true" t="array" ref="AG262:AG262">OFFSET(M263,,AG$137,,)</f>
        <v>0.00131629946901196</v>
      </c>
      <c r="AH262" s="89" t="n">
        <f aca="true" t="array" ref="AH262:AH262">OFFSET(N263,,AH$137,,)</f>
        <v>0.00189376034844132</v>
      </c>
      <c r="AI262" s="89" t="n">
        <f aca="true" t="array" ref="AI262:AI262">OFFSET(O263,,AI$137,,)</f>
        <v>0.00122686033057617</v>
      </c>
      <c r="AJ262" s="89" t="n">
        <f aca="true" t="array" ref="AJ262:AJ262">OFFSET(P263,,AJ$137,,)</f>
        <v>0.00141199659352023</v>
      </c>
      <c r="AK262" s="90" t="n">
        <f aca="true" t="array" ref="AK262:AK262">OFFSET(Q263,,AK$137,,)</f>
        <v>0.00203151181026487</v>
      </c>
    </row>
    <row r="263" customFormat="false" ht="15" hidden="false" customHeight="false" outlineLevel="0" collapsed="false">
      <c r="J263" s="0" t="n">
        <v>0.95</v>
      </c>
      <c r="K263" s="0" t="n">
        <v>0.00379872599660082</v>
      </c>
      <c r="L263" s="0" t="n">
        <v>0.95</v>
      </c>
      <c r="M263" s="0" t="n">
        <v>0.00161491673775056</v>
      </c>
      <c r="N263" s="0" t="n">
        <v>0.95</v>
      </c>
      <c r="O263" s="0" t="n">
        <v>0.00131629946901196</v>
      </c>
      <c r="P263" s="0" t="n">
        <v>0.95</v>
      </c>
      <c r="Q263" s="0" t="n">
        <v>0.00189376034844132</v>
      </c>
      <c r="R263" s="0" t="n">
        <v>0.95</v>
      </c>
      <c r="S263" s="0" t="n">
        <v>0.00122686033057617</v>
      </c>
      <c r="T263" s="0" t="n">
        <v>0.95</v>
      </c>
      <c r="U263" s="0" t="n">
        <v>0.00141199659352023</v>
      </c>
      <c r="V263" s="0" t="n">
        <v>0.95</v>
      </c>
      <c r="W263" s="0" t="n">
        <v>0.00203151181026487</v>
      </c>
      <c r="AD263" s="0" t="n">
        <v>7000</v>
      </c>
      <c r="AE263" s="89" t="n">
        <f aca="true" t="array" ref="AE263:AE263">OFFSET(K264,,AE$137,,)</f>
        <v>0.00360837155913623</v>
      </c>
      <c r="AF263" s="89" t="n">
        <f aca="true" t="array" ref="AF263:AF263">OFFSET(L264,,AF$137,,)</f>
        <v>0.00144731031339899</v>
      </c>
      <c r="AG263" s="89" t="n">
        <f aca="true" t="array" ref="AG263:AG263">OFFSET(M264,,AG$137,,)</f>
        <v>0.00115180364120975</v>
      </c>
      <c r="AH263" s="89" t="n">
        <f aca="true" t="array" ref="AH263:AH263">OFFSET(N264,,AH$137,,)</f>
        <v>0.00172324930314506</v>
      </c>
      <c r="AI263" s="89" t="n">
        <f aca="true" t="array" ref="AI263:AI263">OFFSET(O264,,AI$137,,)</f>
        <v>0.00106329616046601</v>
      </c>
      <c r="AJ263" s="89" t="n">
        <f aca="true" t="array" ref="AJ263:AJ263">OFFSET(P264,,AJ$137,,)</f>
        <v>0.00124650392067106</v>
      </c>
      <c r="AK263" s="89" t="n">
        <f aca="true" t="array" ref="AK263:AK263">OFFSET(Q264,,AK$137,,)</f>
        <v>0.00185956585390794</v>
      </c>
    </row>
    <row r="264" customFormat="false" ht="15" hidden="false" customHeight="false" outlineLevel="0" collapsed="false">
      <c r="J264" s="0" t="n">
        <v>0.96</v>
      </c>
      <c r="K264" s="0" t="n">
        <v>0.00360837155913623</v>
      </c>
      <c r="L264" s="0" t="n">
        <v>0.96</v>
      </c>
      <c r="M264" s="0" t="n">
        <v>0.00144731031339899</v>
      </c>
      <c r="N264" s="0" t="n">
        <v>0.96</v>
      </c>
      <c r="O264" s="0" t="n">
        <v>0.00115180364120975</v>
      </c>
      <c r="P264" s="0" t="n">
        <v>0.96</v>
      </c>
      <c r="Q264" s="0" t="n">
        <v>0.00172324930314506</v>
      </c>
      <c r="R264" s="0" t="n">
        <v>0.96</v>
      </c>
      <c r="S264" s="0" t="n">
        <v>0.00106329616046601</v>
      </c>
      <c r="T264" s="0" t="n">
        <v>0.96</v>
      </c>
      <c r="U264" s="0" t="n">
        <v>0.00124650392067106</v>
      </c>
      <c r="V264" s="0" t="n">
        <v>0.96</v>
      </c>
      <c r="W264" s="0" t="n">
        <v>0.00185956585390794</v>
      </c>
      <c r="AD264" s="0" t="n">
        <v>8000</v>
      </c>
      <c r="AE264" s="89" t="n">
        <f aca="true" t="array" ref="AE264:AE264">OFFSET(K265,,AE$137,,)</f>
        <v>0.00342194195543379</v>
      </c>
      <c r="AF264" s="89" t="n">
        <f aca="true" t="array" ref="AF264:AF264">OFFSET(L265,,AF$137,,)</f>
        <v>0.00128315969161137</v>
      </c>
      <c r="AG264" s="89" t="n">
        <f aca="true" t="array" ref="AG264:AG264">OFFSET(M265,,AG$137,,)</f>
        <v>0.000990699479960164</v>
      </c>
      <c r="AH264" s="89" t="n">
        <f aca="true" t="array" ref="AH264:AH264">OFFSET(N265,,AH$137,,)</f>
        <v>0.00155625394950438</v>
      </c>
      <c r="AI264" s="89" t="n">
        <f aca="true" t="array" ref="AI264:AI264">OFFSET(O265,,AI$137,,)</f>
        <v>0.000903104447471512</v>
      </c>
      <c r="AJ264" s="89" t="n">
        <f aca="true" t="array" ref="AJ264:AJ264">OFFSET(P265,,AJ$137,,)</f>
        <v>0.00108442346788064</v>
      </c>
      <c r="AK264" s="89" t="n">
        <f aca="true" t="array" ref="AK264:AK264">OFFSET(Q265,,AK$137,,)</f>
        <v>0.00169116517500167</v>
      </c>
    </row>
    <row r="265" customFormat="false" ht="15" hidden="false" customHeight="false" outlineLevel="0" collapsed="false">
      <c r="J265" s="0" t="n">
        <v>0.97</v>
      </c>
      <c r="K265" s="0" t="n">
        <v>0.00342194195543379</v>
      </c>
      <c r="L265" s="0" t="n">
        <v>0.97</v>
      </c>
      <c r="M265" s="0" t="n">
        <v>0.00128315969161137</v>
      </c>
      <c r="N265" s="0" t="n">
        <v>0.97</v>
      </c>
      <c r="O265" s="0" t="n">
        <v>0.000990699479960164</v>
      </c>
      <c r="P265" s="0" t="n">
        <v>0.97</v>
      </c>
      <c r="Q265" s="0" t="n">
        <v>0.00155625394950438</v>
      </c>
      <c r="R265" s="0" t="n">
        <v>0.97</v>
      </c>
      <c r="S265" s="0" t="n">
        <v>0.000903104447471512</v>
      </c>
      <c r="T265" s="0" t="n">
        <v>0.97</v>
      </c>
      <c r="U265" s="0" t="n">
        <v>0.00108442346788064</v>
      </c>
      <c r="V265" s="0" t="n">
        <v>0.97</v>
      </c>
      <c r="W265" s="0" t="n">
        <v>0.00169116517500167</v>
      </c>
      <c r="AE265" s="89"/>
      <c r="AF265" s="89"/>
      <c r="AG265" s="89"/>
      <c r="AH265" s="89"/>
      <c r="AI265" s="89"/>
      <c r="AJ265" s="89"/>
      <c r="AK265" s="89"/>
    </row>
    <row r="267" customFormat="false" ht="15" hidden="false" customHeight="false" outlineLevel="0" collapsed="false">
      <c r="J267" s="0" t="s">
        <v>346</v>
      </c>
      <c r="K267" s="0" t="s">
        <v>240</v>
      </c>
    </row>
    <row r="268" customFormat="false" ht="15" hidden="false" customHeight="false" outlineLevel="0" collapsed="false">
      <c r="J268" s="0" t="s">
        <v>74</v>
      </c>
      <c r="K268" s="0" t="str">
        <f aca="false">K226</f>
        <v>NaNMC</v>
      </c>
      <c r="M268" s="0" t="str">
        <f aca="false">M226</f>
        <v>NaMVP</v>
      </c>
      <c r="O268" s="0" t="str">
        <f aca="false">O226</f>
        <v>NaMMO</v>
      </c>
      <c r="Q268" s="0" t="str">
        <f aca="false">Q226</f>
        <v>NaNMMT</v>
      </c>
      <c r="S268" s="0" t="str">
        <f aca="false">S226</f>
        <v>NaPBA</v>
      </c>
      <c r="U268" s="0" t="str">
        <f aca="false">U226</f>
        <v>LiNMC</v>
      </c>
      <c r="W268" s="0" t="str">
        <f aca="false">W226</f>
        <v>LiFP</v>
      </c>
      <c r="AE268" s="0" t="str">
        <f aca="false">AE256</f>
        <v>NaNMC</v>
      </c>
      <c r="AF268" s="0" t="str">
        <f aca="false">AF256</f>
        <v>NaMVP</v>
      </c>
      <c r="AG268" s="0" t="str">
        <f aca="false">AG256</f>
        <v>NaMMO</v>
      </c>
      <c r="AH268" s="0" t="str">
        <f aca="false">AH256</f>
        <v>NaNMMT</v>
      </c>
      <c r="AI268" s="0" t="str">
        <f aca="false">AI256</f>
        <v>NaPBA</v>
      </c>
      <c r="AJ268" s="0" t="str">
        <f aca="false">AJ256</f>
        <v>LiNMC</v>
      </c>
      <c r="AK268" s="0" t="str">
        <f aca="false">AK256</f>
        <v>LiFP</v>
      </c>
    </row>
    <row r="269" customFormat="false" ht="15" hidden="false" customHeight="false" outlineLevel="0" collapsed="false">
      <c r="J269" s="70" t="n">
        <f aca="false" t="array" ref="J269:J269">INDEX(L126:L131,MATCH($K$134,$K$126:$K$131,0))</f>
        <v>0.196305258904076</v>
      </c>
      <c r="K269" s="0" t="n">
        <v>10</v>
      </c>
      <c r="L269" s="70" t="n">
        <f aca="false" t="array" ref="L269:L269">INDEX(M126:M131,MATCH($K$134,$K$126:$K$131,0))</f>
        <v>0.185518360666964</v>
      </c>
      <c r="M269" s="0" t="n">
        <v>10</v>
      </c>
      <c r="N269" s="70" t="n">
        <f aca="false" t="array" ref="N269:N269">INDEX(N126:N131,MATCH($K$134,$K$126:$K$131,0))</f>
        <v>0.131062364294324</v>
      </c>
      <c r="O269" s="0" t="n">
        <v>10</v>
      </c>
      <c r="P269" s="70" t="n">
        <f aca="false" t="array" ref="P269:P269">INDEX(O126:O131,MATCH($K$134,$K$126:$K$131,0))</f>
        <v>0.126010516548408</v>
      </c>
      <c r="Q269" s="0" t="n">
        <v>10</v>
      </c>
      <c r="R269" s="70" t="n">
        <f aca="false" t="array" ref="R269:R269">INDEX(P126:P131,MATCH($K$134,$K$126:$K$131,0))</f>
        <v>0.107852830740234</v>
      </c>
      <c r="S269" s="0" t="n">
        <v>10</v>
      </c>
      <c r="T269" s="70" t="n">
        <f aca="false" t="array" ref="T269:T269">INDEX(Q126:Q131,MATCH($K$134,$K$126:$K$131,0))</f>
        <v>0.108866817905333</v>
      </c>
      <c r="U269" s="0" t="n">
        <v>10</v>
      </c>
      <c r="V269" s="70" t="n">
        <f aca="false" t="array" ref="V269:V269">INDEX(R126:R131,MATCH($K$134,$K$126:$K$131,0))</f>
        <v>0.0917224279336123</v>
      </c>
      <c r="W269" s="0" t="n">
        <v>10</v>
      </c>
      <c r="AD269" s="0" t="n">
        <v>100</v>
      </c>
      <c r="AE269" s="89" t="n">
        <f aca="true" t="array" ref="AE269:AE269">OFFSET(K270,,AE$137,,)</f>
        <v>0.249586567977364</v>
      </c>
      <c r="AF269" s="89" t="n">
        <f aca="true" t="array" ref="AF269:AF269">OFFSET(L270,,AF$137,,)</f>
        <v>0.260344489238596</v>
      </c>
      <c r="AG269" s="89" t="n">
        <f aca="true" t="array" ref="AG269:AG269">OFFSET(M270,,AG$137,,)</f>
        <v>0.177580935746567</v>
      </c>
      <c r="AH269" s="89" t="n">
        <f aca="true" t="array" ref="AH269:AH269">OFFSET(N270,,AH$137,,)</f>
        <v>0.180982427615133</v>
      </c>
      <c r="AI269" s="89" t="n">
        <f aca="true" t="array" ref="AI269:AI269">OFFSET(O270,,AI$137,,)</f>
        <v>0.123505685529276</v>
      </c>
      <c r="AJ269" s="89" t="n">
        <f aca="true" t="array" ref="AJ269:AJ269">OFFSET(P270,,AJ$137,,)</f>
        <v>0.210933638769386</v>
      </c>
      <c r="AK269" s="89" t="n">
        <f aca="true" t="array" ref="AK269:AK269">OFFSET(Q270,,AK$137,,)</f>
        <v>0.139281471724717</v>
      </c>
    </row>
    <row r="270" customFormat="false" ht="15" hidden="false" customHeight="false" outlineLevel="0" collapsed="false">
      <c r="J270" s="0" t="n">
        <v>100</v>
      </c>
      <c r="K270" s="0" t="n">
        <v>0.249586567977364</v>
      </c>
      <c r="L270" s="0" t="n">
        <v>100</v>
      </c>
      <c r="M270" s="0" t="n">
        <v>0.260344489238596</v>
      </c>
      <c r="N270" s="0" t="n">
        <v>100</v>
      </c>
      <c r="O270" s="0" t="n">
        <v>0.177580935746567</v>
      </c>
      <c r="P270" s="0" t="n">
        <v>100</v>
      </c>
      <c r="Q270" s="0" t="n">
        <v>0.180982427615133</v>
      </c>
      <c r="R270" s="0" t="n">
        <v>100</v>
      </c>
      <c r="S270" s="0" t="n">
        <v>0.123505685529276</v>
      </c>
      <c r="T270" s="0" t="n">
        <v>100</v>
      </c>
      <c r="U270" s="0" t="n">
        <v>0.210933638769386</v>
      </c>
      <c r="V270" s="0" t="n">
        <v>100</v>
      </c>
      <c r="W270" s="0" t="n">
        <v>0.139281471724717</v>
      </c>
      <c r="AD270" s="0" t="n">
        <v>110</v>
      </c>
      <c r="AE270" s="89" t="n">
        <f aca="true" t="array" ref="AE270:AE270">OFFSET(K271,,AE$137,,)</f>
        <v>0.231402808833176</v>
      </c>
      <c r="AF270" s="89" t="n">
        <f aca="true" t="array" ref="AF270:AF270">OFFSET(L271,,AF$137,,)</f>
        <v>0.240577101653855</v>
      </c>
      <c r="AG270" s="89" t="n">
        <f aca="true" t="array" ref="AG270:AG270">OFFSET(M271,,AG$137,,)</f>
        <v>0.165943143168816</v>
      </c>
      <c r="AH270" s="89" t="n">
        <f aca="true" t="array" ref="AH270:AH270">OFFSET(N271,,AH$137,,)</f>
        <v>0.169035408503876</v>
      </c>
      <c r="AI270" s="89" t="n">
        <f aca="true" t="array" ref="AI270:AI270">OFFSET(O271,,AI$137,,)</f>
        <v>0.116178189190837</v>
      </c>
      <c r="AJ270" s="89" t="n">
        <f aca="true" t="array" ref="AJ270:AJ270">OFFSET(P271,,AJ$137,,)</f>
        <v>0.196263782280469</v>
      </c>
      <c r="AK270" s="89" t="n">
        <f aca="true" t="array" ref="AK270:AK270">OFFSET(Q271,,AK$137,,)</f>
        <v>0.130519813004874</v>
      </c>
    </row>
    <row r="271" customFormat="false" ht="15" hidden="false" customHeight="false" outlineLevel="0" collapsed="false">
      <c r="J271" s="0" t="n">
        <v>110</v>
      </c>
      <c r="K271" s="0" t="n">
        <v>0.231402808833176</v>
      </c>
      <c r="L271" s="0" t="n">
        <v>110</v>
      </c>
      <c r="M271" s="0" t="n">
        <v>0.240577101653855</v>
      </c>
      <c r="N271" s="0" t="n">
        <v>110</v>
      </c>
      <c r="O271" s="0" t="n">
        <v>0.165943143168816</v>
      </c>
      <c r="P271" s="0" t="n">
        <v>110</v>
      </c>
      <c r="Q271" s="0" t="n">
        <v>0.169035408503876</v>
      </c>
      <c r="R271" s="0" t="n">
        <v>110</v>
      </c>
      <c r="S271" s="0" t="n">
        <v>0.116178189190837</v>
      </c>
      <c r="T271" s="0" t="n">
        <v>110</v>
      </c>
      <c r="U271" s="0" t="n">
        <v>0.196263782280469</v>
      </c>
      <c r="V271" s="0" t="n">
        <v>110</v>
      </c>
      <c r="W271" s="0" t="n">
        <v>0.130519813004874</v>
      </c>
      <c r="AD271" s="0" t="n">
        <v>120</v>
      </c>
      <c r="AE271" s="89" t="n">
        <f aca="true" t="array" ref="AE271:AE271">OFFSET(K272,,AE$137,,)</f>
        <v>0.21624967621302</v>
      </c>
      <c r="AF271" s="89" t="n">
        <f aca="true" t="array" ref="AF271:AF271">OFFSET(L272,,AF$137,,)</f>
        <v>0.224104278666572</v>
      </c>
      <c r="AG271" s="89" t="n">
        <f aca="true" t="array" ref="AG271:AG271">OFFSET(M272,,AG$137,,)</f>
        <v>0.156244982687356</v>
      </c>
      <c r="AH271" s="89" t="n">
        <f aca="true" t="array" ref="AH271:AH271">OFFSET(N272,,AH$137,,)</f>
        <v>0.159079559244495</v>
      </c>
      <c r="AI271" s="89" t="n">
        <f aca="true" t="array" ref="AI271:AI271">OFFSET(O272,,AI$137,,)</f>
        <v>0.110071942242138</v>
      </c>
      <c r="AJ271" s="89" t="n">
        <f aca="true" t="array" ref="AJ271:AJ271">OFFSET(P272,,AJ$137,,)</f>
        <v>0.184038901873039</v>
      </c>
      <c r="AK271" s="89" t="n">
        <f aca="true" t="array" ref="AK271:AK271">OFFSET(Q272,,AK$137,,)</f>
        <v>0.123218430738339</v>
      </c>
    </row>
    <row r="272" customFormat="false" ht="15" hidden="false" customHeight="false" outlineLevel="0" collapsed="false">
      <c r="J272" s="0" t="n">
        <v>120</v>
      </c>
      <c r="K272" s="0" t="n">
        <v>0.21624967621302</v>
      </c>
      <c r="L272" s="0" t="n">
        <v>120</v>
      </c>
      <c r="M272" s="0" t="n">
        <v>0.224104278666572</v>
      </c>
      <c r="N272" s="0" t="n">
        <v>120</v>
      </c>
      <c r="O272" s="0" t="n">
        <v>0.156244982687356</v>
      </c>
      <c r="P272" s="0" t="n">
        <v>120</v>
      </c>
      <c r="Q272" s="0" t="n">
        <v>0.159079559244495</v>
      </c>
      <c r="R272" s="0" t="n">
        <v>120</v>
      </c>
      <c r="S272" s="0" t="n">
        <v>0.110071942242138</v>
      </c>
      <c r="T272" s="0" t="n">
        <v>120</v>
      </c>
      <c r="U272" s="0" t="n">
        <v>0.184038901873039</v>
      </c>
      <c r="V272" s="0" t="n">
        <v>120</v>
      </c>
      <c r="W272" s="0" t="n">
        <v>0.123218430738339</v>
      </c>
      <c r="AD272" s="0" t="n">
        <v>130</v>
      </c>
      <c r="AE272" s="89" t="n">
        <f aca="true" t="array" ref="AE272:AE272">OFFSET(K273,,AE$137,,)</f>
        <v>0.203427794765196</v>
      </c>
      <c r="AF272" s="89" t="n">
        <f aca="true" t="array" ref="AF272:AF272">OFFSET(L273,,AF$137,,)</f>
        <v>0.21016573613887</v>
      </c>
      <c r="AG272" s="89" t="n">
        <f aca="true" t="array" ref="AG272:AG272">OFFSET(M273,,AG$137,,)</f>
        <v>0.148038846895352</v>
      </c>
      <c r="AH272" s="89" t="n">
        <f aca="true" t="array" ref="AH272:AH272">OFFSET(N273,,AH$137,,)</f>
        <v>0.150655379101942</v>
      </c>
      <c r="AI272" s="90" t="n">
        <f aca="true" t="array" ref="AI272:AI272">OFFSET(O273,,AI$137,,)</f>
        <v>0.104905117900932</v>
      </c>
      <c r="AJ272" s="90" t="n">
        <f aca="true" t="array" ref="AJ272:AJ272">OFFSET(P273,,AJ$137,,)</f>
        <v>0.173694772297521</v>
      </c>
      <c r="AK272" s="89" t="n">
        <f aca="true" t="array" ref="AK272:AK272">OFFSET(Q273,,AK$137,,)</f>
        <v>0.117040338051271</v>
      </c>
    </row>
    <row r="273" customFormat="false" ht="15" hidden="false" customHeight="false" outlineLevel="0" collapsed="false">
      <c r="J273" s="0" t="n">
        <v>130</v>
      </c>
      <c r="K273" s="0" t="n">
        <v>0.203427794765196</v>
      </c>
      <c r="L273" s="0" t="n">
        <v>130</v>
      </c>
      <c r="M273" s="0" t="n">
        <v>0.21016573613887</v>
      </c>
      <c r="N273" s="0" t="n">
        <v>130</v>
      </c>
      <c r="O273" s="0" t="n">
        <v>0.148038846895352</v>
      </c>
      <c r="P273" s="0" t="n">
        <v>130</v>
      </c>
      <c r="Q273" s="0" t="n">
        <v>0.150655379101942</v>
      </c>
      <c r="R273" s="0" t="n">
        <v>130</v>
      </c>
      <c r="S273" s="0" t="n">
        <v>0.104905117900932</v>
      </c>
      <c r="T273" s="0" t="n">
        <v>130</v>
      </c>
      <c r="U273" s="0" t="n">
        <v>0.173694772297521</v>
      </c>
      <c r="V273" s="0" t="n">
        <v>130</v>
      </c>
      <c r="W273" s="0" t="n">
        <v>0.117040338051271</v>
      </c>
      <c r="AD273" s="0" t="n">
        <v>140</v>
      </c>
      <c r="AE273" s="89" t="n">
        <f aca="true" t="array" ref="AE273:AE273">OFFSET(K274,,AE$137,,)</f>
        <v>0.192437610667061</v>
      </c>
      <c r="AF273" s="89" t="n">
        <f aca="true" t="array" ref="AF273:AF273">OFFSET(L274,,AF$137,,)</f>
        <v>0.198218413972269</v>
      </c>
      <c r="AG273" s="89" t="n">
        <f aca="true" t="array" ref="AG273:AG273">OFFSET(M274,,AG$137,,)</f>
        <v>0.141005016216492</v>
      </c>
      <c r="AH273" s="89" t="n">
        <f aca="true" t="array" ref="AH273:AH273">OFFSET(N274,,AH$137,,)</f>
        <v>0.143434653265467</v>
      </c>
      <c r="AI273" s="89" t="n">
        <f aca="true" t="array" ref="AI273:AI273">OFFSET(O274,,AI$137,,)</f>
        <v>0.100476411322754</v>
      </c>
      <c r="AJ273" s="89" t="n">
        <f aca="true" t="array" ref="AJ273:AJ273">OFFSET(P274,,AJ$137,,)</f>
        <v>0.164828375518505</v>
      </c>
      <c r="AK273" s="89" t="n">
        <f aca="true" t="array" ref="AK273:AK273">OFFSET(Q274,,AK$137,,)</f>
        <v>0.111744830033784</v>
      </c>
    </row>
    <row r="274" customFormat="false" ht="15" hidden="false" customHeight="false" outlineLevel="0" collapsed="false">
      <c r="J274" s="0" t="n">
        <v>140</v>
      </c>
      <c r="K274" s="0" t="n">
        <v>0.192437610667061</v>
      </c>
      <c r="L274" s="0" t="n">
        <v>140</v>
      </c>
      <c r="M274" s="0" t="n">
        <v>0.198218413972269</v>
      </c>
      <c r="N274" s="0" t="n">
        <v>140</v>
      </c>
      <c r="O274" s="0" t="n">
        <v>0.141005016216492</v>
      </c>
      <c r="P274" s="0" t="n">
        <v>140</v>
      </c>
      <c r="Q274" s="0" t="n">
        <v>0.143434653265467</v>
      </c>
      <c r="R274" s="0" t="n">
        <v>140</v>
      </c>
      <c r="S274" s="0" t="n">
        <v>0.100476411322754</v>
      </c>
      <c r="T274" s="0" t="n">
        <v>140</v>
      </c>
      <c r="U274" s="0" t="n">
        <v>0.164828375518505</v>
      </c>
      <c r="V274" s="0" t="n">
        <v>140</v>
      </c>
      <c r="W274" s="0" t="n">
        <v>0.111744830033784</v>
      </c>
      <c r="AD274" s="0" t="n">
        <v>150</v>
      </c>
      <c r="AE274" s="89" t="n">
        <f aca="true" t="array" ref="AE274:AE274">OFFSET(K275,,AE$137,,)</f>
        <v>0.182912784448677</v>
      </c>
      <c r="AF274" s="89" t="n">
        <f aca="true" t="array" ref="AF274:AF274">OFFSET(L275,,AF$137,,)</f>
        <v>0.187864068094548</v>
      </c>
      <c r="AG274" s="89" t="n">
        <f aca="true" t="array" ref="AG274:AG274">OFFSET(M275,,AG$137,,)</f>
        <v>0.134909029628146</v>
      </c>
      <c r="AH274" s="89" t="n">
        <f aca="true" t="array" ref="AH274:AH274">OFFSET(N275,,AH$137,,)</f>
        <v>0.137176690873857</v>
      </c>
      <c r="AI274" s="89" t="n">
        <f aca="true" t="array" ref="AI274:AI274">OFFSET(O275,,AI$137,,)</f>
        <v>0.0966381989550009</v>
      </c>
      <c r="AJ274" s="89" t="n">
        <f aca="true" t="array" ref="AJ274:AJ274">OFFSET(P275,,AJ$137,,)</f>
        <v>0.157144164976692</v>
      </c>
      <c r="AK274" s="90" t="n">
        <f aca="true" t="array" ref="AK274:AK274">OFFSET(Q275,,AK$137,,)</f>
        <v>0.107155389751962</v>
      </c>
    </row>
    <row r="275" customFormat="false" ht="15" hidden="false" customHeight="false" outlineLevel="0" collapsed="false">
      <c r="J275" s="0" t="n">
        <v>150</v>
      </c>
      <c r="K275" s="0" t="n">
        <v>0.182912784448677</v>
      </c>
      <c r="L275" s="0" t="n">
        <v>150</v>
      </c>
      <c r="M275" s="0" t="n">
        <v>0.187864068094548</v>
      </c>
      <c r="N275" s="0" t="n">
        <v>150</v>
      </c>
      <c r="O275" s="0" t="n">
        <v>0.134909029628146</v>
      </c>
      <c r="P275" s="0" t="n">
        <v>150</v>
      </c>
      <c r="Q275" s="0" t="n">
        <v>0.137176690873857</v>
      </c>
      <c r="R275" s="0" t="n">
        <v>150</v>
      </c>
      <c r="S275" s="0" t="n">
        <v>0.0966381989550009</v>
      </c>
      <c r="T275" s="0" t="n">
        <v>150</v>
      </c>
      <c r="U275" s="0" t="n">
        <v>0.157144164976692</v>
      </c>
      <c r="V275" s="0" t="n">
        <v>150</v>
      </c>
      <c r="W275" s="0" t="n">
        <v>0.107155389751962</v>
      </c>
      <c r="AD275" s="0" t="n">
        <v>160</v>
      </c>
      <c r="AE275" s="89" t="n">
        <f aca="true" t="array" ref="AE275:AE275">OFFSET(K276,,AE$137,,)</f>
        <v>0.174578561507591</v>
      </c>
      <c r="AF275" s="89" t="n">
        <f aca="true" t="array" ref="AF275:AF275">OFFSET(L276,,AF$137,,)</f>
        <v>0.178804015451542</v>
      </c>
      <c r="AG275" s="89" t="n">
        <f aca="true" t="array" ref="AG275:AG275">OFFSET(M276,,AG$137,,)</f>
        <v>0.129575041363343</v>
      </c>
      <c r="AH275" s="89" t="n">
        <f aca="true" t="array" ref="AH275:AH275">OFFSET(N276,,AH$137,,)</f>
        <v>0.131700973781197</v>
      </c>
      <c r="AI275" s="89" t="n">
        <f aca="true" t="array" ref="AI275:AI275">OFFSET(O276,,AI$137,,)</f>
        <v>0.0932797631332166</v>
      </c>
      <c r="AJ275" s="89" t="n">
        <f aca="true" t="array" ref="AJ275:AJ275">OFFSET(P276,,AJ$137,,)</f>
        <v>0.150420480752605</v>
      </c>
      <c r="AK275" s="89" t="n">
        <f aca="true" t="array" ref="AK275:AK275">OFFSET(Q276,,AK$137,,)</f>
        <v>0.103139629505367</v>
      </c>
    </row>
    <row r="276" customFormat="false" ht="15" hidden="false" customHeight="false" outlineLevel="0" collapsed="false">
      <c r="J276" s="0" t="n">
        <v>160</v>
      </c>
      <c r="K276" s="0" t="n">
        <v>0.174578561507591</v>
      </c>
      <c r="L276" s="0" t="n">
        <v>160</v>
      </c>
      <c r="M276" s="0" t="n">
        <v>0.178804015451542</v>
      </c>
      <c r="N276" s="0" t="n">
        <v>160</v>
      </c>
      <c r="O276" s="0" t="n">
        <v>0.129575041363343</v>
      </c>
      <c r="P276" s="0" t="n">
        <v>160</v>
      </c>
      <c r="Q276" s="0" t="n">
        <v>0.131700973781197</v>
      </c>
      <c r="R276" s="0" t="n">
        <v>160</v>
      </c>
      <c r="S276" s="0" t="n">
        <v>0.0932797631332166</v>
      </c>
      <c r="T276" s="0" t="n">
        <v>160</v>
      </c>
      <c r="U276" s="0" t="n">
        <v>0.150420480752605</v>
      </c>
      <c r="V276" s="0" t="n">
        <v>160</v>
      </c>
      <c r="W276" s="0" t="n">
        <v>0.103139629505367</v>
      </c>
      <c r="AD276" s="0" t="n">
        <v>170</v>
      </c>
      <c r="AE276" s="89" t="n">
        <f aca="true" t="array" ref="AE276:AE276">OFFSET(K277,,AE$137,,)</f>
        <v>0.167224835383104</v>
      </c>
      <c r="AF276" s="89" t="n">
        <f aca="true" t="array" ref="AF276:AF276">OFFSET(L277,,AF$137,,)</f>
        <v>0.170809851354772</v>
      </c>
      <c r="AG276" s="89" t="n">
        <f aca="true" t="array" ref="AG276:AG276">OFFSET(M277,,AG$137,,)</f>
        <v>0.124868581129694</v>
      </c>
      <c r="AH276" s="89" t="n">
        <f aca="true" t="array" ref="AH276:AH276">OFFSET(N277,,AH$137,,)</f>
        <v>0.126869458699439</v>
      </c>
      <c r="AI276" s="89" t="n">
        <f aca="true" t="array" ref="AI276:AI276">OFFSET(O277,,AI$137,,)</f>
        <v>0.0903164374081128</v>
      </c>
      <c r="AJ276" s="89" t="n">
        <f aca="true" t="array" ref="AJ276:AJ276">OFFSET(P277,,AJ$137,,)</f>
        <v>0.14448781820194</v>
      </c>
      <c r="AK276" s="89" t="n">
        <f aca="true" t="array" ref="AK276:AK276">OFFSET(Q277,,AK$137,,)</f>
        <v>0.0995963116407251</v>
      </c>
    </row>
    <row r="277" customFormat="false" ht="15" hidden="false" customHeight="false" outlineLevel="0" collapsed="false">
      <c r="J277" s="0" t="n">
        <v>170</v>
      </c>
      <c r="K277" s="0" t="n">
        <v>0.167224835383104</v>
      </c>
      <c r="L277" s="0" t="n">
        <v>170</v>
      </c>
      <c r="M277" s="0" t="n">
        <v>0.170809851354772</v>
      </c>
      <c r="N277" s="0" t="n">
        <v>170</v>
      </c>
      <c r="O277" s="0" t="n">
        <v>0.124868581129694</v>
      </c>
      <c r="P277" s="0" t="n">
        <v>170</v>
      </c>
      <c r="Q277" s="0" t="n">
        <v>0.126869458699439</v>
      </c>
      <c r="R277" s="0" t="n">
        <v>170</v>
      </c>
      <c r="S277" s="0" t="n">
        <v>0.0903164374081128</v>
      </c>
      <c r="T277" s="0" t="n">
        <v>170</v>
      </c>
      <c r="U277" s="0" t="n">
        <v>0.14448781820194</v>
      </c>
      <c r="V277" s="0" t="n">
        <v>170</v>
      </c>
      <c r="W277" s="0" t="n">
        <v>0.0995963116407251</v>
      </c>
      <c r="AD277" s="0" t="n">
        <v>180</v>
      </c>
      <c r="AE277" s="89" t="n">
        <f aca="true" t="array" ref="AE277:AE277">OFFSET(K278,,AE$137,,)</f>
        <v>0.160688189939115</v>
      </c>
      <c r="AF277" s="89" t="n">
        <f aca="true" t="array" ref="AF277:AF277">OFFSET(L278,,AF$137,,)</f>
        <v>0.163703927713198</v>
      </c>
      <c r="AG277" s="89" t="n">
        <f aca="true" t="array" ref="AG277:AG277">OFFSET(M278,,AG$137,,)</f>
        <v>0.120685060922006</v>
      </c>
      <c r="AH277" s="89" t="n">
        <f aca="true" t="array" ref="AH277:AH277">OFFSET(N278,,AH$137,,)</f>
        <v>0.122574778626765</v>
      </c>
      <c r="AI277" s="89" t="n">
        <f aca="true" t="array" ref="AI277:AI277">OFFSET(O278,,AI$137,,)</f>
        <v>0.0876823700969093</v>
      </c>
      <c r="AJ277" s="89" t="n">
        <f aca="true" t="array" ref="AJ277:AJ277">OFFSET(P278,,AJ$137,,)</f>
        <v>0.139214340379127</v>
      </c>
      <c r="AK277" s="89" t="n">
        <f aca="true" t="array" ref="AK277:AK277">OFFSET(Q278,,AK$137,,)</f>
        <v>0.0964466957610432</v>
      </c>
    </row>
    <row r="278" customFormat="false" ht="15" hidden="false" customHeight="false" outlineLevel="0" collapsed="false">
      <c r="J278" s="0" t="n">
        <v>180</v>
      </c>
      <c r="K278" s="0" t="n">
        <v>0.160688189939115</v>
      </c>
      <c r="L278" s="0" t="n">
        <v>180</v>
      </c>
      <c r="M278" s="0" t="n">
        <v>0.163703927713198</v>
      </c>
      <c r="N278" s="0" t="n">
        <v>180</v>
      </c>
      <c r="O278" s="0" t="n">
        <v>0.120685060922006</v>
      </c>
      <c r="P278" s="0" t="n">
        <v>180</v>
      </c>
      <c r="Q278" s="0" t="n">
        <v>0.122574778626765</v>
      </c>
      <c r="R278" s="0" t="n">
        <v>180</v>
      </c>
      <c r="S278" s="0" t="n">
        <v>0.0876823700969093</v>
      </c>
      <c r="T278" s="0" t="n">
        <v>180</v>
      </c>
      <c r="U278" s="0" t="n">
        <v>0.139214340379127</v>
      </c>
      <c r="V278" s="0" t="n">
        <v>180</v>
      </c>
      <c r="W278" s="0" t="n">
        <v>0.0964466957610432</v>
      </c>
      <c r="AD278" s="0" t="n">
        <v>190</v>
      </c>
      <c r="AE278" s="89" t="n">
        <f aca="true" t="array" ref="AE278:AE278">OFFSET(K279,,AE$137,,)</f>
        <v>0.154839612436599</v>
      </c>
      <c r="AF278" s="89" t="n">
        <f aca="true" t="array" ref="AF278:AF278">OFFSET(L279,,AF$137,,)</f>
        <v>0.157345996033896</v>
      </c>
      <c r="AG278" s="89" t="n">
        <f aca="true" t="array" ref="AG278:AG278">OFFSET(M279,,AG$137,,)</f>
        <v>0.116941911262495</v>
      </c>
      <c r="AH278" s="89" t="n">
        <f aca="true" t="array" ref="AH278:AH278">OFFSET(N279,,AH$137,,)</f>
        <v>0.118732170140688</v>
      </c>
      <c r="AI278" s="89" t="n">
        <f aca="true" t="array" ref="AI278:AI278">OFFSET(O279,,AI$137,,)</f>
        <v>0.0853255730289905</v>
      </c>
      <c r="AJ278" s="89" t="n">
        <f aca="true" t="array" ref="AJ278:AJ278">OFFSET(P279,,AJ$137,,)</f>
        <v>0.134495965485031</v>
      </c>
      <c r="AK278" s="89" t="n">
        <f aca="true" t="array" ref="AK278:AK278">OFFSET(Q279,,AK$137,,)</f>
        <v>0.0936286183950121</v>
      </c>
    </row>
    <row r="279" customFormat="false" ht="15" hidden="false" customHeight="false" outlineLevel="0" collapsed="false">
      <c r="J279" s="0" t="n">
        <v>190</v>
      </c>
      <c r="K279" s="0" t="n">
        <v>0.154839612436599</v>
      </c>
      <c r="L279" s="0" t="n">
        <v>190</v>
      </c>
      <c r="M279" s="0" t="n">
        <v>0.157345996033896</v>
      </c>
      <c r="N279" s="0" t="n">
        <v>190</v>
      </c>
      <c r="O279" s="0" t="n">
        <v>0.116941911262495</v>
      </c>
      <c r="P279" s="0" t="n">
        <v>190</v>
      </c>
      <c r="Q279" s="0" t="n">
        <v>0.118732170140688</v>
      </c>
      <c r="R279" s="0" t="n">
        <v>190</v>
      </c>
      <c r="S279" s="0" t="n">
        <v>0.0853255730289905</v>
      </c>
      <c r="T279" s="0" t="n">
        <v>190</v>
      </c>
      <c r="U279" s="0" t="n">
        <v>0.134495965485031</v>
      </c>
      <c r="V279" s="0" t="n">
        <v>190</v>
      </c>
      <c r="W279" s="0" t="n">
        <v>0.0936286183950121</v>
      </c>
      <c r="AD279" s="0" t="n">
        <v>200</v>
      </c>
      <c r="AE279" s="89" t="n">
        <f aca="true" t="array" ref="AE279:AE279">OFFSET(K280,,AE$137,,)</f>
        <v>0.149575892684334</v>
      </c>
      <c r="AF279" s="89" t="n">
        <f aca="true" t="array" ref="AF279:AF279">OFFSET(L280,,AF$137,,)</f>
        <v>0.151623857522524</v>
      </c>
      <c r="AG279" s="89" t="n">
        <f aca="true" t="array" ref="AG279:AG279">OFFSET(M280,,AG$137,,)</f>
        <v>0.113573076568936</v>
      </c>
      <c r="AH279" s="89" t="n">
        <f aca="true" t="array" ref="AH279:AH279">OFFSET(N280,,AH$137,,)</f>
        <v>0.115273822503219</v>
      </c>
      <c r="AI279" s="89" t="n">
        <f aca="true" t="array" ref="AI279:AI279">OFFSET(O280,,AI$137,,)</f>
        <v>0.0832044556678636</v>
      </c>
      <c r="AJ279" s="89" t="n">
        <f aca="true" t="array" ref="AJ279:AJ279">OFFSET(P280,,AJ$137,,)</f>
        <v>0.130249428080345</v>
      </c>
      <c r="AK279" s="89" t="n">
        <f aca="true" t="array" ref="AK279:AK279">OFFSET(Q280,,AK$137,,)</f>
        <v>0.0910923487655841</v>
      </c>
    </row>
    <row r="280" customFormat="false" ht="15" hidden="false" customHeight="false" outlineLevel="0" collapsed="false">
      <c r="J280" s="0" t="n">
        <v>200</v>
      </c>
      <c r="K280" s="0" t="n">
        <v>0.149575892684334</v>
      </c>
      <c r="L280" s="0" t="n">
        <v>200</v>
      </c>
      <c r="M280" s="0" t="n">
        <v>0.151623857522524</v>
      </c>
      <c r="N280" s="0" t="n">
        <v>200</v>
      </c>
      <c r="O280" s="0" t="n">
        <v>0.113573076568936</v>
      </c>
      <c r="P280" s="0" t="n">
        <v>200</v>
      </c>
      <c r="Q280" s="0" t="n">
        <v>0.115273822503219</v>
      </c>
      <c r="R280" s="0" t="n">
        <v>200</v>
      </c>
      <c r="S280" s="0" t="n">
        <v>0.0832044556678636</v>
      </c>
      <c r="T280" s="0" t="n">
        <v>200</v>
      </c>
      <c r="U280" s="0" t="n">
        <v>0.130249428080345</v>
      </c>
      <c r="V280" s="0" t="n">
        <v>200</v>
      </c>
      <c r="W280" s="0" t="n">
        <v>0.0910923487655841</v>
      </c>
      <c r="AD280" s="0" t="n">
        <v>210</v>
      </c>
      <c r="AE280" s="89" t="n">
        <f aca="true" t="array" ref="AE280:AE280">OFFSET(K281,,AE$137,,)</f>
        <v>0.144813479575142</v>
      </c>
      <c r="AF280" s="89" t="n">
        <f aca="true" t="array" ref="AF280:AF280">OFFSET(L281,,AF$137,,)</f>
        <v>0.146446684583663</v>
      </c>
      <c r="AG280" s="89" t="n">
        <f aca="true" t="array" ref="AG280:AG280">OFFSET(M281,,AG$137,,)</f>
        <v>0.110525083274763</v>
      </c>
      <c r="AH280" s="89" t="n">
        <f aca="true" t="array" ref="AH280:AH280">OFFSET(N281,,AH$137,,)</f>
        <v>0.112144841307413</v>
      </c>
      <c r="AI280" s="89" t="n">
        <f aca="true" t="array" ref="AI280:AI280">OFFSET(O281,,AI$137,,)</f>
        <v>0.0812853494839868</v>
      </c>
      <c r="AJ280" s="89" t="n">
        <f aca="true" t="array" ref="AJ280:AJ280">OFFSET(P281,,AJ$137,,)</f>
        <v>0.126407322809438</v>
      </c>
      <c r="AK280" s="89" t="n">
        <f aca="true" t="array" ref="AK280:AK280">OFFSET(Q281,,AK$137,,)</f>
        <v>0.088797628624673</v>
      </c>
    </row>
    <row r="281" customFormat="false" ht="15" hidden="false" customHeight="false" outlineLevel="0" collapsed="false">
      <c r="J281" s="0" t="n">
        <v>210</v>
      </c>
      <c r="K281" s="0" t="n">
        <v>0.144813479575142</v>
      </c>
      <c r="L281" s="0" t="n">
        <v>210</v>
      </c>
      <c r="M281" s="0" t="n">
        <v>0.146446684583663</v>
      </c>
      <c r="N281" s="0" t="n">
        <v>210</v>
      </c>
      <c r="O281" s="0" t="n">
        <v>0.110525083274763</v>
      </c>
      <c r="P281" s="0" t="n">
        <v>210</v>
      </c>
      <c r="Q281" s="0" t="n">
        <v>0.112144841307413</v>
      </c>
      <c r="R281" s="0" t="n">
        <v>210</v>
      </c>
      <c r="S281" s="0" t="n">
        <v>0.0812853494839868</v>
      </c>
      <c r="T281" s="0" t="n">
        <v>210</v>
      </c>
      <c r="U281" s="0" t="n">
        <v>0.126407322809438</v>
      </c>
      <c r="V281" s="0" t="n">
        <v>210</v>
      </c>
      <c r="W281" s="0" t="n">
        <v>0.088797628624673</v>
      </c>
      <c r="AD281" s="0" t="n">
        <v>220</v>
      </c>
      <c r="AE281" s="89" t="n">
        <f aca="true" t="array" ref="AE281:AE281">OFFSET(K282,,AE$137,,)</f>
        <v>0.14048401311224</v>
      </c>
      <c r="AF281" s="89" t="n">
        <f aca="true" t="array" ref="AF281:AF281">OFFSET(L282,,AF$137,,)</f>
        <v>0.141740163730154</v>
      </c>
      <c r="AG281" s="89" t="n">
        <f aca="true" t="array" ref="AG281:AG281">OFFSET(M282,,AG$137,,)</f>
        <v>0.10775418028006</v>
      </c>
      <c r="AH281" s="89" t="n">
        <f aca="true" t="array" ref="AH281:AH281">OFFSET(N282,,AH$137,,)</f>
        <v>0.10930031294759</v>
      </c>
      <c r="AI281" s="89" t="n">
        <f aca="true" t="array" ref="AI281:AI281">OFFSET(O282,,AI$137,,)</f>
        <v>0.0795407074986443</v>
      </c>
      <c r="AJ281" s="89" t="n">
        <f aca="true" t="array" ref="AJ281:AJ281">OFFSET(P282,,AJ$137,,)</f>
        <v>0.122914499835887</v>
      </c>
      <c r="AK281" s="89" t="n">
        <f aca="true" t="array" ref="AK281:AK281">OFFSET(Q282,,AK$137,,)</f>
        <v>0.0867115194056629</v>
      </c>
    </row>
    <row r="282" customFormat="false" ht="15" hidden="false" customHeight="false" outlineLevel="0" collapsed="false">
      <c r="J282" s="0" t="n">
        <v>220</v>
      </c>
      <c r="K282" s="0" t="n">
        <v>0.14048401311224</v>
      </c>
      <c r="L282" s="0" t="n">
        <v>220</v>
      </c>
      <c r="M282" s="0" t="n">
        <v>0.141740163730154</v>
      </c>
      <c r="N282" s="0" t="n">
        <v>220</v>
      </c>
      <c r="O282" s="0" t="n">
        <v>0.10775418028006</v>
      </c>
      <c r="P282" s="0" t="n">
        <v>220</v>
      </c>
      <c r="Q282" s="0" t="n">
        <v>0.10930031294759</v>
      </c>
      <c r="R282" s="0" t="n">
        <v>220</v>
      </c>
      <c r="S282" s="0" t="n">
        <v>0.0795407074986443</v>
      </c>
      <c r="T282" s="0" t="n">
        <v>220</v>
      </c>
      <c r="U282" s="0" t="n">
        <v>0.122914499835887</v>
      </c>
      <c r="V282" s="0" t="n">
        <v>220</v>
      </c>
      <c r="W282" s="0" t="n">
        <v>0.0867115194056629</v>
      </c>
      <c r="AD282" s="0" t="n">
        <v>230</v>
      </c>
      <c r="AE282" s="89" t="n">
        <f aca="true" t="array" ref="AE282:AE282">OFFSET(K283,,AE$137,,)</f>
        <v>0.136531021993939</v>
      </c>
      <c r="AF282" s="89" t="n">
        <f aca="true" t="array" ref="AF282:AF282">OFFSET(L283,,AF$137,,)</f>
        <v>0.137442905559558</v>
      </c>
      <c r="AG282" s="89" t="n">
        <f aca="true" t="array" ref="AG282:AG282">OFFSET(M283,,AG$137,,)</f>
        <v>0.105224225371853</v>
      </c>
      <c r="AH282" s="89" t="n">
        <f aca="true" t="array" ref="AH282:AH282">OFFSET(N283,,AH$137,,)</f>
        <v>0.106703134879925</v>
      </c>
      <c r="AI282" s="89" t="n">
        <f aca="true" t="array" ref="AI282:AI282">OFFSET(O283,,AI$137,,)</f>
        <v>0.0779477735120272</v>
      </c>
      <c r="AJ282" s="89" t="n">
        <f aca="true" t="array" ref="AJ282:AJ282">OFFSET(P283,,AJ$137,,)</f>
        <v>0.119725400599166</v>
      </c>
      <c r="AK282" s="89" t="n">
        <f aca="true" t="array" ref="AK282:AK282">OFFSET(Q283,,AK$137,,)</f>
        <v>0.0848068109883059</v>
      </c>
    </row>
    <row r="283" customFormat="false" ht="15" hidden="false" customHeight="false" outlineLevel="0" collapsed="false">
      <c r="J283" s="0" t="n">
        <v>230</v>
      </c>
      <c r="K283" s="0" t="n">
        <v>0.136531021993939</v>
      </c>
      <c r="L283" s="0" t="n">
        <v>230</v>
      </c>
      <c r="M283" s="0" t="n">
        <v>0.137442905559558</v>
      </c>
      <c r="N283" s="0" t="n">
        <v>230</v>
      </c>
      <c r="O283" s="0" t="n">
        <v>0.105224225371853</v>
      </c>
      <c r="P283" s="0" t="n">
        <v>230</v>
      </c>
      <c r="Q283" s="0" t="n">
        <v>0.106703134879925</v>
      </c>
      <c r="R283" s="0" t="n">
        <v>230</v>
      </c>
      <c r="S283" s="0" t="n">
        <v>0.0779477735120272</v>
      </c>
      <c r="T283" s="0" t="n">
        <v>230</v>
      </c>
      <c r="U283" s="0" t="n">
        <v>0.119725400599166</v>
      </c>
      <c r="V283" s="0" t="n">
        <v>230</v>
      </c>
      <c r="W283" s="0" t="n">
        <v>0.0848068109883059</v>
      </c>
      <c r="AD283" s="0" t="n">
        <v>240</v>
      </c>
      <c r="AE283" s="89" t="n">
        <f aca="true" t="array" ref="AE283:AE283">OFFSET(K284,,AE$137,,)</f>
        <v>0.132907446802162</v>
      </c>
      <c r="AF283" s="89" t="n">
        <f aca="true" t="array" ref="AF283:AF283">OFFSET(L284,,AF$137,,)</f>
        <v>0.133503752236512</v>
      </c>
      <c r="AG283" s="89" t="n">
        <f aca="true" t="array" ref="AG283:AG283">OFFSET(M284,,AG$137,,)</f>
        <v>0.10290510003933</v>
      </c>
      <c r="AH283" s="89" t="n">
        <f aca="true" t="array" ref="AH283:AH283">OFFSET(N284,,AH$137,,)</f>
        <v>0.104322388317899</v>
      </c>
      <c r="AI283" s="89" t="n">
        <f aca="true" t="array" ref="AI283:AI283">OFFSET(O284,,AI$137,,)</f>
        <v>0.0764875840242949</v>
      </c>
      <c r="AJ283" s="89" t="n">
        <f aca="true" t="array" ref="AJ283:AJ283">OFFSET(P284,,AJ$137,,)</f>
        <v>0.116802059632171</v>
      </c>
      <c r="AK283" s="89" t="n">
        <f aca="true" t="array" ref="AK283:AK283">OFFSET(Q284,,AK$137,,)</f>
        <v>0.0830608282723953</v>
      </c>
    </row>
    <row r="284" customFormat="false" ht="15" hidden="false" customHeight="false" outlineLevel="0" collapsed="false">
      <c r="J284" s="0" t="n">
        <v>240</v>
      </c>
      <c r="K284" s="0" t="n">
        <v>0.132907446802162</v>
      </c>
      <c r="L284" s="0" t="n">
        <v>240</v>
      </c>
      <c r="M284" s="0" t="n">
        <v>0.133503752236512</v>
      </c>
      <c r="N284" s="0" t="n">
        <v>240</v>
      </c>
      <c r="O284" s="0" t="n">
        <v>0.10290510003933</v>
      </c>
      <c r="P284" s="0" t="n">
        <v>240</v>
      </c>
      <c r="Q284" s="0" t="n">
        <v>0.104322388317899</v>
      </c>
      <c r="R284" s="0" t="n">
        <v>240</v>
      </c>
      <c r="S284" s="0" t="n">
        <v>0.0764875840242949</v>
      </c>
      <c r="T284" s="0" t="n">
        <v>240</v>
      </c>
      <c r="U284" s="0" t="n">
        <v>0.116802059632171</v>
      </c>
      <c r="V284" s="0" t="n">
        <v>240</v>
      </c>
      <c r="W284" s="0" t="n">
        <v>0.0830608282723953</v>
      </c>
      <c r="AD284" s="0" t="n">
        <v>250</v>
      </c>
      <c r="AE284" s="89" t="n">
        <f aca="true" t="array" ref="AE284:AE284">OFFSET(K285,,AE$137,,)</f>
        <v>0.129573757625728</v>
      </c>
      <c r="AF284" s="89" t="n">
        <f aca="true" t="array" ref="AF284:AF284">OFFSET(L285,,AF$137,,)</f>
        <v>0.129879731179309</v>
      </c>
      <c r="AG284" s="89" t="n">
        <f aca="true" t="array" ref="AG284:AG284">OFFSET(M285,,AG$137,,)</f>
        <v>0.100771504733409</v>
      </c>
      <c r="AH284" s="89" t="n">
        <f aca="true" t="array" ref="AH284:AH284">OFFSET(N285,,AH$137,,)</f>
        <v>0.102132101480836</v>
      </c>
      <c r="AI284" s="89" t="n">
        <f aca="true" t="array" ref="AI284:AI284">OFFSET(O285,,AI$137,,)</f>
        <v>0.0751442096955812</v>
      </c>
      <c r="AJ284" s="89" t="n">
        <f aca="true" t="array" ref="AJ284:AJ284">OFFSET(P285,,AJ$137,,)</f>
        <v>0.114112585942537</v>
      </c>
      <c r="AK284" s="89" t="n">
        <f aca="true" t="array" ref="AK284:AK284">OFFSET(Q285,,AK$137,,)</f>
        <v>0.0814545241737576</v>
      </c>
    </row>
    <row r="285" customFormat="false" ht="15" hidden="false" customHeight="false" outlineLevel="0" collapsed="false">
      <c r="J285" s="0" t="n">
        <v>250</v>
      </c>
      <c r="K285" s="0" t="n">
        <v>0.129573757625728</v>
      </c>
      <c r="L285" s="0" t="n">
        <v>250</v>
      </c>
      <c r="M285" s="0" t="n">
        <v>0.129879731179309</v>
      </c>
      <c r="N285" s="0" t="n">
        <v>250</v>
      </c>
      <c r="O285" s="0" t="n">
        <v>0.100771504733409</v>
      </c>
      <c r="P285" s="0" t="n">
        <v>250</v>
      </c>
      <c r="Q285" s="0" t="n">
        <v>0.102132101480836</v>
      </c>
      <c r="R285" s="0" t="n">
        <v>250</v>
      </c>
      <c r="S285" s="0" t="n">
        <v>0.0751442096955812</v>
      </c>
      <c r="T285" s="0" t="n">
        <v>250</v>
      </c>
      <c r="U285" s="0" t="n">
        <v>0.114112585942537</v>
      </c>
      <c r="V285" s="0" t="n">
        <v>250</v>
      </c>
      <c r="W285" s="0" t="n">
        <v>0.0814545241737576</v>
      </c>
      <c r="AD285" s="0" t="n">
        <v>260</v>
      </c>
      <c r="AE285" s="89" t="n">
        <f aca="true" t="array" ref="AE285:AE285">OFFSET(K286,,AE$137,,)</f>
        <v>0.12649650607825</v>
      </c>
      <c r="AF285" s="89" t="n">
        <f aca="true" t="array" ref="AF285:AF285">OFFSET(L286,,AF$137,,)</f>
        <v>0.126534480972661</v>
      </c>
      <c r="AG285" s="89" t="n">
        <f aca="true" t="array" ref="AG285:AG285">OFFSET(M286,,AG$137,,)</f>
        <v>0.0988020321433284</v>
      </c>
      <c r="AH285" s="89" t="n">
        <f aca="true" t="array" ref="AH285:AH285">OFFSET(N286,,AH$137,,)</f>
        <v>0.100110298246623</v>
      </c>
      <c r="AI285" s="89" t="n">
        <f aca="true" t="array" ref="AI285:AI285">OFFSET(O286,,AI$137,,)</f>
        <v>0.0739041718536916</v>
      </c>
      <c r="AJ285" s="89" t="n">
        <f aca="true" t="array" ref="AJ285:AJ285">OFFSET(P286,,AJ$137,,)</f>
        <v>0.111629994844412</v>
      </c>
      <c r="AK285" s="89" t="n">
        <f aca="true" t="array" ref="AK285:AK285">OFFSET(Q286,,AK$137,,)</f>
        <v>0.0799717819288612</v>
      </c>
    </row>
    <row r="286" customFormat="false" ht="15" hidden="false" customHeight="false" outlineLevel="0" collapsed="false">
      <c r="J286" s="0" t="n">
        <v>260</v>
      </c>
      <c r="K286" s="0" t="n">
        <v>0.12649650607825</v>
      </c>
      <c r="L286" s="0" t="n">
        <v>260</v>
      </c>
      <c r="M286" s="0" t="n">
        <v>0.126534480972661</v>
      </c>
      <c r="N286" s="0" t="n">
        <v>260</v>
      </c>
      <c r="O286" s="0" t="n">
        <v>0.0988020321433284</v>
      </c>
      <c r="P286" s="0" t="n">
        <v>260</v>
      </c>
      <c r="Q286" s="0" t="n">
        <v>0.100110298246623</v>
      </c>
      <c r="R286" s="0" t="n">
        <v>260</v>
      </c>
      <c r="S286" s="0" t="n">
        <v>0.0739041718536916</v>
      </c>
      <c r="T286" s="0" t="n">
        <v>260</v>
      </c>
      <c r="U286" s="0" t="n">
        <v>0.111629994844412</v>
      </c>
      <c r="V286" s="0" t="n">
        <v>260</v>
      </c>
      <c r="W286" s="0" t="n">
        <v>0.0799717819288612</v>
      </c>
      <c r="AD286" s="0" t="n">
        <v>270</v>
      </c>
      <c r="AE286" s="89" t="n">
        <f aca="true" t="array" ref="AE286:AE286">OFFSET(K287,,AE$137,,)</f>
        <v>0.123647199089845</v>
      </c>
      <c r="AF286" s="89" t="n">
        <f aca="true" t="array" ref="AF286:AF286">OFFSET(L287,,AF$137,,)</f>
        <v>0.123437027077616</v>
      </c>
      <c r="AG286" s="89" t="n">
        <f aca="true" t="array" ref="AG286:AG286">OFFSET(M287,,AG$137,,)</f>
        <v>0.0969784464117719</v>
      </c>
      <c r="AH286" s="89" t="n">
        <f aca="true" t="array" ref="AH286:AH286">OFFSET(N287,,AH$137,,)</f>
        <v>0.0982382582149445</v>
      </c>
      <c r="AI286" s="89" t="n">
        <f aca="true" t="array" ref="AI286:AI286">OFFSET(O287,,AI$137,,)</f>
        <v>0.0727559886667568</v>
      </c>
      <c r="AJ286" s="89" t="n">
        <f aca="true" t="array" ref="AJ286:AJ286">OFFSET(P287,,AJ$137,,)</f>
        <v>0.109331299383186</v>
      </c>
      <c r="AK286" s="89" t="n">
        <f aca="true" t="array" ref="AK286:AK286">OFFSET(Q287,,AK$137,,)</f>
        <v>0.078598872442846</v>
      </c>
    </row>
    <row r="287" customFormat="false" ht="15" hidden="false" customHeight="false" outlineLevel="0" collapsed="false">
      <c r="J287" s="0" t="n">
        <v>270</v>
      </c>
      <c r="K287" s="0" t="n">
        <v>0.123647199089845</v>
      </c>
      <c r="L287" s="0" t="n">
        <v>270</v>
      </c>
      <c r="M287" s="0" t="n">
        <v>0.123437027077616</v>
      </c>
      <c r="N287" s="0" t="n">
        <v>270</v>
      </c>
      <c r="O287" s="0" t="n">
        <v>0.0969784464117719</v>
      </c>
      <c r="P287" s="0" t="n">
        <v>270</v>
      </c>
      <c r="Q287" s="0" t="n">
        <v>0.0982382582149445</v>
      </c>
      <c r="R287" s="0" t="n">
        <v>270</v>
      </c>
      <c r="S287" s="0" t="n">
        <v>0.0727559886667568</v>
      </c>
      <c r="T287" s="0" t="n">
        <v>270</v>
      </c>
      <c r="U287" s="0" t="n">
        <v>0.109331299383186</v>
      </c>
      <c r="V287" s="0" t="n">
        <v>270</v>
      </c>
      <c r="W287" s="0" t="n">
        <v>0.078598872442846</v>
      </c>
      <c r="AD287" s="0" t="n">
        <v>280</v>
      </c>
      <c r="AE287" s="89" t="n">
        <f aca="true" t="array" ref="AE287:AE287">OFFSET(K288,,AE$137,,)</f>
        <v>0.121001414029183</v>
      </c>
      <c r="AF287" s="89" t="n">
        <f aca="true" t="array" ref="AF287:AF287">OFFSET(L288,,AF$137,,)</f>
        <v>0.12056081988936</v>
      </c>
      <c r="AG287" s="89" t="n">
        <f aca="true" t="array" ref="AG287:AG287">OFFSET(M288,,AG$137,,)</f>
        <v>0.0952851168038981</v>
      </c>
      <c r="AH287" s="89" t="n">
        <f aca="true" t="array" ref="AH287:AH287">OFFSET(N288,,AH$137,,)</f>
        <v>0.0964999353283859</v>
      </c>
      <c r="AI287" s="89" t="n">
        <f aca="true" t="array" ref="AI287:AI287">OFFSET(O288,,AI$137,,)</f>
        <v>0.071689818564603</v>
      </c>
      <c r="AJ287" s="89" t="n">
        <f aca="true" t="array" ref="AJ287:AJ287">OFFSET(P288,,AJ$137,,)</f>
        <v>0.107196796454905</v>
      </c>
      <c r="AK287" s="89" t="n">
        <f aca="true" t="array" ref="AK287:AK287">OFFSET(Q288,,AK$137,,)</f>
        <v>0.0773240279201176</v>
      </c>
    </row>
    <row r="288" customFormat="false" ht="15" hidden="false" customHeight="false" outlineLevel="0" collapsed="false">
      <c r="J288" s="0" t="n">
        <v>280</v>
      </c>
      <c r="K288" s="0" t="n">
        <v>0.121001414029183</v>
      </c>
      <c r="L288" s="0" t="n">
        <v>280</v>
      </c>
      <c r="M288" s="0" t="n">
        <v>0.12056081988936</v>
      </c>
      <c r="N288" s="0" t="n">
        <v>280</v>
      </c>
      <c r="O288" s="0" t="n">
        <v>0.0952851168038981</v>
      </c>
      <c r="P288" s="0" t="n">
        <v>280</v>
      </c>
      <c r="Q288" s="0" t="n">
        <v>0.0964999353283859</v>
      </c>
      <c r="R288" s="0" t="n">
        <v>280</v>
      </c>
      <c r="S288" s="0" t="n">
        <v>0.071689818564603</v>
      </c>
      <c r="T288" s="0" t="n">
        <v>280</v>
      </c>
      <c r="U288" s="0" t="n">
        <v>0.107196796454905</v>
      </c>
      <c r="V288" s="0" t="n">
        <v>280</v>
      </c>
      <c r="W288" s="0" t="n">
        <v>0.0773240279201176</v>
      </c>
      <c r="AE288" s="89"/>
      <c r="AF288" s="89"/>
      <c r="AG288" s="89"/>
      <c r="AH288" s="89"/>
      <c r="AI288" s="89"/>
      <c r="AJ288" s="89"/>
      <c r="AK288" s="89"/>
    </row>
    <row r="290" customFormat="false" ht="15" hidden="false" customHeight="false" outlineLevel="0" collapsed="false">
      <c r="J290" s="0" t="s">
        <v>75</v>
      </c>
      <c r="AE290" s="0" t="str">
        <f aca="false">AE268</f>
        <v>NaNMC</v>
      </c>
      <c r="AF290" s="0" t="str">
        <f aca="false">AF268</f>
        <v>NaMVP</v>
      </c>
      <c r="AG290" s="0" t="str">
        <f aca="false">AG268</f>
        <v>NaMMO</v>
      </c>
      <c r="AH290" s="0" t="str">
        <f aca="false">AH268</f>
        <v>NaNMMT</v>
      </c>
      <c r="AI290" s="0" t="str">
        <f aca="false">AI268</f>
        <v>NaPBA</v>
      </c>
      <c r="AJ290" s="0" t="str">
        <f aca="false">AJ268</f>
        <v>LiNMC</v>
      </c>
      <c r="AK290" s="0" t="str">
        <f aca="false">AK268</f>
        <v>LiFP</v>
      </c>
    </row>
    <row r="291" customFormat="false" ht="15" hidden="false" customHeight="false" outlineLevel="0" collapsed="false">
      <c r="J291" s="70" t="n">
        <f aca="false" t="array" ref="J291:J291">INDEX(L126:L131,MATCH($K$135,$K$126:$K$131,0))</f>
        <v>29.8757855695555</v>
      </c>
      <c r="K291" s="0" t="n">
        <v>10</v>
      </c>
      <c r="L291" s="70" t="n">
        <f aca="false" t="array" ref="L291:L291">INDEX(M126:M131,MATCH($K$135,$K$126:$K$131,0))</f>
        <v>25.3008189772395</v>
      </c>
      <c r="M291" s="0" t="n">
        <v>10</v>
      </c>
      <c r="N291" s="70" t="n">
        <f aca="false" t="array" ref="N291:N291">INDEX(N126:N131,MATCH($K$135,$K$126:$K$131,0))</f>
        <v>26.4251214561125</v>
      </c>
      <c r="O291" s="0" t="n">
        <v>10</v>
      </c>
      <c r="P291" s="70" t="n">
        <f aca="false" t="array" ref="P291:P291">INDEX(O126:O131,MATCH($K$135,$K$126:$K$131,0))</f>
        <v>22.982941952325</v>
      </c>
      <c r="Q291" s="0" t="n">
        <v>10</v>
      </c>
      <c r="R291" s="70" t="n">
        <f aca="false" t="array" ref="R291:R291">INDEX(P126:P131,MATCH($K$135,$K$126:$K$131,0))</f>
        <v>23.654348039815</v>
      </c>
      <c r="S291" s="0" t="n">
        <v>10</v>
      </c>
      <c r="T291" s="70" t="n">
        <f aca="false" t="array" ref="T291:T291">INDEX(Q126:Q131,MATCH($K$135,$K$126:$K$131,0))</f>
        <v>19.1056453543979</v>
      </c>
      <c r="U291" s="0" t="n">
        <v>10</v>
      </c>
      <c r="V291" s="70" t="n">
        <f aca="false" t="array" ref="V291:V291">INDEX(R126:R131,MATCH($K$135,$K$126:$K$131,0))</f>
        <v>16.7736500224735</v>
      </c>
      <c r="W291" s="0" t="n">
        <v>10</v>
      </c>
      <c r="AD291" s="0" t="n">
        <v>100</v>
      </c>
      <c r="AE291" s="89" t="n">
        <f aca="true" t="array" ref="AE291:AE291">OFFSET(K292,,AE$137,,)</f>
        <v>37.7093218316002</v>
      </c>
      <c r="AF291" s="89" t="n">
        <f aca="true" t="array" ref="AF291:AF291">OFFSET(L292,,AF$137,,)</f>
        <v>34.8051973998012</v>
      </c>
      <c r="AG291" s="89" t="n">
        <f aca="true" t="array" ref="AG291:AG291">OFFSET(M292,,AG$137,,)</f>
        <v>36.7699480876093</v>
      </c>
      <c r="AH291" s="89" t="n">
        <f aca="true" t="array" ref="AH291:AH291">OFFSET(N292,,AH$137,,)</f>
        <v>33.5402134232483</v>
      </c>
      <c r="AI291" s="89" t="n">
        <f aca="true" t="array" ref="AI291:AI291">OFFSET(O292,,AI$137,,)</f>
        <v>27.6232406485932</v>
      </c>
      <c r="AJ291" s="89" t="n">
        <f aca="true" t="array" ref="AJ291:AJ291">OFFSET(P292,,AJ$137,,)</f>
        <v>37.7007650751955</v>
      </c>
      <c r="AK291" s="89" t="n">
        <f aca="true" t="array" ref="AK291:AK291">OFFSET(Q292,,AK$137,,)</f>
        <v>26.1139001393319</v>
      </c>
    </row>
    <row r="292" customFormat="false" ht="15" hidden="false" customHeight="false" outlineLevel="0" collapsed="false">
      <c r="J292" s="0" t="n">
        <v>100</v>
      </c>
      <c r="K292" s="0" t="n">
        <v>37.7093218316002</v>
      </c>
      <c r="L292" s="0" t="n">
        <v>100</v>
      </c>
      <c r="M292" s="0" t="n">
        <v>34.8051973998012</v>
      </c>
      <c r="N292" s="0" t="n">
        <v>100</v>
      </c>
      <c r="O292" s="0" t="n">
        <v>36.7699480876093</v>
      </c>
      <c r="P292" s="0" t="n">
        <v>100</v>
      </c>
      <c r="Q292" s="0" t="n">
        <v>33.5402134232483</v>
      </c>
      <c r="R292" s="0" t="n">
        <v>100</v>
      </c>
      <c r="S292" s="0" t="n">
        <v>27.6232406485932</v>
      </c>
      <c r="T292" s="0" t="n">
        <v>100</v>
      </c>
      <c r="U292" s="0" t="n">
        <v>37.7007650751955</v>
      </c>
      <c r="V292" s="0" t="n">
        <v>100</v>
      </c>
      <c r="W292" s="0" t="n">
        <v>26.1139001393319</v>
      </c>
      <c r="AD292" s="0" t="n">
        <v>110</v>
      </c>
      <c r="AE292" s="89" t="n">
        <f aca="true" t="array" ref="AE292:AE292">OFFSET(K293,,AE$137,,)</f>
        <v>35.0359052224034</v>
      </c>
      <c r="AF292" s="89" t="n">
        <f aca="true" t="array" ref="AF292:AF292">OFFSET(L293,,AF$137,,)</f>
        <v>32.2943534524097</v>
      </c>
      <c r="AG292" s="89" t="n">
        <f aca="true" t="array" ref="AG292:AG292">OFFSET(M293,,AG$137,,)</f>
        <v>34.1819290915025</v>
      </c>
      <c r="AH292" s="89" t="n">
        <f aca="true" t="array" ref="AH292:AH292">OFFSET(N293,,AH$137,,)</f>
        <v>31.2458066693561</v>
      </c>
      <c r="AI292" s="89" t="n">
        <f aca="true" t="array" ref="AI292:AI292">OFFSET(O293,,AI$137,,)</f>
        <v>25.7653018604025</v>
      </c>
      <c r="AJ292" s="89" t="n">
        <f aca="true" t="array" ref="AJ292:AJ292">OFFSET(P293,,AJ$137,,)</f>
        <v>35.0281263529445</v>
      </c>
      <c r="AK292" s="89" t="n">
        <f aca="true" t="array" ref="AK292:AK292">OFFSET(Q293,,AK$137,,)</f>
        <v>24.3931741247103</v>
      </c>
    </row>
    <row r="293" customFormat="false" ht="15" hidden="false" customHeight="false" outlineLevel="0" collapsed="false">
      <c r="J293" s="0" t="n">
        <v>110</v>
      </c>
      <c r="K293" s="0" t="n">
        <v>35.0359052224034</v>
      </c>
      <c r="L293" s="0" t="n">
        <v>110</v>
      </c>
      <c r="M293" s="0" t="n">
        <v>32.2943534524097</v>
      </c>
      <c r="N293" s="0" t="n">
        <v>110</v>
      </c>
      <c r="O293" s="0" t="n">
        <v>34.1819290915025</v>
      </c>
      <c r="P293" s="0" t="n">
        <v>110</v>
      </c>
      <c r="Q293" s="0" t="n">
        <v>31.2458066693561</v>
      </c>
      <c r="R293" s="0" t="n">
        <v>110</v>
      </c>
      <c r="S293" s="0" t="n">
        <v>25.7653018604025</v>
      </c>
      <c r="T293" s="0" t="n">
        <v>110</v>
      </c>
      <c r="U293" s="0" t="n">
        <v>35.0281263529445</v>
      </c>
      <c r="V293" s="0" t="n">
        <v>110</v>
      </c>
      <c r="W293" s="0" t="n">
        <v>24.3931741247103</v>
      </c>
      <c r="AD293" s="0" t="n">
        <v>120</v>
      </c>
      <c r="AE293" s="89" t="n">
        <f aca="true" t="array" ref="AE293:AE293">OFFSET(K294,,AE$137,,)</f>
        <v>32.8080580480726</v>
      </c>
      <c r="AF293" s="89" t="n">
        <f aca="true" t="array" ref="AF293:AF293">OFFSET(L294,,AF$137,,)</f>
        <v>30.2019834962501</v>
      </c>
      <c r="AG293" s="89" t="n">
        <f aca="true" t="array" ref="AG293:AG293">OFFSET(M294,,AG$137,,)</f>
        <v>32.0252465947469</v>
      </c>
      <c r="AH293" s="89" t="n">
        <f aca="true" t="array" ref="AH293:AH293">OFFSET(N294,,AH$137,,)</f>
        <v>29.3338010411127</v>
      </c>
      <c r="AI293" s="89" t="n">
        <f aca="true" t="array" ref="AI293:AI293">OFFSET(O294,,AI$137,,)</f>
        <v>24.2170195369101</v>
      </c>
      <c r="AJ293" s="89" t="n">
        <f aca="true" t="array" ref="AJ293:AJ293">OFFSET(P294,,AJ$137,,)</f>
        <v>32.8009274177353</v>
      </c>
      <c r="AK293" s="89" t="n">
        <f aca="true" t="array" ref="AK293:AK293">OFFSET(Q294,,AK$137,,)</f>
        <v>22.9592357791923</v>
      </c>
    </row>
    <row r="294" customFormat="false" ht="15" hidden="false" customHeight="false" outlineLevel="0" collapsed="false">
      <c r="J294" s="0" t="n">
        <v>120</v>
      </c>
      <c r="K294" s="0" t="n">
        <v>32.8080580480726</v>
      </c>
      <c r="L294" s="0" t="n">
        <v>120</v>
      </c>
      <c r="M294" s="0" t="n">
        <v>30.2019834962501</v>
      </c>
      <c r="N294" s="0" t="n">
        <v>120</v>
      </c>
      <c r="O294" s="0" t="n">
        <v>32.0252465947469</v>
      </c>
      <c r="P294" s="0" t="n">
        <v>120</v>
      </c>
      <c r="Q294" s="0" t="n">
        <v>29.3338010411127</v>
      </c>
      <c r="R294" s="0" t="n">
        <v>120</v>
      </c>
      <c r="S294" s="0" t="n">
        <v>24.2170195369101</v>
      </c>
      <c r="T294" s="0" t="n">
        <v>120</v>
      </c>
      <c r="U294" s="0" t="n">
        <v>32.8009274177353</v>
      </c>
      <c r="V294" s="0" t="n">
        <v>120</v>
      </c>
      <c r="W294" s="0" t="n">
        <v>22.9592357791923</v>
      </c>
      <c r="AD294" s="0" t="n">
        <v>130</v>
      </c>
      <c r="AE294" s="89" t="n">
        <f aca="true" t="array" ref="AE294:AE294">OFFSET(K295,,AE$137,,)</f>
        <v>30.9229565928697</v>
      </c>
      <c r="AF294" s="89" t="n">
        <f aca="true" t="array" ref="AF294:AF294">OFFSET(L295,,AF$137,,)</f>
        <v>28.4315166102689</v>
      </c>
      <c r="AG294" s="89" t="n">
        <f aca="true" t="array" ref="AG294:AG294">OFFSET(M295,,AG$137,,)</f>
        <v>30.2003614051844</v>
      </c>
      <c r="AH294" s="89" t="n">
        <f aca="true" t="array" ref="AH294:AH294">OFFSET(N295,,AH$137,,)</f>
        <v>27.7159501249067</v>
      </c>
      <c r="AI294" s="90" t="n">
        <f aca="true" t="array" ref="AI294:AI294">OFFSET(O295,,AI$137,,)</f>
        <v>22.9069344939551</v>
      </c>
      <c r="AJ294" s="90" t="n">
        <f aca="true" t="array" ref="AJ294:AJ294">OFFSET(P295,,AJ$137,,)</f>
        <v>30.9163744725584</v>
      </c>
      <c r="AK294" s="89" t="n">
        <f aca="true" t="array" ref="AK294:AK294">OFFSET(Q295,,AK$137,,)</f>
        <v>21.7459033329848</v>
      </c>
    </row>
    <row r="295" customFormat="false" ht="15" hidden="false" customHeight="false" outlineLevel="0" collapsed="false">
      <c r="J295" s="0" t="n">
        <v>130</v>
      </c>
      <c r="K295" s="0" t="n">
        <v>30.9229565928697</v>
      </c>
      <c r="L295" s="0" t="n">
        <v>130</v>
      </c>
      <c r="M295" s="0" t="n">
        <v>28.4315166102689</v>
      </c>
      <c r="N295" s="0" t="n">
        <v>130</v>
      </c>
      <c r="O295" s="0" t="n">
        <v>30.2003614051844</v>
      </c>
      <c r="P295" s="0" t="n">
        <v>130</v>
      </c>
      <c r="Q295" s="0" t="n">
        <v>27.7159501249067</v>
      </c>
      <c r="R295" s="0" t="n">
        <v>130</v>
      </c>
      <c r="S295" s="0" t="n">
        <v>22.9069344939551</v>
      </c>
      <c r="T295" s="0" t="n">
        <v>130</v>
      </c>
      <c r="U295" s="0" t="n">
        <v>30.9163744725584</v>
      </c>
      <c r="V295" s="0" t="n">
        <v>130</v>
      </c>
      <c r="W295" s="0" t="n">
        <v>21.7459033329848</v>
      </c>
      <c r="AD295" s="0" t="n">
        <v>140</v>
      </c>
      <c r="AE295" s="89" t="n">
        <f aca="true" t="array" ref="AE295:AE295">OFFSET(K296,,AE$137,,)</f>
        <v>29.307155345553</v>
      </c>
      <c r="AF295" s="89" t="n">
        <f aca="true" t="array" ref="AF295:AF295">OFFSET(L296,,AF$137,,)</f>
        <v>26.9139735651422</v>
      </c>
      <c r="AG295" s="89" t="n">
        <f aca="true" t="array" ref="AG295:AG295">OFFSET(M296,,AG$137,,)</f>
        <v>28.6361740998452</v>
      </c>
      <c r="AH295" s="89" t="n">
        <f aca="true" t="array" ref="AH295:AH295">OFFSET(N296,,AH$137,,)</f>
        <v>26.3292207681587</v>
      </c>
      <c r="AI295" s="89" t="n">
        <f aca="true" t="array" ref="AI295:AI295">OFFSET(O296,,AI$137,,)</f>
        <v>21.7840044571365</v>
      </c>
      <c r="AJ295" s="89" t="n">
        <f aca="true" t="array" ref="AJ295:AJ295">OFFSET(P296,,AJ$137,,)</f>
        <v>29.3010433766924</v>
      </c>
      <c r="AK295" s="89" t="n">
        <f aca="true" t="array" ref="AK295:AK295">OFFSET(Q296,,AK$137,,)</f>
        <v>20.7059040933784</v>
      </c>
    </row>
    <row r="296" customFormat="false" ht="15" hidden="false" customHeight="false" outlineLevel="0" collapsed="false">
      <c r="J296" s="0" t="n">
        <v>140</v>
      </c>
      <c r="K296" s="0" t="n">
        <v>29.307155345553</v>
      </c>
      <c r="L296" s="0" t="n">
        <v>140</v>
      </c>
      <c r="M296" s="0" t="n">
        <v>26.9139735651422</v>
      </c>
      <c r="N296" s="0" t="n">
        <v>140</v>
      </c>
      <c r="O296" s="0" t="n">
        <v>28.6361740998452</v>
      </c>
      <c r="P296" s="0" t="n">
        <v>140</v>
      </c>
      <c r="Q296" s="0" t="n">
        <v>26.3292207681587</v>
      </c>
      <c r="R296" s="0" t="n">
        <v>140</v>
      </c>
      <c r="S296" s="0" t="n">
        <v>21.7840044571365</v>
      </c>
      <c r="T296" s="0" t="n">
        <v>140</v>
      </c>
      <c r="U296" s="0" t="n">
        <v>29.3010433766924</v>
      </c>
      <c r="V296" s="0" t="n">
        <v>140</v>
      </c>
      <c r="W296" s="0" t="n">
        <v>20.7059040933784</v>
      </c>
      <c r="AD296" s="0" t="n">
        <v>150</v>
      </c>
      <c r="AE296" s="89" t="n">
        <f aca="true" t="array" ref="AE296:AE296">OFFSET(K297,,AE$137,,)</f>
        <v>27.9067942645451</v>
      </c>
      <c r="AF296" s="89" t="n">
        <f aca="true" t="array" ref="AF296:AF296">OFFSET(L297,,AF$137,,)</f>
        <v>25.598769592699</v>
      </c>
      <c r="AG296" s="89" t="n">
        <f aca="true" t="array" ref="AG296:AG296">OFFSET(M297,,AG$137,,)</f>
        <v>27.2805451018845</v>
      </c>
      <c r="AH296" s="89" t="n">
        <f aca="true" t="array" ref="AH296:AH296">OFFSET(N297,,AH$137,,)</f>
        <v>25.1273886589771</v>
      </c>
      <c r="AI296" s="89" t="n">
        <f aca="true" t="array" ref="AI296:AI296">OFFSET(O297,,AI$137,,)</f>
        <v>20.810798425227</v>
      </c>
      <c r="AJ296" s="89" t="n">
        <f aca="true" t="array" ref="AJ296:AJ296">OFFSET(P297,,AJ$137,,)</f>
        <v>27.9010897602752</v>
      </c>
      <c r="AK296" s="90" t="n">
        <f aca="true" t="array" ref="AK296:AK296">OFFSET(Q297,,AK$137,,)</f>
        <v>19.8045714190528</v>
      </c>
    </row>
    <row r="297" customFormat="false" ht="15" hidden="false" customHeight="false" outlineLevel="0" collapsed="false">
      <c r="J297" s="0" t="n">
        <v>150</v>
      </c>
      <c r="K297" s="0" t="n">
        <v>27.9067942645451</v>
      </c>
      <c r="L297" s="0" t="n">
        <v>150</v>
      </c>
      <c r="M297" s="0" t="n">
        <v>25.598769592699</v>
      </c>
      <c r="N297" s="0" t="n">
        <v>150</v>
      </c>
      <c r="O297" s="0" t="n">
        <v>27.2805451018845</v>
      </c>
      <c r="P297" s="0" t="n">
        <v>150</v>
      </c>
      <c r="Q297" s="0" t="n">
        <v>25.1273886589771</v>
      </c>
      <c r="R297" s="0" t="n">
        <v>150</v>
      </c>
      <c r="S297" s="0" t="n">
        <v>20.810798425227</v>
      </c>
      <c r="T297" s="0" t="n">
        <v>150</v>
      </c>
      <c r="U297" s="0" t="n">
        <v>27.9010897602752</v>
      </c>
      <c r="V297" s="0" t="n">
        <v>150</v>
      </c>
      <c r="W297" s="0" t="n">
        <v>19.8045714190528</v>
      </c>
      <c r="AD297" s="0" t="n">
        <v>160</v>
      </c>
      <c r="AE297" s="89" t="n">
        <f aca="true" t="array" ref="AE297:AE297">OFFSET(K298,,AE$137,,)</f>
        <v>26.6814783186632</v>
      </c>
      <c r="AF297" s="89" t="n">
        <f aca="true" t="array" ref="AF297:AF297">OFFSET(L298,,AF$137,,)</f>
        <v>24.4479661168112</v>
      </c>
      <c r="AG297" s="89" t="n">
        <f aca="true" t="array" ref="AG297:AG297">OFFSET(M298,,AG$137,,)</f>
        <v>26.0943697286689</v>
      </c>
      <c r="AH297" s="89" t="n">
        <f aca="true" t="array" ref="AH297:AH297">OFFSET(N298,,AH$137,,)</f>
        <v>24.0757855634432</v>
      </c>
      <c r="AI297" s="89" t="n">
        <f aca="true" t="array" ref="AI297:AI297">OFFSET(O298,,AI$137,,)</f>
        <v>19.9592431473063</v>
      </c>
      <c r="AJ297" s="89" t="n">
        <f aca="true" t="array" ref="AJ297:AJ297">OFFSET(P298,,AJ$137,,)</f>
        <v>26.6761303459102</v>
      </c>
      <c r="AK297" s="89" t="n">
        <f aca="true" t="array" ref="AK297:AK297">OFFSET(Q298,,AK$137,,)</f>
        <v>19.0159053290179</v>
      </c>
    </row>
    <row r="298" customFormat="false" ht="15" hidden="false" customHeight="false" outlineLevel="0" collapsed="false">
      <c r="J298" s="0" t="n">
        <v>160</v>
      </c>
      <c r="K298" s="0" t="n">
        <v>26.6814783186632</v>
      </c>
      <c r="L298" s="0" t="n">
        <v>160</v>
      </c>
      <c r="M298" s="0" t="n">
        <v>24.4479661168112</v>
      </c>
      <c r="N298" s="0" t="n">
        <v>160</v>
      </c>
      <c r="O298" s="0" t="n">
        <v>26.0943697286689</v>
      </c>
      <c r="P298" s="0" t="n">
        <v>160</v>
      </c>
      <c r="Q298" s="0" t="n">
        <v>24.0757855634432</v>
      </c>
      <c r="R298" s="0" t="n">
        <v>160</v>
      </c>
      <c r="S298" s="0" t="n">
        <v>19.9592431473063</v>
      </c>
      <c r="T298" s="0" t="n">
        <v>160</v>
      </c>
      <c r="U298" s="0" t="n">
        <v>26.6761303459102</v>
      </c>
      <c r="V298" s="0" t="n">
        <v>160</v>
      </c>
      <c r="W298" s="0" t="n">
        <v>19.0159053290179</v>
      </c>
      <c r="AD298" s="0" t="n">
        <v>170</v>
      </c>
      <c r="AE298" s="89" t="n">
        <f aca="true" t="array" ref="AE298:AE298">OFFSET(K299,,AE$137,,)</f>
        <v>25.6003171899439</v>
      </c>
      <c r="AF298" s="89" t="n">
        <f aca="true" t="array" ref="AF298:AF298">OFFSET(L299,,AF$137,,)</f>
        <v>23.4325512851455</v>
      </c>
      <c r="AG298" s="89" t="n">
        <f aca="true" t="array" ref="AG298:AG298">OFFSET(M299,,AG$137,,)</f>
        <v>25.047744399361</v>
      </c>
      <c r="AH298" s="89" t="n">
        <f aca="true" t="array" ref="AH298:AH298">OFFSET(N299,,AH$137,,)</f>
        <v>23.1479004791486</v>
      </c>
      <c r="AI298" s="89" t="n">
        <f aca="true" t="array" ref="AI298:AI298">OFFSET(O299,,AI$137,,)</f>
        <v>19.2078708432585</v>
      </c>
      <c r="AJ298" s="89" t="n">
        <f aca="true" t="array" ref="AJ298:AJ298">OFFSET(P299,,AJ$137,,)</f>
        <v>25.5952838038234</v>
      </c>
      <c r="AK298" s="89" t="n">
        <f aca="true" t="array" ref="AK298:AK298">OFFSET(Q299,,AK$137,,)</f>
        <v>18.3200234848695</v>
      </c>
    </row>
    <row r="299" customFormat="false" ht="15" hidden="false" customHeight="false" outlineLevel="0" collapsed="false">
      <c r="J299" s="0" t="n">
        <v>170</v>
      </c>
      <c r="K299" s="0" t="n">
        <v>25.6003171899439</v>
      </c>
      <c r="L299" s="0" t="n">
        <v>170</v>
      </c>
      <c r="M299" s="0" t="n">
        <v>23.4325512851455</v>
      </c>
      <c r="N299" s="0" t="n">
        <v>170</v>
      </c>
      <c r="O299" s="0" t="n">
        <v>25.047744399361</v>
      </c>
      <c r="P299" s="0" t="n">
        <v>170</v>
      </c>
      <c r="Q299" s="0" t="n">
        <v>23.1479004791486</v>
      </c>
      <c r="R299" s="0" t="n">
        <v>170</v>
      </c>
      <c r="S299" s="0" t="n">
        <v>19.2078708432585</v>
      </c>
      <c r="T299" s="0" t="n">
        <v>170</v>
      </c>
      <c r="U299" s="0" t="n">
        <v>25.5952838038234</v>
      </c>
      <c r="V299" s="0" t="n">
        <v>170</v>
      </c>
      <c r="W299" s="0" t="n">
        <v>18.3200234848695</v>
      </c>
      <c r="AD299" s="0" t="n">
        <v>180</v>
      </c>
      <c r="AE299" s="89" t="n">
        <f aca="true" t="array" ref="AE299:AE299">OFFSET(K300,,AE$137,,)</f>
        <v>24.6392850755267</v>
      </c>
      <c r="AF299" s="89" t="n">
        <f aca="true" t="array" ref="AF299:AF299">OFFSET(L300,,AF$137,,)</f>
        <v>22.5299603236649</v>
      </c>
      <c r="AG299" s="89" t="n">
        <f aca="true" t="array" ref="AG299:AG299">OFFSET(M300,,AG$137,,)</f>
        <v>24.1174107733095</v>
      </c>
      <c r="AH299" s="89" t="n">
        <f aca="true" t="array" ref="AH299:AH299">OFFSET(N300,,AH$137,,)</f>
        <v>22.3231137375534</v>
      </c>
      <c r="AI299" s="89" t="n">
        <f aca="true" t="array" ref="AI299:AI299">OFFSET(O300,,AI$137,,)</f>
        <v>18.5399843507716</v>
      </c>
      <c r="AJ299" s="89" t="n">
        <f aca="true" t="array" ref="AJ299:AJ299">OFFSET(P300,,AJ$137,,)</f>
        <v>24.6345313219685</v>
      </c>
      <c r="AK299" s="89" t="n">
        <f aca="true" t="array" ref="AK299:AK299">OFFSET(Q300,,AK$137,,)</f>
        <v>17.7014618456264</v>
      </c>
    </row>
    <row r="300" customFormat="false" ht="15" hidden="false" customHeight="false" outlineLevel="0" collapsed="false">
      <c r="J300" s="0" t="n">
        <v>180</v>
      </c>
      <c r="K300" s="0" t="n">
        <v>24.6392850755267</v>
      </c>
      <c r="L300" s="0" t="n">
        <v>180</v>
      </c>
      <c r="M300" s="0" t="n">
        <v>22.5299603236649</v>
      </c>
      <c r="N300" s="0" t="n">
        <v>180</v>
      </c>
      <c r="O300" s="0" t="n">
        <v>24.1174107733095</v>
      </c>
      <c r="P300" s="0" t="n">
        <v>180</v>
      </c>
      <c r="Q300" s="0" t="n">
        <v>22.3231137375534</v>
      </c>
      <c r="R300" s="0" t="n">
        <v>180</v>
      </c>
      <c r="S300" s="0" t="n">
        <v>18.5399843507716</v>
      </c>
      <c r="T300" s="0" t="n">
        <v>180</v>
      </c>
      <c r="U300" s="0" t="n">
        <v>24.6345313219685</v>
      </c>
      <c r="V300" s="0" t="n">
        <v>180</v>
      </c>
      <c r="W300" s="0" t="n">
        <v>17.7014618456264</v>
      </c>
      <c r="AD300" s="0" t="n">
        <v>190</v>
      </c>
      <c r="AE300" s="89" t="n">
        <f aca="true" t="array" ref="AE300:AE300">OFFSET(K301,,AE$137,,)</f>
        <v>23.7794142363113</v>
      </c>
      <c r="AF300" s="89" t="n">
        <f aca="true" t="array" ref="AF300:AF300">OFFSET(L301,,AF$137,,)</f>
        <v>21.722378937077</v>
      </c>
      <c r="AG300" s="89" t="n">
        <f aca="true" t="array" ref="AG300:AG300">OFFSET(M301,,AG$137,,)</f>
        <v>23.2850070026319</v>
      </c>
      <c r="AH300" s="89" t="n">
        <f aca="true" t="array" ref="AH300:AH300">OFFSET(N301,,AH$137,,)</f>
        <v>21.5851466529682</v>
      </c>
      <c r="AI300" s="89" t="n">
        <f aca="true" t="array" ref="AI300:AI300">OFFSET(O301,,AI$137,,)</f>
        <v>17.9424016995992</v>
      </c>
      <c r="AJ300" s="89" t="n">
        <f aca="true" t="array" ref="AJ300:AJ300">OFFSET(P301,,AJ$137,,)</f>
        <v>23.7749106803088</v>
      </c>
      <c r="AK300" s="89" t="n">
        <f aca="true" t="array" ref="AK300:AK300">OFFSET(Q301,,AK$137,,)</f>
        <v>17.1480119578826</v>
      </c>
    </row>
    <row r="301" customFormat="false" ht="15" hidden="false" customHeight="false" outlineLevel="0" collapsed="false">
      <c r="J301" s="0" t="n">
        <v>190</v>
      </c>
      <c r="K301" s="0" t="n">
        <v>23.7794142363113</v>
      </c>
      <c r="L301" s="0" t="n">
        <v>190</v>
      </c>
      <c r="M301" s="0" t="n">
        <v>21.722378937077</v>
      </c>
      <c r="N301" s="0" t="n">
        <v>190</v>
      </c>
      <c r="O301" s="0" t="n">
        <v>23.2850070026319</v>
      </c>
      <c r="P301" s="0" t="n">
        <v>190</v>
      </c>
      <c r="Q301" s="0" t="n">
        <v>21.5851466529682</v>
      </c>
      <c r="R301" s="0" t="n">
        <v>190</v>
      </c>
      <c r="S301" s="0" t="n">
        <v>17.9424016995992</v>
      </c>
      <c r="T301" s="0" t="n">
        <v>190</v>
      </c>
      <c r="U301" s="0" t="n">
        <v>23.7749106803088</v>
      </c>
      <c r="V301" s="0" t="n">
        <v>190</v>
      </c>
      <c r="W301" s="0" t="n">
        <v>17.1480119578826</v>
      </c>
      <c r="AD301" s="0" t="n">
        <v>200</v>
      </c>
      <c r="AE301" s="89" t="n">
        <f aca="true" t="array" ref="AE301:AE301">OFFSET(K302,,AE$137,,)</f>
        <v>23.0055304810175</v>
      </c>
      <c r="AF301" s="89" t="n">
        <f aca="true" t="array" ref="AF301:AF301">OFFSET(L302,,AF$137,,)</f>
        <v>20.9955556891479</v>
      </c>
      <c r="AG301" s="89" t="n">
        <f aca="true" t="array" ref="AG301:AG301">OFFSET(M302,,AG$137,,)</f>
        <v>22.535843609022</v>
      </c>
      <c r="AH301" s="89" t="n">
        <f aca="true" t="array" ref="AH301:AH301">OFFSET(N302,,AH$137,,)</f>
        <v>20.9209762768415</v>
      </c>
      <c r="AI301" s="89" t="n">
        <f aca="true" t="array" ref="AI301:AI301">OFFSET(O302,,AI$137,,)</f>
        <v>17.4045773135439</v>
      </c>
      <c r="AJ301" s="89" t="n">
        <f aca="true" t="array" ref="AJ301:AJ301">OFFSET(P302,,AJ$137,,)</f>
        <v>23.0012521028151</v>
      </c>
      <c r="AK301" s="89" t="n">
        <f aca="true" t="array" ref="AK301:AK301">OFFSET(Q302,,AK$137,,)</f>
        <v>16.6499070589132</v>
      </c>
    </row>
    <row r="302" customFormat="false" ht="15" hidden="false" customHeight="false" outlineLevel="0" collapsed="false">
      <c r="J302" s="0" t="n">
        <v>200</v>
      </c>
      <c r="K302" s="0" t="n">
        <v>23.0055304810175</v>
      </c>
      <c r="L302" s="0" t="n">
        <v>200</v>
      </c>
      <c r="M302" s="0" t="n">
        <v>20.9955556891479</v>
      </c>
      <c r="N302" s="0" t="n">
        <v>200</v>
      </c>
      <c r="O302" s="0" t="n">
        <v>22.535843609022</v>
      </c>
      <c r="P302" s="0" t="n">
        <v>200</v>
      </c>
      <c r="Q302" s="0" t="n">
        <v>20.9209762768415</v>
      </c>
      <c r="R302" s="0" t="n">
        <v>200</v>
      </c>
      <c r="S302" s="0" t="n">
        <v>17.4045773135439</v>
      </c>
      <c r="T302" s="0" t="n">
        <v>200</v>
      </c>
      <c r="U302" s="0" t="n">
        <v>23.0012521028151</v>
      </c>
      <c r="V302" s="0" t="n">
        <v>200</v>
      </c>
      <c r="W302" s="0" t="n">
        <v>16.6499070589132</v>
      </c>
      <c r="AD302" s="0" t="n">
        <v>210</v>
      </c>
      <c r="AE302" s="89" t="n">
        <f aca="true" t="array" ref="AE302:AE302">OFFSET(K303,,AE$137,,)</f>
        <v>22.3053499405136</v>
      </c>
      <c r="AF302" s="89" t="n">
        <f aca="true" t="array" ref="AF302:AF302">OFFSET(L303,,AF$137,,)</f>
        <v>20.3379537029263</v>
      </c>
      <c r="AG302" s="89" t="n">
        <f aca="true" t="array" ref="AG302:AG302">OFFSET(M303,,AG$137,,)</f>
        <v>21.8580291100417</v>
      </c>
      <c r="AH302" s="89" t="n">
        <f aca="true" t="array" ref="AH302:AH302">OFFSET(N303,,AH$137,,)</f>
        <v>20.3200602222507</v>
      </c>
      <c r="AI302" s="89" t="n">
        <f aca="true" t="array" ref="AI302:AI302">OFFSET(O303,,AI$137,,)</f>
        <v>16.9179742975892</v>
      </c>
      <c r="AJ302" s="89" t="n">
        <f aca="true" t="array" ref="AJ302:AJ302">OFFSET(P303,,AJ$137,,)</f>
        <v>22.3012752946065</v>
      </c>
      <c r="AK302" s="89" t="n">
        <f aca="true" t="array" ref="AK302:AK302">OFFSET(Q303,,AK$137,,)</f>
        <v>16.1992407217504</v>
      </c>
    </row>
    <row r="303" customFormat="false" ht="15" hidden="false" customHeight="false" outlineLevel="0" collapsed="false">
      <c r="J303" s="0" t="n">
        <v>210</v>
      </c>
      <c r="K303" s="0" t="n">
        <v>22.3053499405136</v>
      </c>
      <c r="L303" s="0" t="n">
        <v>210</v>
      </c>
      <c r="M303" s="0" t="n">
        <v>20.3379537029263</v>
      </c>
      <c r="N303" s="0" t="n">
        <v>210</v>
      </c>
      <c r="O303" s="0" t="n">
        <v>21.8580291100417</v>
      </c>
      <c r="P303" s="0" t="n">
        <v>210</v>
      </c>
      <c r="Q303" s="0" t="n">
        <v>20.3200602222507</v>
      </c>
      <c r="R303" s="0" t="n">
        <v>210</v>
      </c>
      <c r="S303" s="0" t="n">
        <v>16.9179742975892</v>
      </c>
      <c r="T303" s="0" t="n">
        <v>210</v>
      </c>
      <c r="U303" s="0" t="n">
        <v>22.3012752946065</v>
      </c>
      <c r="V303" s="0" t="n">
        <v>210</v>
      </c>
      <c r="W303" s="0" t="n">
        <v>16.1992407217504</v>
      </c>
      <c r="AD303" s="0" t="n">
        <v>220</v>
      </c>
      <c r="AE303" s="89" t="n">
        <f aca="true" t="array" ref="AE303:AE303">OFFSET(K304,,AE$137,,)</f>
        <v>21.6688221764191</v>
      </c>
      <c r="AF303" s="89" t="n">
        <f aca="true" t="array" ref="AF303:AF303">OFFSET(L304,,AF$137,,)</f>
        <v>19.7401337154521</v>
      </c>
      <c r="AG303" s="89" t="n">
        <f aca="true" t="array" ref="AG303:AG303">OFFSET(M304,,AG$137,,)</f>
        <v>21.2418341109687</v>
      </c>
      <c r="AH303" s="89" t="n">
        <f aca="true" t="array" ref="AH303:AH303">OFFSET(N304,,AH$137,,)</f>
        <v>19.7737728998955</v>
      </c>
      <c r="AI303" s="89" t="n">
        <f aca="true" t="array" ref="AI303:AI303">OFFSET(O304,,AI$137,,)</f>
        <v>16.4756079194485</v>
      </c>
      <c r="AJ303" s="89" t="n">
        <f aca="true" t="array" ref="AJ303:AJ303">OFFSET(P304,,AJ$137,,)</f>
        <v>21.6649327416896</v>
      </c>
      <c r="AK303" s="89" t="n">
        <f aca="true" t="array" ref="AK303:AK303">OFFSET(Q304,,AK$137,,)</f>
        <v>15.7895440516024</v>
      </c>
    </row>
    <row r="304" customFormat="false" ht="15" hidden="false" customHeight="false" outlineLevel="0" collapsed="false">
      <c r="J304" s="0" t="n">
        <v>220</v>
      </c>
      <c r="K304" s="0" t="n">
        <v>21.6688221764191</v>
      </c>
      <c r="L304" s="0" t="n">
        <v>220</v>
      </c>
      <c r="M304" s="0" t="n">
        <v>19.7401337154521</v>
      </c>
      <c r="N304" s="0" t="n">
        <v>220</v>
      </c>
      <c r="O304" s="0" t="n">
        <v>21.2418341109687</v>
      </c>
      <c r="P304" s="0" t="n">
        <v>220</v>
      </c>
      <c r="Q304" s="0" t="n">
        <v>19.7737728998955</v>
      </c>
      <c r="R304" s="0" t="n">
        <v>220</v>
      </c>
      <c r="S304" s="0" t="n">
        <v>16.4756079194485</v>
      </c>
      <c r="T304" s="0" t="n">
        <v>220</v>
      </c>
      <c r="U304" s="0" t="n">
        <v>21.6649327416896</v>
      </c>
      <c r="V304" s="0" t="n">
        <v>220</v>
      </c>
      <c r="W304" s="0" t="n">
        <v>15.7895440516024</v>
      </c>
      <c r="AD304" s="0" t="n">
        <v>230</v>
      </c>
      <c r="AE304" s="89" t="n">
        <f aca="true" t="array" ref="AE304:AE304">OFFSET(K305,,AE$137,,)</f>
        <v>21.0876446526806</v>
      </c>
      <c r="AF304" s="89" t="n">
        <f aca="true" t="array" ref="AF304:AF304">OFFSET(L305,,AF$137,,)</f>
        <v>19.1942980747149</v>
      </c>
      <c r="AG304" s="89" t="n">
        <f aca="true" t="array" ref="AG304:AG304">OFFSET(M305,,AG$137,,)</f>
        <v>20.6792212857281</v>
      </c>
      <c r="AH304" s="89" t="n">
        <f aca="true" t="array" ref="AH304:AH304">OFFSET(N305,,AH$137,,)</f>
        <v>19.2749888229624</v>
      </c>
      <c r="AI304" s="89" t="n">
        <f aca="true" t="array" ref="AI304:AI304">OFFSET(O305,,AI$137,,)</f>
        <v>16.0717081828853</v>
      </c>
      <c r="AJ304" s="89" t="n">
        <f aca="true" t="array" ref="AJ304:AJ304">OFFSET(P305,,AJ$137,,)</f>
        <v>21.083924323809</v>
      </c>
      <c r="AK304" s="89" t="n">
        <f aca="true" t="array" ref="AK304:AK304">OFFSET(Q305,,AK$137,,)</f>
        <v>15.4154731788586</v>
      </c>
    </row>
    <row r="305" customFormat="false" ht="15" hidden="false" customHeight="false" outlineLevel="0" collapsed="false">
      <c r="J305" s="0" t="n">
        <v>230</v>
      </c>
      <c r="K305" s="0" t="n">
        <v>21.0876446526806</v>
      </c>
      <c r="L305" s="0" t="n">
        <v>230</v>
      </c>
      <c r="M305" s="0" t="n">
        <v>19.1942980747149</v>
      </c>
      <c r="N305" s="0" t="n">
        <v>230</v>
      </c>
      <c r="O305" s="0" t="n">
        <v>20.6792212857281</v>
      </c>
      <c r="P305" s="0" t="n">
        <v>230</v>
      </c>
      <c r="Q305" s="0" t="n">
        <v>19.2749888229624</v>
      </c>
      <c r="R305" s="0" t="n">
        <v>230</v>
      </c>
      <c r="S305" s="0" t="n">
        <v>16.0717081828853</v>
      </c>
      <c r="T305" s="0" t="n">
        <v>230</v>
      </c>
      <c r="U305" s="0" t="n">
        <v>21.083924323809</v>
      </c>
      <c r="V305" s="0" t="n">
        <v>230</v>
      </c>
      <c r="W305" s="0" t="n">
        <v>15.4154731788586</v>
      </c>
      <c r="AD305" s="0" t="n">
        <v>240</v>
      </c>
      <c r="AE305" s="89" t="n">
        <f aca="true" t="array" ref="AE305:AE305">OFFSET(K306,,AE$137,,)</f>
        <v>20.5548985892537</v>
      </c>
      <c r="AF305" s="89" t="n">
        <f aca="true" t="array" ref="AF305:AF305">OFFSET(L306,,AF$137,,)</f>
        <v>18.6939487373724</v>
      </c>
      <c r="AG305" s="89" t="n">
        <f aca="true" t="array" ref="AG305:AG305">OFFSET(M306,,AG$137,,)</f>
        <v>20.1634928625908</v>
      </c>
      <c r="AH305" s="89" t="n">
        <f aca="true" t="array" ref="AH305:AH305">OFFSET(N306,,AH$137,,)</f>
        <v>18.8177700857737</v>
      </c>
      <c r="AI305" s="89" t="n">
        <f aca="true" t="array" ref="AI305:AI305">OFFSET(O306,,AI$137,,)</f>
        <v>15.7014667577024</v>
      </c>
      <c r="AJ305" s="89" t="n">
        <f aca="true" t="array" ref="AJ305:AJ305">OFFSET(P306,,AJ$137,,)</f>
        <v>20.5513332740851</v>
      </c>
      <c r="AK305" s="89" t="n">
        <f aca="true" t="array" ref="AK305:AK305">OFFSET(Q306,,AK$137,,)</f>
        <v>15.0725748788435</v>
      </c>
    </row>
    <row r="306" customFormat="false" ht="15" hidden="false" customHeight="false" outlineLevel="0" collapsed="false">
      <c r="J306" s="0" t="n">
        <v>240</v>
      </c>
      <c r="K306" s="0" t="n">
        <v>20.5548985892537</v>
      </c>
      <c r="L306" s="0" t="n">
        <v>240</v>
      </c>
      <c r="M306" s="0" t="n">
        <v>18.6939487373724</v>
      </c>
      <c r="N306" s="0" t="n">
        <v>240</v>
      </c>
      <c r="O306" s="0" t="n">
        <v>20.1634928625908</v>
      </c>
      <c r="P306" s="0" t="n">
        <v>240</v>
      </c>
      <c r="Q306" s="0" t="n">
        <v>18.8177700857737</v>
      </c>
      <c r="R306" s="0" t="n">
        <v>240</v>
      </c>
      <c r="S306" s="0" t="n">
        <v>15.7014667577024</v>
      </c>
      <c r="T306" s="0" t="n">
        <v>240</v>
      </c>
      <c r="U306" s="0" t="n">
        <v>20.5513332740851</v>
      </c>
      <c r="V306" s="0" t="n">
        <v>240</v>
      </c>
      <c r="W306" s="0" t="n">
        <v>15.0725748788435</v>
      </c>
      <c r="AD306" s="0" t="n">
        <v>250</v>
      </c>
      <c r="AE306" s="89" t="n">
        <f aca="true" t="array" ref="AE306:AE306">OFFSET(K307,,AE$137,,)</f>
        <v>20.064772210901</v>
      </c>
      <c r="AF306" s="89" t="n">
        <f aca="true" t="array" ref="AF306:AF306">OFFSET(L307,,AF$137,,)</f>
        <v>18.2336273470172</v>
      </c>
      <c r="AG306" s="89" t="n">
        <f aca="true" t="array" ref="AG306:AG306">OFFSET(M307,,AG$137,,)</f>
        <v>19.6890227133046</v>
      </c>
      <c r="AH306" s="89" t="n">
        <f aca="true" t="array" ref="AH306:AH306">OFFSET(N307,,AH$137,,)</f>
        <v>18.3971288475602</v>
      </c>
      <c r="AI306" s="89" t="n">
        <f aca="true" t="array" ref="AI306:AI306">OFFSET(O307,,AI$137,,)</f>
        <v>15.3608446465341</v>
      </c>
      <c r="AJ306" s="89" t="n">
        <f aca="true" t="array" ref="AJ306:AJ306">OFFSET(P307,,AJ$137,,)</f>
        <v>20.061349508339</v>
      </c>
      <c r="AK306" s="89" t="n">
        <f aca="true" t="array" ref="AK306:AK306">OFFSET(Q307,,AK$137,,)</f>
        <v>14.7571084428295</v>
      </c>
    </row>
    <row r="307" customFormat="false" ht="15" hidden="false" customHeight="false" outlineLevel="0" collapsed="false">
      <c r="J307" s="0" t="n">
        <v>250</v>
      </c>
      <c r="K307" s="0" t="n">
        <v>20.064772210901</v>
      </c>
      <c r="L307" s="0" t="n">
        <v>250</v>
      </c>
      <c r="M307" s="0" t="n">
        <v>18.2336273470172</v>
      </c>
      <c r="N307" s="0" t="n">
        <v>250</v>
      </c>
      <c r="O307" s="0" t="n">
        <v>19.6890227133046</v>
      </c>
      <c r="P307" s="0" t="n">
        <v>250</v>
      </c>
      <c r="Q307" s="0" t="n">
        <v>18.3971288475602</v>
      </c>
      <c r="R307" s="0" t="n">
        <v>250</v>
      </c>
      <c r="S307" s="0" t="n">
        <v>15.3608446465341</v>
      </c>
      <c r="T307" s="0" t="n">
        <v>250</v>
      </c>
      <c r="U307" s="0" t="n">
        <v>20.061349508339</v>
      </c>
      <c r="V307" s="0" t="n">
        <v>250</v>
      </c>
      <c r="W307" s="0" t="n">
        <v>14.7571084428295</v>
      </c>
      <c r="AD307" s="0" t="n">
        <v>260</v>
      </c>
      <c r="AE307" s="89" t="n">
        <f aca="true" t="array" ref="AE307:AE307">OFFSET(K308,,AE$137,,)</f>
        <v>19.6123478616523</v>
      </c>
      <c r="AF307" s="89" t="n">
        <f aca="true" t="array" ref="AF307:AF307">OFFSET(L308,,AF$137,,)</f>
        <v>17.8087152943818</v>
      </c>
      <c r="AG307" s="89" t="n">
        <f aca="true" t="array" ref="AG307:AG307">OFFSET(M308,,AG$137,,)</f>
        <v>19.2510502678096</v>
      </c>
      <c r="AH307" s="89" t="n">
        <f aca="true" t="array" ref="AH307:AH307">OFFSET(N308,,AH$137,,)</f>
        <v>18.0088446276707</v>
      </c>
      <c r="AI307" s="89" t="n">
        <f aca="true" t="array" ref="AI307:AI307">OFFSET(O308,,AI$137,,)</f>
        <v>15.0464242362249</v>
      </c>
      <c r="AJ307" s="89" t="n">
        <f aca="true" t="array" ref="AJ307:AJ307">OFFSET(P308,,AJ$137,,)</f>
        <v>19.6090568014966</v>
      </c>
      <c r="AK307" s="89" t="n">
        <f aca="true" t="array" ref="AK307:AK307">OFFSET(Q308,,AK$137,,)</f>
        <v>14.4659086557397</v>
      </c>
    </row>
    <row r="308" customFormat="false" ht="15" hidden="false" customHeight="false" outlineLevel="0" collapsed="false">
      <c r="J308" s="0" t="n">
        <v>260</v>
      </c>
      <c r="K308" s="0" t="n">
        <v>19.6123478616523</v>
      </c>
      <c r="L308" s="0" t="n">
        <v>260</v>
      </c>
      <c r="M308" s="0" t="n">
        <v>17.8087152943818</v>
      </c>
      <c r="N308" s="0" t="n">
        <v>260</v>
      </c>
      <c r="O308" s="0" t="n">
        <v>19.2510502678096</v>
      </c>
      <c r="P308" s="0" t="n">
        <v>260</v>
      </c>
      <c r="Q308" s="0" t="n">
        <v>18.0088446276707</v>
      </c>
      <c r="R308" s="0" t="n">
        <v>260</v>
      </c>
      <c r="S308" s="0" t="n">
        <v>15.0464242362249</v>
      </c>
      <c r="T308" s="0" t="n">
        <v>260</v>
      </c>
      <c r="U308" s="0" t="n">
        <v>19.6090568014966</v>
      </c>
      <c r="V308" s="0" t="n">
        <v>260</v>
      </c>
      <c r="W308" s="0" t="n">
        <v>14.4659086557397</v>
      </c>
      <c r="AD308" s="0" t="n">
        <v>270</v>
      </c>
      <c r="AE308" s="89" t="n">
        <f aca="true" t="array" ref="AE308:AE308">OFFSET(K309,,AE$137,,)</f>
        <v>19.1934364271627</v>
      </c>
      <c r="AF308" s="89" t="n">
        <f aca="true" t="array" ref="AF308:AF308">OFFSET(L309,,AF$137,,)</f>
        <v>17.4152782086082</v>
      </c>
      <c r="AG308" s="89" t="n">
        <f aca="true" t="array" ref="AG308:AG308">OFFSET(M309,,AG$137,,)</f>
        <v>18.8455202256846</v>
      </c>
      <c r="AH308" s="89" t="n">
        <f aca="true" t="array" ref="AH308:AH308">OFFSET(N309,,AH$137,,)</f>
        <v>17.6493222018472</v>
      </c>
      <c r="AI308" s="89" t="n">
        <f aca="true" t="array" ref="AI308:AI308">OFFSET(O309,,AI$137,,)</f>
        <v>14.7552942266793</v>
      </c>
      <c r="AJ308" s="89" t="n">
        <f aca="true" t="array" ref="AJ308:AJ308">OFFSET(P309,,AJ$137,,)</f>
        <v>19.1902672581239</v>
      </c>
      <c r="AK308" s="89" t="n">
        <f aca="true" t="array" ref="AK308:AK308">OFFSET(Q309,,AK$137,,)</f>
        <v>14.1962792232491</v>
      </c>
    </row>
    <row r="309" customFormat="false" ht="15" hidden="false" customHeight="false" outlineLevel="0" collapsed="false">
      <c r="J309" s="0" t="n">
        <v>270</v>
      </c>
      <c r="K309" s="0" t="n">
        <v>19.1934364271627</v>
      </c>
      <c r="L309" s="0" t="n">
        <v>270</v>
      </c>
      <c r="M309" s="0" t="n">
        <v>17.4152782086082</v>
      </c>
      <c r="N309" s="0" t="n">
        <v>270</v>
      </c>
      <c r="O309" s="0" t="n">
        <v>18.8455202256846</v>
      </c>
      <c r="P309" s="0" t="n">
        <v>270</v>
      </c>
      <c r="Q309" s="0" t="n">
        <v>17.6493222018472</v>
      </c>
      <c r="R309" s="0" t="n">
        <v>270</v>
      </c>
      <c r="S309" s="0" t="n">
        <v>14.7552942266793</v>
      </c>
      <c r="T309" s="0" t="n">
        <v>270</v>
      </c>
      <c r="U309" s="0" t="n">
        <v>19.1902672581239</v>
      </c>
      <c r="V309" s="0" t="n">
        <v>270</v>
      </c>
      <c r="W309" s="0" t="n">
        <v>14.1962792232491</v>
      </c>
      <c r="AD309" s="0" t="n">
        <v>280</v>
      </c>
      <c r="AE309" s="89" t="n">
        <f aca="true" t="array" ref="AE309:AE309">OFFSET(K310,,AE$137,,)</f>
        <v>18.8044472379939</v>
      </c>
      <c r="AF309" s="89" t="n">
        <f aca="true" t="array" ref="AF309:AF309">OFFSET(L310,,AF$137,,)</f>
        <v>17.0499437718184</v>
      </c>
      <c r="AG309" s="89" t="n">
        <f aca="true" t="array" ref="AG309:AG309">OFFSET(M310,,AG$137,,)</f>
        <v>18.46895661514</v>
      </c>
      <c r="AH309" s="89" t="n">
        <f aca="true" t="array" ref="AH309:AH309">OFFSET(N310,,AH$137,,)</f>
        <v>17.3154799492967</v>
      </c>
      <c r="AI309" s="89" t="n">
        <f aca="true" t="array" ref="AI309:AI309">OFFSET(O310,,AI$137,,)</f>
        <v>14.4849592178156</v>
      </c>
      <c r="AJ309" s="89" t="n">
        <f aca="true" t="array" ref="AJ309:AJ309">OFFSET(P310,,AJ$137,,)</f>
        <v>18.8013912535636</v>
      </c>
      <c r="AK309" s="89" t="n">
        <f aca="true" t="array" ref="AK309:AK309">OFFSET(Q310,,AK$137,,)</f>
        <v>13.9459090359365</v>
      </c>
    </row>
    <row r="310" customFormat="false" ht="15" hidden="false" customHeight="false" outlineLevel="0" collapsed="false">
      <c r="J310" s="0" t="n">
        <v>280</v>
      </c>
      <c r="K310" s="0" t="n">
        <v>18.8044472379939</v>
      </c>
      <c r="L310" s="0" t="n">
        <v>280</v>
      </c>
      <c r="M310" s="0" t="n">
        <v>17.0499437718184</v>
      </c>
      <c r="N310" s="0" t="n">
        <v>280</v>
      </c>
      <c r="O310" s="0" t="n">
        <v>18.46895661514</v>
      </c>
      <c r="P310" s="0" t="n">
        <v>280</v>
      </c>
      <c r="Q310" s="0" t="n">
        <v>17.3154799492967</v>
      </c>
      <c r="R310" s="0" t="n">
        <v>280</v>
      </c>
      <c r="S310" s="0" t="n">
        <v>14.4849592178156</v>
      </c>
      <c r="T310" s="0" t="n">
        <v>280</v>
      </c>
      <c r="U310" s="0" t="n">
        <v>18.8013912535636</v>
      </c>
      <c r="V310" s="0" t="n">
        <v>280</v>
      </c>
      <c r="W310" s="0" t="n">
        <v>13.9459090359365</v>
      </c>
    </row>
    <row r="312" customFormat="false" ht="15" hidden="false" customHeight="false" outlineLevel="0" collapsed="false">
      <c r="J312" s="0" t="s">
        <v>77</v>
      </c>
      <c r="AE312" s="0" t="str">
        <f aca="false">AE290</f>
        <v>NaNMC</v>
      </c>
      <c r="AF312" s="0" t="str">
        <f aca="false">AF290</f>
        <v>NaMVP</v>
      </c>
      <c r="AG312" s="0" t="str">
        <f aca="false">AG290</f>
        <v>NaMMO</v>
      </c>
      <c r="AH312" s="0" t="str">
        <f aca="false">AH290</f>
        <v>NaNMMT</v>
      </c>
      <c r="AI312" s="0" t="str">
        <f aca="false">AI290</f>
        <v>NaPBA</v>
      </c>
      <c r="AJ312" s="0" t="str">
        <f aca="false">AJ290</f>
        <v>LiNMC</v>
      </c>
      <c r="AK312" s="0" t="str">
        <f aca="false">AK290</f>
        <v>LiFP</v>
      </c>
    </row>
    <row r="313" customFormat="false" ht="15" hidden="false" customHeight="false" outlineLevel="0" collapsed="false">
      <c r="J313" s="70" t="n">
        <f aca="false" t="array" ref="J313:J313">INDEX(L126:L131,MATCH($L$134,$K$126:$K$131,0))</f>
        <v>0.0225695819035797</v>
      </c>
      <c r="K313" s="0" t="n">
        <v>10</v>
      </c>
      <c r="L313" s="70" t="n">
        <f aca="false" t="array" ref="L313:L313">INDEX(M126:M131,MATCH($L$134,$K$126:$K$131,0))</f>
        <v>0.0449634173180921</v>
      </c>
      <c r="M313" s="0" t="n">
        <v>10</v>
      </c>
      <c r="N313" s="70" t="n">
        <f aca="false" t="array" ref="N313:N313">INDEX(N126:N131,MATCH($L$134,$K$126:$K$131,0))</f>
        <v>0.0138611842919749</v>
      </c>
      <c r="O313" s="0" t="n">
        <v>10</v>
      </c>
      <c r="P313" s="70" t="n">
        <f aca="false" t="array" ref="P313:P313">INDEX(O126:O131,MATCH($L$134,$K$126:$K$131,0))</f>
        <v>0.0138054411317747</v>
      </c>
      <c r="Q313" s="0" t="n">
        <v>10</v>
      </c>
      <c r="R313" s="70" t="n">
        <f aca="false" t="array" ref="R313:R313">INDEX(P126:P131,MATCH($L$134,$K$126:$K$131,0))</f>
        <v>0.0114036295006992</v>
      </c>
      <c r="S313" s="0" t="n">
        <v>10</v>
      </c>
      <c r="T313" s="70" t="n">
        <f aca="false" t="array" ref="T313:T313">INDEX(Q126:Q131,MATCH($L$134,$K$126:$K$131,0))</f>
        <v>0.0157086764878067</v>
      </c>
      <c r="U313" s="0" t="n">
        <v>10</v>
      </c>
      <c r="V313" s="70" t="n">
        <f aca="false" t="array" ref="V313:V313">INDEX(R126:R131,MATCH($L$134,$K$126:$K$131,0))</f>
        <v>0.0129248985973669</v>
      </c>
      <c r="W313" s="0" t="n">
        <v>10</v>
      </c>
      <c r="AD313" s="0" t="n">
        <v>100</v>
      </c>
      <c r="AE313" s="89" t="n">
        <f aca="true" t="array" ref="AE313:AE313">OFFSET(K314,,AE$137,,)</f>
        <v>0.0277905176127695</v>
      </c>
      <c r="AF313" s="89" t="n">
        <f aca="true" t="array" ref="AF313:AF313">OFFSET(L314,,AF$137,,)</f>
        <v>0.0648345882497881</v>
      </c>
      <c r="AG313" s="89" t="n">
        <f aca="true" t="array" ref="AG313:AG313">OFFSET(M314,,AG$137,,)</f>
        <v>0.0170978396458342</v>
      </c>
      <c r="AH313" s="89" t="n">
        <f aca="true" t="array" ref="AH313:AH313">OFFSET(N314,,AH$137,,)</f>
        <v>0.0178429366530256</v>
      </c>
      <c r="AI313" s="89" t="n">
        <f aca="true" t="array" ref="AI313:AI313">OFFSET(O314,,AI$137,,)</f>
        <v>0.0124432416791849</v>
      </c>
      <c r="AJ313" s="89" t="n">
        <f aca="true" t="array" ref="AJ313:AJ313">OFFSET(P314,,AJ$137,,)</f>
        <v>0.0286480532686666</v>
      </c>
      <c r="AK313" s="89" t="n">
        <f aca="true" t="array" ref="AK313:AK313">OFFSET(Q314,,AK$137,,)</f>
        <v>0.0186092933954263</v>
      </c>
    </row>
    <row r="314" customFormat="false" ht="15" hidden="false" customHeight="false" outlineLevel="0" collapsed="false">
      <c r="J314" s="0" t="n">
        <v>100</v>
      </c>
      <c r="K314" s="0" t="n">
        <v>0.0277905176127695</v>
      </c>
      <c r="L314" s="0" t="n">
        <v>100</v>
      </c>
      <c r="M314" s="0" t="n">
        <v>0.0648345882497881</v>
      </c>
      <c r="N314" s="0" t="n">
        <v>100</v>
      </c>
      <c r="O314" s="0" t="n">
        <v>0.0170978396458342</v>
      </c>
      <c r="P314" s="0" t="n">
        <v>100</v>
      </c>
      <c r="Q314" s="0" t="n">
        <v>0.0178429366530256</v>
      </c>
      <c r="R314" s="0" t="n">
        <v>100</v>
      </c>
      <c r="S314" s="0" t="n">
        <v>0.0124432416791849</v>
      </c>
      <c r="T314" s="0" t="n">
        <v>100</v>
      </c>
      <c r="U314" s="0" t="n">
        <v>0.0286480532686666</v>
      </c>
      <c r="V314" s="0" t="n">
        <v>100</v>
      </c>
      <c r="W314" s="0" t="n">
        <v>0.0186092933954263</v>
      </c>
      <c r="AD314" s="0" t="n">
        <v>110</v>
      </c>
      <c r="AE314" s="89" t="n">
        <f aca="true" t="array" ref="AE314:AE314">OFFSET(K315,,AE$137,,)</f>
        <v>0.0260087251025177</v>
      </c>
      <c r="AF314" s="89" t="n">
        <f aca="true" t="array" ref="AF314:AF314">OFFSET(L315,,AF$137,,)</f>
        <v>0.0595850698653987</v>
      </c>
      <c r="AG314" s="89" t="n">
        <f aca="true" t="array" ref="AG314:AG314">OFFSET(M315,,AG$137,,)</f>
        <v>0.0162881087689401</v>
      </c>
      <c r="AH314" s="89" t="n">
        <f aca="true" t="array" ref="AH314:AH314">OFFSET(N315,,AH$137,,)</f>
        <v>0.0169654696845687</v>
      </c>
      <c r="AI314" s="89" t="n">
        <f aca="true" t="array" ref="AI314:AI314">OFFSET(O315,,AI$137,,)</f>
        <v>0.0119565729830322</v>
      </c>
      <c r="AJ314" s="89" t="n">
        <f aca="true" t="array" ref="AJ314:AJ314">OFFSET(P315,,AJ$137,,)</f>
        <v>0.026788302971515</v>
      </c>
      <c r="AK314" s="89" t="n">
        <f aca="true" t="array" ref="AK314:AK314">OFFSET(Q315,,AK$137,,)</f>
        <v>0.0175620745432516</v>
      </c>
    </row>
    <row r="315" customFormat="false" ht="15" hidden="false" customHeight="false" outlineLevel="0" collapsed="false">
      <c r="J315" s="0" t="n">
        <v>110</v>
      </c>
      <c r="K315" s="0" t="n">
        <v>0.0260087251025177</v>
      </c>
      <c r="L315" s="0" t="n">
        <v>110</v>
      </c>
      <c r="M315" s="0" t="n">
        <v>0.0595850698653987</v>
      </c>
      <c r="N315" s="0" t="n">
        <v>110</v>
      </c>
      <c r="O315" s="0" t="n">
        <v>0.0162881087689401</v>
      </c>
      <c r="P315" s="0" t="n">
        <v>110</v>
      </c>
      <c r="Q315" s="0" t="n">
        <v>0.0169654696845687</v>
      </c>
      <c r="R315" s="0" t="n">
        <v>110</v>
      </c>
      <c r="S315" s="0" t="n">
        <v>0.0119565729830322</v>
      </c>
      <c r="T315" s="0" t="n">
        <v>110</v>
      </c>
      <c r="U315" s="0" t="n">
        <v>0.026788302971515</v>
      </c>
      <c r="V315" s="0" t="n">
        <v>110</v>
      </c>
      <c r="W315" s="0" t="n">
        <v>0.0175620745432516</v>
      </c>
      <c r="AD315" s="0" t="n">
        <v>120</v>
      </c>
      <c r="AE315" s="89" t="n">
        <f aca="true" t="array" ref="AE315:AE315">OFFSET(K316,,AE$137,,)</f>
        <v>0.0245238980106412</v>
      </c>
      <c r="AF315" s="89" t="n">
        <f aca="true" t="array" ref="AF315:AF315">OFFSET(L316,,AF$137,,)</f>
        <v>0.055210471211741</v>
      </c>
      <c r="AG315" s="89" t="n">
        <f aca="true" t="array" ref="AG315:AG315">OFFSET(M316,,AG$137,,)</f>
        <v>0.0156133330381951</v>
      </c>
      <c r="AH315" s="89" t="n">
        <f aca="true" t="array" ref="AH315:AH315">OFFSET(N316,,AH$137,,)</f>
        <v>0.0162342472108547</v>
      </c>
      <c r="AI315" s="89" t="n">
        <f aca="true" t="array" ref="AI315:AI315">OFFSET(O316,,AI$137,,)</f>
        <v>0.0115510157362383</v>
      </c>
      <c r="AJ315" s="89" t="n">
        <f aca="true" t="array" ref="AJ315:AJ315">OFFSET(P316,,AJ$137,,)</f>
        <v>0.0252385110572221</v>
      </c>
      <c r="AK315" s="89" t="n">
        <f aca="true" t="array" ref="AK315:AK315">OFFSET(Q316,,AK$137,,)</f>
        <v>0.0166893921664395</v>
      </c>
    </row>
    <row r="316" customFormat="false" ht="15" hidden="false" customHeight="false" outlineLevel="0" collapsed="false">
      <c r="J316" s="0" t="n">
        <v>120</v>
      </c>
      <c r="K316" s="0" t="n">
        <v>0.0245238980106412</v>
      </c>
      <c r="L316" s="0" t="n">
        <v>120</v>
      </c>
      <c r="M316" s="0" t="n">
        <v>0.055210471211741</v>
      </c>
      <c r="N316" s="0" t="n">
        <v>120</v>
      </c>
      <c r="O316" s="0" t="n">
        <v>0.0156133330381951</v>
      </c>
      <c r="P316" s="0" t="n">
        <v>120</v>
      </c>
      <c r="Q316" s="0" t="n">
        <v>0.0162342472108547</v>
      </c>
      <c r="R316" s="0" t="n">
        <v>120</v>
      </c>
      <c r="S316" s="0" t="n">
        <v>0.0115510157362383</v>
      </c>
      <c r="T316" s="0" t="n">
        <v>120</v>
      </c>
      <c r="U316" s="0" t="n">
        <v>0.0252385110572221</v>
      </c>
      <c r="V316" s="0" t="n">
        <v>120</v>
      </c>
      <c r="W316" s="0" t="n">
        <v>0.0166893921664395</v>
      </c>
      <c r="AD316" s="0" t="n">
        <v>130</v>
      </c>
      <c r="AE316" s="89" t="n">
        <f aca="true" t="array" ref="AE316:AE316">OFFSET(K317,,AE$137,,)</f>
        <v>0.0232675058559765</v>
      </c>
      <c r="AF316" s="89" t="n">
        <f aca="true" t="array" ref="AF316:AF316">OFFSET(L317,,AF$137,,)</f>
        <v>0.051508887735569</v>
      </c>
      <c r="AG316" s="89" t="n">
        <f aca="true" t="array" ref="AG316:AG316">OFFSET(M317,,AG$137,,)</f>
        <v>0.015042368958334</v>
      </c>
      <c r="AH316" s="89" t="n">
        <f aca="true" t="array" ref="AH316:AH316">OFFSET(N317,,AH$137,,)</f>
        <v>0.0156155205023274</v>
      </c>
      <c r="AI316" s="90" t="n">
        <f aca="true" t="array" ref="AI316:AI316">OFFSET(O317,,AI$137,,)</f>
        <v>0.0112078519120281</v>
      </c>
      <c r="AJ316" s="90" t="n">
        <f aca="true" t="array" ref="AJ316:AJ316">OFFSET(P317,,AJ$137,,)</f>
        <v>0.023927148668205</v>
      </c>
      <c r="AK316" s="89" t="n">
        <f aca="true" t="array" ref="AK316:AK316">OFFSET(Q317,,AK$137,,)</f>
        <v>0.0159509686168291</v>
      </c>
    </row>
    <row r="317" customFormat="false" ht="15" hidden="false" customHeight="false" outlineLevel="0" collapsed="false">
      <c r="J317" s="0" t="n">
        <v>130</v>
      </c>
      <c r="K317" s="0" t="n">
        <v>0.0232675058559765</v>
      </c>
      <c r="L317" s="0" t="n">
        <v>130</v>
      </c>
      <c r="M317" s="0" t="n">
        <v>0.051508887735569</v>
      </c>
      <c r="N317" s="0" t="n">
        <v>130</v>
      </c>
      <c r="O317" s="0" t="n">
        <v>0.015042368958334</v>
      </c>
      <c r="P317" s="0" t="n">
        <v>130</v>
      </c>
      <c r="Q317" s="0" t="n">
        <v>0.0156155205023274</v>
      </c>
      <c r="R317" s="0" t="n">
        <v>130</v>
      </c>
      <c r="S317" s="0" t="n">
        <v>0.0112078519120281</v>
      </c>
      <c r="T317" s="0" t="n">
        <v>130</v>
      </c>
      <c r="U317" s="0" t="n">
        <v>0.023927148668205</v>
      </c>
      <c r="V317" s="0" t="n">
        <v>130</v>
      </c>
      <c r="W317" s="0" t="n">
        <v>0.0159509686168291</v>
      </c>
      <c r="AD317" s="0" t="n">
        <v>140</v>
      </c>
      <c r="AE317" s="89" t="n">
        <f aca="true" t="array" ref="AE317:AE317">OFFSET(K318,,AE$137,,)</f>
        <v>0.0221905982948353</v>
      </c>
      <c r="AF317" s="89" t="n">
        <f aca="true" t="array" ref="AF317:AF317">OFFSET(L318,,AF$137,,)</f>
        <v>0.0483361018988501</v>
      </c>
      <c r="AG317" s="89" t="n">
        <f aca="true" t="array" ref="AG317:AG317">OFFSET(M318,,AG$137,,)</f>
        <v>0.0145529711755958</v>
      </c>
      <c r="AH317" s="89" t="n">
        <f aca="true" t="array" ref="AH317:AH317">OFFSET(N318,,AH$137,,)</f>
        <v>0.0150851833235897</v>
      </c>
      <c r="AI317" s="89" t="n">
        <f aca="true" t="array" ref="AI317:AI317">OFFSET(O318,,AI$137,,)</f>
        <v>0.0109137114912764</v>
      </c>
      <c r="AJ317" s="89" t="n">
        <f aca="true" t="array" ref="AJ317:AJ317">OFFSET(P318,,AJ$137,,)</f>
        <v>0.0228031237633333</v>
      </c>
      <c r="AK317" s="89" t="n">
        <f aca="true" t="array" ref="AK317:AK317">OFFSET(Q318,,AK$137,,)</f>
        <v>0.0153180341457346</v>
      </c>
    </row>
    <row r="318" customFormat="false" ht="15" hidden="false" customHeight="false" outlineLevel="0" collapsed="false">
      <c r="J318" s="0" t="n">
        <v>140</v>
      </c>
      <c r="K318" s="0" t="n">
        <v>0.0221905982948353</v>
      </c>
      <c r="L318" s="0" t="n">
        <v>140</v>
      </c>
      <c r="M318" s="0" t="n">
        <v>0.0483361018988501</v>
      </c>
      <c r="N318" s="0" t="n">
        <v>140</v>
      </c>
      <c r="O318" s="0" t="n">
        <v>0.0145529711755958</v>
      </c>
      <c r="P318" s="0" t="n">
        <v>140</v>
      </c>
      <c r="Q318" s="0" t="n">
        <v>0.0150851833235897</v>
      </c>
      <c r="R318" s="0" t="n">
        <v>140</v>
      </c>
      <c r="S318" s="0" t="n">
        <v>0.0109137114912764</v>
      </c>
      <c r="T318" s="0" t="n">
        <v>140</v>
      </c>
      <c r="U318" s="0" t="n">
        <v>0.0228031237633333</v>
      </c>
      <c r="V318" s="0" t="n">
        <v>140</v>
      </c>
      <c r="W318" s="0" t="n">
        <v>0.0153180341457346</v>
      </c>
      <c r="AD318" s="0" t="n">
        <v>150</v>
      </c>
      <c r="AE318" s="89" t="n">
        <f aca="true" t="array" ref="AE318:AE318">OFFSET(K319,,AE$137,,)</f>
        <v>0.021257278408513</v>
      </c>
      <c r="AF318" s="89" t="n">
        <f aca="true" t="array" ref="AF318:AF318">OFFSET(L319,,AF$137,,)</f>
        <v>0.0455863541736939</v>
      </c>
      <c r="AG318" s="89" t="n">
        <f aca="true" t="array" ref="AG318:AG318">OFFSET(M319,,AG$137,,)</f>
        <v>0.0141288264305561</v>
      </c>
      <c r="AH318" s="89" t="n">
        <f aca="true" t="array" ref="AH318:AH318">OFFSET(N319,,AH$137,,)</f>
        <v>0.0146255577686837</v>
      </c>
      <c r="AI318" s="89" t="n">
        <f aca="true" t="array" ref="AI318:AI318">OFFSET(O319,,AI$137,,)</f>
        <v>0.0106587897932917</v>
      </c>
      <c r="AJ318" s="89" t="n">
        <f aca="true" t="array" ref="AJ318:AJ318">OFFSET(P319,,AJ$137,,)</f>
        <v>0.0218289688457777</v>
      </c>
      <c r="AK318" s="90" t="n">
        <f aca="true" t="array" ref="AK318:AK318">OFFSET(Q319,,AK$137,,)</f>
        <v>0.0147694909374526</v>
      </c>
    </row>
    <row r="319" customFormat="false" ht="15" hidden="false" customHeight="false" outlineLevel="0" collapsed="false">
      <c r="J319" s="0" t="n">
        <v>150</v>
      </c>
      <c r="K319" s="0" t="n">
        <v>0.021257278408513</v>
      </c>
      <c r="L319" s="0" t="n">
        <v>150</v>
      </c>
      <c r="M319" s="0" t="n">
        <v>0.0455863541736939</v>
      </c>
      <c r="N319" s="0" t="n">
        <v>150</v>
      </c>
      <c r="O319" s="0" t="n">
        <v>0.0141288264305561</v>
      </c>
      <c r="P319" s="0" t="n">
        <v>150</v>
      </c>
      <c r="Q319" s="0" t="n">
        <v>0.0146255577686837</v>
      </c>
      <c r="R319" s="0" t="n">
        <v>150</v>
      </c>
      <c r="S319" s="0" t="n">
        <v>0.0106587897932917</v>
      </c>
      <c r="T319" s="0" t="n">
        <v>150</v>
      </c>
      <c r="U319" s="0" t="n">
        <v>0.0218289688457777</v>
      </c>
      <c r="V319" s="0" t="n">
        <v>150</v>
      </c>
      <c r="W319" s="0" t="n">
        <v>0.0147694909374526</v>
      </c>
      <c r="AD319" s="0" t="n">
        <v>160</v>
      </c>
      <c r="AE319" s="89" t="n">
        <f aca="true" t="array" ref="AE319:AE319">OFFSET(K320,,AE$137,,)</f>
        <v>0.0204406235079809</v>
      </c>
      <c r="AF319" s="89" t="n">
        <f aca="true" t="array" ref="AF319:AF319">OFFSET(L320,,AF$137,,)</f>
        <v>0.0431803249141821</v>
      </c>
      <c r="AG319" s="89" t="n">
        <f aca="true" t="array" ref="AG319:AG319">OFFSET(M320,,AG$137,,)</f>
        <v>0.0137576997786463</v>
      </c>
      <c r="AH319" s="89" t="n">
        <f aca="true" t="array" ref="AH319:AH319">OFFSET(N320,,AH$137,,)</f>
        <v>0.014223385408141</v>
      </c>
      <c r="AI319" s="89" t="n">
        <f aca="true" t="array" ref="AI319:AI319">OFFSET(O320,,AI$137,,)</f>
        <v>0.0104357333075551</v>
      </c>
      <c r="AJ319" s="89" t="n">
        <f aca="true" t="array" ref="AJ319:AJ319">OFFSET(P320,,AJ$137,,)</f>
        <v>0.0209765832929166</v>
      </c>
      <c r="AK319" s="89" t="n">
        <f aca="true" t="array" ref="AK319:AK319">OFFSET(Q320,,AK$137,,)</f>
        <v>0.0142895156302059</v>
      </c>
    </row>
    <row r="320" customFormat="false" ht="15" hidden="false" customHeight="false" outlineLevel="0" collapsed="false">
      <c r="J320" s="0" t="n">
        <v>160</v>
      </c>
      <c r="K320" s="0" t="n">
        <v>0.0204406235079809</v>
      </c>
      <c r="L320" s="0" t="n">
        <v>160</v>
      </c>
      <c r="M320" s="0" t="n">
        <v>0.0431803249141821</v>
      </c>
      <c r="N320" s="0" t="n">
        <v>160</v>
      </c>
      <c r="O320" s="0" t="n">
        <v>0.0137576997786463</v>
      </c>
      <c r="P320" s="0" t="n">
        <v>160</v>
      </c>
      <c r="Q320" s="0" t="n">
        <v>0.014223385408141</v>
      </c>
      <c r="R320" s="0" t="n">
        <v>160</v>
      </c>
      <c r="S320" s="0" t="n">
        <v>0.0104357333075551</v>
      </c>
      <c r="T320" s="0" t="n">
        <v>160</v>
      </c>
      <c r="U320" s="0" t="n">
        <v>0.0209765832929166</v>
      </c>
      <c r="V320" s="0" t="n">
        <v>160</v>
      </c>
      <c r="W320" s="0" t="n">
        <v>0.0142895156302059</v>
      </c>
      <c r="AD320" s="0" t="n">
        <v>170</v>
      </c>
      <c r="AE320" s="89" t="n">
        <f aca="true" t="array" ref="AE320:AE320">OFFSET(K321,,AE$137,,)</f>
        <v>0.0197200456545703</v>
      </c>
      <c r="AF320" s="89" t="n">
        <f aca="true" t="array" ref="AF320:AF320">OFFSET(L321,,AF$137,,)</f>
        <v>0.0410573579204952</v>
      </c>
      <c r="AG320" s="89" t="n">
        <f aca="true" t="array" ref="AG320:AG320">OFFSET(M321,,AG$137,,)</f>
        <v>0.0134302350857848</v>
      </c>
      <c r="AH320" s="89" t="n">
        <f aca="true" t="array" ref="AH320:AH320">OFFSET(N321,,AH$137,,)</f>
        <v>0.0138685274429562</v>
      </c>
      <c r="AI320" s="89" t="n">
        <f aca="true" t="array" ref="AI320:AI320">OFFSET(O321,,AI$137,,)</f>
        <v>0.0102389187613168</v>
      </c>
      <c r="AJ320" s="89" t="n">
        <f aca="true" t="array" ref="AJ320:AJ320">OFFSET(P321,,AJ$137,,)</f>
        <v>0.0202244783933333</v>
      </c>
      <c r="AK320" s="89" t="n">
        <f aca="true" t="array" ref="AK320:AK320">OFFSET(Q321,,AK$137,,)</f>
        <v>0.0138660080061647</v>
      </c>
    </row>
    <row r="321" customFormat="false" ht="15" hidden="false" customHeight="false" outlineLevel="0" collapsed="false">
      <c r="J321" s="0" t="n">
        <v>170</v>
      </c>
      <c r="K321" s="0" t="n">
        <v>0.0197200456545703</v>
      </c>
      <c r="L321" s="0" t="n">
        <v>170</v>
      </c>
      <c r="M321" s="0" t="n">
        <v>0.0410573579204952</v>
      </c>
      <c r="N321" s="0" t="n">
        <v>170</v>
      </c>
      <c r="O321" s="0" t="n">
        <v>0.0134302350857848</v>
      </c>
      <c r="P321" s="0" t="n">
        <v>170</v>
      </c>
      <c r="Q321" s="0" t="n">
        <v>0.0138685274429562</v>
      </c>
      <c r="R321" s="0" t="n">
        <v>170</v>
      </c>
      <c r="S321" s="0" t="n">
        <v>0.0102389187613168</v>
      </c>
      <c r="T321" s="0" t="n">
        <v>170</v>
      </c>
      <c r="U321" s="0" t="n">
        <v>0.0202244783933333</v>
      </c>
      <c r="V321" s="0" t="n">
        <v>170</v>
      </c>
      <c r="W321" s="0" t="n">
        <v>0.0138660080061647</v>
      </c>
      <c r="AD321" s="0" t="n">
        <v>180</v>
      </c>
      <c r="AE321" s="89" t="n">
        <f aca="true" t="array" ref="AE321:AE321">OFFSET(K322,,AE$137,,)</f>
        <v>0.0190795320070941</v>
      </c>
      <c r="AF321" s="89" t="n">
        <f aca="true" t="array" ref="AF321:AF321">OFFSET(L322,,AF$137,,)</f>
        <v>0.0391702761483291</v>
      </c>
      <c r="AG321" s="89" t="n">
        <f aca="true" t="array" ref="AG321:AG321">OFFSET(M322,,AG$137,,)</f>
        <v>0.0131391553587968</v>
      </c>
      <c r="AH321" s="89" t="n">
        <f aca="true" t="array" ref="AH321:AH321">OFFSET(N322,,AH$137,,)</f>
        <v>0.0135530981405698</v>
      </c>
      <c r="AI321" s="89" t="n">
        <f aca="true" t="array" ref="AI321:AI321">OFFSET(O322,,AI$137,,)</f>
        <v>0.010063972497994</v>
      </c>
      <c r="AJ321" s="89" t="n">
        <f aca="true" t="array" ref="AJ321:AJ321">OFFSET(P322,,AJ$137,,)</f>
        <v>0.0195559407048147</v>
      </c>
      <c r="AK321" s="89" t="n">
        <f aca="true" t="array" ref="AK321:AK321">OFFSET(Q322,,AK$137,,)</f>
        <v>0.0134895567847948</v>
      </c>
    </row>
    <row r="322" customFormat="false" ht="15" hidden="false" customHeight="false" outlineLevel="0" collapsed="false">
      <c r="J322" s="0" t="n">
        <v>180</v>
      </c>
      <c r="K322" s="0" t="n">
        <v>0.0190795320070941</v>
      </c>
      <c r="L322" s="0" t="n">
        <v>180</v>
      </c>
      <c r="M322" s="0" t="n">
        <v>0.0391702761483291</v>
      </c>
      <c r="N322" s="0" t="n">
        <v>180</v>
      </c>
      <c r="O322" s="0" t="n">
        <v>0.0131391553587968</v>
      </c>
      <c r="P322" s="0" t="n">
        <v>180</v>
      </c>
      <c r="Q322" s="0" t="n">
        <v>0.0135530981405698</v>
      </c>
      <c r="R322" s="0" t="n">
        <v>180</v>
      </c>
      <c r="S322" s="0" t="n">
        <v>0.010063972497994</v>
      </c>
      <c r="T322" s="0" t="n">
        <v>180</v>
      </c>
      <c r="U322" s="0" t="n">
        <v>0.0195559407048147</v>
      </c>
      <c r="V322" s="0" t="n">
        <v>180</v>
      </c>
      <c r="W322" s="0" t="n">
        <v>0.0134895567847948</v>
      </c>
      <c r="AD322" s="0" t="n">
        <v>190</v>
      </c>
      <c r="AE322" s="89" t="n">
        <f aca="true" t="array" ref="AE322:AE322">OFFSET(K323,,AE$137,,)</f>
        <v>0.018506440848826</v>
      </c>
      <c r="AF322" s="89" t="n">
        <f aca="true" t="array" ref="AF322:AF322">OFFSET(L323,,AF$137,,)</f>
        <v>0.0374818345627068</v>
      </c>
      <c r="AG322" s="89" t="n">
        <f aca="true" t="array" ref="AG322:AG322">OFFSET(M323,,AG$137,,)</f>
        <v>0.0128787156030706</v>
      </c>
      <c r="AH322" s="89" t="n">
        <f aca="true" t="array" ref="AH322:AH322">OFFSET(N323,,AH$137,,)</f>
        <v>0.0132708719226451</v>
      </c>
      <c r="AI322" s="89" t="n">
        <f aca="true" t="array" ref="AI322:AI322">OFFSET(O323,,AI$137,,)</f>
        <v>0.00990744163081036</v>
      </c>
      <c r="AJ322" s="89" t="n">
        <f aca="true" t="array" ref="AJ322:AJ322">OFFSET(P323,,AJ$137,,)</f>
        <v>0.0189577754045613</v>
      </c>
      <c r="AK322" s="89" t="n">
        <f aca="true" t="array" ref="AK322:AK322">OFFSET(Q323,,AK$137,,)</f>
        <v>0.0131527320077795</v>
      </c>
    </row>
    <row r="323" customFormat="false" ht="15" hidden="false" customHeight="false" outlineLevel="0" collapsed="false">
      <c r="J323" s="0" t="n">
        <v>190</v>
      </c>
      <c r="K323" s="0" t="n">
        <v>0.018506440848826</v>
      </c>
      <c r="L323" s="0" t="n">
        <v>190</v>
      </c>
      <c r="M323" s="0" t="n">
        <v>0.0374818345627068</v>
      </c>
      <c r="N323" s="0" t="n">
        <v>190</v>
      </c>
      <c r="O323" s="0" t="n">
        <v>0.0128787156030706</v>
      </c>
      <c r="P323" s="0" t="n">
        <v>190</v>
      </c>
      <c r="Q323" s="0" t="n">
        <v>0.0132708719226451</v>
      </c>
      <c r="R323" s="0" t="n">
        <v>190</v>
      </c>
      <c r="S323" s="0" t="n">
        <v>0.00990744163081036</v>
      </c>
      <c r="T323" s="0" t="n">
        <v>190</v>
      </c>
      <c r="U323" s="0" t="n">
        <v>0.0189577754045613</v>
      </c>
      <c r="V323" s="0" t="n">
        <v>190</v>
      </c>
      <c r="W323" s="0" t="n">
        <v>0.0131527320077795</v>
      </c>
      <c r="AD323" s="0" t="n">
        <v>200</v>
      </c>
      <c r="AE323" s="89" t="n">
        <f aca="true" t="array" ref="AE323:AE323">OFFSET(K324,,AE$137,,)</f>
        <v>0.0179906588063847</v>
      </c>
      <c r="AF323" s="89" t="n">
        <f aca="true" t="array" ref="AF323:AF323">OFFSET(L324,,AF$137,,)</f>
        <v>0.0359622371356467</v>
      </c>
      <c r="AG323" s="89" t="n">
        <f aca="true" t="array" ref="AG323:AG323">OFFSET(M324,,AG$137,,)</f>
        <v>0.0126443198229171</v>
      </c>
      <c r="AH323" s="89" t="n">
        <f aca="true" t="array" ref="AH323:AH323">OFFSET(N324,,AH$137,,)</f>
        <v>0.0130168683265128</v>
      </c>
      <c r="AI323" s="89" t="n">
        <f aca="true" t="array" ref="AI323:AI323">OFFSET(O324,,AI$137,,)</f>
        <v>0.00976656385034511</v>
      </c>
      <c r="AJ323" s="89" t="n">
        <f aca="true" t="array" ref="AJ323:AJ323">OFFSET(P324,,AJ$137,,)</f>
        <v>0.0184194266343333</v>
      </c>
      <c r="AK323" s="89" t="n">
        <f aca="true" t="array" ref="AK323:AK323">OFFSET(Q324,,AK$137,,)</f>
        <v>0.0128495897084658</v>
      </c>
    </row>
    <row r="324" customFormat="false" ht="15" hidden="false" customHeight="false" outlineLevel="0" collapsed="false">
      <c r="J324" s="0" t="n">
        <v>200</v>
      </c>
      <c r="K324" s="0" t="n">
        <v>0.0179906588063847</v>
      </c>
      <c r="L324" s="0" t="n">
        <v>200</v>
      </c>
      <c r="M324" s="0" t="n">
        <v>0.0359622371356467</v>
      </c>
      <c r="N324" s="0" t="n">
        <v>200</v>
      </c>
      <c r="O324" s="0" t="n">
        <v>0.0126443198229171</v>
      </c>
      <c r="P324" s="0" t="n">
        <v>200</v>
      </c>
      <c r="Q324" s="0" t="n">
        <v>0.0130168683265128</v>
      </c>
      <c r="R324" s="0" t="n">
        <v>200</v>
      </c>
      <c r="S324" s="0" t="n">
        <v>0.00976656385034511</v>
      </c>
      <c r="T324" s="0" t="n">
        <v>200</v>
      </c>
      <c r="U324" s="0" t="n">
        <v>0.0184194266343333</v>
      </c>
      <c r="V324" s="0" t="n">
        <v>200</v>
      </c>
      <c r="W324" s="0" t="n">
        <v>0.0128495897084658</v>
      </c>
      <c r="AD324" s="0" t="n">
        <v>210</v>
      </c>
      <c r="AE324" s="89" t="n">
        <f aca="true" t="array" ref="AE324:AE324">OFFSET(K325,,AE$137,,)</f>
        <v>0.0175239988632235</v>
      </c>
      <c r="AF324" s="89" t="n">
        <f aca="true" t="array" ref="AF324:AF324">OFFSET(L325,,AF$137,,)</f>
        <v>0.0345873632730686</v>
      </c>
      <c r="AG324" s="89" t="n">
        <f aca="true" t="array" ref="AG324:AG324">OFFSET(M325,,AG$137,,)</f>
        <v>0.0124322474503972</v>
      </c>
      <c r="AH324" s="89" t="n">
        <f aca="true" t="array" ref="AH324:AH324">OFFSET(N325,,AH$137,,)</f>
        <v>0.0127870555490598</v>
      </c>
      <c r="AI324" s="89" t="n">
        <f aca="true" t="array" ref="AI324:AI324">OFFSET(O325,,AI$137,,)</f>
        <v>0.00963910300135274</v>
      </c>
      <c r="AJ324" s="89" t="n">
        <f aca="true" t="array" ref="AJ324:AJ324">OFFSET(P325,,AJ$137,,)</f>
        <v>0.0179323491755555</v>
      </c>
      <c r="AK324" s="89" t="n">
        <f aca="true" t="array" ref="AK324:AK324">OFFSET(Q325,,AK$137,,)</f>
        <v>0.0125753181043248</v>
      </c>
    </row>
    <row r="325" customFormat="false" ht="15" hidden="false" customHeight="false" outlineLevel="0" collapsed="false">
      <c r="J325" s="0" t="n">
        <v>210</v>
      </c>
      <c r="K325" s="0" t="n">
        <v>0.0175239988632235</v>
      </c>
      <c r="L325" s="0" t="n">
        <v>210</v>
      </c>
      <c r="M325" s="0" t="n">
        <v>0.0345873632730686</v>
      </c>
      <c r="N325" s="0" t="n">
        <v>210</v>
      </c>
      <c r="O325" s="0" t="n">
        <v>0.0124322474503972</v>
      </c>
      <c r="P325" s="0" t="n">
        <v>210</v>
      </c>
      <c r="Q325" s="0" t="n">
        <v>0.0127870555490598</v>
      </c>
      <c r="R325" s="0" t="n">
        <v>210</v>
      </c>
      <c r="S325" s="0" t="n">
        <v>0.00963910300135274</v>
      </c>
      <c r="T325" s="0" t="n">
        <v>210</v>
      </c>
      <c r="U325" s="0" t="n">
        <v>0.0179323491755555</v>
      </c>
      <c r="V325" s="0" t="n">
        <v>210</v>
      </c>
      <c r="W325" s="0" t="n">
        <v>0.0125753181043248</v>
      </c>
      <c r="AD325" s="0" t="n">
        <v>220</v>
      </c>
      <c r="AE325" s="89" t="n">
        <f aca="true" t="array" ref="AE325:AE325">OFFSET(K326,,AE$137,,)</f>
        <v>0.0170997625512588</v>
      </c>
      <c r="AF325" s="89" t="n">
        <f aca="true" t="array" ref="AF325:AF325">OFFSET(L326,,AF$137,,)</f>
        <v>0.0333374779434521</v>
      </c>
      <c r="AG325" s="89" t="n">
        <f aca="true" t="array" ref="AG325:AG325">OFFSET(M326,,AG$137,,)</f>
        <v>0.0122394543844701</v>
      </c>
      <c r="AH325" s="89" t="n">
        <f aca="true" t="array" ref="AH325:AH325">OFFSET(N326,,AH$137,,)</f>
        <v>0.0125781348422844</v>
      </c>
      <c r="AI325" s="89" t="n">
        <f aca="true" t="array" ref="AI325:AI325">OFFSET(O326,,AI$137,,)</f>
        <v>0.00952322950226878</v>
      </c>
      <c r="AJ325" s="89" t="n">
        <f aca="true" t="array" ref="AJ325:AJ325">OFFSET(P326,,AJ$137,,)</f>
        <v>0.0174895514857575</v>
      </c>
      <c r="AK325" s="89" t="n">
        <f aca="true" t="array" ref="AK325:AK325">OFFSET(Q326,,AK$137,,)</f>
        <v>0.0123259802823785</v>
      </c>
    </row>
    <row r="326" customFormat="false" ht="15" hidden="false" customHeight="false" outlineLevel="0" collapsed="false">
      <c r="J326" s="0" t="n">
        <v>220</v>
      </c>
      <c r="K326" s="0" t="n">
        <v>0.0170997625512588</v>
      </c>
      <c r="L326" s="0" t="n">
        <v>220</v>
      </c>
      <c r="M326" s="0" t="n">
        <v>0.0333374779434521</v>
      </c>
      <c r="N326" s="0" t="n">
        <v>220</v>
      </c>
      <c r="O326" s="0" t="n">
        <v>0.0122394543844701</v>
      </c>
      <c r="P326" s="0" t="n">
        <v>220</v>
      </c>
      <c r="Q326" s="0" t="n">
        <v>0.0125781348422844</v>
      </c>
      <c r="R326" s="0" t="n">
        <v>220</v>
      </c>
      <c r="S326" s="0" t="n">
        <v>0.00952322950226878</v>
      </c>
      <c r="T326" s="0" t="n">
        <v>220</v>
      </c>
      <c r="U326" s="0" t="n">
        <v>0.0174895514857575</v>
      </c>
      <c r="V326" s="0" t="n">
        <v>220</v>
      </c>
      <c r="W326" s="0" t="n">
        <v>0.0123259802823785</v>
      </c>
      <c r="AD326" s="0" t="n">
        <v>230</v>
      </c>
      <c r="AE326" s="89" t="n">
        <f aca="true" t="array" ref="AE326:AE326">OFFSET(K327,,AE$137,,)</f>
        <v>0.016712416353378</v>
      </c>
      <c r="AF326" s="89" t="n">
        <f aca="true" t="array" ref="AF326:AF326">OFFSET(L327,,AF$137,,)</f>
        <v>0.0321962782946718</v>
      </c>
      <c r="AG326" s="89" t="n">
        <f aca="true" t="array" ref="AG326:AG326">OFFSET(M327,,AG$137,,)</f>
        <v>0.0120634259329714</v>
      </c>
      <c r="AH326" s="89" t="n">
        <f aca="true" t="array" ref="AH326:AH326">OFFSET(N327,,AH$137,,)</f>
        <v>0.0123873811534894</v>
      </c>
      <c r="AI326" s="89" t="n">
        <f aca="true" t="array" ref="AI326:AI326">OFFSET(O327,,AI$137,,)</f>
        <v>0.00941743195962689</v>
      </c>
      <c r="AJ326" s="89" t="n">
        <f aca="true" t="array" ref="AJ326:AJ326">OFFSET(P327,,AJ$137,,)</f>
        <v>0.0170852579428985</v>
      </c>
      <c r="AK326" s="89" t="n">
        <f aca="true" t="array" ref="AK326:AK326">OFFSET(Q327,,AK$137,,)</f>
        <v>0.0120983240101666</v>
      </c>
    </row>
    <row r="327" customFormat="false" ht="15" hidden="false" customHeight="false" outlineLevel="0" collapsed="false">
      <c r="J327" s="0" t="n">
        <v>230</v>
      </c>
      <c r="K327" s="0" t="n">
        <v>0.016712416353378</v>
      </c>
      <c r="L327" s="0" t="n">
        <v>230</v>
      </c>
      <c r="M327" s="0" t="n">
        <v>0.0321962782946718</v>
      </c>
      <c r="N327" s="0" t="n">
        <v>230</v>
      </c>
      <c r="O327" s="0" t="n">
        <v>0.0120634259329714</v>
      </c>
      <c r="P327" s="0" t="n">
        <v>230</v>
      </c>
      <c r="Q327" s="0" t="n">
        <v>0.0123873811534894</v>
      </c>
      <c r="R327" s="0" t="n">
        <v>230</v>
      </c>
      <c r="S327" s="0" t="n">
        <v>0.00941743195962689</v>
      </c>
      <c r="T327" s="0" t="n">
        <v>230</v>
      </c>
      <c r="U327" s="0" t="n">
        <v>0.0170852579428985</v>
      </c>
      <c r="V327" s="0" t="n">
        <v>230</v>
      </c>
      <c r="W327" s="0" t="n">
        <v>0.0120983240101666</v>
      </c>
      <c r="AD327" s="0" t="n">
        <v>240</v>
      </c>
      <c r="AE327" s="89" t="n">
        <f aca="true" t="array" ref="AE327:AE327">OFFSET(K328,,AE$137,,)</f>
        <v>0.0163573490053206</v>
      </c>
      <c r="AF327" s="89" t="n">
        <f aca="true" t="array" ref="AF327:AF327">OFFSET(L328,,AF$137,,)</f>
        <v>0.0311501786166232</v>
      </c>
      <c r="AG327" s="89" t="n">
        <f aca="true" t="array" ref="AG327:AG327">OFFSET(M328,,AG$137,,)</f>
        <v>0.0119020665190976</v>
      </c>
      <c r="AH327" s="89" t="n">
        <f aca="true" t="array" ref="AH327:AH327">OFFSET(N328,,AH$137,,)</f>
        <v>0.0122125236054273</v>
      </c>
      <c r="AI327" s="89" t="n">
        <f aca="true" t="array" ref="AI327:AI327">OFFSET(O328,,AI$137,,)</f>
        <v>0.00932045087887182</v>
      </c>
      <c r="AJ327" s="89" t="n">
        <f aca="true" t="array" ref="AJ327:AJ327">OFFSET(P328,,AJ$137,,)</f>
        <v>0.0167146555286111</v>
      </c>
      <c r="AK327" s="89" t="n">
        <f aca="true" t="array" ref="AK327:AK327">OFFSET(Q328,,AK$137,,)</f>
        <v>0.0118896390939724</v>
      </c>
    </row>
    <row r="328" customFormat="false" ht="15" hidden="false" customHeight="false" outlineLevel="0" collapsed="false">
      <c r="J328" s="0" t="n">
        <v>240</v>
      </c>
      <c r="K328" s="0" t="n">
        <v>0.0163573490053206</v>
      </c>
      <c r="L328" s="0" t="n">
        <v>240</v>
      </c>
      <c r="M328" s="0" t="n">
        <v>0.0311501786166232</v>
      </c>
      <c r="N328" s="0" t="n">
        <v>240</v>
      </c>
      <c r="O328" s="0" t="n">
        <v>0.0119020665190976</v>
      </c>
      <c r="P328" s="0" t="n">
        <v>240</v>
      </c>
      <c r="Q328" s="0" t="n">
        <v>0.0122125236054273</v>
      </c>
      <c r="R328" s="0" t="n">
        <v>240</v>
      </c>
      <c r="S328" s="0" t="n">
        <v>0.00932045087887182</v>
      </c>
      <c r="T328" s="0" t="n">
        <v>240</v>
      </c>
      <c r="U328" s="0" t="n">
        <v>0.0167146555286111</v>
      </c>
      <c r="V328" s="0" t="n">
        <v>240</v>
      </c>
      <c r="W328" s="0" t="n">
        <v>0.0118896390939724</v>
      </c>
      <c r="AD328" s="0" t="n">
        <v>250</v>
      </c>
      <c r="AE328" s="89" t="n">
        <f aca="true" t="array" ref="AE328:AE328">OFFSET(K329,,AE$137,,)</f>
        <v>0.0160306870451078</v>
      </c>
      <c r="AF328" s="89" t="n">
        <f aca="true" t="array" ref="AF328:AF328">OFFSET(L329,,AF$137,,)</f>
        <v>0.0301877669128185</v>
      </c>
      <c r="AG328" s="89" t="n">
        <f aca="true" t="array" ref="AG328:AG328">OFFSET(M329,,AG$137,,)</f>
        <v>0.0117536158583337</v>
      </c>
      <c r="AH328" s="89" t="n">
        <f aca="true" t="array" ref="AH328:AH328">OFFSET(N329,,AH$137,,)</f>
        <v>0.0120516546612102</v>
      </c>
      <c r="AI328" s="89" t="n">
        <f aca="true" t="array" ref="AI328:AI328">OFFSET(O329,,AI$137,,)</f>
        <v>0.00923122828457717</v>
      </c>
      <c r="AJ328" s="89" t="n">
        <f aca="true" t="array" ref="AJ328:AJ328">OFFSET(P329,,AJ$137,,)</f>
        <v>0.0163737013074666</v>
      </c>
      <c r="AK328" s="89" t="n">
        <f aca="true" t="array" ref="AK328:AK328">OFFSET(Q329,,AK$137,,)</f>
        <v>0.0116976489710737</v>
      </c>
    </row>
    <row r="329" customFormat="false" ht="15" hidden="false" customHeight="false" outlineLevel="0" collapsed="false">
      <c r="J329" s="0" t="n">
        <v>250</v>
      </c>
      <c r="K329" s="0" t="n">
        <v>0.0160306870451078</v>
      </c>
      <c r="L329" s="0" t="n">
        <v>250</v>
      </c>
      <c r="M329" s="0" t="n">
        <v>0.0301877669128185</v>
      </c>
      <c r="N329" s="0" t="n">
        <v>250</v>
      </c>
      <c r="O329" s="0" t="n">
        <v>0.0117536158583337</v>
      </c>
      <c r="P329" s="0" t="n">
        <v>250</v>
      </c>
      <c r="Q329" s="0" t="n">
        <v>0.0120516546612102</v>
      </c>
      <c r="R329" s="0" t="n">
        <v>250</v>
      </c>
      <c r="S329" s="0" t="n">
        <v>0.00923122828457717</v>
      </c>
      <c r="T329" s="0" t="n">
        <v>250</v>
      </c>
      <c r="U329" s="0" t="n">
        <v>0.0163737013074666</v>
      </c>
      <c r="V329" s="0" t="n">
        <v>250</v>
      </c>
      <c r="W329" s="0" t="n">
        <v>0.0116976489710737</v>
      </c>
      <c r="AD329" s="0" t="n">
        <v>260</v>
      </c>
      <c r="AE329" s="89" t="n">
        <f aca="true" t="array" ref="AE329:AE329">OFFSET(K330,,AE$137,,)</f>
        <v>0.0157291529279883</v>
      </c>
      <c r="AF329" s="89" t="n">
        <f aca="true" t="array" ref="AF329:AF329">OFFSET(L330,,AF$137,,)</f>
        <v>0.0292993868785372</v>
      </c>
      <c r="AG329" s="89" t="n">
        <f aca="true" t="array" ref="AG329:AG329">OFFSET(M330,,AG$137,,)</f>
        <v>0.011616584479167</v>
      </c>
      <c r="AH329" s="89" t="n">
        <f aca="true" t="array" ref="AH329:AH329">OFFSET(N330,,AH$137,,)</f>
        <v>0.0119031602511637</v>
      </c>
      <c r="AI329" s="89" t="n">
        <f aca="true" t="array" ref="AI329:AI329">OFFSET(O330,,AI$137,,)</f>
        <v>0.00914886896676671</v>
      </c>
      <c r="AJ329" s="89" t="n">
        <f aca="true" t="array" ref="AJ329:AJ329">OFFSET(P330,,AJ$137,,)</f>
        <v>0.0160589743341025</v>
      </c>
      <c r="AK329" s="89" t="n">
        <f aca="true" t="array" ref="AK329:AK329">OFFSET(Q330,,AK$137,,)</f>
        <v>0.0115204273191673</v>
      </c>
    </row>
    <row r="330" customFormat="false" ht="15" hidden="false" customHeight="false" outlineLevel="0" collapsed="false">
      <c r="J330" s="0" t="n">
        <v>260</v>
      </c>
      <c r="K330" s="0" t="n">
        <v>0.0157291529279883</v>
      </c>
      <c r="L330" s="0" t="n">
        <v>260</v>
      </c>
      <c r="M330" s="0" t="n">
        <v>0.0292993868785372</v>
      </c>
      <c r="N330" s="0" t="n">
        <v>260</v>
      </c>
      <c r="O330" s="0" t="n">
        <v>0.011616584479167</v>
      </c>
      <c r="P330" s="0" t="n">
        <v>260</v>
      </c>
      <c r="Q330" s="0" t="n">
        <v>0.0119031602511637</v>
      </c>
      <c r="R330" s="0" t="n">
        <v>260</v>
      </c>
      <c r="S330" s="0" t="n">
        <v>0.00914886896676671</v>
      </c>
      <c r="T330" s="0" t="n">
        <v>260</v>
      </c>
      <c r="U330" s="0" t="n">
        <v>0.0160589743341025</v>
      </c>
      <c r="V330" s="0" t="n">
        <v>260</v>
      </c>
      <c r="W330" s="0" t="n">
        <v>0.0115204273191673</v>
      </c>
      <c r="AD330" s="0" t="n">
        <v>270</v>
      </c>
      <c r="AE330" s="89" t="n">
        <f aca="true" t="array" ref="AE330:AE330">OFFSET(K331,,AE$137,,)</f>
        <v>0.0154499546713961</v>
      </c>
      <c r="AF330" s="89" t="n">
        <f aca="true" t="array" ref="AF330:AF330">OFFSET(L331,,AF$137,,)</f>
        <v>0.0284768127727212</v>
      </c>
      <c r="AG330" s="89" t="n">
        <f aca="true" t="array" ref="AG330:AG330">OFFSET(M331,,AG$137,,)</f>
        <v>0.0114897035725312</v>
      </c>
      <c r="AH330" s="89" t="n">
        <f aca="true" t="array" ref="AH330:AH330">OFFSET(N331,,AH$137,,)</f>
        <v>0.0117656654270465</v>
      </c>
      <c r="AI330" s="89" t="n">
        <f aca="true" t="array" ref="AI330:AI330">OFFSET(O331,,AI$137,,)</f>
        <v>0.00907261033916444</v>
      </c>
      <c r="AJ330" s="89" t="n">
        <f aca="true" t="array" ref="AJ330:AJ330">OFFSET(P331,,AJ$137,,)</f>
        <v>0.0157675604698765</v>
      </c>
      <c r="AK330" s="89" t="n">
        <f aca="true" t="array" ref="AK330:AK330">OFFSET(Q331,,AK$137,,)</f>
        <v>0.0113563331970316</v>
      </c>
    </row>
    <row r="331" customFormat="false" ht="15" hidden="false" customHeight="false" outlineLevel="0" collapsed="false">
      <c r="J331" s="0" t="n">
        <v>270</v>
      </c>
      <c r="K331" s="0" t="n">
        <v>0.0154499546713961</v>
      </c>
      <c r="L331" s="0" t="n">
        <v>270</v>
      </c>
      <c r="M331" s="0" t="n">
        <v>0.0284768127727212</v>
      </c>
      <c r="N331" s="0" t="n">
        <v>270</v>
      </c>
      <c r="O331" s="0" t="n">
        <v>0.0114897035725312</v>
      </c>
      <c r="P331" s="0" t="n">
        <v>270</v>
      </c>
      <c r="Q331" s="0" t="n">
        <v>0.0117656654270465</v>
      </c>
      <c r="R331" s="0" t="n">
        <v>270</v>
      </c>
      <c r="S331" s="0" t="n">
        <v>0.00907261033916444</v>
      </c>
      <c r="T331" s="0" t="n">
        <v>270</v>
      </c>
      <c r="U331" s="0" t="n">
        <v>0.0157675604698765</v>
      </c>
      <c r="V331" s="0" t="n">
        <v>270</v>
      </c>
      <c r="W331" s="0" t="n">
        <v>0.0113563331970316</v>
      </c>
      <c r="AD331" s="0" t="n">
        <v>280</v>
      </c>
      <c r="AE331" s="89" t="n">
        <f aca="true" t="array" ref="AE331:AE331">OFFSET(K332,,AE$137,,)</f>
        <v>0.0151906991474177</v>
      </c>
      <c r="AF331" s="89" t="n">
        <f aca="true" t="array" ref="AF331:AF331">OFFSET(L332,,AF$137,,)</f>
        <v>0.0277129939601778</v>
      </c>
      <c r="AG331" s="89" t="n">
        <f aca="true" t="array" ref="AG331:AG331">OFFSET(M332,,AG$137,,)</f>
        <v>0.0113718855877979</v>
      </c>
      <c r="AH331" s="89" t="n">
        <f aca="true" t="array" ref="AH331:AH331">OFFSET(N332,,AH$137,,)</f>
        <v>0.0116379916617949</v>
      </c>
      <c r="AI331" s="89" t="n">
        <f aca="true" t="array" ref="AI331:AI331">OFFSET(O332,,AI$137,,)</f>
        <v>0.0090017987563909</v>
      </c>
      <c r="AJ331" s="89" t="n">
        <f aca="true" t="array" ref="AJ331:AJ331">OFFSET(P332,,AJ$137,,)</f>
        <v>0.0154969618816666</v>
      </c>
      <c r="AK331" s="89" t="n">
        <f aca="true" t="array" ref="AK331:AK331">OFFSET(Q332,,AK$137,,)</f>
        <v>0.01120396008362</v>
      </c>
    </row>
    <row r="332" customFormat="false" ht="15" hidden="false" customHeight="false" outlineLevel="0" collapsed="false">
      <c r="J332" s="0" t="n">
        <v>280</v>
      </c>
      <c r="K332" s="0" t="n">
        <v>0.0151906991474177</v>
      </c>
      <c r="L332" s="0" t="n">
        <v>280</v>
      </c>
      <c r="M332" s="0" t="n">
        <v>0.0277129939601778</v>
      </c>
      <c r="N332" s="0" t="n">
        <v>280</v>
      </c>
      <c r="O332" s="0" t="n">
        <v>0.0113718855877979</v>
      </c>
      <c r="P332" s="0" t="n">
        <v>280</v>
      </c>
      <c r="Q332" s="0" t="n">
        <v>0.0116379916617949</v>
      </c>
      <c r="R332" s="0" t="n">
        <v>280</v>
      </c>
      <c r="S332" s="0" t="n">
        <v>0.0090017987563909</v>
      </c>
      <c r="T332" s="0" t="n">
        <v>280</v>
      </c>
      <c r="U332" s="0" t="n">
        <v>0.0154969618816666</v>
      </c>
      <c r="V332" s="0" t="n">
        <v>280</v>
      </c>
      <c r="W332" s="0" t="n">
        <v>0.01120396008362</v>
      </c>
    </row>
    <row r="334" customFormat="false" ht="15" hidden="false" customHeight="false" outlineLevel="0" collapsed="false">
      <c r="J334" s="0" t="s">
        <v>80</v>
      </c>
      <c r="AE334" s="0" t="str">
        <f aca="false">AE312</f>
        <v>NaNMC</v>
      </c>
      <c r="AF334" s="0" t="str">
        <f aca="false">AF312</f>
        <v>NaMVP</v>
      </c>
      <c r="AG334" s="0" t="str">
        <f aca="false">AG312</f>
        <v>NaMMO</v>
      </c>
      <c r="AH334" s="0" t="str">
        <f aca="false">AH312</f>
        <v>NaNMMT</v>
      </c>
      <c r="AI334" s="0" t="str">
        <f aca="false">AI312</f>
        <v>NaPBA</v>
      </c>
      <c r="AJ334" s="0" t="str">
        <f aca="false">AJ312</f>
        <v>LiNMC</v>
      </c>
      <c r="AK334" s="0" t="str">
        <f aca="false">AK312</f>
        <v>LiFP</v>
      </c>
    </row>
    <row r="335" customFormat="false" ht="15" hidden="false" customHeight="false" outlineLevel="0" collapsed="false">
      <c r="J335" s="70" t="n">
        <f aca="false" t="array" ref="J335:J335">INDEX(L126:L131,MATCH($L$135,$K$126:$K$131,0))</f>
        <v>0.00439461814866389</v>
      </c>
      <c r="K335" s="0" t="n">
        <v>10</v>
      </c>
      <c r="L335" s="70" t="n">
        <f aca="false" t="array" ref="L335:L335">INDEX(M126:M131,MATCH($L$135,$K$126:$K$131,0))</f>
        <v>0.00196094290415379</v>
      </c>
      <c r="M335" s="0" t="n">
        <v>10</v>
      </c>
      <c r="N335" s="70" t="n">
        <f aca="false" t="array" ref="N335:N335">INDEX(N126:N131,MATCH($L$135,$K$126:$K$131,0))</f>
        <v>0.001831242929958</v>
      </c>
      <c r="O335" s="0" t="n">
        <v>10</v>
      </c>
      <c r="P335" s="70" t="n">
        <f aca="false" t="array" ref="P335:P335">INDEX(O126:O131,MATCH($L$135,$K$126:$K$131,0))</f>
        <v>0.00242753405545571</v>
      </c>
      <c r="Q335" s="0" t="n">
        <v>10</v>
      </c>
      <c r="R335" s="70" t="n">
        <f aca="false" t="array" ref="R335:R335">INDEX(P126:P131,MATCH($L$135,$K$126:$K$131,0))</f>
        <v>0.00156454119790039</v>
      </c>
      <c r="S335" s="0" t="n">
        <v>10</v>
      </c>
      <c r="T335" s="70" t="n">
        <f aca="false" t="array" ref="T335:T335">INDEX(Q126:Q131,MATCH($L$135,$K$126:$K$131,0))</f>
        <v>0.00193006061287415</v>
      </c>
      <c r="U335" s="0" t="n">
        <v>10</v>
      </c>
      <c r="V335" s="70" t="n">
        <f aca="false" t="array" ref="V335:V335">INDEX(R126:R131,MATCH($L$135,$K$126:$K$131,0))</f>
        <v>0.00238649701048562</v>
      </c>
      <c r="W335" s="0" t="n">
        <v>10</v>
      </c>
      <c r="AD335" s="0" t="n">
        <v>100</v>
      </c>
      <c r="AE335" s="89" t="n">
        <f aca="true" t="array" ref="AE335:AE335">OFFSET(K336,,AE$137,,)</f>
        <v>0.00553326213496548</v>
      </c>
      <c r="AF335" s="89" t="n">
        <f aca="true" t="array" ref="AF335:AF335">OFFSET(L336,,AF$137,,)</f>
        <v>0.00241814404453432</v>
      </c>
      <c r="AG335" s="89" t="n">
        <f aca="true" t="array" ref="AG335:AG335">OFFSET(M336,,AG$137,,)</f>
        <v>0.00215803802568237</v>
      </c>
      <c r="AH335" s="89" t="n">
        <f aca="true" t="array" ref="AH335:AH335">OFFSET(N336,,AH$137,,)</f>
        <v>0.0032680284666906</v>
      </c>
      <c r="AI335" s="89" t="n">
        <f aca="true" t="array" ref="AI335:AI335">OFFSET(O336,,AI$137,,)</f>
        <v>0.00167901679756213</v>
      </c>
      <c r="AJ335" s="89" t="n">
        <f aca="true" t="array" ref="AJ335:AJ335">OFFSET(P336,,AJ$137,,)</f>
        <v>0.00308553405661815</v>
      </c>
      <c r="AK335" s="89" t="n">
        <f aca="true" t="array" ref="AK335:AK335">OFFSET(Q336,,AK$137,,)</f>
        <v>0.00364997723825968</v>
      </c>
    </row>
    <row r="336" customFormat="false" ht="15" hidden="false" customHeight="false" outlineLevel="0" collapsed="false">
      <c r="J336" s="0" t="n">
        <v>100</v>
      </c>
      <c r="K336" s="0" t="n">
        <v>0.00553326213496548</v>
      </c>
      <c r="L336" s="0" t="n">
        <v>100</v>
      </c>
      <c r="M336" s="0" t="n">
        <v>0.00241814404453432</v>
      </c>
      <c r="N336" s="0" t="n">
        <v>100</v>
      </c>
      <c r="O336" s="0" t="n">
        <v>0.00215803802568237</v>
      </c>
      <c r="P336" s="0" t="n">
        <v>100</v>
      </c>
      <c r="Q336" s="0" t="n">
        <v>0.0032680284666906</v>
      </c>
      <c r="R336" s="0" t="n">
        <v>100</v>
      </c>
      <c r="S336" s="0" t="n">
        <v>0.00167901679756213</v>
      </c>
      <c r="T336" s="0" t="n">
        <v>100</v>
      </c>
      <c r="U336" s="0" t="n">
        <v>0.00308553405661815</v>
      </c>
      <c r="V336" s="0" t="n">
        <v>100</v>
      </c>
      <c r="W336" s="0" t="n">
        <v>0.00364997723825968</v>
      </c>
      <c r="AD336" s="0" t="n">
        <v>110</v>
      </c>
      <c r="AE336" s="89" t="n">
        <f aca="true" t="array" ref="AE336:AE336">OFFSET(K337,,AE$137,,)</f>
        <v>0.00514466755352593</v>
      </c>
      <c r="AF336" s="89" t="n">
        <f aca="true" t="array" ref="AF336:AF336">OFFSET(L337,,AF$137,,)</f>
        <v>0.00229736174136551</v>
      </c>
      <c r="AG336" s="89" t="n">
        <f aca="true" t="array" ref="AG336:AG336">OFFSET(M337,,AG$137,,)</f>
        <v>0.00207628199963219</v>
      </c>
      <c r="AH336" s="89" t="n">
        <f aca="true" t="array" ref="AH336:AH336">OFFSET(N337,,AH$137,,)</f>
        <v>0.00308536421873058</v>
      </c>
      <c r="AI336" s="89" t="n">
        <f aca="true" t="array" ref="AI336:AI336">OFFSET(O337,,AI$137,,)</f>
        <v>0.0016254278804817</v>
      </c>
      <c r="AJ336" s="89" t="n">
        <f aca="true" t="array" ref="AJ336:AJ336">OFFSET(P337,,AJ$137,,)</f>
        <v>0.00291946020957381</v>
      </c>
      <c r="AK336" s="89" t="n">
        <f aca="true" t="array" ref="AK336:AK336">OFFSET(Q337,,AK$137,,)</f>
        <v>0.00341721009929766</v>
      </c>
    </row>
    <row r="337" customFormat="false" ht="15" hidden="false" customHeight="false" outlineLevel="0" collapsed="false">
      <c r="J337" s="0" t="n">
        <v>110</v>
      </c>
      <c r="K337" s="0" t="n">
        <v>0.00514466755352593</v>
      </c>
      <c r="L337" s="0" t="n">
        <v>110</v>
      </c>
      <c r="M337" s="0" t="n">
        <v>0.00229736174136551</v>
      </c>
      <c r="N337" s="0" t="n">
        <v>110</v>
      </c>
      <c r="O337" s="0" t="n">
        <v>0.00207628199963219</v>
      </c>
      <c r="P337" s="0" t="n">
        <v>110</v>
      </c>
      <c r="Q337" s="0" t="n">
        <v>0.00308536421873058</v>
      </c>
      <c r="R337" s="0" t="n">
        <v>110</v>
      </c>
      <c r="S337" s="0" t="n">
        <v>0.0016254278804817</v>
      </c>
      <c r="T337" s="0" t="n">
        <v>110</v>
      </c>
      <c r="U337" s="0" t="n">
        <v>0.00291946020957381</v>
      </c>
      <c r="V337" s="0" t="n">
        <v>110</v>
      </c>
      <c r="W337" s="0" t="n">
        <v>0.00341721009929766</v>
      </c>
      <c r="AD337" s="0" t="n">
        <v>120</v>
      </c>
      <c r="AE337" s="89" t="n">
        <f aca="true" t="array" ref="AE337:AE337">OFFSET(K338,,AE$137,,)</f>
        <v>0.00482083873565964</v>
      </c>
      <c r="AF337" s="89" t="n">
        <f aca="true" t="array" ref="AF337:AF337">OFFSET(L338,,AF$137,,)</f>
        <v>0.00219670982205817</v>
      </c>
      <c r="AG337" s="89" t="n">
        <f aca="true" t="array" ref="AG337:AG337">OFFSET(M338,,AG$137,,)</f>
        <v>0.00200815197792371</v>
      </c>
      <c r="AH337" s="89" t="n">
        <f aca="true" t="array" ref="AH337:AH337">OFFSET(N338,,AH$137,,)</f>
        <v>0.00293314401209724</v>
      </c>
      <c r="AI337" s="89" t="n">
        <f aca="true" t="array" ref="AI337:AI337">OFFSET(O338,,AI$137,,)</f>
        <v>0.00158077044958134</v>
      </c>
      <c r="AJ337" s="89" t="n">
        <f aca="true" t="array" ref="AJ337:AJ337">OFFSET(P338,,AJ$137,,)</f>
        <v>0.00278106533703686</v>
      </c>
      <c r="AK337" s="89" t="n">
        <f aca="true" t="array" ref="AK337:AK337">OFFSET(Q338,,AK$137,,)</f>
        <v>0.00322323748349597</v>
      </c>
    </row>
    <row r="338" customFormat="false" ht="15" hidden="false" customHeight="false" outlineLevel="0" collapsed="false">
      <c r="J338" s="0" t="n">
        <v>120</v>
      </c>
      <c r="K338" s="0" t="n">
        <v>0.00482083873565964</v>
      </c>
      <c r="L338" s="0" t="n">
        <v>120</v>
      </c>
      <c r="M338" s="0" t="n">
        <v>0.00219670982205817</v>
      </c>
      <c r="N338" s="0" t="n">
        <v>120</v>
      </c>
      <c r="O338" s="0" t="n">
        <v>0.00200815197792371</v>
      </c>
      <c r="P338" s="0" t="n">
        <v>120</v>
      </c>
      <c r="Q338" s="0" t="n">
        <v>0.00293314401209724</v>
      </c>
      <c r="R338" s="0" t="n">
        <v>120</v>
      </c>
      <c r="S338" s="0" t="n">
        <v>0.00158077044958134</v>
      </c>
      <c r="T338" s="0" t="n">
        <v>120</v>
      </c>
      <c r="U338" s="0" t="n">
        <v>0.00278106533703686</v>
      </c>
      <c r="V338" s="0" t="n">
        <v>120</v>
      </c>
      <c r="W338" s="0" t="n">
        <v>0.00322323748349597</v>
      </c>
      <c r="AD338" s="0" t="n">
        <v>130</v>
      </c>
      <c r="AE338" s="89" t="n">
        <f aca="true" t="array" ref="AE338:AE338">OFFSET(K339,,AE$137,,)</f>
        <v>0.00454682973592663</v>
      </c>
      <c r="AF338" s="89" t="n">
        <f aca="true" t="array" ref="AF338:AF338">OFFSET(L339,,AF$137,,)</f>
        <v>0.0021115428134135</v>
      </c>
      <c r="AG338" s="89" t="n">
        <f aca="true" t="array" ref="AG338:AG338">OFFSET(M339,,AG$137,,)</f>
        <v>0.00195050349801654</v>
      </c>
      <c r="AH338" s="89" t="n">
        <f aca="true" t="array" ref="AH338:AH338">OFFSET(N339,,AH$137,,)</f>
        <v>0.0028043422987921</v>
      </c>
      <c r="AI338" s="90" t="n">
        <f aca="true" t="array" ref="AI338:AI338">OFFSET(O339,,AI$137,,)</f>
        <v>0.00154298339266566</v>
      </c>
      <c r="AJ338" s="90" t="n">
        <f aca="true" t="array" ref="AJ338:AJ338">OFFSET(P339,,AJ$137,,)</f>
        <v>0.00266396198335175</v>
      </c>
      <c r="AK338" s="89" t="n">
        <f aca="true" t="array" ref="AK338:AK338">OFFSET(Q339,,AK$137,,)</f>
        <v>0.00305910680858685</v>
      </c>
    </row>
    <row r="339" customFormat="false" ht="15" hidden="false" customHeight="false" outlineLevel="0" collapsed="false">
      <c r="J339" s="0" t="n">
        <v>130</v>
      </c>
      <c r="K339" s="0" t="n">
        <v>0.00454682973592663</v>
      </c>
      <c r="L339" s="0" t="n">
        <v>130</v>
      </c>
      <c r="M339" s="0" t="n">
        <v>0.0021115428134135</v>
      </c>
      <c r="N339" s="0" t="n">
        <v>130</v>
      </c>
      <c r="O339" s="0" t="n">
        <v>0.00195050349801654</v>
      </c>
      <c r="P339" s="0" t="n">
        <v>130</v>
      </c>
      <c r="Q339" s="0" t="n">
        <v>0.0028043422987921</v>
      </c>
      <c r="R339" s="0" t="n">
        <v>130</v>
      </c>
      <c r="S339" s="0" t="n">
        <v>0.00154298339266566</v>
      </c>
      <c r="T339" s="0" t="n">
        <v>130</v>
      </c>
      <c r="U339" s="0" t="n">
        <v>0.00266396198335175</v>
      </c>
      <c r="V339" s="0" t="n">
        <v>130</v>
      </c>
      <c r="W339" s="0" t="n">
        <v>0.00305910680858685</v>
      </c>
      <c r="AD339" s="0" t="n">
        <v>140</v>
      </c>
      <c r="AE339" s="89" t="n">
        <f aca="true" t="array" ref="AE339:AE339">OFFSET(K340,,AE$137,,)</f>
        <v>0.00431196487901261</v>
      </c>
      <c r="AF339" s="89" t="n">
        <f aca="true" t="array" ref="AF339:AF339">OFFSET(L340,,AF$137,,)</f>
        <v>0.00203854252028949</v>
      </c>
      <c r="AG339" s="89" t="n">
        <f aca="true" t="array" ref="AG339:AG339">OFFSET(M340,,AG$137,,)</f>
        <v>0.00190109051523896</v>
      </c>
      <c r="AH339" s="89" t="n">
        <f aca="true" t="array" ref="AH339:AH339">OFFSET(N340,,AH$137,,)</f>
        <v>0.00269394083024484</v>
      </c>
      <c r="AI339" s="89" t="n">
        <f aca="true" t="array" ref="AI339:AI339">OFFSET(O340,,AI$137,,)</f>
        <v>0.00151059448673793</v>
      </c>
      <c r="AJ339" s="89" t="n">
        <f aca="true" t="array" ref="AJ339:AJ339">OFFSET(P340,,AJ$137,,)</f>
        <v>0.00256358768019309</v>
      </c>
      <c r="AK339" s="89" t="n">
        <f aca="true" t="array" ref="AK339:AK339">OFFSET(Q340,,AK$137,,)</f>
        <v>0.00291842337295046</v>
      </c>
    </row>
    <row r="340" customFormat="false" ht="15" hidden="false" customHeight="false" outlineLevel="0" collapsed="false">
      <c r="J340" s="0" t="n">
        <v>140</v>
      </c>
      <c r="K340" s="0" t="n">
        <v>0.00431196487901261</v>
      </c>
      <c r="L340" s="0" t="n">
        <v>140</v>
      </c>
      <c r="M340" s="0" t="n">
        <v>0.00203854252028949</v>
      </c>
      <c r="N340" s="0" t="n">
        <v>140</v>
      </c>
      <c r="O340" s="0" t="n">
        <v>0.00190109051523896</v>
      </c>
      <c r="P340" s="0" t="n">
        <v>140</v>
      </c>
      <c r="Q340" s="0" t="n">
        <v>0.00269394083024484</v>
      </c>
      <c r="R340" s="0" t="n">
        <v>140</v>
      </c>
      <c r="S340" s="0" t="n">
        <v>0.00151059448673793</v>
      </c>
      <c r="T340" s="0" t="n">
        <v>140</v>
      </c>
      <c r="U340" s="0" t="n">
        <v>0.00256358768019309</v>
      </c>
      <c r="V340" s="0" t="n">
        <v>140</v>
      </c>
      <c r="W340" s="0" t="n">
        <v>0.00291842337295046</v>
      </c>
      <c r="AD340" s="0" t="n">
        <v>150</v>
      </c>
      <c r="AE340" s="89" t="n">
        <f aca="true" t="array" ref="AE340:AE340">OFFSET(K341,,AE$137,,)</f>
        <v>0.0041084153363538</v>
      </c>
      <c r="AF340" s="89" t="n">
        <f aca="true" t="array" ref="AF340:AF340">OFFSET(L341,,AF$137,,)</f>
        <v>0.00197527559958202</v>
      </c>
      <c r="AG340" s="89" t="n">
        <f aca="true" t="array" ref="AG340:AG340">OFFSET(M341,,AG$137,,)</f>
        <v>0.00185826593016506</v>
      </c>
      <c r="AH340" s="89" t="n">
        <f aca="true" t="array" ref="AH340:AH340">OFFSET(N341,,AH$137,,)</f>
        <v>0.00259825955750388</v>
      </c>
      <c r="AI340" s="89" t="n">
        <f aca="true" t="array" ref="AI340:AI340">OFFSET(O341,,AI$137,,)</f>
        <v>0.00148252410160056</v>
      </c>
      <c r="AJ340" s="89" t="n">
        <f aca="true" t="array" ref="AJ340:AJ340">OFFSET(P341,,AJ$137,,)</f>
        <v>0.00247659661745558</v>
      </c>
      <c r="AK340" s="90" t="n">
        <f aca="true" t="array" ref="AK340:AK340">OFFSET(Q341,,AK$137,,)</f>
        <v>0.00279649772873226</v>
      </c>
    </row>
    <row r="341" customFormat="false" ht="15" hidden="false" customHeight="false" outlineLevel="0" collapsed="false">
      <c r="J341" s="0" t="n">
        <v>150</v>
      </c>
      <c r="K341" s="0" t="n">
        <v>0.0041084153363538</v>
      </c>
      <c r="L341" s="0" t="n">
        <v>150</v>
      </c>
      <c r="M341" s="0" t="n">
        <v>0.00197527559958202</v>
      </c>
      <c r="N341" s="0" t="n">
        <v>150</v>
      </c>
      <c r="O341" s="0" t="n">
        <v>0.00185826593016506</v>
      </c>
      <c r="P341" s="0" t="n">
        <v>150</v>
      </c>
      <c r="Q341" s="0" t="n">
        <v>0.00259825955750388</v>
      </c>
      <c r="R341" s="0" t="n">
        <v>150</v>
      </c>
      <c r="S341" s="0" t="n">
        <v>0.00148252410160056</v>
      </c>
      <c r="T341" s="0" t="n">
        <v>150</v>
      </c>
      <c r="U341" s="0" t="n">
        <v>0.00247659661745558</v>
      </c>
      <c r="V341" s="0" t="n">
        <v>150</v>
      </c>
      <c r="W341" s="0" t="n">
        <v>0.00279649772873226</v>
      </c>
      <c r="AD341" s="0" t="n">
        <v>160</v>
      </c>
      <c r="AE341" s="89" t="n">
        <f aca="true" t="array" ref="AE341:AE341">OFFSET(K342,,AE$137,,)</f>
        <v>0.00393030948652734</v>
      </c>
      <c r="AF341" s="89" t="n">
        <f aca="true" t="array" ref="AF341:AF341">OFFSET(L342,,AF$137,,)</f>
        <v>0.00191991704396298</v>
      </c>
      <c r="AG341" s="89" t="n">
        <f aca="true" t="array" ref="AG341:AG341">OFFSET(M342,,AG$137,,)</f>
        <v>0.00182079441822539</v>
      </c>
      <c r="AH341" s="89" t="n">
        <f aca="true" t="array" ref="AH341:AH341">OFFSET(N342,,AH$137,,)</f>
        <v>0.00251453844385554</v>
      </c>
      <c r="AI341" s="89" t="n">
        <f aca="true" t="array" ref="AI341:AI341">OFFSET(O342,,AI$137,,)</f>
        <v>0.00145796251460536</v>
      </c>
      <c r="AJ341" s="89" t="n">
        <f aca="true" t="array" ref="AJ341:AJ341">OFFSET(P342,,AJ$137,,)</f>
        <v>0.00240047943756025</v>
      </c>
      <c r="AK341" s="89" t="n">
        <f aca="true" t="array" ref="AK341:AK341">OFFSET(Q342,,AK$137,,)</f>
        <v>0.00268981279004133</v>
      </c>
    </row>
    <row r="342" customFormat="false" ht="15" hidden="false" customHeight="false" outlineLevel="0" collapsed="false">
      <c r="J342" s="0" t="n">
        <v>160</v>
      </c>
      <c r="K342" s="0" t="n">
        <v>0.00393030948652734</v>
      </c>
      <c r="L342" s="0" t="n">
        <v>160</v>
      </c>
      <c r="M342" s="0" t="n">
        <v>0.00191991704396298</v>
      </c>
      <c r="N342" s="0" t="n">
        <v>160</v>
      </c>
      <c r="O342" s="0" t="n">
        <v>0.00182079441822539</v>
      </c>
      <c r="P342" s="0" t="n">
        <v>160</v>
      </c>
      <c r="Q342" s="0" t="n">
        <v>0.00251453844385554</v>
      </c>
      <c r="R342" s="0" t="n">
        <v>160</v>
      </c>
      <c r="S342" s="0" t="n">
        <v>0.00145796251460536</v>
      </c>
      <c r="T342" s="0" t="n">
        <v>160</v>
      </c>
      <c r="U342" s="0" t="n">
        <v>0.00240047943756025</v>
      </c>
      <c r="V342" s="0" t="n">
        <v>160</v>
      </c>
      <c r="W342" s="0" t="n">
        <v>0.00268981279004133</v>
      </c>
      <c r="AD342" s="0" t="n">
        <v>170</v>
      </c>
      <c r="AE342" s="89" t="n">
        <f aca="true" t="array" ref="AE342:AE342">OFFSET(K343,,AE$137,,)</f>
        <v>0.00377315726609223</v>
      </c>
      <c r="AF342" s="89" t="n">
        <f aca="true" t="array" ref="AF342:AF342">OFFSET(L343,,AF$137,,)</f>
        <v>0.00187107125959324</v>
      </c>
      <c r="AG342" s="89" t="n">
        <f aca="true" t="array" ref="AG342:AG342">OFFSET(M343,,AG$137,,)</f>
        <v>0.0017877313194551</v>
      </c>
      <c r="AH342" s="89" t="n">
        <f aca="true" t="array" ref="AH342:AH342">OFFSET(N343,,AH$137,,)</f>
        <v>0.00244066687298935</v>
      </c>
      <c r="AI342" s="89" t="n">
        <f aca="true" t="array" ref="AI342:AI342">OFFSET(O343,,AI$137,,)</f>
        <v>0.00143629052608019</v>
      </c>
      <c r="AJ342" s="89" t="n">
        <f aca="true" t="array" ref="AJ342:AJ342">OFFSET(P343,,AJ$137,,)</f>
        <v>0.00233331722000556</v>
      </c>
      <c r="AK342" s="89" t="n">
        <f aca="true" t="array" ref="AK342:AK342">OFFSET(Q343,,AK$137,,)</f>
        <v>0.00259567902060816</v>
      </c>
    </row>
    <row r="343" customFormat="false" ht="15" hidden="false" customHeight="false" outlineLevel="0" collapsed="false">
      <c r="J343" s="0" t="n">
        <v>170</v>
      </c>
      <c r="K343" s="0" t="n">
        <v>0.00377315726609223</v>
      </c>
      <c r="L343" s="0" t="n">
        <v>170</v>
      </c>
      <c r="M343" s="0" t="n">
        <v>0.00187107125959324</v>
      </c>
      <c r="N343" s="0" t="n">
        <v>170</v>
      </c>
      <c r="O343" s="0" t="n">
        <v>0.0017877313194551</v>
      </c>
      <c r="P343" s="0" t="n">
        <v>170</v>
      </c>
      <c r="Q343" s="0" t="n">
        <v>0.00244066687298935</v>
      </c>
      <c r="R343" s="0" t="n">
        <v>170</v>
      </c>
      <c r="S343" s="0" t="n">
        <v>0.00143629052608019</v>
      </c>
      <c r="T343" s="0" t="n">
        <v>170</v>
      </c>
      <c r="U343" s="0" t="n">
        <v>0.00233331722000556</v>
      </c>
      <c r="V343" s="0" t="n">
        <v>170</v>
      </c>
      <c r="W343" s="0" t="n">
        <v>0.00259567902060816</v>
      </c>
      <c r="AD343" s="0" t="n">
        <v>180</v>
      </c>
      <c r="AE343" s="89" t="n">
        <f aca="true" t="array" ref="AE343:AE343">OFFSET(K344,,AE$137,,)</f>
        <v>0.00363346640348324</v>
      </c>
      <c r="AF343" s="89" t="n">
        <f aca="true" t="array" ref="AF343:AF343">OFFSET(L344,,AF$137,,)</f>
        <v>0.00182765278459792</v>
      </c>
      <c r="AG343" s="89" t="n">
        <f aca="true" t="array" ref="AG343:AG343">OFFSET(M344,,AG$137,,)</f>
        <v>0.00175834189832595</v>
      </c>
      <c r="AH343" s="89" t="n">
        <f aca="true" t="array" ref="AH343:AH343">OFFSET(N344,,AH$137,,)</f>
        <v>0.00237500325444164</v>
      </c>
      <c r="AI343" s="89" t="n">
        <f aca="true" t="array" ref="AI343:AI343">OFFSET(O344,,AI$137,,)</f>
        <v>0.00141702653628004</v>
      </c>
      <c r="AJ343" s="89" t="n">
        <f aca="true" t="array" ref="AJ343:AJ343">OFFSET(P344,,AJ$137,,)</f>
        <v>0.00227361747106805</v>
      </c>
      <c r="AK343" s="89" t="n">
        <f aca="true" t="array" ref="AK343:AK343">OFFSET(Q344,,AK$137,,)</f>
        <v>0.00251200455888979</v>
      </c>
    </row>
    <row r="344" customFormat="false" ht="15" hidden="false" customHeight="false" outlineLevel="0" collapsed="false">
      <c r="J344" s="0" t="n">
        <v>180</v>
      </c>
      <c r="K344" s="0" t="n">
        <v>0.00363346640348324</v>
      </c>
      <c r="L344" s="0" t="n">
        <v>180</v>
      </c>
      <c r="M344" s="0" t="n">
        <v>0.00182765278459792</v>
      </c>
      <c r="N344" s="0" t="n">
        <v>180</v>
      </c>
      <c r="O344" s="0" t="n">
        <v>0.00175834189832595</v>
      </c>
      <c r="P344" s="0" t="n">
        <v>180</v>
      </c>
      <c r="Q344" s="0" t="n">
        <v>0.00237500325444164</v>
      </c>
      <c r="R344" s="0" t="n">
        <v>180</v>
      </c>
      <c r="S344" s="0" t="n">
        <v>0.00141702653628004</v>
      </c>
      <c r="T344" s="0" t="n">
        <v>180</v>
      </c>
      <c r="U344" s="0" t="n">
        <v>0.00227361747106805</v>
      </c>
      <c r="V344" s="0" t="n">
        <v>180</v>
      </c>
      <c r="W344" s="0" t="n">
        <v>0.00251200455888979</v>
      </c>
      <c r="AD344" s="0" t="n">
        <v>190</v>
      </c>
      <c r="AE344" s="89" t="n">
        <f aca="true" t="array" ref="AE344:AE344">OFFSET(K345,,AE$137,,)</f>
        <v>0.00350847984220151</v>
      </c>
      <c r="AF344" s="89" t="n">
        <f aca="true" t="array" ref="AF344:AF344">OFFSET(L345,,AF$137,,)</f>
        <v>0.00178880467539158</v>
      </c>
      <c r="AG344" s="89" t="n">
        <f aca="true" t="array" ref="AG344:AG344">OFFSET(M345,,AG$137,,)</f>
        <v>0.00173204610047356</v>
      </c>
      <c r="AH344" s="89" t="n">
        <f aca="true" t="array" ref="AH344:AH344">OFFSET(N345,,AH$137,,)</f>
        <v>0.00231625159574105</v>
      </c>
      <c r="AI344" s="89" t="n">
        <f aca="true" t="array" ref="AI344:AI344">OFFSET(O345,,AI$137,,)</f>
        <v>0.0013997903348799</v>
      </c>
      <c r="AJ344" s="89" t="n">
        <f aca="true" t="array" ref="AJ344:AJ344">OFFSET(P345,,AJ$137,,)</f>
        <v>0.00222020190622923</v>
      </c>
      <c r="AK344" s="89" t="n">
        <f aca="true" t="array" ref="AK344:AK344">OFFSET(Q345,,AK$137,,)</f>
        <v>0.00243713793524703</v>
      </c>
    </row>
    <row r="345" customFormat="false" ht="15" hidden="false" customHeight="false" outlineLevel="0" collapsed="false">
      <c r="J345" s="0" t="n">
        <v>190</v>
      </c>
      <c r="K345" s="0" t="n">
        <v>0.00350847984220151</v>
      </c>
      <c r="L345" s="0" t="n">
        <v>190</v>
      </c>
      <c r="M345" s="0" t="n">
        <v>0.00178880467539158</v>
      </c>
      <c r="N345" s="0" t="n">
        <v>190</v>
      </c>
      <c r="O345" s="0" t="n">
        <v>0.00173204610047356</v>
      </c>
      <c r="P345" s="0" t="n">
        <v>190</v>
      </c>
      <c r="Q345" s="0" t="n">
        <v>0.00231625159574105</v>
      </c>
      <c r="R345" s="0" t="n">
        <v>190</v>
      </c>
      <c r="S345" s="0" t="n">
        <v>0.0013997903348799</v>
      </c>
      <c r="T345" s="0" t="n">
        <v>190</v>
      </c>
      <c r="U345" s="0" t="n">
        <v>0.00222020190622923</v>
      </c>
      <c r="V345" s="0" t="n">
        <v>190</v>
      </c>
      <c r="W345" s="0" t="n">
        <v>0.00243713793524703</v>
      </c>
      <c r="AD345" s="0" t="n">
        <v>200</v>
      </c>
      <c r="AE345" s="89" t="n">
        <f aca="true" t="array" ref="AE345:AE345">OFFSET(K346,,AE$137,,)</f>
        <v>0.00339599193704796</v>
      </c>
      <c r="AF345" s="89" t="n">
        <f aca="true" t="array" ref="AF345:AF345">OFFSET(L346,,AF$137,,)</f>
        <v>0.00175384137710587</v>
      </c>
      <c r="AG345" s="89" t="n">
        <f aca="true" t="array" ref="AG345:AG345">OFFSET(M346,,AG$137,,)</f>
        <v>0.0017083798824064</v>
      </c>
      <c r="AH345" s="89" t="n">
        <f aca="true" t="array" ref="AH345:AH345">OFFSET(N346,,AH$137,,)</f>
        <v>0.00226337510291051</v>
      </c>
      <c r="AI345" s="89" t="n">
        <f aca="true" t="array" ref="AI345:AI345">OFFSET(O346,,AI$137,,)</f>
        <v>0.00138427775361977</v>
      </c>
      <c r="AJ345" s="89" t="n">
        <f aca="true" t="array" ref="AJ345:AJ345">OFFSET(P346,,AJ$137,,)</f>
        <v>0.00217212789787429</v>
      </c>
      <c r="AK345" s="89" t="n">
        <f aca="true" t="array" ref="AK345:AK345">OFFSET(Q346,,AK$137,,)</f>
        <v>0.00236975797396855</v>
      </c>
    </row>
    <row r="346" customFormat="false" ht="15" hidden="false" customHeight="false" outlineLevel="0" collapsed="false">
      <c r="J346" s="0" t="n">
        <v>200</v>
      </c>
      <c r="K346" s="0" t="n">
        <v>0.00339599193704796</v>
      </c>
      <c r="L346" s="0" t="n">
        <v>200</v>
      </c>
      <c r="M346" s="0" t="n">
        <v>0.00175384137710587</v>
      </c>
      <c r="N346" s="0" t="n">
        <v>200</v>
      </c>
      <c r="O346" s="0" t="n">
        <v>0.0017083798824064</v>
      </c>
      <c r="P346" s="0" t="n">
        <v>200</v>
      </c>
      <c r="Q346" s="0" t="n">
        <v>0.00226337510291051</v>
      </c>
      <c r="R346" s="0" t="n">
        <v>200</v>
      </c>
      <c r="S346" s="0" t="n">
        <v>0.00138427775361977</v>
      </c>
      <c r="T346" s="0" t="n">
        <v>200</v>
      </c>
      <c r="U346" s="0" t="n">
        <v>0.00217212789787429</v>
      </c>
      <c r="V346" s="0" t="n">
        <v>200</v>
      </c>
      <c r="W346" s="0" t="n">
        <v>0.00236975797396855</v>
      </c>
      <c r="AD346" s="0" t="n">
        <v>210</v>
      </c>
      <c r="AE346" s="89" t="n">
        <f aca="true" t="array" ref="AE346:AE346">OFFSET(K347,,AE$137,,)</f>
        <v>0.00329421716571855</v>
      </c>
      <c r="AF346" s="89" t="n">
        <f aca="true" t="array" ref="AF346:AF346">OFFSET(L347,,AF$137,,)</f>
        <v>0.00172220791675213</v>
      </c>
      <c r="AG346" s="89" t="n">
        <f aca="true" t="array" ref="AG346:AG346">OFFSET(M347,,AG$137,,)</f>
        <v>0.00168696758986945</v>
      </c>
      <c r="AH346" s="89" t="n">
        <f aca="true" t="array" ref="AH346:AH346">OFFSET(N347,,AH$137,,)</f>
        <v>0.00221553446654004</v>
      </c>
      <c r="AI346" s="89" t="n">
        <f aca="true" t="array" ref="AI346:AI346">OFFSET(O347,,AI$137,,)</f>
        <v>0.00137024256105109</v>
      </c>
      <c r="AJ346" s="89" t="n">
        <f aca="true" t="array" ref="AJ346:AJ346">OFFSET(P347,,AJ$137,,)</f>
        <v>0.00212863236650553</v>
      </c>
      <c r="AK346" s="89" t="n">
        <f aca="true" t="array" ref="AK346:AK346">OFFSET(Q347,,AK$137,,)</f>
        <v>0.00230879515185945</v>
      </c>
    </row>
    <row r="347" customFormat="false" ht="15" hidden="false" customHeight="false" outlineLevel="0" collapsed="false">
      <c r="J347" s="0" t="n">
        <v>210</v>
      </c>
      <c r="K347" s="0" t="n">
        <v>0.00329421716571855</v>
      </c>
      <c r="L347" s="0" t="n">
        <v>210</v>
      </c>
      <c r="M347" s="0" t="n">
        <v>0.00172220791675213</v>
      </c>
      <c r="N347" s="0" t="n">
        <v>210</v>
      </c>
      <c r="O347" s="0" t="n">
        <v>0.00168696758986945</v>
      </c>
      <c r="P347" s="0" t="n">
        <v>210</v>
      </c>
      <c r="Q347" s="0" t="n">
        <v>0.00221553446654004</v>
      </c>
      <c r="R347" s="0" t="n">
        <v>210</v>
      </c>
      <c r="S347" s="0" t="n">
        <v>0.00137024256105109</v>
      </c>
      <c r="T347" s="0" t="n">
        <v>210</v>
      </c>
      <c r="U347" s="0" t="n">
        <v>0.00212863236650553</v>
      </c>
      <c r="V347" s="0" t="n">
        <v>210</v>
      </c>
      <c r="W347" s="0" t="n">
        <v>0.00230879515185945</v>
      </c>
      <c r="AD347" s="0" t="n">
        <v>220</v>
      </c>
      <c r="AE347" s="89" t="n">
        <f aca="true" t="array" ref="AE347:AE347">OFFSET(K348,,AE$137,,)</f>
        <v>0.00320169464632818</v>
      </c>
      <c r="AF347" s="89" t="n">
        <f aca="true" t="array" ref="AF347:AF347">OFFSET(L348,,AF$137,,)</f>
        <v>0.00169345022552146</v>
      </c>
      <c r="AG347" s="89" t="n">
        <f aca="true" t="array" ref="AG347:AG347">OFFSET(M348,,AG$137,,)</f>
        <v>0.00166750186938131</v>
      </c>
      <c r="AH347" s="89" t="n">
        <f aca="true" t="array" ref="AH347:AH347">OFFSET(N348,,AH$137,,)</f>
        <v>0.00217204297893051</v>
      </c>
      <c r="AI347" s="89" t="n">
        <f aca="true" t="array" ref="AI347:AI347">OFFSET(O348,,AI$137,,)</f>
        <v>0.00135748329507956</v>
      </c>
      <c r="AJ347" s="89" t="n">
        <f aca="true" t="array" ref="AJ347:AJ347">OFFSET(P348,,AJ$137,,)</f>
        <v>0.00208909097435212</v>
      </c>
      <c r="AK347" s="89" t="n">
        <f aca="true" t="array" ref="AK347:AK347">OFFSET(Q348,,AK$137,,)</f>
        <v>0.00225337440448754</v>
      </c>
    </row>
    <row r="348" customFormat="false" ht="15" hidden="false" customHeight="false" outlineLevel="0" collapsed="false">
      <c r="J348" s="0" t="n">
        <v>220</v>
      </c>
      <c r="K348" s="0" t="n">
        <v>0.00320169464632818</v>
      </c>
      <c r="L348" s="0" t="n">
        <v>220</v>
      </c>
      <c r="M348" s="0" t="n">
        <v>0.00169345022552146</v>
      </c>
      <c r="N348" s="0" t="n">
        <v>220</v>
      </c>
      <c r="O348" s="0" t="n">
        <v>0.00166750186938131</v>
      </c>
      <c r="P348" s="0" t="n">
        <v>220</v>
      </c>
      <c r="Q348" s="0" t="n">
        <v>0.00217204297893051</v>
      </c>
      <c r="R348" s="0" t="n">
        <v>220</v>
      </c>
      <c r="S348" s="0" t="n">
        <v>0.00135748329507956</v>
      </c>
      <c r="T348" s="0" t="n">
        <v>220</v>
      </c>
      <c r="U348" s="0" t="n">
        <v>0.00208909097435212</v>
      </c>
      <c r="V348" s="0" t="n">
        <v>220</v>
      </c>
      <c r="W348" s="0" t="n">
        <v>0.00225337440448754</v>
      </c>
      <c r="AD348" s="0" t="n">
        <v>230</v>
      </c>
      <c r="AE348" s="89" t="n">
        <f aca="true" t="array" ref="AE348:AE348">OFFSET(K349,,AE$137,,)</f>
        <v>0.00311721756340654</v>
      </c>
      <c r="AF348" s="89" t="n">
        <f aca="true" t="array" ref="AF348:AF348">OFFSET(L349,,AF$137,,)</f>
        <v>0.00166719320309346</v>
      </c>
      <c r="AG348" s="89" t="n">
        <f aca="true" t="array" ref="AG348:AG348">OFFSET(M349,,AG$137,,)</f>
        <v>0.00164972882023997</v>
      </c>
      <c r="AH348" s="89" t="n">
        <f aca="true" t="array" ref="AH348:AH348">OFFSET(N349,,AH$137,,)</f>
        <v>0.00213233335980877</v>
      </c>
      <c r="AI348" s="89" t="n">
        <f aca="true" t="array" ref="AI348:AI348">OFFSET(O349,,AI$137,,)</f>
        <v>0.00134583353049686</v>
      </c>
      <c r="AJ348" s="89" t="n">
        <f aca="true" t="array" ref="AJ348:AJ348">OFFSET(P349,,AJ$137,,)</f>
        <v>0.00205298796412509</v>
      </c>
      <c r="AK348" s="89" t="n">
        <f aca="true" t="array" ref="AK348:AK348">OFFSET(Q349,,AK$137,,)</f>
        <v>0.00220277285253927</v>
      </c>
    </row>
    <row r="349" customFormat="false" ht="15" hidden="false" customHeight="false" outlineLevel="0" collapsed="false">
      <c r="J349" s="0" t="n">
        <v>230</v>
      </c>
      <c r="K349" s="0" t="n">
        <v>0.00311721756340654</v>
      </c>
      <c r="L349" s="0" t="n">
        <v>230</v>
      </c>
      <c r="M349" s="0" t="n">
        <v>0.00166719320309346</v>
      </c>
      <c r="N349" s="0" t="n">
        <v>230</v>
      </c>
      <c r="O349" s="0" t="n">
        <v>0.00164972882023997</v>
      </c>
      <c r="P349" s="0" t="n">
        <v>230</v>
      </c>
      <c r="Q349" s="0" t="n">
        <v>0.00213233335980877</v>
      </c>
      <c r="R349" s="0" t="n">
        <v>230</v>
      </c>
      <c r="S349" s="0" t="n">
        <v>0.00134583353049686</v>
      </c>
      <c r="T349" s="0" t="n">
        <v>230</v>
      </c>
      <c r="U349" s="0" t="n">
        <v>0.00205298796412509</v>
      </c>
      <c r="V349" s="0" t="n">
        <v>230</v>
      </c>
      <c r="W349" s="0" t="n">
        <v>0.00220277285253927</v>
      </c>
      <c r="AD349" s="0" t="n">
        <v>240</v>
      </c>
      <c r="AE349" s="89" t="n">
        <f aca="true" t="array" ref="AE349:AE349">OFFSET(K350,,AE$137,,)</f>
        <v>0.00303978023739504</v>
      </c>
      <c r="AF349" s="89" t="n">
        <f aca="true" t="array" ref="AF349:AF349">OFFSET(L350,,AF$137,,)</f>
        <v>0.00164312426586779</v>
      </c>
      <c r="AG349" s="89" t="n">
        <f aca="true" t="array" ref="AG349:AG349">OFFSET(M350,,AG$137,,)</f>
        <v>0.00163343685852707</v>
      </c>
      <c r="AH349" s="89" t="n">
        <f aca="true" t="array" ref="AH349:AH349">OFFSET(N350,,AH$137,,)</f>
        <v>0.00209593287561383</v>
      </c>
      <c r="AI349" s="89" t="n">
        <f aca="true" t="array" ref="AI349:AI349">OFFSET(O350,,AI$137,,)</f>
        <v>0.00133515457962938</v>
      </c>
      <c r="AJ349" s="89" t="n">
        <f aca="true" t="array" ref="AJ349:AJ349">OFFSET(P350,,AJ$137,,)</f>
        <v>0.00201989353808365</v>
      </c>
      <c r="AK349" s="89" t="n">
        <f aca="true" t="array" ref="AK349:AK349">OFFSET(Q350,,AK$137,,)</f>
        <v>0.00215638809658669</v>
      </c>
    </row>
    <row r="350" customFormat="false" ht="15" hidden="false" customHeight="false" outlineLevel="0" collapsed="false">
      <c r="J350" s="0" t="n">
        <v>240</v>
      </c>
      <c r="K350" s="0" t="n">
        <v>0.00303978023739504</v>
      </c>
      <c r="L350" s="0" t="n">
        <v>240</v>
      </c>
      <c r="M350" s="0" t="n">
        <v>0.00164312426586779</v>
      </c>
      <c r="N350" s="0" t="n">
        <v>240</v>
      </c>
      <c r="O350" s="0" t="n">
        <v>0.00163343685852707</v>
      </c>
      <c r="P350" s="0" t="n">
        <v>240</v>
      </c>
      <c r="Q350" s="0" t="n">
        <v>0.00209593287561383</v>
      </c>
      <c r="R350" s="0" t="n">
        <v>240</v>
      </c>
      <c r="S350" s="0" t="n">
        <v>0.00133515457962938</v>
      </c>
      <c r="T350" s="0" t="n">
        <v>240</v>
      </c>
      <c r="U350" s="0" t="n">
        <v>0.00201989353808365</v>
      </c>
      <c r="V350" s="0" t="n">
        <v>240</v>
      </c>
      <c r="W350" s="0" t="n">
        <v>0.00215638809658669</v>
      </c>
      <c r="AD350" s="0" t="n">
        <v>250</v>
      </c>
      <c r="AE350" s="89" t="n">
        <f aca="true" t="array" ref="AE350:AE350">OFFSET(K351,,AE$137,,)</f>
        <v>0.00296853789746445</v>
      </c>
      <c r="AF350" s="89" t="n">
        <f aca="true" t="array" ref="AF350:AF350">OFFSET(L351,,AF$137,,)</f>
        <v>0.00162098084362018</v>
      </c>
      <c r="AG350" s="89" t="n">
        <f aca="true" t="array" ref="AG350:AG350">OFFSET(M351,,AG$137,,)</f>
        <v>0.00161844825375121</v>
      </c>
      <c r="AH350" s="89" t="n">
        <f aca="true" t="array" ref="AH350:AH350">OFFSET(N351,,AH$137,,)</f>
        <v>0.0020624444301545</v>
      </c>
      <c r="AI350" s="89" t="n">
        <f aca="true" t="array" ref="AI350:AI350">OFFSET(O351,,AI$137,,)</f>
        <v>0.0013253299448313</v>
      </c>
      <c r="AJ350" s="89" t="n">
        <f aca="true" t="array" ref="AJ350:AJ350">OFFSET(P351,,AJ$137,,)</f>
        <v>0.00198944666612552</v>
      </c>
      <c r="AK350" s="89" t="n">
        <f aca="true" t="array" ref="AK350:AK350">OFFSET(Q351,,AK$137,,)</f>
        <v>0.00211371412111032</v>
      </c>
    </row>
    <row r="351" customFormat="false" ht="15" hidden="false" customHeight="false" outlineLevel="0" collapsed="false">
      <c r="J351" s="0" t="n">
        <v>250</v>
      </c>
      <c r="K351" s="0" t="n">
        <v>0.00296853789746445</v>
      </c>
      <c r="L351" s="0" t="n">
        <v>250</v>
      </c>
      <c r="M351" s="0" t="n">
        <v>0.00162098084362018</v>
      </c>
      <c r="N351" s="0" t="n">
        <v>250</v>
      </c>
      <c r="O351" s="0" t="n">
        <v>0.00161844825375121</v>
      </c>
      <c r="P351" s="0" t="n">
        <v>250</v>
      </c>
      <c r="Q351" s="0" t="n">
        <v>0.0020624444301545</v>
      </c>
      <c r="R351" s="0" t="n">
        <v>250</v>
      </c>
      <c r="S351" s="0" t="n">
        <v>0.0013253299448313</v>
      </c>
      <c r="T351" s="0" t="n">
        <v>250</v>
      </c>
      <c r="U351" s="0" t="n">
        <v>0.00198944666612552</v>
      </c>
      <c r="V351" s="0" t="n">
        <v>250</v>
      </c>
      <c r="W351" s="0" t="n">
        <v>0.00211371412111032</v>
      </c>
      <c r="AD351" s="0" t="n">
        <v>260</v>
      </c>
      <c r="AE351" s="89" t="n">
        <f aca="true" t="array" ref="AE351:AE351">OFFSET(K352,,AE$137,,)</f>
        <v>0.00290277573752853</v>
      </c>
      <c r="AF351" s="89" t="n">
        <f aca="true" t="array" ref="AF351:AF351">OFFSET(L352,,AF$137,,)</f>
        <v>0.00160054076154546</v>
      </c>
      <c r="AG351" s="89" t="n">
        <f aca="true" t="array" ref="AG351:AG351">OFFSET(M352,,AG$137,,)</f>
        <v>0.00160461261857349</v>
      </c>
      <c r="AH351" s="89" t="n">
        <f aca="true" t="array" ref="AH351:AH351">OFFSET(N352,,AH$137,,)</f>
        <v>0.00203153201896127</v>
      </c>
      <c r="AI351" s="89" t="n">
        <f aca="true" t="array" ref="AI351:AI351">OFFSET(O352,,AI$137,,)</f>
        <v>0.00131626105117154</v>
      </c>
      <c r="AJ351" s="89" t="n">
        <f aca="true" t="array" ref="AJ351:AJ351">OFFSET(P352,,AJ$137,,)</f>
        <v>0.00196134186124109</v>
      </c>
      <c r="AK351" s="89" t="n">
        <f aca="true" t="array" ref="AK351:AK351">OFFSET(Q352,,AK$137,,)</f>
        <v>0.00207432275913213</v>
      </c>
    </row>
    <row r="352" customFormat="false" ht="15" hidden="false" customHeight="false" outlineLevel="0" collapsed="false">
      <c r="J352" s="0" t="n">
        <v>260</v>
      </c>
      <c r="K352" s="0" t="n">
        <v>0.00290277573752853</v>
      </c>
      <c r="L352" s="0" t="n">
        <v>260</v>
      </c>
      <c r="M352" s="0" t="n">
        <v>0.00160054076154546</v>
      </c>
      <c r="N352" s="0" t="n">
        <v>260</v>
      </c>
      <c r="O352" s="0" t="n">
        <v>0.00160461261857349</v>
      </c>
      <c r="P352" s="0" t="n">
        <v>260</v>
      </c>
      <c r="Q352" s="0" t="n">
        <v>0.00203153201896127</v>
      </c>
      <c r="R352" s="0" t="n">
        <v>260</v>
      </c>
      <c r="S352" s="0" t="n">
        <v>0.00131626105117154</v>
      </c>
      <c r="T352" s="0" t="n">
        <v>260</v>
      </c>
      <c r="U352" s="0" t="n">
        <v>0.00196134186124109</v>
      </c>
      <c r="V352" s="0" t="n">
        <v>260</v>
      </c>
      <c r="W352" s="0" t="n">
        <v>0.00207432275913213</v>
      </c>
      <c r="AD352" s="0" t="n">
        <v>270</v>
      </c>
      <c r="AE352" s="89" t="n">
        <f aca="true" t="array" ref="AE352:AE352">OFFSET(K353,,AE$137,,)</f>
        <v>0.00284188484869897</v>
      </c>
      <c r="AF352" s="89" t="n">
        <f aca="true" t="array" ref="AF352:AF352">OFFSET(L353,,AF$137,,)</f>
        <v>0.00158161475962442</v>
      </c>
      <c r="AG352" s="89" t="n">
        <f aca="true" t="array" ref="AG352:AG352">OFFSET(M353,,AG$137,,)</f>
        <v>0.00159180184526078</v>
      </c>
      <c r="AH352" s="89" t="n">
        <f aca="true" t="array" ref="AH352:AH352">OFFSET(N353,,AH$137,,)</f>
        <v>0.00200290941600457</v>
      </c>
      <c r="AI352" s="89" t="n">
        <f aca="true" t="array" ref="AI352:AI352">OFFSET(O353,,AI$137,,)</f>
        <v>0.0013078639274125</v>
      </c>
      <c r="AJ352" s="89" t="n">
        <f aca="true" t="array" ref="AJ352:AJ352">OFFSET(P353,,AJ$137,,)</f>
        <v>0.00193531889375551</v>
      </c>
      <c r="AK352" s="89" t="n">
        <f aca="true" t="array" ref="AK352:AK352">OFFSET(Q353,,AK$137,,)</f>
        <v>0.002037849275819</v>
      </c>
    </row>
    <row r="353" customFormat="false" ht="15" hidden="false" customHeight="false" outlineLevel="0" collapsed="false">
      <c r="J353" s="0" t="n">
        <v>270</v>
      </c>
      <c r="K353" s="0" t="n">
        <v>0.00284188484869897</v>
      </c>
      <c r="L353" s="0" t="n">
        <v>270</v>
      </c>
      <c r="M353" s="0" t="n">
        <v>0.00158161475962442</v>
      </c>
      <c r="N353" s="0" t="n">
        <v>270</v>
      </c>
      <c r="O353" s="0" t="n">
        <v>0.00159180184526078</v>
      </c>
      <c r="P353" s="0" t="n">
        <v>270</v>
      </c>
      <c r="Q353" s="0" t="n">
        <v>0.00200290941600457</v>
      </c>
      <c r="R353" s="0" t="n">
        <v>270</v>
      </c>
      <c r="S353" s="0" t="n">
        <v>0.0013078639274125</v>
      </c>
      <c r="T353" s="0" t="n">
        <v>270</v>
      </c>
      <c r="U353" s="0" t="n">
        <v>0.00193531889375551</v>
      </c>
      <c r="V353" s="0" t="n">
        <v>270</v>
      </c>
      <c r="W353" s="0" t="n">
        <v>0.002037849275819</v>
      </c>
      <c r="AD353" s="0" t="n">
        <v>280</v>
      </c>
      <c r="AE353" s="89" t="n">
        <f aca="true" t="array" ref="AE353:AE353">OFFSET(K354,,AE$137,,)</f>
        <v>0.00278534330907152</v>
      </c>
      <c r="AF353" s="89" t="n">
        <f aca="true" t="array" ref="AF353:AF353">OFFSET(L354,,AF$137,,)</f>
        <v>0.00156404061498345</v>
      </c>
      <c r="AG353" s="89" t="n">
        <f aca="true" t="array" ref="AG353:AG353">OFFSET(M354,,AG$137,,)</f>
        <v>0.0015799061271847</v>
      </c>
      <c r="AH353" s="89" t="n">
        <f aca="true" t="array" ref="AH353:AH353">OFFSET(N354,,AH$137,,)</f>
        <v>0.00197633128468763</v>
      </c>
      <c r="AI353" s="89" t="n">
        <f aca="true" t="array" ref="AI353:AI353">OFFSET(O354,,AI$137,,)</f>
        <v>0.00130006659820767</v>
      </c>
      <c r="AJ353" s="89" t="n">
        <f aca="true" t="array" ref="AJ353:AJ353">OFFSET(P354,,AJ$137,,)</f>
        <v>0.00191115470966176</v>
      </c>
      <c r="AK353" s="89" t="n">
        <f aca="true" t="array" ref="AK353:AK353">OFFSET(Q354,,AK$137,,)</f>
        <v>0.00200398104131394</v>
      </c>
    </row>
    <row r="354" customFormat="false" ht="15" hidden="false" customHeight="false" outlineLevel="0" collapsed="false">
      <c r="J354" s="0" t="n">
        <v>280</v>
      </c>
      <c r="K354" s="0" t="n">
        <v>0.00278534330907152</v>
      </c>
      <c r="L354" s="0" t="n">
        <v>280</v>
      </c>
      <c r="M354" s="0" t="n">
        <v>0.00156404061498345</v>
      </c>
      <c r="N354" s="0" t="n">
        <v>280</v>
      </c>
      <c r="O354" s="0" t="n">
        <v>0.0015799061271847</v>
      </c>
      <c r="P354" s="0" t="n">
        <v>280</v>
      </c>
      <c r="Q354" s="0" t="n">
        <v>0.00197633128468763</v>
      </c>
      <c r="R354" s="0" t="n">
        <v>280</v>
      </c>
      <c r="S354" s="0" t="n">
        <v>0.00130006659820767</v>
      </c>
      <c r="T354" s="0" t="n">
        <v>280</v>
      </c>
      <c r="U354" s="0" t="n">
        <v>0.00191115470966176</v>
      </c>
      <c r="V354" s="0" t="n">
        <v>280</v>
      </c>
      <c r="W354" s="0" t="n">
        <v>0.00200398104131394</v>
      </c>
    </row>
    <row r="356" customFormat="false" ht="15" hidden="false" customHeight="false" outlineLevel="0" collapsed="false">
      <c r="J356" s="0" t="s">
        <v>349</v>
      </c>
    </row>
    <row r="357" customFormat="false" ht="15" hidden="false" customHeight="false" outlineLevel="0" collapsed="false">
      <c r="J357" s="0" t="str">
        <f aca="false">K134</f>
        <v>AP</v>
      </c>
      <c r="K357" s="0" t="str">
        <f aca="false">K181</f>
        <v>NaNMC</v>
      </c>
    </row>
    <row r="358" customFormat="false" ht="15" hidden="false" customHeight="false" outlineLevel="0" collapsed="false">
      <c r="J358" s="0" t="n">
        <f aca="false" t="array" ref="J358:J358">INDEX(L126:L131,MATCH(K134,K126:K131,0))</f>
        <v>0.196305258904076</v>
      </c>
      <c r="K358" s="0" t="n">
        <v>1000</v>
      </c>
      <c r="L358" s="0" t="n">
        <v>2000</v>
      </c>
      <c r="M358" s="0" t="n">
        <v>3000</v>
      </c>
      <c r="N358" s="0" t="n">
        <v>4000</v>
      </c>
      <c r="O358" s="0" t="n">
        <v>5000</v>
      </c>
      <c r="P358" s="0" t="n">
        <v>6000</v>
      </c>
      <c r="Q358" s="0" t="n">
        <v>7000</v>
      </c>
    </row>
    <row r="359" customFormat="false" ht="15" hidden="false" customHeight="false" outlineLevel="0" collapsed="false">
      <c r="J359" s="0" t="n">
        <v>0.9</v>
      </c>
      <c r="K359" s="0" t="n">
        <v>0.663337058630001</v>
      </c>
      <c r="L359" s="0" t="n">
        <v>0.363335195981667</v>
      </c>
      <c r="M359" s="0" t="n">
        <v>0.263334575098889</v>
      </c>
      <c r="N359" s="0" t="n">
        <v>0.2133342646575</v>
      </c>
      <c r="O359" s="0" t="n">
        <v>0.183334078392667</v>
      </c>
      <c r="P359" s="0" t="n">
        <v>0.163333954216111</v>
      </c>
      <c r="Q359" s="0" t="n">
        <v>0.149048151232857</v>
      </c>
    </row>
    <row r="360" customFormat="false" ht="15" hidden="false" customHeight="false" outlineLevel="0" collapsed="false">
      <c r="J360" s="0" t="n">
        <v>0.91</v>
      </c>
      <c r="K360" s="0" t="n">
        <v>0.649783904139561</v>
      </c>
      <c r="L360" s="0" t="n">
        <v>0.353078765256594</v>
      </c>
      <c r="M360" s="0" t="n">
        <v>0.254177052295605</v>
      </c>
      <c r="N360" s="0" t="n">
        <v>0.20472619581511</v>
      </c>
      <c r="O360" s="0" t="n">
        <v>0.175055681926813</v>
      </c>
      <c r="P360" s="0" t="n">
        <v>0.155275339334615</v>
      </c>
      <c r="Q360" s="0" t="n">
        <v>0.141146523197331</v>
      </c>
    </row>
    <row r="361" customFormat="false" ht="15" hidden="false" customHeight="false" outlineLevel="0" collapsed="false">
      <c r="J361" s="0" t="n">
        <v>0.92</v>
      </c>
      <c r="K361" s="0" t="n">
        <v>0.636525383442392</v>
      </c>
      <c r="L361" s="0" t="n">
        <v>0.343045300416848</v>
      </c>
      <c r="M361" s="0" t="n">
        <v>0.245218606075</v>
      </c>
      <c r="N361" s="0" t="n">
        <v>0.196305258904076</v>
      </c>
      <c r="O361" s="0" t="n">
        <v>0.166957250601522</v>
      </c>
      <c r="P361" s="0" t="n">
        <v>0.147391911733152</v>
      </c>
      <c r="Q361" s="0" t="n">
        <v>0.133416669684317</v>
      </c>
    </row>
    <row r="362" customFormat="false" ht="15" hidden="false" customHeight="false" outlineLevel="0" collapsed="false">
      <c r="J362" s="0" t="n">
        <v>0.93</v>
      </c>
      <c r="K362" s="0" t="n">
        <v>0.623551992222581</v>
      </c>
      <c r="L362" s="0" t="n">
        <v>0.333227609014516</v>
      </c>
      <c r="M362" s="0" t="n">
        <v>0.236452814611828</v>
      </c>
      <c r="N362" s="0" t="n">
        <v>0.188065417410484</v>
      </c>
      <c r="O362" s="0" t="n">
        <v>0.159032979089678</v>
      </c>
      <c r="P362" s="0" t="n">
        <v>0.13967802020914</v>
      </c>
      <c r="Q362" s="0" t="n">
        <v>0.125853049580184</v>
      </c>
    </row>
    <row r="363" customFormat="false" ht="15" hidden="false" customHeight="false" outlineLevel="0" collapsed="false">
      <c r="J363" s="0" t="n">
        <v>0.94</v>
      </c>
      <c r="K363" s="0" t="n">
        <v>0.610854630603192</v>
      </c>
      <c r="L363" s="0" t="n">
        <v>0.323618804663298</v>
      </c>
      <c r="M363" s="0" t="n">
        <v>0.22787352935</v>
      </c>
      <c r="N363" s="0" t="n">
        <v>0.180000891693351</v>
      </c>
      <c r="O363" s="0" t="n">
        <v>0.151277309099362</v>
      </c>
      <c r="P363" s="0" t="n">
        <v>0.132128254036702</v>
      </c>
      <c r="Q363" s="0" t="n">
        <v>0.118450357563374</v>
      </c>
    </row>
    <row r="364" customFormat="false" ht="15" hidden="false" customHeight="false" outlineLevel="0" collapsed="false">
      <c r="J364" s="0" t="n">
        <v>0.95</v>
      </c>
      <c r="K364" s="0" t="n">
        <v>0.598424581860001</v>
      </c>
      <c r="L364" s="0" t="n">
        <v>0.31421229093</v>
      </c>
      <c r="M364" s="0" t="n">
        <v>0.21947486062</v>
      </c>
      <c r="N364" s="0" t="n">
        <v>0.172106145465</v>
      </c>
      <c r="O364" s="0" t="n">
        <v>0.143684916372</v>
      </c>
      <c r="P364" s="0" t="n">
        <v>0.12473743031</v>
      </c>
      <c r="Q364" s="0" t="n">
        <v>0.111203511694286</v>
      </c>
    </row>
    <row r="365" customFormat="false" ht="15" hidden="false" customHeight="false" outlineLevel="0" collapsed="false">
      <c r="J365" s="0" t="n">
        <v>0.96</v>
      </c>
      <c r="K365" s="0" t="n">
        <v>0.586253492465626</v>
      </c>
      <c r="L365" s="0" t="n">
        <v>0.305001746232813</v>
      </c>
      <c r="M365" s="0" t="n">
        <v>0.211251164155209</v>
      </c>
      <c r="N365" s="0" t="n">
        <v>0.164375873116406</v>
      </c>
      <c r="O365" s="0" t="n">
        <v>0.136250698493125</v>
      </c>
      <c r="P365" s="0" t="n">
        <v>0.117500582077604</v>
      </c>
      <c r="Q365" s="0" t="n">
        <v>0.104107641780804</v>
      </c>
    </row>
    <row r="366" customFormat="false" ht="15" hidden="false" customHeight="false" outlineLevel="0" collapsed="false">
      <c r="J366" s="0" t="n">
        <v>0.97</v>
      </c>
      <c r="K366" s="0" t="n">
        <v>0.574333353368042</v>
      </c>
      <c r="L366" s="0" t="n">
        <v>0.295981109673712</v>
      </c>
      <c r="M366" s="0" t="n">
        <v>0.203197028442268</v>
      </c>
      <c r="N366" s="0" t="n">
        <v>0.156804987826547</v>
      </c>
      <c r="O366" s="0" t="n">
        <v>0.128969763457114</v>
      </c>
      <c r="P366" s="0" t="n">
        <v>0.110412947210825</v>
      </c>
      <c r="Q366" s="0" t="n">
        <v>0.0971580784634758</v>
      </c>
    </row>
    <row r="368" customFormat="false" ht="15" hidden="false" customHeight="false" outlineLevel="0" collapsed="false">
      <c r="J368" s="0" t="str">
        <f aca="false">K135</f>
        <v>GWP</v>
      </c>
    </row>
    <row r="369" customFormat="false" ht="15" hidden="false" customHeight="false" outlineLevel="0" collapsed="false">
      <c r="J369" s="0" t="n">
        <f aca="false" t="array" ref="J369:J369">INDEX(L126:L131,MATCH($K$135,$K$126:$K$131,0))</f>
        <v>29.8757855695555</v>
      </c>
      <c r="K369" s="0" t="n">
        <v>1000</v>
      </c>
      <c r="L369" s="0" t="n">
        <v>2000</v>
      </c>
      <c r="M369" s="0" t="n">
        <v>3000</v>
      </c>
      <c r="N369" s="0" t="n">
        <v>4000</v>
      </c>
      <c r="O369" s="0" t="n">
        <v>5000</v>
      </c>
      <c r="P369" s="0" t="n">
        <v>6000</v>
      </c>
      <c r="Q369" s="0" t="n">
        <v>7000</v>
      </c>
    </row>
    <row r="370" customFormat="false" ht="15" hidden="false" customHeight="false" outlineLevel="0" collapsed="false">
      <c r="J370" s="0" t="n">
        <v>0.9</v>
      </c>
      <c r="K370" s="0" t="n">
        <v>98.8216565510714</v>
      </c>
      <c r="L370" s="0" t="n">
        <v>54.7147171644246</v>
      </c>
      <c r="M370" s="0" t="n">
        <v>40.0124040355423</v>
      </c>
      <c r="N370" s="0" t="n">
        <v>32.6612474711012</v>
      </c>
      <c r="O370" s="0" t="n">
        <v>28.2505535324365</v>
      </c>
      <c r="P370" s="0" t="n">
        <v>25.31009090666</v>
      </c>
      <c r="Q370" s="0" t="n">
        <v>23.2097604596769</v>
      </c>
    </row>
    <row r="371" customFormat="false" ht="15" hidden="false" customHeight="false" outlineLevel="0" collapsed="false">
      <c r="J371" s="0" t="n">
        <v>0.91</v>
      </c>
      <c r="K371" s="0" t="n">
        <v>96.6865834021585</v>
      </c>
      <c r="L371" s="0" t="n">
        <v>53.0643356571232</v>
      </c>
      <c r="M371" s="0" t="n">
        <v>38.5235864087781</v>
      </c>
      <c r="N371" s="0" t="n">
        <v>31.2532117846056</v>
      </c>
      <c r="O371" s="0" t="n">
        <v>26.890987010102</v>
      </c>
      <c r="P371" s="0" t="n">
        <v>23.982837160433</v>
      </c>
      <c r="Q371" s="0" t="n">
        <v>21.9055872678123</v>
      </c>
    </row>
    <row r="372" customFormat="false" ht="15" hidden="false" customHeight="false" outlineLevel="0" collapsed="false">
      <c r="J372" s="0" t="n">
        <v>0.92</v>
      </c>
      <c r="K372" s="0" t="n">
        <v>94.5979248869176</v>
      </c>
      <c r="L372" s="0" t="n">
        <v>51.4498320086762</v>
      </c>
      <c r="M372" s="0" t="n">
        <v>37.0671343825957</v>
      </c>
      <c r="N372" s="0" t="n">
        <v>29.8757855695555</v>
      </c>
      <c r="O372" s="0" t="n">
        <v>25.5609762817313</v>
      </c>
      <c r="P372" s="0" t="n">
        <v>22.6844367565153</v>
      </c>
      <c r="Q372" s="0" t="n">
        <v>20.6297656670752</v>
      </c>
    </row>
    <row r="373" customFormat="false" ht="15" hidden="false" customHeight="false" outlineLevel="0" collapsed="false">
      <c r="J373" s="0" t="n">
        <v>0.93</v>
      </c>
      <c r="K373" s="0" t="n">
        <v>92.5541837591013</v>
      </c>
      <c r="L373" s="0" t="n">
        <v>49.870048868798</v>
      </c>
      <c r="M373" s="0" t="n">
        <v>35.6420039053635</v>
      </c>
      <c r="N373" s="0" t="n">
        <v>28.5279814236463</v>
      </c>
      <c r="O373" s="0" t="n">
        <v>24.259567934616</v>
      </c>
      <c r="P373" s="0" t="n">
        <v>21.4139589419291</v>
      </c>
      <c r="Q373" s="0" t="n">
        <v>19.3813810900099</v>
      </c>
    </row>
    <row r="374" customFormat="false" ht="15" hidden="false" customHeight="false" outlineLevel="0" collapsed="false">
      <c r="J374" s="0" t="n">
        <v>0.94</v>
      </c>
      <c r="K374" s="0" t="n">
        <v>90.5539264850684</v>
      </c>
      <c r="L374" s="0" t="n">
        <v>48.3238781361512</v>
      </c>
      <c r="M374" s="0" t="n">
        <v>34.2471953531788</v>
      </c>
      <c r="N374" s="0" t="n">
        <v>27.2088539616926</v>
      </c>
      <c r="O374" s="0" t="n">
        <v>22.9858491268009</v>
      </c>
      <c r="P374" s="0" t="n">
        <v>20.1705125702064</v>
      </c>
      <c r="Q374" s="0" t="n">
        <v>18.1595578869247</v>
      </c>
    </row>
    <row r="375" customFormat="false" ht="15" hidden="false" customHeight="false" outlineLevel="0" collapsed="false">
      <c r="J375" s="0" t="n">
        <v>0.95</v>
      </c>
      <c r="K375" s="0" t="n">
        <v>88.5957798904887</v>
      </c>
      <c r="L375" s="0" t="n">
        <v>46.810258366297</v>
      </c>
      <c r="M375" s="0" t="n">
        <v>32.8817511915664</v>
      </c>
      <c r="N375" s="0" t="n">
        <v>25.9174976042011</v>
      </c>
      <c r="O375" s="0" t="n">
        <v>21.7389454517819</v>
      </c>
      <c r="P375" s="0" t="n">
        <v>18.9532440168358</v>
      </c>
      <c r="Q375" s="0" t="n">
        <v>16.9634572775886</v>
      </c>
    </row>
    <row r="376" customFormat="false" ht="15" hidden="false" customHeight="false" outlineLevel="0" collapsed="false">
      <c r="J376" s="0" t="n">
        <v>0.96</v>
      </c>
      <c r="K376" s="0" t="n">
        <v>86.6784280166294</v>
      </c>
      <c r="L376" s="0" t="n">
        <v>45.328172341648</v>
      </c>
      <c r="M376" s="0" t="n">
        <v>31.5447537833209</v>
      </c>
      <c r="N376" s="0" t="n">
        <v>24.6530445041574</v>
      </c>
      <c r="O376" s="0" t="n">
        <v>20.5180189366592</v>
      </c>
      <c r="P376" s="0" t="n">
        <v>17.7613352249938</v>
      </c>
      <c r="Q376" s="0" t="n">
        <v>15.7922754309471</v>
      </c>
    </row>
    <row r="377" customFormat="false" ht="15" hidden="false" customHeight="false" outlineLevel="0" collapsed="false">
      <c r="J377" s="0" t="n">
        <v>0.97</v>
      </c>
      <c r="K377" s="0" t="n">
        <v>84.8006091710972</v>
      </c>
      <c r="L377" s="0" t="n">
        <v>43.8766447917342</v>
      </c>
      <c r="M377" s="0" t="n">
        <v>30.2353233319465</v>
      </c>
      <c r="N377" s="0" t="n">
        <v>23.4146626020526</v>
      </c>
      <c r="O377" s="0" t="n">
        <v>19.3222661641163</v>
      </c>
      <c r="P377" s="0" t="n">
        <v>16.5940018721588</v>
      </c>
      <c r="Q377" s="0" t="n">
        <v>14.6452416636177</v>
      </c>
    </row>
    <row r="379" customFormat="false" ht="15" hidden="false" customHeight="false" outlineLevel="0" collapsed="false">
      <c r="J379" s="0" t="str">
        <f aca="false">L134</f>
        <v>Htox</v>
      </c>
    </row>
    <row r="380" customFormat="false" ht="15" hidden="false" customHeight="false" outlineLevel="0" collapsed="false">
      <c r="J380" s="0" t="n">
        <f aca="false" t="array" ref="J380:J380">INDEX(L126:L131,MATCH($L$134,$K$126:$K$131,0))</f>
        <v>0.0225695819035797</v>
      </c>
      <c r="K380" s="0" t="n">
        <v>1000</v>
      </c>
      <c r="L380" s="0" t="n">
        <v>2000</v>
      </c>
      <c r="M380" s="0" t="n">
        <v>3000</v>
      </c>
      <c r="N380" s="0" t="n">
        <v>4000</v>
      </c>
      <c r="O380" s="0" t="n">
        <v>5000</v>
      </c>
      <c r="P380" s="0" t="n">
        <v>6000</v>
      </c>
      <c r="Q380" s="0" t="n">
        <v>7000</v>
      </c>
    </row>
    <row r="381" customFormat="false" ht="15" hidden="false" customHeight="false" outlineLevel="0" collapsed="false">
      <c r="J381" s="0" t="n">
        <v>0.9</v>
      </c>
      <c r="K381" s="0" t="n">
        <v>0.0692592637835258</v>
      </c>
      <c r="L381" s="0" t="n">
        <v>0.039862643002874</v>
      </c>
      <c r="M381" s="0" t="n">
        <v>0.0300637694093234</v>
      </c>
      <c r="N381" s="0" t="n">
        <v>0.0251643326125481</v>
      </c>
      <c r="O381" s="0" t="n">
        <v>0.0222246705344829</v>
      </c>
      <c r="P381" s="0" t="n">
        <v>0.0202648958157728</v>
      </c>
      <c r="Q381" s="0" t="n">
        <v>0.0188650567309799</v>
      </c>
    </row>
    <row r="382" customFormat="false" ht="15" hidden="false" customHeight="false" outlineLevel="0" collapsed="false">
      <c r="J382" s="0" t="n">
        <v>0.91</v>
      </c>
      <c r="K382" s="0" t="n">
        <v>0.0674630718738168</v>
      </c>
      <c r="L382" s="0" t="n">
        <v>0.0383894908819633</v>
      </c>
      <c r="M382" s="0" t="n">
        <v>0.0286982972180122</v>
      </c>
      <c r="N382" s="0" t="n">
        <v>0.0238527003860366</v>
      </c>
      <c r="O382" s="0" t="n">
        <v>0.0209453422868513</v>
      </c>
      <c r="P382" s="0" t="n">
        <v>0.019007103554061</v>
      </c>
      <c r="Q382" s="0" t="n">
        <v>0.0176226473163537</v>
      </c>
    </row>
    <row r="383" customFormat="false" ht="15" hidden="false" customHeight="false" outlineLevel="0" collapsed="false">
      <c r="J383" s="0" t="n">
        <v>0.92</v>
      </c>
      <c r="K383" s="0" t="n">
        <v>0.0657059276143187</v>
      </c>
      <c r="L383" s="0" t="n">
        <v>0.0369483638071594</v>
      </c>
      <c r="M383" s="0" t="n">
        <v>0.0273625092047729</v>
      </c>
      <c r="N383" s="0" t="n">
        <v>0.0225695819035797</v>
      </c>
      <c r="O383" s="0" t="n">
        <v>0.0196938255228637</v>
      </c>
      <c r="P383" s="0" t="n">
        <v>0.0177766546023864</v>
      </c>
      <c r="Q383" s="0" t="n">
        <v>0.0164072468020455</v>
      </c>
    </row>
    <row r="384" customFormat="false" ht="15" hidden="false" customHeight="false" outlineLevel="0" collapsed="false">
      <c r="J384" s="0" t="n">
        <v>0.93</v>
      </c>
      <c r="K384" s="0" t="n">
        <v>0.0639865714034121</v>
      </c>
      <c r="L384" s="0" t="n">
        <v>0.0355382287124587</v>
      </c>
      <c r="M384" s="0" t="n">
        <v>0.0260554478154743</v>
      </c>
      <c r="N384" s="0" t="n">
        <v>0.0213140573669821</v>
      </c>
      <c r="O384" s="0" t="n">
        <v>0.0184692230978867</v>
      </c>
      <c r="P384" s="0" t="n">
        <v>0.0165726669184898</v>
      </c>
      <c r="Q384" s="0" t="n">
        <v>0.0152179839332063</v>
      </c>
    </row>
    <row r="385" customFormat="false" ht="15" hidden="false" customHeight="false" outlineLevel="0" collapsed="false">
      <c r="J385" s="0" t="n">
        <v>0.94</v>
      </c>
      <c r="K385" s="0" t="n">
        <v>0.062303797239546</v>
      </c>
      <c r="L385" s="0" t="n">
        <v>0.0341580964921134</v>
      </c>
      <c r="M385" s="0" t="n">
        <v>0.0247761962429693</v>
      </c>
      <c r="N385" s="0" t="n">
        <v>0.0200852461183972</v>
      </c>
      <c r="O385" s="0" t="n">
        <v>0.0172706760436539</v>
      </c>
      <c r="P385" s="0" t="n">
        <v>0.0153942959938251</v>
      </c>
      <c r="Q385" s="0" t="n">
        <v>0.0140540245296616</v>
      </c>
    </row>
    <row r="386" customFormat="false" ht="15" hidden="false" customHeight="false" outlineLevel="0" collapsed="false">
      <c r="J386" s="0" t="n">
        <v>0.95</v>
      </c>
      <c r="K386" s="0" t="n">
        <v>0.0606564499001824</v>
      </c>
      <c r="L386" s="0" t="n">
        <v>0.0328070196869333</v>
      </c>
      <c r="M386" s="0" t="n">
        <v>0.0235238762825169</v>
      </c>
      <c r="N386" s="0" t="n">
        <v>0.0188823045803088</v>
      </c>
      <c r="O386" s="0" t="n">
        <v>0.0160973615589838</v>
      </c>
      <c r="P386" s="0" t="n">
        <v>0.0142407328781006</v>
      </c>
      <c r="Q386" s="0" t="n">
        <v>0.0129145695346125</v>
      </c>
    </row>
    <row r="387" customFormat="false" ht="15" hidden="false" customHeight="false" outlineLevel="0" collapsed="false">
      <c r="J387" s="0" t="n">
        <v>0.96</v>
      </c>
      <c r="K387" s="0" t="n">
        <v>0.0590434222970555</v>
      </c>
      <c r="L387" s="0" t="n">
        <v>0.0314840903151944</v>
      </c>
      <c r="M387" s="0" t="n">
        <v>0.0222976463212407</v>
      </c>
      <c r="N387" s="0" t="n">
        <v>0.0177044243242639</v>
      </c>
      <c r="O387" s="0" t="n">
        <v>0.0149484911260778</v>
      </c>
      <c r="P387" s="0" t="n">
        <v>0.013111202327287</v>
      </c>
      <c r="Q387" s="0" t="n">
        <v>0.0117988531852936</v>
      </c>
    </row>
    <row r="388" customFormat="false" ht="15" hidden="false" customHeight="false" outlineLevel="0" collapsed="false">
      <c r="J388" s="0" t="n">
        <v>0.97</v>
      </c>
      <c r="K388" s="0" t="n">
        <v>0.057463652995024</v>
      </c>
      <c r="L388" s="0" t="n">
        <v>0.0301884378377182</v>
      </c>
      <c r="M388" s="0" t="n">
        <v>0.0210966994519496</v>
      </c>
      <c r="N388" s="0" t="n">
        <v>0.0165508302590653</v>
      </c>
      <c r="O388" s="0" t="n">
        <v>0.0138233087433347</v>
      </c>
      <c r="P388" s="0" t="n">
        <v>0.012004961066181</v>
      </c>
      <c r="Q388" s="0" t="n">
        <v>0.0107061412967855</v>
      </c>
    </row>
    <row r="390" customFormat="false" ht="15" hidden="false" customHeight="false" outlineLevel="0" collapsed="false">
      <c r="J390" s="0" t="str">
        <f aca="false">L135</f>
        <v>RDP</v>
      </c>
    </row>
    <row r="391" customFormat="false" ht="15" hidden="false" customHeight="false" outlineLevel="0" collapsed="false">
      <c r="J391" s="0" t="n">
        <f aca="false" t="array" ref="J391:J391">INDEX(L126:L131,MATCH($L$135,$K$126:$K$131,0))</f>
        <v>0.00439461814866389</v>
      </c>
      <c r="K391" s="0" t="n">
        <v>1000</v>
      </c>
      <c r="L391" s="0" t="n">
        <v>2000</v>
      </c>
      <c r="M391" s="0" t="n">
        <v>3000</v>
      </c>
      <c r="N391" s="0" t="n">
        <v>4000</v>
      </c>
      <c r="O391" s="0" t="n">
        <v>5000</v>
      </c>
      <c r="P391" s="0" t="n">
        <v>6000</v>
      </c>
      <c r="Q391" s="0" t="n">
        <v>7000</v>
      </c>
    </row>
    <row r="392" customFormat="false" ht="15" hidden="false" customHeight="false" outlineLevel="0" collapsed="false">
      <c r="J392" s="0" t="n">
        <v>0.9</v>
      </c>
      <c r="K392" s="0" t="n">
        <v>0.0144306986523146</v>
      </c>
      <c r="L392" s="0" t="n">
        <v>0.00801953265949062</v>
      </c>
      <c r="M392" s="0" t="n">
        <v>0.0058824773285493</v>
      </c>
      <c r="N392" s="0" t="n">
        <v>0.00481394966307864</v>
      </c>
      <c r="O392" s="0" t="n">
        <v>0.00417283306379625</v>
      </c>
      <c r="P392" s="0" t="n">
        <v>0.00374542199760798</v>
      </c>
      <c r="Q392" s="0" t="n">
        <v>0.00344012837890208</v>
      </c>
    </row>
    <row r="393" customFormat="false" ht="15" hidden="false" customHeight="false" outlineLevel="0" collapsed="false">
      <c r="J393" s="0" t="n">
        <v>0.91</v>
      </c>
      <c r="K393" s="0" t="n">
        <v>0.0141130503154759</v>
      </c>
      <c r="L393" s="0" t="n">
        <v>0.00777233669619951</v>
      </c>
      <c r="M393" s="0" t="n">
        <v>0.00565876548977403</v>
      </c>
      <c r="N393" s="0" t="n">
        <v>0.00460197988656129</v>
      </c>
      <c r="O393" s="0" t="n">
        <v>0.00396790852463365</v>
      </c>
      <c r="P393" s="0" t="n">
        <v>0.00354519428334855</v>
      </c>
      <c r="Q393" s="0" t="n">
        <v>0.00324325553957349</v>
      </c>
    </row>
    <row r="394" customFormat="false" ht="15" hidden="false" customHeight="false" outlineLevel="0" collapsed="false">
      <c r="J394" s="0" t="n">
        <v>0.92</v>
      </c>
      <c r="K394" s="0" t="n">
        <v>0.0138023073772642</v>
      </c>
      <c r="L394" s="0" t="n">
        <v>0.00753051455819734</v>
      </c>
      <c r="M394" s="0" t="n">
        <v>0.0054399169518417</v>
      </c>
      <c r="N394" s="0" t="n">
        <v>0.00439461814866389</v>
      </c>
      <c r="O394" s="0" t="n">
        <v>0.0037674388667572</v>
      </c>
      <c r="P394" s="0" t="n">
        <v>0.00334931934548607</v>
      </c>
      <c r="Q394" s="0" t="n">
        <v>0.00305066254457812</v>
      </c>
    </row>
    <row r="395" customFormat="false" ht="15" hidden="false" customHeight="false" outlineLevel="0" collapsed="false">
      <c r="J395" s="0" t="n">
        <v>0.93</v>
      </c>
      <c r="K395" s="0" t="n">
        <v>0.0134982470828851</v>
      </c>
      <c r="L395" s="0" t="n">
        <v>0.00729389289628124</v>
      </c>
      <c r="M395" s="0" t="n">
        <v>0.00522577483407997</v>
      </c>
      <c r="N395" s="0" t="n">
        <v>0.00419171580297933</v>
      </c>
      <c r="O395" s="0" t="n">
        <v>0.00357128038431895</v>
      </c>
      <c r="P395" s="0" t="n">
        <v>0.00315765677187869</v>
      </c>
      <c r="Q395" s="0" t="n">
        <v>0.00286221133442137</v>
      </c>
    </row>
    <row r="396" customFormat="false" ht="15" hidden="false" customHeight="false" outlineLevel="0" collapsed="false">
      <c r="J396" s="0" t="n">
        <v>0.94</v>
      </c>
      <c r="K396" s="0" t="n">
        <v>0.0132006561564714</v>
      </c>
      <c r="L396" s="0" t="n">
        <v>0.00706230573781017</v>
      </c>
      <c r="M396" s="0" t="n">
        <v>0.00501618893158976</v>
      </c>
      <c r="N396" s="0" t="n">
        <v>0.00399313052847955</v>
      </c>
      <c r="O396" s="0" t="n">
        <v>0.00337929548661343</v>
      </c>
      <c r="P396" s="0" t="n">
        <v>0.00297007212536935</v>
      </c>
      <c r="Q396" s="0" t="n">
        <v>0.00267776972448072</v>
      </c>
    </row>
    <row r="397" customFormat="false" ht="15" hidden="false" customHeight="false" outlineLevel="0" collapsed="false">
      <c r="J397" s="0" t="n">
        <v>0.95</v>
      </c>
      <c r="K397" s="0" t="n">
        <v>0.0129093303021927</v>
      </c>
      <c r="L397" s="0" t="n">
        <v>0.0068355940984648</v>
      </c>
      <c r="M397" s="0" t="n">
        <v>0.00481101536388881</v>
      </c>
      <c r="N397" s="0" t="n">
        <v>0.00379872599660082</v>
      </c>
      <c r="O397" s="0" t="n">
        <v>0.00319135237622802</v>
      </c>
      <c r="P397" s="0" t="n">
        <v>0.00278643662931283</v>
      </c>
      <c r="Q397" s="0" t="n">
        <v>0.00249721109580197</v>
      </c>
    </row>
    <row r="398" customFormat="false" ht="15" hidden="false" customHeight="false" outlineLevel="0" collapsed="false">
      <c r="J398" s="0" t="n">
        <v>0.96</v>
      </c>
      <c r="K398" s="0" t="n">
        <v>0.0126240737365449</v>
      </c>
      <c r="L398" s="0" t="n">
        <v>0.00661360561827245</v>
      </c>
      <c r="M398" s="0" t="n">
        <v>0.00461011624551497</v>
      </c>
      <c r="N398" s="0" t="n">
        <v>0.00360837155913623</v>
      </c>
      <c r="O398" s="0" t="n">
        <v>0.00300732474730898</v>
      </c>
      <c r="P398" s="0" t="n">
        <v>0.00260662687275748</v>
      </c>
      <c r="Q398" s="0" t="n">
        <v>0.0023204141052207</v>
      </c>
    </row>
    <row r="399" customFormat="false" ht="15" hidden="false" customHeight="false" outlineLevel="0" collapsed="false">
      <c r="J399" s="0" t="n">
        <v>0.97</v>
      </c>
      <c r="K399" s="0" t="n">
        <v>0.0123446987495702</v>
      </c>
      <c r="L399" s="0" t="n">
        <v>0.00639619422014593</v>
      </c>
      <c r="M399" s="0" t="n">
        <v>0.00441335937700451</v>
      </c>
      <c r="N399" s="0" t="n">
        <v>0.00342194195543379</v>
      </c>
      <c r="O399" s="0" t="n">
        <v>0.00282709150249136</v>
      </c>
      <c r="P399" s="0" t="n">
        <v>0.00243052453386308</v>
      </c>
      <c r="Q399" s="0" t="n">
        <v>0.0021472624134143</v>
      </c>
    </row>
  </sheetData>
  <mergeCells count="2">
    <mergeCell ref="B21:C21"/>
    <mergeCell ref="B37:F37"/>
  </mergeCells>
  <dataValidations count="1">
    <dataValidation allowBlank="true" errorStyle="stop" operator="between" showDropDown="false" showErrorMessage="true" showInputMessage="true" sqref="K134:L135" type="list">
      <formula1>$K$126:$K$131</formula1>
      <formula2>0</formula2>
    </dataValidation>
  </dataValidation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B157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11.42578125" defaultRowHeight="15" zeroHeight="false" outlineLevelRow="0" outlineLevelCol="0"/>
  <cols>
    <col collapsed="false" customWidth="true" hidden="false" outlineLevel="0" max="2" min="2" style="0" width="9.28"/>
    <col collapsed="false" customWidth="true" hidden="false" outlineLevel="0" max="10" min="3" style="0" width="8.71"/>
    <col collapsed="false" customWidth="true" hidden="false" outlineLevel="0" max="11" min="11" style="0" width="1.36"/>
    <col collapsed="false" customWidth="true" hidden="false" outlineLevel="0" max="18" min="12" style="0" width="8.71"/>
    <col collapsed="false" customWidth="true" hidden="false" outlineLevel="0" max="19" min="19" style="0" width="9.42"/>
    <col collapsed="false" customWidth="true" hidden="false" outlineLevel="0" max="20" min="20" style="0" width="5.71"/>
    <col collapsed="false" customWidth="true" hidden="false" outlineLevel="0" max="28" min="21" style="0" width="8.28"/>
    <col collapsed="false" customWidth="true" hidden="false" outlineLevel="0" max="29" min="29" style="0" width="1.07"/>
    <col collapsed="false" customWidth="true" hidden="false" outlineLevel="0" max="34" min="30" style="0" width="8.28"/>
    <col collapsed="false" customWidth="true" hidden="false" outlineLevel="0" max="35" min="35" style="0" width="8.42"/>
    <col collapsed="false" customWidth="true" hidden="false" outlineLevel="0" max="36" min="36" style="0" width="8.28"/>
  </cols>
  <sheetData>
    <row r="2" customFormat="false" ht="33.85" hidden="false" customHeight="false" outlineLevel="0" collapsed="false">
      <c r="C2" s="93" t="s">
        <v>365</v>
      </c>
      <c r="U2" s="93" t="s">
        <v>366</v>
      </c>
      <c r="V2" s="93"/>
      <c r="W2" s="93"/>
      <c r="X2" s="93"/>
    </row>
    <row r="6" customFormat="false" ht="45" hidden="false" customHeight="true" outlineLevel="0" collapsed="false">
      <c r="C6" s="94" t="s">
        <v>367</v>
      </c>
      <c r="D6" s="95" t="str">
        <f aca="false">'Use Phase'!AE138</f>
        <v>NaNMC</v>
      </c>
      <c r="E6" s="95" t="str">
        <f aca="false">'Use Phase'!AF138</f>
        <v>NaMVP</v>
      </c>
      <c r="F6" s="95" t="str">
        <f aca="false">'Use Phase'!AG138</f>
        <v>NaMMO</v>
      </c>
      <c r="G6" s="95" t="str">
        <f aca="false">'Use Phase'!AH138</f>
        <v>NaNMMT</v>
      </c>
      <c r="H6" s="95" t="str">
        <f aca="false">'Use Phase'!AI138</f>
        <v>NaPBA</v>
      </c>
      <c r="I6" s="96" t="str">
        <f aca="false">'Use Phase'!AJ138</f>
        <v>LiNMC</v>
      </c>
      <c r="J6" s="95" t="str">
        <f aca="false">'Use Phase'!AK138</f>
        <v>LiFP</v>
      </c>
      <c r="K6" s="97"/>
      <c r="L6" s="98" t="str">
        <f aca="false">D6</f>
        <v>NaNMC</v>
      </c>
      <c r="M6" s="95" t="str">
        <f aca="false">E6</f>
        <v>NaMVP</v>
      </c>
      <c r="N6" s="95" t="str">
        <f aca="false">F6</f>
        <v>NaMMO</v>
      </c>
      <c r="O6" s="95" t="str">
        <f aca="false">G6</f>
        <v>NaNMMT</v>
      </c>
      <c r="P6" s="95" t="str">
        <f aca="false">H6</f>
        <v>NaPBA</v>
      </c>
      <c r="Q6" s="96" t="str">
        <f aca="false">I6</f>
        <v>LiNMC</v>
      </c>
      <c r="R6" s="95" t="str">
        <f aca="false">J6</f>
        <v>LiFP</v>
      </c>
      <c r="S6" s="99"/>
      <c r="U6" s="100" t="str">
        <f aca="false">C6</f>
        <v>Cycle life</v>
      </c>
      <c r="V6" s="95" t="str">
        <f aca="false">D6</f>
        <v>NaNMC</v>
      </c>
      <c r="W6" s="95" t="str">
        <f aca="false">E6</f>
        <v>NaMVP</v>
      </c>
      <c r="X6" s="95" t="str">
        <f aca="false">F6</f>
        <v>NaMMO</v>
      </c>
      <c r="Y6" s="95" t="str">
        <f aca="false">G6</f>
        <v>NaNMMT</v>
      </c>
      <c r="Z6" s="95" t="str">
        <f aca="false">H6</f>
        <v>NaPBA</v>
      </c>
      <c r="AA6" s="96" t="str">
        <f aca="false">I6</f>
        <v>LiNMC</v>
      </c>
      <c r="AB6" s="95" t="str">
        <f aca="false">J6</f>
        <v>LiFP</v>
      </c>
      <c r="AC6" s="101"/>
      <c r="AD6" s="102" t="str">
        <f aca="false">L6</f>
        <v>NaNMC</v>
      </c>
      <c r="AE6" s="95" t="str">
        <f aca="false">M6</f>
        <v>NaMVP</v>
      </c>
      <c r="AF6" s="95" t="str">
        <f aca="false">N6</f>
        <v>NaMMO</v>
      </c>
      <c r="AG6" s="95" t="str">
        <f aca="false">O6</f>
        <v>NaNMMT</v>
      </c>
      <c r="AH6" s="95" t="str">
        <f aca="false">P6</f>
        <v>NaPBA</v>
      </c>
      <c r="AI6" s="96" t="str">
        <f aca="false">Q6</f>
        <v>LiNMC</v>
      </c>
      <c r="AJ6" s="95" t="str">
        <f aca="false">R6</f>
        <v>LiFP</v>
      </c>
      <c r="AK6" s="99"/>
      <c r="AL6" s="0" t="str">
        <f aca="false">U6</f>
        <v>Cycle life</v>
      </c>
      <c r="AM6" s="0" t="str">
        <f aca="false">V6</f>
        <v>NaNMC</v>
      </c>
      <c r="AN6" s="0" t="str">
        <f aca="false">W6</f>
        <v>NaMVP</v>
      </c>
      <c r="AO6" s="0" t="str">
        <f aca="false">X6</f>
        <v>NaMMO</v>
      </c>
      <c r="AP6" s="0" t="str">
        <f aca="false">Y6</f>
        <v>NaNMMT</v>
      </c>
      <c r="AQ6" s="0" t="str">
        <f aca="false">Z6</f>
        <v>NaPBA</v>
      </c>
      <c r="AR6" s="0" t="str">
        <f aca="false">AA6</f>
        <v>LiNMC</v>
      </c>
      <c r="AS6" s="0" t="str">
        <f aca="false">AB6</f>
        <v>LiFP</v>
      </c>
      <c r="AT6" s="13" t="s">
        <v>368</v>
      </c>
      <c r="AU6" s="0" t="str">
        <f aca="false">AD6</f>
        <v>NaNMC</v>
      </c>
      <c r="AV6" s="0" t="str">
        <f aca="false">AE6</f>
        <v>NaMVP</v>
      </c>
      <c r="AW6" s="0" t="str">
        <f aca="false">AF6</f>
        <v>NaMMO</v>
      </c>
      <c r="AX6" s="0" t="str">
        <f aca="false">AG6</f>
        <v>NaNMMT</v>
      </c>
      <c r="AY6" s="0" t="str">
        <f aca="false">AH6</f>
        <v>NaPBA</v>
      </c>
      <c r="AZ6" s="0" t="str">
        <f aca="false">AI6</f>
        <v>LiNMC</v>
      </c>
      <c r="BA6" s="0" t="str">
        <f aca="false">AJ6</f>
        <v>LiFP</v>
      </c>
      <c r="BB6" s="13" t="s">
        <v>368</v>
      </c>
    </row>
    <row r="7" customFormat="false" ht="15" hidden="false" customHeight="false" outlineLevel="0" collapsed="false">
      <c r="C7" s="97" t="s">
        <v>347</v>
      </c>
      <c r="D7" s="103" t="s">
        <v>369</v>
      </c>
      <c r="E7" s="103"/>
      <c r="F7" s="103"/>
      <c r="G7" s="103"/>
      <c r="H7" s="103"/>
      <c r="I7" s="103"/>
      <c r="J7" s="103"/>
      <c r="K7" s="97"/>
      <c r="L7" s="103" t="s">
        <v>370</v>
      </c>
      <c r="M7" s="103"/>
      <c r="N7" s="103"/>
      <c r="O7" s="103"/>
      <c r="P7" s="103"/>
      <c r="Q7" s="103"/>
      <c r="R7" s="103"/>
      <c r="U7" s="104" t="str">
        <f aca="false">C7</f>
        <v>Cycles</v>
      </c>
      <c r="V7" s="103" t="str">
        <f aca="false">D7</f>
        <v>GWP gCO2 eq /kWh</v>
      </c>
      <c r="W7" s="103"/>
      <c r="X7" s="103"/>
      <c r="Y7" s="103"/>
      <c r="Z7" s="103"/>
      <c r="AA7" s="103"/>
      <c r="AB7" s="103"/>
      <c r="AC7" s="101"/>
      <c r="AD7" s="103" t="str">
        <f aca="false">L7</f>
        <v>ADP mgSb eq./kWh</v>
      </c>
      <c r="AE7" s="103"/>
      <c r="AF7" s="103"/>
      <c r="AG7" s="103"/>
      <c r="AH7" s="103"/>
      <c r="AI7" s="103"/>
      <c r="AJ7" s="103"/>
      <c r="AK7" s="105"/>
      <c r="AL7" s="13" t="s">
        <v>367</v>
      </c>
      <c r="AM7" s="13" t="s">
        <v>66</v>
      </c>
      <c r="AN7" s="13" t="s">
        <v>67</v>
      </c>
      <c r="AO7" s="13" t="s">
        <v>68</v>
      </c>
      <c r="AP7" s="13" t="s">
        <v>69</v>
      </c>
      <c r="AQ7" s="13" t="s">
        <v>70</v>
      </c>
      <c r="AR7" s="13" t="s">
        <v>371</v>
      </c>
      <c r="AS7" s="13" t="s">
        <v>72</v>
      </c>
      <c r="AT7" s="13" t="s">
        <v>372</v>
      </c>
      <c r="AU7" s="13" t="s">
        <v>66</v>
      </c>
      <c r="AV7" s="13" t="s">
        <v>67</v>
      </c>
      <c r="AW7" s="13" t="s">
        <v>68</v>
      </c>
      <c r="AX7" s="13" t="s">
        <v>69</v>
      </c>
      <c r="AY7" s="13" t="s">
        <v>70</v>
      </c>
      <c r="AZ7" s="13" t="s">
        <v>371</v>
      </c>
      <c r="BA7" s="13" t="s">
        <v>72</v>
      </c>
      <c r="BB7" s="13" t="s">
        <v>372</v>
      </c>
    </row>
    <row r="8" customFormat="false" ht="15" hidden="false" customHeight="false" outlineLevel="0" collapsed="false">
      <c r="C8" s="97" t="n">
        <v>1000</v>
      </c>
      <c r="D8" s="106" t="n">
        <f aca="false">'Use Phase'!AE161</f>
        <v>94.5979248869176</v>
      </c>
      <c r="E8" s="106" t="n">
        <f aca="false">'Use Phase'!AF161*1</f>
        <v>133.990248969709</v>
      </c>
      <c r="F8" s="106" t="n">
        <f aca="false">'Use Phase'!AG161*1</f>
        <v>80.7952684331456</v>
      </c>
      <c r="G8" s="106" t="n">
        <f aca="false">'Use Phase'!AH161*1</f>
        <v>67.0265504179956</v>
      </c>
      <c r="H8" s="106" t="n">
        <f aca="false">'Use Phase'!AI161*1</f>
        <v>122.464952407738</v>
      </c>
      <c r="I8" s="106" t="n">
        <f aca="false">'Use Phase'!AJ161*1</f>
        <v>51.5173640262873</v>
      </c>
      <c r="J8" s="106" t="n">
        <f aca="false">'Use Phase'!AK161*1</f>
        <v>74.3000662863471</v>
      </c>
      <c r="K8" s="107"/>
      <c r="L8" s="106" t="n">
        <f aca="false">'Use Phase'!AE205*1</f>
        <v>0.0138023073772642</v>
      </c>
      <c r="M8" s="106" t="n">
        <f aca="false">'Use Phase'!AF205*1</f>
        <v>0.00718936807101204</v>
      </c>
      <c r="N8" s="106" t="n">
        <f aca="false">'Use Phase'!AG205*1</f>
        <v>0.00354880650244069</v>
      </c>
      <c r="O8" s="106" t="n">
        <f aca="false">'Use Phase'!AH205*1</f>
        <v>0.00593397100443153</v>
      </c>
      <c r="P8" s="106" t="n">
        <f aca="false">'Use Phase'!AI205*1</f>
        <v>0.00441455612723824</v>
      </c>
      <c r="Q8" s="106" t="n">
        <f aca="false">'Use Phase'!AJ205*1</f>
        <v>0.00394407723410531</v>
      </c>
      <c r="R8" s="106" t="n">
        <f aca="false">'Use Phase'!AK205*1</f>
        <v>0.0101682468153348</v>
      </c>
      <c r="S8" s="108"/>
      <c r="U8" s="109" t="n">
        <f aca="false">C8</f>
        <v>1000</v>
      </c>
      <c r="V8" s="110" t="n">
        <f aca="false">D8</f>
        <v>94.5979248869176</v>
      </c>
      <c r="W8" s="110" t="n">
        <f aca="false">E8</f>
        <v>133.990248969709</v>
      </c>
      <c r="X8" s="110" t="n">
        <f aca="false">F8</f>
        <v>80.7952684331456</v>
      </c>
      <c r="Y8" s="110" t="n">
        <f aca="false">G8</f>
        <v>67.0265504179956</v>
      </c>
      <c r="Z8" s="110" t="n">
        <f aca="false">H8</f>
        <v>122.464952407738</v>
      </c>
      <c r="AA8" s="110" t="n">
        <f aca="false">I8</f>
        <v>51.5173640262873</v>
      </c>
      <c r="AB8" s="110" t="n">
        <f aca="false">J8</f>
        <v>74.3000662863471</v>
      </c>
      <c r="AC8" s="109"/>
      <c r="AD8" s="111" t="n">
        <f aca="false">L8</f>
        <v>0.0138023073772642</v>
      </c>
      <c r="AE8" s="111" t="n">
        <f aca="false">M8</f>
        <v>0.00718936807101204</v>
      </c>
      <c r="AF8" s="111" t="n">
        <f aca="false">N8</f>
        <v>0.00354880650244069</v>
      </c>
      <c r="AG8" s="111" t="n">
        <f aca="false">O8</f>
        <v>0.00593397100443153</v>
      </c>
      <c r="AH8" s="111" t="n">
        <f aca="false">P8</f>
        <v>0.00441455612723824</v>
      </c>
      <c r="AI8" s="111" t="n">
        <f aca="false">Q8</f>
        <v>0.00394407723410531</v>
      </c>
      <c r="AJ8" s="111" t="n">
        <f aca="false">R8</f>
        <v>0.0101682468153348</v>
      </c>
      <c r="AK8" s="105"/>
      <c r="AL8" s="13" t="n">
        <f aca="false">U8</f>
        <v>1000</v>
      </c>
      <c r="AM8" s="89" t="n">
        <f aca="false">V8</f>
        <v>94.5979248869176</v>
      </c>
      <c r="AN8" s="89" t="n">
        <f aca="false">W8</f>
        <v>133.990248969709</v>
      </c>
      <c r="AO8" s="89" t="n">
        <f aca="false">X8</f>
        <v>80.7952684331456</v>
      </c>
      <c r="AP8" s="89" t="n">
        <f aca="false">Y8</f>
        <v>67.0265504179956</v>
      </c>
      <c r="AQ8" s="89" t="n">
        <f aca="false">Z8</f>
        <v>122.464952407738</v>
      </c>
      <c r="AR8" s="89" t="n">
        <f aca="false">AA8</f>
        <v>51.5173640262873</v>
      </c>
      <c r="AS8" s="89" t="n">
        <f aca="false">AB8</f>
        <v>74.3000662863471</v>
      </c>
      <c r="AT8" s="89" t="n">
        <f aca="false">AR14</f>
        <v>19.1056453543979</v>
      </c>
      <c r="AU8" s="91" t="n">
        <f aca="false">AD8</f>
        <v>0.0138023073772642</v>
      </c>
      <c r="AV8" s="91" t="n">
        <f aca="false">AE8</f>
        <v>0.00718936807101204</v>
      </c>
      <c r="AW8" s="91" t="n">
        <f aca="false">AF8</f>
        <v>0.00354880650244069</v>
      </c>
      <c r="AX8" s="91" t="n">
        <f aca="false">AG8</f>
        <v>0.00593397100443153</v>
      </c>
      <c r="AY8" s="91" t="n">
        <f aca="false">AH8</f>
        <v>0.00441455612723824</v>
      </c>
      <c r="AZ8" s="91" t="n">
        <f aca="false">AI8</f>
        <v>0.00394407723410531</v>
      </c>
      <c r="BA8" s="91" t="n">
        <f aca="false">AJ8</f>
        <v>0.0101682468153348</v>
      </c>
      <c r="BB8" s="91" t="n">
        <f aca="false">AZ14</f>
        <v>0.00193006061287415</v>
      </c>
    </row>
    <row r="9" customFormat="false" ht="15" hidden="false" customHeight="false" outlineLevel="0" collapsed="false">
      <c r="C9" s="97" t="n">
        <v>1500</v>
      </c>
      <c r="D9" s="106" t="n">
        <f aca="false">'Use Phase'!AE162*1</f>
        <v>65.8325296347567</v>
      </c>
      <c r="E9" s="106" t="n">
        <f aca="false">'Use Phase'!AF162*1</f>
        <v>91.7221373059707</v>
      </c>
      <c r="F9" s="106" t="n">
        <f aca="false">'Use Phase'!AG162*1</f>
        <v>56.6307586655753</v>
      </c>
      <c r="G9" s="106" t="n">
        <f aca="false">'Use Phase'!AH162*1</f>
        <v>47.451613322142</v>
      </c>
      <c r="H9" s="106" t="n">
        <f aca="false">'Use Phase'!AI162*1</f>
        <v>84.0386062646565</v>
      </c>
      <c r="I9" s="106" t="n">
        <f aca="false">'Use Phase'!AJ162*1</f>
        <v>37.1121557276698</v>
      </c>
      <c r="J9" s="106" t="n">
        <f aca="false">'Use Phase'!AK162*1</f>
        <v>51.9286821837296</v>
      </c>
      <c r="K9" s="107"/>
      <c r="L9" s="106" t="n">
        <f aca="false">'Use Phase'!AE206*1</f>
        <v>0.00962111216455298</v>
      </c>
      <c r="M9" s="106" t="n">
        <f aca="false">'Use Phase'!AF206*1</f>
        <v>0.00515609161723384</v>
      </c>
      <c r="N9" s="106" t="n">
        <f aca="false">'Use Phase'!AG206*1</f>
        <v>0.0027854449146706</v>
      </c>
      <c r="O9" s="106" t="n">
        <f aca="false">'Use Phase'!AH206*1</f>
        <v>0.0043755545826645</v>
      </c>
      <c r="P9" s="106" t="n">
        <f aca="false">'Use Phase'!AI206*1</f>
        <v>0.0033062169880513</v>
      </c>
      <c r="Q9" s="106" t="n">
        <f aca="false">'Use Phase'!AJ206*1</f>
        <v>0.00304895873578035</v>
      </c>
      <c r="R9" s="106" t="n">
        <f aca="false">'Use Phase'!AK206*1</f>
        <v>0.00714201078011567</v>
      </c>
      <c r="S9" s="108"/>
      <c r="U9" s="109" t="n">
        <f aca="false">C9</f>
        <v>1500</v>
      </c>
      <c r="V9" s="110" t="n">
        <f aca="false">D9</f>
        <v>65.8325296347567</v>
      </c>
      <c r="W9" s="110" t="n">
        <f aca="false">E9</f>
        <v>91.7221373059707</v>
      </c>
      <c r="X9" s="110" t="n">
        <f aca="false">F9</f>
        <v>56.6307586655753</v>
      </c>
      <c r="Y9" s="110" t="n">
        <f aca="false">G9</f>
        <v>47.451613322142</v>
      </c>
      <c r="Z9" s="110" t="n">
        <f aca="false">H9</f>
        <v>84.0386062646565</v>
      </c>
      <c r="AA9" s="110" t="n">
        <f aca="false">I9</f>
        <v>37.1121557276698</v>
      </c>
      <c r="AB9" s="110" t="n">
        <f aca="false">J9</f>
        <v>51.9286821837296</v>
      </c>
      <c r="AC9" s="109"/>
      <c r="AD9" s="111" t="n">
        <f aca="false">L9</f>
        <v>0.00962111216455298</v>
      </c>
      <c r="AE9" s="111" t="n">
        <f aca="false">M9</f>
        <v>0.00515609161723384</v>
      </c>
      <c r="AF9" s="111" t="n">
        <f aca="false">N9</f>
        <v>0.0027854449146706</v>
      </c>
      <c r="AG9" s="111" t="n">
        <f aca="false">O9</f>
        <v>0.0043755545826645</v>
      </c>
      <c r="AH9" s="111" t="n">
        <f aca="false">P9</f>
        <v>0.0033062169880513</v>
      </c>
      <c r="AI9" s="111" t="n">
        <f aca="false">Q9</f>
        <v>0.00304895873578035</v>
      </c>
      <c r="AJ9" s="111" t="n">
        <f aca="false">R9</f>
        <v>0.00714201078011567</v>
      </c>
      <c r="AK9" s="105"/>
      <c r="AL9" s="13" t="n">
        <f aca="false">U9</f>
        <v>1500</v>
      </c>
      <c r="AM9" s="89" t="n">
        <f aca="false">V9</f>
        <v>65.8325296347567</v>
      </c>
      <c r="AN9" s="89" t="n">
        <f aca="false">W9</f>
        <v>91.7221373059707</v>
      </c>
      <c r="AO9" s="89" t="n">
        <f aca="false">X9</f>
        <v>56.6307586655753</v>
      </c>
      <c r="AP9" s="89" t="n">
        <f aca="false">Y9</f>
        <v>47.451613322142</v>
      </c>
      <c r="AQ9" s="89" t="n">
        <f aca="false">Z9</f>
        <v>84.0386062646565</v>
      </c>
      <c r="AR9" s="89" t="n">
        <f aca="false">AA9</f>
        <v>37.1121557276698</v>
      </c>
      <c r="AS9" s="89" t="n">
        <f aca="false">AB9</f>
        <v>51.9286821837296</v>
      </c>
      <c r="AT9" s="89" t="n">
        <f aca="false">AT8</f>
        <v>19.1056453543979</v>
      </c>
      <c r="AU9" s="91" t="n">
        <f aca="false">AD9</f>
        <v>0.00962111216455298</v>
      </c>
      <c r="AV9" s="91" t="n">
        <f aca="false">AE9</f>
        <v>0.00515609161723384</v>
      </c>
      <c r="AW9" s="91" t="n">
        <f aca="false">AF9</f>
        <v>0.0027854449146706</v>
      </c>
      <c r="AX9" s="91" t="n">
        <f aca="false">AG9</f>
        <v>0.0043755545826645</v>
      </c>
      <c r="AY9" s="91" t="n">
        <f aca="false">AH9</f>
        <v>0.0033062169880513</v>
      </c>
      <c r="AZ9" s="91" t="n">
        <f aca="false">AI9</f>
        <v>0.00304895873578035</v>
      </c>
      <c r="BA9" s="91" t="n">
        <f aca="false">AJ9</f>
        <v>0.00714201078011567</v>
      </c>
      <c r="BB9" s="91" t="n">
        <f aca="false">BB8</f>
        <v>0.00193006061287415</v>
      </c>
    </row>
    <row r="10" customFormat="false" ht="15" hidden="false" customHeight="false" outlineLevel="0" collapsed="false">
      <c r="C10" s="97" t="n">
        <v>2000</v>
      </c>
      <c r="D10" s="106" t="n">
        <f aca="false">'Use Phase'!AE163*1</f>
        <v>51.4498320086762</v>
      </c>
      <c r="E10" s="106" t="n">
        <f aca="false">'Use Phase'!AF163*1</f>
        <v>70.5880814741017</v>
      </c>
      <c r="F10" s="106" t="n">
        <f aca="false">'Use Phase'!AG163*1</f>
        <v>44.5485037817902</v>
      </c>
      <c r="G10" s="106" t="n">
        <f aca="false">'Use Phase'!AH163*1</f>
        <v>37.6641447742152</v>
      </c>
      <c r="H10" s="106" t="n">
        <f aca="false">'Use Phase'!AI163*1</f>
        <v>64.8254331931161</v>
      </c>
      <c r="I10" s="106" t="n">
        <f aca="false">'Use Phase'!AJ163*1</f>
        <v>29.909551578361</v>
      </c>
      <c r="J10" s="106" t="n">
        <f aca="false">'Use Phase'!AK163*1</f>
        <v>40.7429901324209</v>
      </c>
      <c r="K10" s="107"/>
      <c r="L10" s="106" t="n">
        <f aca="false">'Use Phase'!AE207*1</f>
        <v>0.00753051455819734</v>
      </c>
      <c r="M10" s="106" t="n">
        <f aca="false">'Use Phase'!AF207*1</f>
        <v>0.00413945339034473</v>
      </c>
      <c r="N10" s="106" t="n">
        <f aca="false">'Use Phase'!AG207*1</f>
        <v>0.00240376412078556</v>
      </c>
      <c r="O10" s="106" t="n">
        <f aca="false">'Use Phase'!AH207*1</f>
        <v>0.00359634637178098</v>
      </c>
      <c r="P10" s="106" t="n">
        <f aca="false">'Use Phase'!AI207*1</f>
        <v>0.00275204741845783</v>
      </c>
      <c r="Q10" s="106" t="n">
        <f aca="false">'Use Phase'!AJ207*1</f>
        <v>0.00260139948661787</v>
      </c>
      <c r="R10" s="106" t="n">
        <f aca="false">'Use Phase'!AK207*1</f>
        <v>0.00562889276250611</v>
      </c>
      <c r="S10" s="108"/>
      <c r="U10" s="109" t="n">
        <f aca="false">C10</f>
        <v>2000</v>
      </c>
      <c r="V10" s="110" t="n">
        <f aca="false">D10</f>
        <v>51.4498320086762</v>
      </c>
      <c r="W10" s="110" t="n">
        <f aca="false">E10</f>
        <v>70.5880814741017</v>
      </c>
      <c r="X10" s="110" t="n">
        <f aca="false">F10</f>
        <v>44.5485037817902</v>
      </c>
      <c r="Y10" s="110" t="n">
        <f aca="false">G10</f>
        <v>37.6641447742152</v>
      </c>
      <c r="Z10" s="110" t="n">
        <f aca="false">H10</f>
        <v>64.8254331931161</v>
      </c>
      <c r="AA10" s="110" t="n">
        <f aca="false">I10</f>
        <v>29.909551578361</v>
      </c>
      <c r="AB10" s="110" t="n">
        <f aca="false">J10</f>
        <v>40.7429901324209</v>
      </c>
      <c r="AC10" s="109"/>
      <c r="AD10" s="111" t="n">
        <f aca="false">L10</f>
        <v>0.00753051455819734</v>
      </c>
      <c r="AE10" s="111" t="n">
        <f aca="false">M10</f>
        <v>0.00413945339034473</v>
      </c>
      <c r="AF10" s="111" t="n">
        <f aca="false">N10</f>
        <v>0.00240376412078556</v>
      </c>
      <c r="AG10" s="111" t="n">
        <f aca="false">O10</f>
        <v>0.00359634637178098</v>
      </c>
      <c r="AH10" s="111" t="n">
        <f aca="false">P10</f>
        <v>0.00275204741845783</v>
      </c>
      <c r="AI10" s="111" t="n">
        <f aca="false">Q10</f>
        <v>0.00260139948661787</v>
      </c>
      <c r="AJ10" s="111" t="n">
        <f aca="false">R10</f>
        <v>0.00562889276250611</v>
      </c>
      <c r="AK10" s="105"/>
      <c r="AL10" s="13" t="n">
        <f aca="false">U10</f>
        <v>2000</v>
      </c>
      <c r="AM10" s="89" t="n">
        <f aca="false">V10</f>
        <v>51.4498320086762</v>
      </c>
      <c r="AN10" s="89" t="n">
        <f aca="false">W10</f>
        <v>70.5880814741017</v>
      </c>
      <c r="AO10" s="89" t="n">
        <f aca="false">X10</f>
        <v>44.5485037817902</v>
      </c>
      <c r="AP10" s="89" t="n">
        <f aca="false">Y10</f>
        <v>37.6641447742152</v>
      </c>
      <c r="AQ10" s="89" t="n">
        <f aca="false">Z10</f>
        <v>64.8254331931161</v>
      </c>
      <c r="AR10" s="89" t="n">
        <f aca="false">AA10</f>
        <v>29.909551578361</v>
      </c>
      <c r="AS10" s="89" t="n">
        <f aca="false">AB10</f>
        <v>40.7429901324209</v>
      </c>
      <c r="AT10" s="89" t="n">
        <f aca="false">AT9</f>
        <v>19.1056453543979</v>
      </c>
      <c r="AU10" s="91" t="n">
        <f aca="false">AD10</f>
        <v>0.00753051455819734</v>
      </c>
      <c r="AV10" s="91" t="n">
        <f aca="false">AE10</f>
        <v>0.00413945339034473</v>
      </c>
      <c r="AW10" s="91" t="n">
        <f aca="false">AF10</f>
        <v>0.00240376412078556</v>
      </c>
      <c r="AX10" s="91" t="n">
        <f aca="false">AG10</f>
        <v>0.00359634637178098</v>
      </c>
      <c r="AY10" s="91" t="n">
        <f aca="false">AH10</f>
        <v>0.00275204741845783</v>
      </c>
      <c r="AZ10" s="91" t="n">
        <f aca="false">AI10</f>
        <v>0.00260139948661787</v>
      </c>
      <c r="BA10" s="91" t="n">
        <f aca="false">AJ10</f>
        <v>0.00562889276250611</v>
      </c>
      <c r="BB10" s="91" t="n">
        <f aca="false">BB9</f>
        <v>0.00193006061287415</v>
      </c>
    </row>
    <row r="11" customFormat="false" ht="15" hidden="false" customHeight="false" outlineLevel="0" collapsed="false">
      <c r="C11" s="97" t="n">
        <v>2500</v>
      </c>
      <c r="D11" s="106" t="n">
        <f aca="false">'Use Phase'!AE164*1</f>
        <v>42.8202134330279</v>
      </c>
      <c r="E11" s="106" t="n">
        <f aca="false">'Use Phase'!AF164*1</f>
        <v>57.9076479749803</v>
      </c>
      <c r="F11" s="106" t="n">
        <f aca="false">'Use Phase'!AG164*1</f>
        <v>37.2991508515191</v>
      </c>
      <c r="G11" s="106" t="n">
        <f aca="false">'Use Phase'!AH164*1</f>
        <v>31.7916636454591</v>
      </c>
      <c r="H11" s="106" t="n">
        <f aca="false">'Use Phase'!AI164*1</f>
        <v>53.2975293501918</v>
      </c>
      <c r="I11" s="106" t="n">
        <f aca="false">'Use Phase'!AJ164*1</f>
        <v>25.5879890887758</v>
      </c>
      <c r="J11" s="106" t="n">
        <f aca="false">'Use Phase'!AK164*1</f>
        <v>34.0315749016356</v>
      </c>
      <c r="K11" s="107"/>
      <c r="L11" s="106" t="n">
        <f aca="false">'Use Phase'!AE208*1</f>
        <v>0.00627615599438396</v>
      </c>
      <c r="M11" s="106" t="n">
        <f aca="false">'Use Phase'!AF208*1</f>
        <v>0.00352947045421127</v>
      </c>
      <c r="N11" s="106" t="n">
        <f aca="false">'Use Phase'!AG208*1</f>
        <v>0.00217475564445454</v>
      </c>
      <c r="O11" s="106" t="n">
        <f aca="false">'Use Phase'!AH208*1</f>
        <v>0.00312882144525087</v>
      </c>
      <c r="P11" s="106" t="n">
        <f aca="false">'Use Phase'!AI208*1</f>
        <v>0.00241954567670175</v>
      </c>
      <c r="Q11" s="106" t="n">
        <f aca="false">'Use Phase'!AJ208*1</f>
        <v>0.00233286393712038</v>
      </c>
      <c r="R11" s="106" t="n">
        <f aca="false">'Use Phase'!AK208*1</f>
        <v>0.00472102195194037</v>
      </c>
      <c r="S11" s="108"/>
      <c r="U11" s="109" t="n">
        <f aca="false">C11</f>
        <v>2500</v>
      </c>
      <c r="V11" s="110" t="n">
        <f aca="false">D11</f>
        <v>42.8202134330279</v>
      </c>
      <c r="W11" s="110" t="n">
        <f aca="false">E11</f>
        <v>57.9076479749803</v>
      </c>
      <c r="X11" s="110" t="n">
        <f aca="false">F11</f>
        <v>37.2991508515191</v>
      </c>
      <c r="Y11" s="110" t="n">
        <f aca="false">G11</f>
        <v>31.7916636454591</v>
      </c>
      <c r="Z11" s="110" t="n">
        <f aca="false">H11</f>
        <v>53.2975293501918</v>
      </c>
      <c r="AA11" s="110" t="n">
        <f aca="false">I11</f>
        <v>25.5879890887758</v>
      </c>
      <c r="AB11" s="110" t="n">
        <f aca="false">J11</f>
        <v>34.0315749016356</v>
      </c>
      <c r="AC11" s="109"/>
      <c r="AD11" s="111" t="n">
        <f aca="false">L11</f>
        <v>0.00627615599438396</v>
      </c>
      <c r="AE11" s="111" t="n">
        <f aca="false">M11</f>
        <v>0.00352947045421127</v>
      </c>
      <c r="AF11" s="111" t="n">
        <f aca="false">N11</f>
        <v>0.00217475564445454</v>
      </c>
      <c r="AG11" s="111" t="n">
        <f aca="false">O11</f>
        <v>0.00312882144525087</v>
      </c>
      <c r="AH11" s="111" t="n">
        <f aca="false">P11</f>
        <v>0.00241954567670175</v>
      </c>
      <c r="AI11" s="111" t="n">
        <f aca="false">Q11</f>
        <v>0.00233286393712038</v>
      </c>
      <c r="AJ11" s="111" t="n">
        <f aca="false">R11</f>
        <v>0.00472102195194037</v>
      </c>
      <c r="AK11" s="105"/>
      <c r="AL11" s="13" t="n">
        <f aca="false">U11</f>
        <v>2500</v>
      </c>
      <c r="AM11" s="89" t="n">
        <f aca="false">V11</f>
        <v>42.8202134330279</v>
      </c>
      <c r="AN11" s="89" t="n">
        <f aca="false">W11</f>
        <v>57.9076479749803</v>
      </c>
      <c r="AO11" s="89" t="n">
        <f aca="false">X11</f>
        <v>37.2991508515191</v>
      </c>
      <c r="AP11" s="89" t="n">
        <f aca="false">Y11</f>
        <v>31.7916636454591</v>
      </c>
      <c r="AQ11" s="89" t="n">
        <f aca="false">Z11</f>
        <v>53.2975293501918</v>
      </c>
      <c r="AR11" s="89" t="n">
        <f aca="false">AA11</f>
        <v>25.5879890887758</v>
      </c>
      <c r="AS11" s="89" t="n">
        <f aca="false">AB11</f>
        <v>34.0315749016356</v>
      </c>
      <c r="AT11" s="89" t="n">
        <f aca="false">AT10</f>
        <v>19.1056453543979</v>
      </c>
      <c r="AU11" s="91" t="n">
        <f aca="false">AD11</f>
        <v>0.00627615599438396</v>
      </c>
      <c r="AV11" s="91" t="n">
        <f aca="false">AE11</f>
        <v>0.00352947045421127</v>
      </c>
      <c r="AW11" s="91" t="n">
        <f aca="false">AF11</f>
        <v>0.00217475564445454</v>
      </c>
      <c r="AX11" s="91" t="n">
        <f aca="false">AG11</f>
        <v>0.00312882144525087</v>
      </c>
      <c r="AY11" s="91" t="n">
        <f aca="false">AH11</f>
        <v>0.00241954567670175</v>
      </c>
      <c r="AZ11" s="91" t="n">
        <f aca="false">AI11</f>
        <v>0.00233286393712038</v>
      </c>
      <c r="BA11" s="91" t="n">
        <f aca="false">AJ11</f>
        <v>0.00472102195194037</v>
      </c>
      <c r="BB11" s="91" t="n">
        <f aca="false">BB10</f>
        <v>0.00193006061287415</v>
      </c>
    </row>
    <row r="12" customFormat="false" ht="15" hidden="false" customHeight="false" outlineLevel="0" collapsed="false">
      <c r="C12" s="97" t="n">
        <v>3000</v>
      </c>
      <c r="D12" s="106" t="n">
        <f aca="false">'Use Phase'!AE165*1</f>
        <v>37.0671343825957</v>
      </c>
      <c r="E12" s="106" t="n">
        <f aca="false">'Use Phase'!AF165*1</f>
        <v>49.4540256422327</v>
      </c>
      <c r="F12" s="106" t="n">
        <f aca="false">'Use Phase'!AG165*1</f>
        <v>32.466248898005</v>
      </c>
      <c r="G12" s="106" t="n">
        <f aca="false">'Use Phase'!AH165*1</f>
        <v>27.8766762262884</v>
      </c>
      <c r="H12" s="106" t="n">
        <f aca="false">'Use Phase'!AI165*1</f>
        <v>45.6122601215756</v>
      </c>
      <c r="I12" s="106" t="n">
        <f aca="false">'Use Phase'!AJ165*1</f>
        <v>22.7069474290523</v>
      </c>
      <c r="J12" s="106" t="n">
        <f aca="false">'Use Phase'!AK165*1</f>
        <v>29.5572980811121</v>
      </c>
      <c r="K12" s="107"/>
      <c r="L12" s="106" t="n">
        <f aca="false">'Use Phase'!AE209*1</f>
        <v>0.0054399169518417</v>
      </c>
      <c r="M12" s="106" t="n">
        <f aca="false">'Use Phase'!AF209*1</f>
        <v>0.00312281516345563</v>
      </c>
      <c r="N12" s="106" t="n">
        <f aca="false">'Use Phase'!AG209*1</f>
        <v>0.00202208332690052</v>
      </c>
      <c r="O12" s="106" t="n">
        <f aca="false">'Use Phase'!AH209*1</f>
        <v>0.00281713816089747</v>
      </c>
      <c r="P12" s="106" t="n">
        <f aca="false">'Use Phase'!AI209*1</f>
        <v>0.00219787784886436</v>
      </c>
      <c r="Q12" s="106" t="n">
        <f aca="false">'Use Phase'!AJ209*1</f>
        <v>0.00215384023745539</v>
      </c>
      <c r="R12" s="106" t="n">
        <f aca="false">'Use Phase'!AK209*1</f>
        <v>0.00411577474489654</v>
      </c>
      <c r="S12" s="112"/>
      <c r="U12" s="109" t="n">
        <f aca="false">C12</f>
        <v>3000</v>
      </c>
      <c r="V12" s="110" t="n">
        <f aca="false">D12</f>
        <v>37.0671343825957</v>
      </c>
      <c r="W12" s="110" t="n">
        <f aca="false">E12</f>
        <v>49.4540256422327</v>
      </c>
      <c r="X12" s="110" t="n">
        <f aca="false">F12</f>
        <v>32.466248898005</v>
      </c>
      <c r="Y12" s="110" t="n">
        <f aca="false">G12</f>
        <v>27.8766762262884</v>
      </c>
      <c r="Z12" s="110" t="n">
        <f aca="false">H12</f>
        <v>45.6122601215756</v>
      </c>
      <c r="AA12" s="110" t="n">
        <f aca="false">I12</f>
        <v>22.7069474290523</v>
      </c>
      <c r="AB12" s="110" t="n">
        <f aca="false">J12</f>
        <v>29.5572980811121</v>
      </c>
      <c r="AC12" s="109"/>
      <c r="AD12" s="111" t="n">
        <f aca="false">L12</f>
        <v>0.0054399169518417</v>
      </c>
      <c r="AE12" s="111" t="n">
        <f aca="false">M12</f>
        <v>0.00312281516345563</v>
      </c>
      <c r="AF12" s="111" t="n">
        <f aca="false">N12</f>
        <v>0.00202208332690052</v>
      </c>
      <c r="AG12" s="111" t="n">
        <f aca="false">O12</f>
        <v>0.00281713816089747</v>
      </c>
      <c r="AH12" s="111" t="n">
        <f aca="false">P12</f>
        <v>0.00219787784886436</v>
      </c>
      <c r="AI12" s="111" t="n">
        <f aca="false">Q12</f>
        <v>0.00215384023745539</v>
      </c>
      <c r="AJ12" s="111" t="n">
        <f aca="false">R12</f>
        <v>0.00411577474489654</v>
      </c>
      <c r="AK12" s="105"/>
      <c r="AL12" s="13" t="n">
        <f aca="false">U12</f>
        <v>3000</v>
      </c>
      <c r="AM12" s="89" t="n">
        <f aca="false">V12</f>
        <v>37.0671343825957</v>
      </c>
      <c r="AN12" s="89" t="n">
        <f aca="false">W12</f>
        <v>49.4540256422327</v>
      </c>
      <c r="AO12" s="89" t="n">
        <f aca="false">X12</f>
        <v>32.466248898005</v>
      </c>
      <c r="AP12" s="89" t="n">
        <f aca="false">Y12</f>
        <v>27.8766762262884</v>
      </c>
      <c r="AQ12" s="89" t="n">
        <f aca="false">Z12</f>
        <v>45.6122601215756</v>
      </c>
      <c r="AR12" s="89" t="n">
        <f aca="false">AA12</f>
        <v>22.7069474290523</v>
      </c>
      <c r="AS12" s="89" t="n">
        <f aca="false">AB12</f>
        <v>29.5572980811121</v>
      </c>
      <c r="AT12" s="89" t="n">
        <f aca="false">AT11</f>
        <v>19.1056453543979</v>
      </c>
      <c r="AU12" s="91" t="n">
        <f aca="false">AD12</f>
        <v>0.0054399169518417</v>
      </c>
      <c r="AV12" s="91" t="n">
        <f aca="false">AE12</f>
        <v>0.00312281516345563</v>
      </c>
      <c r="AW12" s="91" t="n">
        <f aca="false">AF12</f>
        <v>0.00202208332690052</v>
      </c>
      <c r="AX12" s="91" t="n">
        <f aca="false">AG12</f>
        <v>0.00281713816089747</v>
      </c>
      <c r="AY12" s="91" t="n">
        <f aca="false">AH12</f>
        <v>0.00219787784886436</v>
      </c>
      <c r="AZ12" s="91" t="n">
        <f aca="false">AI12</f>
        <v>0.00215384023745539</v>
      </c>
      <c r="BA12" s="91" t="n">
        <f aca="false">AJ12</f>
        <v>0.00411577474489654</v>
      </c>
      <c r="BB12" s="91" t="n">
        <f aca="false">BB11</f>
        <v>0.00193006061287415</v>
      </c>
    </row>
    <row r="13" customFormat="false" ht="15" hidden="false" customHeight="false" outlineLevel="0" collapsed="false">
      <c r="C13" s="97" t="n">
        <v>3500</v>
      </c>
      <c r="D13" s="106" t="n">
        <f aca="false">'Use Phase'!AE166*1</f>
        <v>32.9577922037156</v>
      </c>
      <c r="E13" s="106" t="n">
        <f aca="false">'Use Phase'!AF166*1</f>
        <v>43.4157239759844</v>
      </c>
      <c r="F13" s="106" t="n">
        <f aca="false">'Use Phase'!AG166*1</f>
        <v>29.0141760740664</v>
      </c>
      <c r="G13" s="106" t="n">
        <f aca="false">'Use Phase'!AH166*1</f>
        <v>25.0802566411664</v>
      </c>
      <c r="H13" s="106" t="n">
        <f aca="false">'Use Phase'!AI166*1</f>
        <v>40.1227821011354</v>
      </c>
      <c r="I13" s="106" t="n">
        <f aca="false">'Use Phase'!AJ166*1</f>
        <v>20.6490605292498</v>
      </c>
      <c r="J13" s="106" t="n">
        <f aca="false">'Use Phase'!AK166*1</f>
        <v>26.3613860664525</v>
      </c>
      <c r="K13" s="107"/>
      <c r="L13" s="106" t="n">
        <f aca="false">'Use Phase'!AE210*1</f>
        <v>0.00484260335002581</v>
      </c>
      <c r="M13" s="106" t="n">
        <f aca="false">'Use Phase'!AF210*1</f>
        <v>0.00283234709863017</v>
      </c>
      <c r="N13" s="113" t="n">
        <f aca="false">'Use Phase'!AG210*1</f>
        <v>0.00191303167150479</v>
      </c>
      <c r="O13" s="106" t="n">
        <f aca="false">'Use Phase'!AH210*1</f>
        <v>0.00259450724350218</v>
      </c>
      <c r="P13" s="106" t="n">
        <f aca="false">'Use Phase'!AI210*1</f>
        <v>0.00203954368612337</v>
      </c>
      <c r="Q13" s="106" t="n">
        <f aca="false">'Use Phase'!AJ210*1</f>
        <v>0.00202596616626611</v>
      </c>
      <c r="R13" s="106" t="n">
        <f aca="false">'Use Phase'!AK210*1</f>
        <v>0.00368345531129381</v>
      </c>
      <c r="S13" s="108"/>
      <c r="U13" s="109" t="n">
        <f aca="false">C13</f>
        <v>3500</v>
      </c>
      <c r="V13" s="110" t="n">
        <f aca="false">D13</f>
        <v>32.9577922037156</v>
      </c>
      <c r="W13" s="110" t="n">
        <f aca="false">E13</f>
        <v>43.4157239759844</v>
      </c>
      <c r="X13" s="110" t="n">
        <f aca="false">F13</f>
        <v>29.0141760740664</v>
      </c>
      <c r="Y13" s="110" t="n">
        <f aca="false">G13</f>
        <v>25.0802566411664</v>
      </c>
      <c r="Z13" s="110" t="n">
        <f aca="false">H13</f>
        <v>40.1227821011354</v>
      </c>
      <c r="AA13" s="110" t="n">
        <f aca="false">I13</f>
        <v>20.6490605292498</v>
      </c>
      <c r="AB13" s="110" t="n">
        <f aca="false">J13</f>
        <v>26.3613860664525</v>
      </c>
      <c r="AC13" s="109"/>
      <c r="AD13" s="111" t="n">
        <f aca="false">L13</f>
        <v>0.00484260335002581</v>
      </c>
      <c r="AE13" s="111" t="n">
        <f aca="false">M13</f>
        <v>0.00283234709863017</v>
      </c>
      <c r="AF13" s="111" t="n">
        <f aca="false">N13</f>
        <v>0.00191303167150479</v>
      </c>
      <c r="AG13" s="111" t="n">
        <f aca="false">O13</f>
        <v>0.00259450724350218</v>
      </c>
      <c r="AH13" s="111" t="n">
        <f aca="false">P13</f>
        <v>0.00203954368612337</v>
      </c>
      <c r="AI13" s="111" t="n">
        <f aca="false">Q13</f>
        <v>0.00202596616626611</v>
      </c>
      <c r="AJ13" s="111" t="n">
        <f aca="false">R13</f>
        <v>0.00368345531129381</v>
      </c>
      <c r="AK13" s="105"/>
      <c r="AL13" s="13" t="n">
        <f aca="false">U13</f>
        <v>3500</v>
      </c>
      <c r="AM13" s="89" t="n">
        <f aca="false">V13</f>
        <v>32.9577922037156</v>
      </c>
      <c r="AN13" s="89" t="n">
        <f aca="false">W13</f>
        <v>43.4157239759844</v>
      </c>
      <c r="AO13" s="89" t="n">
        <f aca="false">X13</f>
        <v>29.0141760740664</v>
      </c>
      <c r="AP13" s="89" t="n">
        <f aca="false">Y13</f>
        <v>25.0802566411664</v>
      </c>
      <c r="AQ13" s="89" t="n">
        <f aca="false">Z13</f>
        <v>40.1227821011354</v>
      </c>
      <c r="AR13" s="89" t="n">
        <f aca="false">AA13</f>
        <v>20.6490605292498</v>
      </c>
      <c r="AS13" s="89" t="n">
        <f aca="false">AB13</f>
        <v>26.3613860664525</v>
      </c>
      <c r="AT13" s="89" t="n">
        <f aca="false">AT12</f>
        <v>19.1056453543979</v>
      </c>
      <c r="AU13" s="91" t="n">
        <f aca="false">AD13</f>
        <v>0.00484260335002581</v>
      </c>
      <c r="AV13" s="91" t="n">
        <f aca="false">AE13</f>
        <v>0.00283234709863017</v>
      </c>
      <c r="AW13" s="91" t="n">
        <f aca="false">AF13</f>
        <v>0.00191303167150479</v>
      </c>
      <c r="AX13" s="91" t="n">
        <f aca="false">AG13</f>
        <v>0.00259450724350218</v>
      </c>
      <c r="AY13" s="91" t="n">
        <f aca="false">AH13</f>
        <v>0.00203954368612337</v>
      </c>
      <c r="AZ13" s="91" t="n">
        <f aca="false">AI13</f>
        <v>0.00202596616626611</v>
      </c>
      <c r="BA13" s="91" t="n">
        <f aca="false">AJ13</f>
        <v>0.00368345531129381</v>
      </c>
      <c r="BB13" s="91" t="n">
        <f aca="false">BB12</f>
        <v>0.00193006061287415</v>
      </c>
    </row>
    <row r="14" customFormat="false" ht="15" hidden="false" customHeight="false" outlineLevel="0" collapsed="false">
      <c r="C14" s="97" t="n">
        <v>4000</v>
      </c>
      <c r="D14" s="114" t="n">
        <f aca="false">'Use Phase'!AE167*1</f>
        <v>29.8757855695555</v>
      </c>
      <c r="E14" s="106" t="n">
        <f aca="false">'Use Phase'!AF167*1</f>
        <v>38.8869977262982</v>
      </c>
      <c r="F14" s="114" t="n">
        <f aca="false">'Use Phase'!AG167*1</f>
        <v>26.4251214561125</v>
      </c>
      <c r="G14" s="115" t="n">
        <f aca="false">'Use Phase'!AH167*1</f>
        <v>22.982941952325</v>
      </c>
      <c r="H14" s="106" t="n">
        <f aca="false">'Use Phase'!AI167*1</f>
        <v>36.0056735858054</v>
      </c>
      <c r="I14" s="116" t="n">
        <f aca="false">'Use Phase'!AJ167*1</f>
        <v>19.1056453543979</v>
      </c>
      <c r="J14" s="117" t="n">
        <f aca="false">'Use Phase'!AK167*1</f>
        <v>23.9644520554577</v>
      </c>
      <c r="K14" s="107"/>
      <c r="L14" s="114" t="n">
        <f aca="false">'Use Phase'!AE211*1</f>
        <v>0.00439461814866389</v>
      </c>
      <c r="M14" s="106" t="n">
        <f aca="false">'Use Phase'!AF211*1</f>
        <v>0.00261449605001108</v>
      </c>
      <c r="N14" s="114" t="n">
        <f aca="false">'Use Phase'!AG211*1</f>
        <v>0.001831242929958</v>
      </c>
      <c r="O14" s="115" t="n">
        <f aca="false">'Use Phase'!AH211*1</f>
        <v>0.00242753405545571</v>
      </c>
      <c r="P14" s="118" t="n">
        <f aca="false">'Use Phase'!AI211*1</f>
        <v>0.00192079306406762</v>
      </c>
      <c r="Q14" s="116" t="n">
        <f aca="false">'Use Phase'!AJ211*1</f>
        <v>0.00193006061287415</v>
      </c>
      <c r="R14" s="117" t="n">
        <f aca="false">'Use Phase'!AK211*1</f>
        <v>0.00335921573609176</v>
      </c>
      <c r="S14" s="108"/>
      <c r="U14" s="109" t="n">
        <f aca="false">C14</f>
        <v>4000</v>
      </c>
      <c r="V14" s="119" t="n">
        <f aca="false">D14</f>
        <v>29.8757855695555</v>
      </c>
      <c r="W14" s="110" t="n">
        <f aca="false">E14</f>
        <v>38.8869977262982</v>
      </c>
      <c r="X14" s="120" t="n">
        <f aca="false">F14</f>
        <v>26.4251214561125</v>
      </c>
      <c r="Y14" s="119" t="n">
        <f aca="false">G14</f>
        <v>22.982941952325</v>
      </c>
      <c r="Z14" s="110" t="n">
        <f aca="false">H14</f>
        <v>36.0056735858054</v>
      </c>
      <c r="AA14" s="121" t="n">
        <f aca="false">I14</f>
        <v>19.1056453543979</v>
      </c>
      <c r="AB14" s="110" t="n">
        <f aca="false">J14</f>
        <v>23.9644520554577</v>
      </c>
      <c r="AC14" s="109"/>
      <c r="AD14" s="111" t="n">
        <f aca="false">L14</f>
        <v>0.00439461814866389</v>
      </c>
      <c r="AE14" s="111" t="n">
        <f aca="false">M14</f>
        <v>0.00261449605001108</v>
      </c>
      <c r="AF14" s="122" t="n">
        <f aca="false">N14</f>
        <v>0.001831242929958</v>
      </c>
      <c r="AG14" s="123" t="n">
        <f aca="false">O14</f>
        <v>0.00242753405545571</v>
      </c>
      <c r="AH14" s="111" t="n">
        <f aca="false">P14</f>
        <v>0.00192079306406762</v>
      </c>
      <c r="AI14" s="124" t="n">
        <f aca="false">Q14</f>
        <v>0.00193006061287415</v>
      </c>
      <c r="AJ14" s="111" t="n">
        <f aca="false">R14</f>
        <v>0.00335921573609176</v>
      </c>
      <c r="AK14" s="105"/>
      <c r="AL14" s="13" t="n">
        <f aca="false">U14</f>
        <v>4000</v>
      </c>
      <c r="AM14" s="89" t="n">
        <f aca="false">V14</f>
        <v>29.8757855695555</v>
      </c>
      <c r="AN14" s="89" t="n">
        <f aca="false">W14</f>
        <v>38.8869977262982</v>
      </c>
      <c r="AO14" s="89" t="n">
        <f aca="false">X14</f>
        <v>26.4251214561125</v>
      </c>
      <c r="AP14" s="89" t="n">
        <f aca="false">Y14</f>
        <v>22.982941952325</v>
      </c>
      <c r="AQ14" s="89" t="n">
        <f aca="false">Z14</f>
        <v>36.0056735858054</v>
      </c>
      <c r="AR14" s="89" t="n">
        <f aca="false">AA14</f>
        <v>19.1056453543979</v>
      </c>
      <c r="AS14" s="89" t="n">
        <f aca="false">AB14</f>
        <v>23.9644520554577</v>
      </c>
      <c r="AT14" s="89" t="n">
        <f aca="false">AT13</f>
        <v>19.1056453543979</v>
      </c>
      <c r="AU14" s="91" t="n">
        <f aca="false">AD14</f>
        <v>0.00439461814866389</v>
      </c>
      <c r="AV14" s="91" t="n">
        <f aca="false">AE14</f>
        <v>0.00261449605001108</v>
      </c>
      <c r="AW14" s="91" t="n">
        <f aca="false">AF14</f>
        <v>0.001831242929958</v>
      </c>
      <c r="AX14" s="91" t="n">
        <f aca="false">AG14</f>
        <v>0.00242753405545571</v>
      </c>
      <c r="AY14" s="91" t="n">
        <f aca="false">AH14</f>
        <v>0.00192079306406762</v>
      </c>
      <c r="AZ14" s="91" t="n">
        <f aca="false">AI14</f>
        <v>0.00193006061287415</v>
      </c>
      <c r="BA14" s="91" t="n">
        <f aca="false">AJ14</f>
        <v>0.00335921573609176</v>
      </c>
      <c r="BB14" s="91" t="n">
        <f aca="false">BB13</f>
        <v>0.00193006061287415</v>
      </c>
    </row>
    <row r="15" customFormat="false" ht="15" hidden="false" customHeight="false" outlineLevel="0" collapsed="false">
      <c r="C15" s="97" t="n">
        <v>4500</v>
      </c>
      <c r="D15" s="106" t="n">
        <f aca="false">'Use Phase'!AE168*1</f>
        <v>27.4786692985421</v>
      </c>
      <c r="E15" s="106" t="n">
        <f aca="false">'Use Phase'!AF168*1</f>
        <v>35.3646550876533</v>
      </c>
      <c r="F15" s="106" t="n">
        <f aca="false">'Use Phase'!AG168*1</f>
        <v>24.411412308815</v>
      </c>
      <c r="G15" s="106" t="n">
        <f aca="false">'Use Phase'!AH168*1</f>
        <v>21.3516971943372</v>
      </c>
      <c r="H15" s="106" t="n">
        <f aca="false">'Use Phase'!AI168*1</f>
        <v>32.8034780738819</v>
      </c>
      <c r="I15" s="106" t="n">
        <f aca="false">'Use Phase'!AJ168*1</f>
        <v>17.9052113295131</v>
      </c>
      <c r="J15" s="106" t="n">
        <f aca="false">'Use Phase'!AK168*1</f>
        <v>22.1001700469063</v>
      </c>
      <c r="K15" s="107"/>
      <c r="L15" s="106" t="n">
        <f aca="false">'Use Phase'!AE212*1</f>
        <v>0.00404618521427128</v>
      </c>
      <c r="M15" s="106" t="n">
        <f aca="false">'Use Phase'!AF212*1</f>
        <v>0.00244505634552956</v>
      </c>
      <c r="N15" s="106" t="n">
        <f aca="false">'Use Phase'!AG212*1</f>
        <v>0.00176762946431049</v>
      </c>
      <c r="O15" s="106" t="n">
        <f aca="false">'Use Phase'!AH212*1</f>
        <v>0.00229766602030846</v>
      </c>
      <c r="P15" s="106" t="n">
        <f aca="false">'Use Phase'!AI212*1</f>
        <v>0.00182843146913538</v>
      </c>
      <c r="Q15" s="106" t="n">
        <f aca="false">'Use Phase'!AJ212*1</f>
        <v>0.00185546740468041</v>
      </c>
      <c r="R15" s="106" t="n">
        <f aca="false">'Use Phase'!AK212*1</f>
        <v>0.0031070293998235</v>
      </c>
      <c r="S15" s="108"/>
      <c r="U15" s="109" t="n">
        <f aca="false">C15</f>
        <v>4500</v>
      </c>
      <c r="V15" s="110" t="n">
        <f aca="false">D15</f>
        <v>27.4786692985421</v>
      </c>
      <c r="W15" s="110" t="n">
        <f aca="false">E15</f>
        <v>35.3646550876533</v>
      </c>
      <c r="X15" s="110" t="n">
        <f aca="false">F15</f>
        <v>24.411412308815</v>
      </c>
      <c r="Y15" s="110" t="n">
        <f aca="false">G15</f>
        <v>21.3516971943372</v>
      </c>
      <c r="Z15" s="110" t="n">
        <f aca="false">H15</f>
        <v>32.8034780738819</v>
      </c>
      <c r="AA15" s="110" t="n">
        <f aca="false">I15</f>
        <v>17.9052113295131</v>
      </c>
      <c r="AB15" s="110" t="n">
        <f aca="false">J15</f>
        <v>22.1001700469063</v>
      </c>
      <c r="AC15" s="109"/>
      <c r="AD15" s="111" t="n">
        <f aca="false">L15</f>
        <v>0.00404618521427128</v>
      </c>
      <c r="AE15" s="111" t="n">
        <f aca="false">M15</f>
        <v>0.00244505634552956</v>
      </c>
      <c r="AF15" s="111" t="n">
        <f aca="false">N15</f>
        <v>0.00176762946431049</v>
      </c>
      <c r="AG15" s="111" t="n">
        <f aca="false">O15</f>
        <v>0.00229766602030846</v>
      </c>
      <c r="AH15" s="111" t="n">
        <f aca="false">P15</f>
        <v>0.00182843146913538</v>
      </c>
      <c r="AI15" s="111" t="n">
        <f aca="false">Q15</f>
        <v>0.00185546740468041</v>
      </c>
      <c r="AJ15" s="111" t="n">
        <f aca="false">R15</f>
        <v>0.0031070293998235</v>
      </c>
      <c r="AK15" s="105"/>
      <c r="AL15" s="13" t="n">
        <f aca="false">U15</f>
        <v>4500</v>
      </c>
      <c r="AM15" s="89" t="n">
        <f aca="false">V15</f>
        <v>27.4786692985421</v>
      </c>
      <c r="AN15" s="89" t="n">
        <f aca="false">W15</f>
        <v>35.3646550876533</v>
      </c>
      <c r="AO15" s="89" t="n">
        <f aca="false">X15</f>
        <v>24.411412308815</v>
      </c>
      <c r="AP15" s="89" t="n">
        <f aca="false">Y15</f>
        <v>21.3516971943372</v>
      </c>
      <c r="AQ15" s="89" t="n">
        <f aca="false">Z15</f>
        <v>32.8034780738819</v>
      </c>
      <c r="AR15" s="89" t="n">
        <f aca="false">AA15</f>
        <v>17.9052113295131</v>
      </c>
      <c r="AS15" s="89" t="n">
        <f aca="false">AB15</f>
        <v>22.1001700469063</v>
      </c>
      <c r="AT15" s="89" t="n">
        <f aca="false">AT14</f>
        <v>19.1056453543979</v>
      </c>
      <c r="AU15" s="91" t="n">
        <f aca="false">AD15</f>
        <v>0.00404618521427128</v>
      </c>
      <c r="AV15" s="91" t="n">
        <f aca="false">AE15</f>
        <v>0.00244505634552956</v>
      </c>
      <c r="AW15" s="91" t="n">
        <f aca="false">AF15</f>
        <v>0.00176762946431049</v>
      </c>
      <c r="AX15" s="91" t="n">
        <f aca="false">AG15</f>
        <v>0.00229766602030846</v>
      </c>
      <c r="AY15" s="91" t="n">
        <f aca="false">AH15</f>
        <v>0.00182843146913538</v>
      </c>
      <c r="AZ15" s="91" t="n">
        <f aca="false">AI15</f>
        <v>0.00185546740468041</v>
      </c>
      <c r="BA15" s="91" t="n">
        <f aca="false">AJ15</f>
        <v>0.0031070293998235</v>
      </c>
      <c r="BB15" s="91" t="n">
        <f aca="false">BB14</f>
        <v>0.00193006061287415</v>
      </c>
    </row>
    <row r="16" customFormat="false" ht="15" hidden="false" customHeight="false" outlineLevel="0" collapsed="false">
      <c r="C16" s="97" t="n">
        <v>5000</v>
      </c>
      <c r="D16" s="125" t="n">
        <f aca="false">'Use Phase'!AE169*1</f>
        <v>25.5609762817313</v>
      </c>
      <c r="E16" s="125" t="n">
        <f aca="false">'Use Phase'!AF169*1</f>
        <v>32.5467809767374</v>
      </c>
      <c r="F16" s="106" t="n">
        <f aca="false">'Use Phase'!AG169*1</f>
        <v>22.8004449909769</v>
      </c>
      <c r="G16" s="106" t="n">
        <f aca="false">'Use Phase'!AH169*1</f>
        <v>20.0467013879469</v>
      </c>
      <c r="H16" s="106" t="n">
        <f aca="false">'Use Phase'!AI169*1</f>
        <v>30.2417216643432</v>
      </c>
      <c r="I16" s="106" t="n">
        <f aca="false">'Use Phase'!AJ169*1</f>
        <v>16.9448641096053</v>
      </c>
      <c r="J16" s="106" t="n">
        <f aca="false">'Use Phase'!AK169*1</f>
        <v>20.6087444400651</v>
      </c>
      <c r="K16" s="107"/>
      <c r="L16" s="125" t="n">
        <f aca="false">'Use Phase'!AE213*1</f>
        <v>0.0037674388667572</v>
      </c>
      <c r="M16" s="125" t="n">
        <f aca="false">'Use Phase'!AF213*1</f>
        <v>0.00230950458194434</v>
      </c>
      <c r="N16" s="106" t="n">
        <f aca="false">'Use Phase'!AG213*1</f>
        <v>0.00171673869179248</v>
      </c>
      <c r="O16" s="106" t="n">
        <f aca="false">'Use Phase'!AH213*1</f>
        <v>0.00219377159219065</v>
      </c>
      <c r="P16" s="106" t="n">
        <f aca="false">'Use Phase'!AI213*1</f>
        <v>0.00175454219318958</v>
      </c>
      <c r="Q16" s="106" t="n">
        <f aca="false">'Use Phase'!AJ213*1</f>
        <v>0.00179579283812541</v>
      </c>
      <c r="R16" s="106" t="n">
        <f aca="false">'Use Phase'!AK213*1</f>
        <v>0.00290528033080889</v>
      </c>
      <c r="S16" s="108"/>
      <c r="U16" s="109" t="n">
        <f aca="false">C16</f>
        <v>5000</v>
      </c>
      <c r="V16" s="110" t="n">
        <f aca="false">D16</f>
        <v>25.5609762817313</v>
      </c>
      <c r="W16" s="110" t="n">
        <f aca="false">E16</f>
        <v>32.5467809767374</v>
      </c>
      <c r="X16" s="110" t="n">
        <f aca="false">F16</f>
        <v>22.8004449909769</v>
      </c>
      <c r="Y16" s="110" t="n">
        <f aca="false">G16</f>
        <v>20.0467013879469</v>
      </c>
      <c r="Z16" s="110" t="n">
        <f aca="false">H16</f>
        <v>30.2417216643432</v>
      </c>
      <c r="AA16" s="110" t="n">
        <f aca="false">I16</f>
        <v>16.9448641096053</v>
      </c>
      <c r="AB16" s="110" t="n">
        <f aca="false">J16</f>
        <v>20.6087444400651</v>
      </c>
      <c r="AC16" s="109"/>
      <c r="AD16" s="111" t="n">
        <f aca="false">L16</f>
        <v>0.0037674388667572</v>
      </c>
      <c r="AE16" s="111" t="n">
        <f aca="false">M16</f>
        <v>0.00230950458194434</v>
      </c>
      <c r="AF16" s="111" t="n">
        <f aca="false">N16</f>
        <v>0.00171673869179248</v>
      </c>
      <c r="AG16" s="111" t="n">
        <f aca="false">O16</f>
        <v>0.00219377159219065</v>
      </c>
      <c r="AH16" s="111" t="n">
        <f aca="false">P16</f>
        <v>0.00175454219318958</v>
      </c>
      <c r="AI16" s="111" t="n">
        <f aca="false">Q16</f>
        <v>0.00179579283812541</v>
      </c>
      <c r="AJ16" s="111" t="n">
        <f aca="false">R16</f>
        <v>0.00290528033080889</v>
      </c>
      <c r="AK16" s="105"/>
      <c r="AL16" s="13" t="n">
        <f aca="false">U16</f>
        <v>5000</v>
      </c>
      <c r="AM16" s="89" t="n">
        <f aca="false">V16</f>
        <v>25.5609762817313</v>
      </c>
      <c r="AN16" s="89" t="n">
        <f aca="false">W16</f>
        <v>32.5467809767374</v>
      </c>
      <c r="AO16" s="89" t="n">
        <f aca="false">X16</f>
        <v>22.8004449909769</v>
      </c>
      <c r="AP16" s="89" t="n">
        <f aca="false">Y16</f>
        <v>20.0467013879469</v>
      </c>
      <c r="AQ16" s="89" t="n">
        <f aca="false">Z16</f>
        <v>30.2417216643432</v>
      </c>
      <c r="AR16" s="89" t="n">
        <f aca="false">AA16</f>
        <v>16.9448641096053</v>
      </c>
      <c r="AS16" s="89" t="n">
        <f aca="false">AB16</f>
        <v>20.6087444400651</v>
      </c>
      <c r="AT16" s="89" t="n">
        <f aca="false">AT15</f>
        <v>19.1056453543979</v>
      </c>
      <c r="AU16" s="91" t="n">
        <f aca="false">AD16</f>
        <v>0.0037674388667572</v>
      </c>
      <c r="AV16" s="91" t="n">
        <f aca="false">AE16</f>
        <v>0.00230950458194434</v>
      </c>
      <c r="AW16" s="91" t="n">
        <f aca="false">AF16</f>
        <v>0.00171673869179248</v>
      </c>
      <c r="AX16" s="91" t="n">
        <f aca="false">AG16</f>
        <v>0.00219377159219065</v>
      </c>
      <c r="AY16" s="91" t="n">
        <f aca="false">AH16</f>
        <v>0.00175454219318958</v>
      </c>
      <c r="AZ16" s="91" t="n">
        <f aca="false">AI16</f>
        <v>0.00179579283812541</v>
      </c>
      <c r="BA16" s="91" t="n">
        <f aca="false">AJ16</f>
        <v>0.00290528033080889</v>
      </c>
      <c r="BB16" s="91" t="n">
        <f aca="false">BB15</f>
        <v>0.00193006061287415</v>
      </c>
    </row>
    <row r="17" customFormat="false" ht="15" hidden="false" customHeight="false" outlineLevel="0" collapsed="false">
      <c r="C17" s="97" t="n">
        <v>5500</v>
      </c>
      <c r="D17" s="125" t="n">
        <f aca="false">'Use Phase'!AE170*1</f>
        <v>23.9919547225226</v>
      </c>
      <c r="E17" s="125" t="n">
        <f aca="false">'Use Phase'!AF170*1</f>
        <v>30.2412476132608</v>
      </c>
      <c r="F17" s="106" t="n">
        <f aca="false">'Use Phase'!AG170*1</f>
        <v>21.4823808218367</v>
      </c>
      <c r="G17" s="113" t="n">
        <f aca="false">'Use Phase'!AH170*1</f>
        <v>18.9789775463549</v>
      </c>
      <c r="H17" s="106" t="n">
        <f aca="false">'Use Phase'!AI170*1</f>
        <v>28.1457391474479</v>
      </c>
      <c r="I17" s="106" t="n">
        <f aca="false">'Use Phase'!AJ170*1</f>
        <v>16.1591254751352</v>
      </c>
      <c r="J17" s="113" t="n">
        <f aca="false">'Use Phase'!AK170*1</f>
        <v>19.3884871253769</v>
      </c>
      <c r="K17" s="107"/>
      <c r="L17" s="125" t="n">
        <f aca="false">'Use Phase'!AE214*1</f>
        <v>0.00353937367333658</v>
      </c>
      <c r="M17" s="125" t="n">
        <f aca="false">'Use Phase'!AF214*1</f>
        <v>0.00219859859355644</v>
      </c>
      <c r="N17" s="106" t="n">
        <f aca="false">'Use Phase'!AG214*1</f>
        <v>0.00167510078700503</v>
      </c>
      <c r="O17" s="106" t="n">
        <f aca="false">'Use Phase'!AH214*1</f>
        <v>0.00210876706009427</v>
      </c>
      <c r="P17" s="106" t="n">
        <f aca="false">'Use Phase'!AI214*1</f>
        <v>0.00169408733105211</v>
      </c>
      <c r="Q17" s="106" t="n">
        <f aca="false">'Use Phase'!AJ214*1</f>
        <v>0.00174696819276223</v>
      </c>
      <c r="R17" s="106" t="n">
        <f aca="false">'Use Phase'!AK214*1</f>
        <v>0.00274021291070603</v>
      </c>
      <c r="S17" s="108"/>
      <c r="U17" s="109" t="n">
        <f aca="false">C17</f>
        <v>5500</v>
      </c>
      <c r="V17" s="110" t="n">
        <f aca="false">D17</f>
        <v>23.9919547225226</v>
      </c>
      <c r="W17" s="110" t="n">
        <f aca="false">E17</f>
        <v>30.2412476132608</v>
      </c>
      <c r="X17" s="110" t="n">
        <f aca="false">F17</f>
        <v>21.4823808218367</v>
      </c>
      <c r="Y17" s="110" t="n">
        <f aca="false">G17</f>
        <v>18.9789775463549</v>
      </c>
      <c r="Z17" s="110" t="n">
        <f aca="false">H17</f>
        <v>28.1457391474479</v>
      </c>
      <c r="AA17" s="110" t="n">
        <f aca="false">I17</f>
        <v>16.1591254751352</v>
      </c>
      <c r="AB17" s="110" t="n">
        <f aca="false">J17</f>
        <v>19.3884871253769</v>
      </c>
      <c r="AC17" s="109"/>
      <c r="AD17" s="111" t="n">
        <f aca="false">L17</f>
        <v>0.00353937367333658</v>
      </c>
      <c r="AE17" s="111" t="n">
        <f aca="false">M17</f>
        <v>0.00219859859355644</v>
      </c>
      <c r="AF17" s="111" t="n">
        <f aca="false">N17</f>
        <v>0.00167510078700503</v>
      </c>
      <c r="AG17" s="111" t="n">
        <f aca="false">O17</f>
        <v>0.00210876706009427</v>
      </c>
      <c r="AH17" s="111" t="n">
        <f aca="false">P17</f>
        <v>0.00169408733105211</v>
      </c>
      <c r="AI17" s="111" t="n">
        <f aca="false">Q17</f>
        <v>0.00174696819276223</v>
      </c>
      <c r="AJ17" s="111" t="n">
        <f aca="false">R17</f>
        <v>0.00274021291070603</v>
      </c>
      <c r="AK17" s="105"/>
      <c r="AL17" s="13" t="n">
        <f aca="false">U17</f>
        <v>5500</v>
      </c>
      <c r="AM17" s="89" t="n">
        <f aca="false">V17</f>
        <v>23.9919547225226</v>
      </c>
      <c r="AN17" s="89" t="n">
        <f aca="false">W17</f>
        <v>30.2412476132608</v>
      </c>
      <c r="AO17" s="89" t="n">
        <f aca="false">X17</f>
        <v>21.4823808218367</v>
      </c>
      <c r="AP17" s="89" t="n">
        <f aca="false">Y17</f>
        <v>18.9789775463549</v>
      </c>
      <c r="AQ17" s="89" t="n">
        <f aca="false">Z17</f>
        <v>28.1457391474479</v>
      </c>
      <c r="AR17" s="89" t="n">
        <f aca="false">AA17</f>
        <v>16.1591254751352</v>
      </c>
      <c r="AS17" s="89" t="n">
        <f aca="false">AB17</f>
        <v>19.3884871253769</v>
      </c>
      <c r="AT17" s="89" t="n">
        <f aca="false">AT16</f>
        <v>19.1056453543979</v>
      </c>
      <c r="AU17" s="91" t="n">
        <f aca="false">AD17</f>
        <v>0.00353937367333658</v>
      </c>
      <c r="AV17" s="91" t="n">
        <f aca="false">AE17</f>
        <v>0.00219859859355644</v>
      </c>
      <c r="AW17" s="91" t="n">
        <f aca="false">AF17</f>
        <v>0.00167510078700503</v>
      </c>
      <c r="AX17" s="91" t="n">
        <f aca="false">AG17</f>
        <v>0.00210876706009427</v>
      </c>
      <c r="AY17" s="91" t="n">
        <f aca="false">AH17</f>
        <v>0.00169408733105211</v>
      </c>
      <c r="AZ17" s="91" t="n">
        <f aca="false">AI17</f>
        <v>0.00174696819276223</v>
      </c>
      <c r="BA17" s="91" t="n">
        <f aca="false">AJ17</f>
        <v>0.00274021291070603</v>
      </c>
      <c r="BB17" s="91" t="n">
        <f aca="false">BB16</f>
        <v>0.00193006061287415</v>
      </c>
    </row>
    <row r="18" customFormat="false" ht="15" hidden="false" customHeight="false" outlineLevel="0" collapsed="false">
      <c r="C18" s="97" t="n">
        <v>6000</v>
      </c>
      <c r="D18" s="126" t="n">
        <f aca="false">'Use Phase'!AE171*1</f>
        <v>22.6844367565153</v>
      </c>
      <c r="E18" s="125" t="n">
        <f aca="false">'Use Phase'!AF171*1</f>
        <v>28.3199698103636</v>
      </c>
      <c r="F18" s="106" t="n">
        <f aca="false">'Use Phase'!AG171*1</f>
        <v>20.3839940142199</v>
      </c>
      <c r="G18" s="106" t="n">
        <f aca="false">'Use Phase'!AH171*1</f>
        <v>18.0892076783616</v>
      </c>
      <c r="H18" s="106" t="n">
        <f aca="false">'Use Phase'!AI171*1</f>
        <v>26.3990870500351</v>
      </c>
      <c r="I18" s="106" t="n">
        <f aca="false">'Use Phase'!AJ171*1</f>
        <v>15.5043432797435</v>
      </c>
      <c r="J18" s="117" t="n">
        <f aca="false">'Use Phase'!AK171*1</f>
        <v>18.3716060298034</v>
      </c>
      <c r="K18" s="107"/>
      <c r="L18" s="126" t="n">
        <f aca="false">'Use Phase'!AE215*1</f>
        <v>0.00334931934548607</v>
      </c>
      <c r="M18" s="106" t="n">
        <f aca="false">'Use Phase'!AF215*1</f>
        <v>0.00210617693656652</v>
      </c>
      <c r="N18" s="106" t="n">
        <f aca="false">'Use Phase'!AG215*1</f>
        <v>0.00164040253301548</v>
      </c>
      <c r="O18" s="106" t="n">
        <f aca="false">'Use Phase'!AH215*1</f>
        <v>0.00203792995001395</v>
      </c>
      <c r="P18" s="106" t="n">
        <f aca="false">'Use Phase'!AI215*1</f>
        <v>0.00164370827927089</v>
      </c>
      <c r="Q18" s="106" t="n">
        <f aca="false">'Use Phase'!AJ215*1</f>
        <v>0.00170628098829291</v>
      </c>
      <c r="R18" s="117" t="n">
        <f aca="false">'Use Phase'!AK215*1</f>
        <v>0.00260265672728698</v>
      </c>
      <c r="S18" s="108"/>
      <c r="U18" s="109" t="n">
        <f aca="false">C18</f>
        <v>6000</v>
      </c>
      <c r="V18" s="110" t="n">
        <f aca="false">D18</f>
        <v>22.6844367565153</v>
      </c>
      <c r="W18" s="110" t="n">
        <f aca="false">E18</f>
        <v>28.3199698103636</v>
      </c>
      <c r="X18" s="110" t="n">
        <f aca="false">F18</f>
        <v>20.3839940142199</v>
      </c>
      <c r="Y18" s="110" t="n">
        <f aca="false">G18</f>
        <v>18.0892076783616</v>
      </c>
      <c r="Z18" s="110" t="n">
        <f aca="false">H18</f>
        <v>26.3990870500351</v>
      </c>
      <c r="AA18" s="110" t="n">
        <f aca="false">I18</f>
        <v>15.5043432797435</v>
      </c>
      <c r="AB18" s="110" t="n">
        <f aca="false">J18</f>
        <v>18.3716060298034</v>
      </c>
      <c r="AC18" s="109"/>
      <c r="AD18" s="111" t="n">
        <f aca="false">L18</f>
        <v>0.00334931934548607</v>
      </c>
      <c r="AE18" s="111" t="n">
        <f aca="false">M18</f>
        <v>0.00210617693656652</v>
      </c>
      <c r="AF18" s="111" t="n">
        <f aca="false">N18</f>
        <v>0.00164040253301548</v>
      </c>
      <c r="AG18" s="111" t="n">
        <f aca="false">O18</f>
        <v>0.00203792995001395</v>
      </c>
      <c r="AH18" s="111" t="n">
        <f aca="false">P18</f>
        <v>0.00164370827927089</v>
      </c>
      <c r="AI18" s="111" t="n">
        <f aca="false">Q18</f>
        <v>0.00170628098829291</v>
      </c>
      <c r="AJ18" s="111" t="n">
        <f aca="false">R18</f>
        <v>0.00260265672728698</v>
      </c>
      <c r="AK18" s="105"/>
      <c r="AL18" s="13" t="n">
        <f aca="false">U18</f>
        <v>6000</v>
      </c>
      <c r="AM18" s="89" t="n">
        <f aca="false">V18</f>
        <v>22.6844367565153</v>
      </c>
      <c r="AN18" s="89" t="n">
        <f aca="false">W18</f>
        <v>28.3199698103636</v>
      </c>
      <c r="AO18" s="89" t="n">
        <f aca="false">X18</f>
        <v>20.3839940142199</v>
      </c>
      <c r="AP18" s="89" t="n">
        <f aca="false">Y18</f>
        <v>18.0892076783616</v>
      </c>
      <c r="AQ18" s="89" t="n">
        <f aca="false">Z18</f>
        <v>26.3990870500351</v>
      </c>
      <c r="AR18" s="89" t="n">
        <f aca="false">AA18</f>
        <v>15.5043432797435</v>
      </c>
      <c r="AS18" s="89" t="n">
        <f aca="false">AB18</f>
        <v>18.3716060298034</v>
      </c>
      <c r="AT18" s="89" t="n">
        <f aca="false">AT17</f>
        <v>19.1056453543979</v>
      </c>
      <c r="AU18" s="91" t="n">
        <f aca="false">AD18</f>
        <v>0.00334931934548607</v>
      </c>
      <c r="AV18" s="91" t="n">
        <f aca="false">AE18</f>
        <v>0.00210617693656652</v>
      </c>
      <c r="AW18" s="91" t="n">
        <f aca="false">AF18</f>
        <v>0.00164040253301548</v>
      </c>
      <c r="AX18" s="91" t="n">
        <f aca="false">AG18</f>
        <v>0.00203792995001395</v>
      </c>
      <c r="AY18" s="91" t="n">
        <f aca="false">AH18</f>
        <v>0.00164370827927089</v>
      </c>
      <c r="AZ18" s="91" t="n">
        <f aca="false">AI18</f>
        <v>0.00170628098829291</v>
      </c>
      <c r="BA18" s="91" t="n">
        <f aca="false">AJ18</f>
        <v>0.00260265672728698</v>
      </c>
      <c r="BB18" s="91" t="n">
        <f aca="false">BB17</f>
        <v>0.00193006061287415</v>
      </c>
    </row>
    <row r="19" customFormat="false" ht="15" hidden="false" customHeight="false" outlineLevel="0" collapsed="false">
      <c r="C19" s="97" t="n">
        <v>6500</v>
      </c>
      <c r="D19" s="125" t="n">
        <f aca="false">'Use Phase'!AE172*1</f>
        <v>21.5780754006629</v>
      </c>
      <c r="E19" s="125" t="n">
        <f aca="false">'Use Phase'!AF172*1</f>
        <v>26.6942732079122</v>
      </c>
      <c r="F19" s="113" t="n">
        <f aca="false">'Use Phase'!AG172*1</f>
        <v>19.4545897923903</v>
      </c>
      <c r="G19" s="106" t="n">
        <f aca="false">'Use Phase'!AH172*1</f>
        <v>17.3363254823672</v>
      </c>
      <c r="H19" s="106" t="n">
        <f aca="false">'Use Phase'!AI172*1</f>
        <v>24.9211506599166</v>
      </c>
      <c r="I19" s="106" t="n">
        <f aca="false">'Use Phase'!AJ172*1</f>
        <v>14.9502968067198</v>
      </c>
      <c r="J19" s="106" t="n">
        <f aca="false">'Use Phase'!AK172*1</f>
        <v>17.5111681797027</v>
      </c>
      <c r="K19" s="107"/>
      <c r="L19" s="125" t="n">
        <f aca="false">'Use Phase'!AE216*1</f>
        <v>0.00318850414499717</v>
      </c>
      <c r="M19" s="125" t="n">
        <f aca="false">'Use Phase'!AF216*1</f>
        <v>0.00202797399603659</v>
      </c>
      <c r="N19" s="106" t="n">
        <f aca="false">'Use Phase'!AG216*1</f>
        <v>0.0016110424719474</v>
      </c>
      <c r="O19" s="106" t="n">
        <f aca="false">'Use Phase'!AH216*1</f>
        <v>0.00197799085686906</v>
      </c>
      <c r="P19" s="106" t="n">
        <f aca="false">'Use Phase'!AI216*1</f>
        <v>0.00160107985084062</v>
      </c>
      <c r="Q19" s="106" t="n">
        <f aca="false">'Use Phase'!AJ216*1</f>
        <v>0.00167185335374195</v>
      </c>
      <c r="R19" s="106" t="n">
        <f aca="false">'Use Phase'!AK216*1</f>
        <v>0.00248626303362471</v>
      </c>
      <c r="S19" s="108"/>
      <c r="U19" s="109" t="n">
        <f aca="false">C19</f>
        <v>6500</v>
      </c>
      <c r="V19" s="110" t="n">
        <f aca="false">D19</f>
        <v>21.5780754006629</v>
      </c>
      <c r="W19" s="110" t="n">
        <f aca="false">E19</f>
        <v>26.6942732079122</v>
      </c>
      <c r="X19" s="110" t="n">
        <f aca="false">F19</f>
        <v>19.4545897923903</v>
      </c>
      <c r="Y19" s="110" t="n">
        <f aca="false">G19</f>
        <v>17.3363254823672</v>
      </c>
      <c r="Z19" s="110" t="n">
        <f aca="false">H19</f>
        <v>24.9211506599166</v>
      </c>
      <c r="AA19" s="110" t="n">
        <f aca="false">I19</f>
        <v>14.9502968067198</v>
      </c>
      <c r="AB19" s="110" t="n">
        <f aca="false">J19</f>
        <v>17.5111681797027</v>
      </c>
      <c r="AC19" s="109"/>
      <c r="AD19" s="111" t="n">
        <f aca="false">L19</f>
        <v>0.00318850414499717</v>
      </c>
      <c r="AE19" s="111" t="n">
        <f aca="false">M19</f>
        <v>0.00202797399603659</v>
      </c>
      <c r="AF19" s="111" t="n">
        <f aca="false">N19</f>
        <v>0.0016110424719474</v>
      </c>
      <c r="AG19" s="111" t="n">
        <f aca="false">O19</f>
        <v>0.00197799085686906</v>
      </c>
      <c r="AH19" s="111" t="n">
        <f aca="false">P19</f>
        <v>0.00160107985084062</v>
      </c>
      <c r="AI19" s="111" t="n">
        <f aca="false">Q19</f>
        <v>0.00167185335374195</v>
      </c>
      <c r="AJ19" s="111" t="n">
        <f aca="false">R19</f>
        <v>0.00248626303362471</v>
      </c>
      <c r="AK19" s="105"/>
      <c r="AL19" s="13" t="n">
        <f aca="false">U19</f>
        <v>6500</v>
      </c>
      <c r="AM19" s="89" t="n">
        <f aca="false">V19</f>
        <v>21.5780754006629</v>
      </c>
      <c r="AN19" s="89" t="n">
        <f aca="false">W19</f>
        <v>26.6942732079122</v>
      </c>
      <c r="AO19" s="89" t="n">
        <f aca="false">X19</f>
        <v>19.4545897923903</v>
      </c>
      <c r="AP19" s="89" t="n">
        <f aca="false">Y19</f>
        <v>17.3363254823672</v>
      </c>
      <c r="AQ19" s="89" t="n">
        <f aca="false">Z19</f>
        <v>24.9211506599166</v>
      </c>
      <c r="AR19" s="89" t="n">
        <f aca="false">AA19</f>
        <v>14.9502968067198</v>
      </c>
      <c r="AS19" s="89" t="n">
        <f aca="false">AB19</f>
        <v>17.5111681797027</v>
      </c>
      <c r="AT19" s="89" t="n">
        <f aca="false">AT18</f>
        <v>19.1056453543979</v>
      </c>
      <c r="AU19" s="91" t="n">
        <f aca="false">AD19</f>
        <v>0.00318850414499717</v>
      </c>
      <c r="AV19" s="91" t="n">
        <f aca="false">AE19</f>
        <v>0.00202797399603659</v>
      </c>
      <c r="AW19" s="91" t="n">
        <f aca="false">AF19</f>
        <v>0.0016110424719474</v>
      </c>
      <c r="AX19" s="91" t="n">
        <f aca="false">AG19</f>
        <v>0.00197799085686906</v>
      </c>
      <c r="AY19" s="91" t="n">
        <f aca="false">AH19</f>
        <v>0.00160107985084062</v>
      </c>
      <c r="AZ19" s="91" t="n">
        <f aca="false">AI19</f>
        <v>0.00167185335374195</v>
      </c>
      <c r="BA19" s="91" t="n">
        <f aca="false">AJ19</f>
        <v>0.00248626303362471</v>
      </c>
      <c r="BB19" s="91" t="n">
        <f aca="false">BB18</f>
        <v>0.00193006061287415</v>
      </c>
    </row>
    <row r="20" customFormat="false" ht="15" hidden="false" customHeight="false" outlineLevel="0" collapsed="false">
      <c r="C20" s="97" t="n">
        <v>7000</v>
      </c>
      <c r="D20" s="106" t="n">
        <f aca="false">'Use Phase'!AE173*1</f>
        <v>20.6297656670752</v>
      </c>
      <c r="E20" s="114" t="n">
        <f aca="false">'Use Phase'!AF173*1</f>
        <v>25.3008189772395</v>
      </c>
      <c r="F20" s="106" t="n">
        <f aca="false">'Use Phase'!AG173*1</f>
        <v>18.6579576022506</v>
      </c>
      <c r="G20" s="106" t="n">
        <f aca="false">'Use Phase'!AH173*1</f>
        <v>16.6909978858006</v>
      </c>
      <c r="H20" s="127" t="n">
        <f aca="false">'Use Phase'!AI173*1</f>
        <v>23.654348039815</v>
      </c>
      <c r="I20" s="106" t="n">
        <f aca="false">'Use Phase'!AJ173*1</f>
        <v>14.4753998298423</v>
      </c>
      <c r="J20" s="128" t="n">
        <f aca="false">'Use Phase'!AK173*1</f>
        <v>16.7736500224735</v>
      </c>
      <c r="K20" s="107"/>
      <c r="L20" s="106" t="n">
        <f aca="false">'Use Phase'!AE217*1</f>
        <v>0.00305066254457812</v>
      </c>
      <c r="M20" s="114" t="n">
        <f aca="false">'Use Phase'!AF217*1</f>
        <v>0.00196094290415379</v>
      </c>
      <c r="N20" s="106" t="n">
        <f aca="false">'Use Phase'!AG217*1</f>
        <v>0.00158587670531761</v>
      </c>
      <c r="O20" s="113" t="n">
        <f aca="false">'Use Phase'!AH217*1</f>
        <v>0.0019266144913163</v>
      </c>
      <c r="P20" s="114" t="n">
        <f aca="false">'Use Phase'!AI217*1</f>
        <v>0.00156454119790039</v>
      </c>
      <c r="Q20" s="106" t="n">
        <f aca="false">'Use Phase'!AJ217*1</f>
        <v>0.00164234395269827</v>
      </c>
      <c r="R20" s="128" t="n">
        <f aca="false">'Use Phase'!AK217*1</f>
        <v>0.00238649701048562</v>
      </c>
      <c r="S20" s="108"/>
      <c r="U20" s="109" t="n">
        <f aca="false">C20</f>
        <v>7000</v>
      </c>
      <c r="V20" s="110" t="n">
        <f aca="false">D20</f>
        <v>20.6297656670752</v>
      </c>
      <c r="W20" s="129" t="n">
        <f aca="false">E20</f>
        <v>25.3008189772395</v>
      </c>
      <c r="X20" s="110" t="n">
        <f aca="false">F20</f>
        <v>18.6579576022506</v>
      </c>
      <c r="Y20" s="110" t="n">
        <f aca="false">G20</f>
        <v>16.6909978858006</v>
      </c>
      <c r="Z20" s="129" t="n">
        <f aca="false">H20</f>
        <v>23.654348039815</v>
      </c>
      <c r="AA20" s="110" t="n">
        <f aca="false">I20</f>
        <v>14.4753998298423</v>
      </c>
      <c r="AB20" s="120" t="n">
        <f aca="false">J20</f>
        <v>16.7736500224735</v>
      </c>
      <c r="AC20" s="109"/>
      <c r="AD20" s="111" t="n">
        <f aca="false">L20</f>
        <v>0.00305066254457812</v>
      </c>
      <c r="AE20" s="130" t="n">
        <f aca="false">M20</f>
        <v>0.00196094290415379</v>
      </c>
      <c r="AF20" s="111" t="n">
        <f aca="false">N20</f>
        <v>0.00158587670531761</v>
      </c>
      <c r="AG20" s="111" t="n">
        <f aca="false">O20</f>
        <v>0.0019266144913163</v>
      </c>
      <c r="AH20" s="130" t="n">
        <f aca="false">P20</f>
        <v>0.00156454119790039</v>
      </c>
      <c r="AI20" s="111" t="n">
        <f aca="false">Q20</f>
        <v>0.00164234395269827</v>
      </c>
      <c r="AJ20" s="122" t="n">
        <f aca="false">R20</f>
        <v>0.00238649701048562</v>
      </c>
      <c r="AK20" s="105"/>
      <c r="AL20" s="13" t="n">
        <f aca="false">U20</f>
        <v>7000</v>
      </c>
      <c r="AM20" s="89" t="n">
        <f aca="false">V20</f>
        <v>20.6297656670752</v>
      </c>
      <c r="AN20" s="89" t="n">
        <f aca="false">W20</f>
        <v>25.3008189772395</v>
      </c>
      <c r="AO20" s="89" t="n">
        <f aca="false">X20</f>
        <v>18.6579576022506</v>
      </c>
      <c r="AP20" s="89" t="n">
        <f aca="false">Y20</f>
        <v>16.6909978858006</v>
      </c>
      <c r="AQ20" s="89" t="n">
        <f aca="false">Z20</f>
        <v>23.654348039815</v>
      </c>
      <c r="AR20" s="89" t="n">
        <f aca="false">AA20</f>
        <v>14.4753998298423</v>
      </c>
      <c r="AS20" s="89" t="n">
        <f aca="false">AB20</f>
        <v>16.7736500224735</v>
      </c>
      <c r="AT20" s="89" t="n">
        <f aca="false">AT19</f>
        <v>19.1056453543979</v>
      </c>
      <c r="AU20" s="91" t="n">
        <f aca="false">AD20</f>
        <v>0.00305066254457812</v>
      </c>
      <c r="AV20" s="91" t="n">
        <f aca="false">AE20</f>
        <v>0.00196094290415379</v>
      </c>
      <c r="AW20" s="91" t="n">
        <f aca="false">AF20</f>
        <v>0.00158587670531761</v>
      </c>
      <c r="AX20" s="91" t="n">
        <f aca="false">AG20</f>
        <v>0.0019266144913163</v>
      </c>
      <c r="AY20" s="91" t="n">
        <f aca="false">AH20</f>
        <v>0.00156454119790039</v>
      </c>
      <c r="AZ20" s="91" t="n">
        <f aca="false">AI20</f>
        <v>0.00164234395269827</v>
      </c>
      <c r="BA20" s="91" t="n">
        <f aca="false">AJ20</f>
        <v>0.00238649701048562</v>
      </c>
      <c r="BB20" s="91" t="n">
        <f aca="false">BB19</f>
        <v>0.00193006061287415</v>
      </c>
    </row>
    <row r="21" customFormat="false" ht="15" hidden="false" customHeight="false" outlineLevel="0" collapsed="false">
      <c r="C21" s="97" t="n">
        <v>7500</v>
      </c>
      <c r="D21" s="125" t="n">
        <f aca="false">'Use Phase'!AE174*1</f>
        <v>20.123134439542</v>
      </c>
      <c r="E21" s="125" t="n">
        <f aca="false">'Use Phase'!AF174*1</f>
        <v>24.5563708266061</v>
      </c>
      <c r="F21" s="106" t="n">
        <f aca="false">'Use Phase'!AG174*1</f>
        <v>18.2323595828609</v>
      </c>
      <c r="G21" s="106" t="n">
        <f aca="false">'Use Phase'!AH174*1</f>
        <v>16.3462338273609</v>
      </c>
      <c r="H21" s="106" t="n">
        <f aca="false">'Use Phase'!AI174*1</f>
        <v>22.9775630783909</v>
      </c>
      <c r="I21" s="106" t="n">
        <f aca="false">'Use Phase'!AJ174*1</f>
        <v>14.221687746305</v>
      </c>
      <c r="J21" s="106" t="n">
        <f aca="false">'Use Phase'!AK174*1</f>
        <v>16.379633472721</v>
      </c>
      <c r="K21" s="107"/>
      <c r="L21" s="125" t="n">
        <f aca="false">'Use Phase'!AE218*1</f>
        <v>0.00297702114161452</v>
      </c>
      <c r="M21" s="131" t="n">
        <f aca="false">'Use Phase'!AF218*1</f>
        <v>0.00192513177287394</v>
      </c>
      <c r="N21" s="106" t="n">
        <f aca="false">'Use Phase'!AG218*1</f>
        <v>0.00157243198067978</v>
      </c>
      <c r="O21" s="106" t="n">
        <f aca="false">'Use Phase'!AH218*1</f>
        <v>0.0018991668439662</v>
      </c>
      <c r="P21" s="106" t="n">
        <f aca="false">'Use Phase'!AI218*1</f>
        <v>0.00154502054769945</v>
      </c>
      <c r="Q21" s="106" t="n">
        <f aca="false">'Use Phase'!AJ218*1</f>
        <v>0.00162657865625028</v>
      </c>
      <c r="R21" s="106" t="n">
        <f aca="false">'Use Phase'!AK218*1</f>
        <v>0.00233319735428802</v>
      </c>
      <c r="S21" s="108"/>
      <c r="U21" s="109" t="n">
        <f aca="false">C21</f>
        <v>7500</v>
      </c>
      <c r="V21" s="110" t="n">
        <f aca="false">D21</f>
        <v>20.123134439542</v>
      </c>
      <c r="W21" s="110" t="n">
        <f aca="false">E21</f>
        <v>24.5563708266061</v>
      </c>
      <c r="X21" s="110" t="n">
        <f aca="false">F21</f>
        <v>18.2323595828609</v>
      </c>
      <c r="Y21" s="110" t="n">
        <f aca="false">G21</f>
        <v>16.3462338273609</v>
      </c>
      <c r="Z21" s="110" t="n">
        <f aca="false">H21</f>
        <v>22.9775630783909</v>
      </c>
      <c r="AA21" s="110" t="n">
        <f aca="false">I21</f>
        <v>14.221687746305</v>
      </c>
      <c r="AB21" s="110" t="n">
        <f aca="false">J21</f>
        <v>16.379633472721</v>
      </c>
      <c r="AC21" s="109"/>
      <c r="AD21" s="111" t="n">
        <f aca="false">L21</f>
        <v>0.00297702114161452</v>
      </c>
      <c r="AE21" s="111" t="n">
        <f aca="false">M21</f>
        <v>0.00192513177287394</v>
      </c>
      <c r="AF21" s="111" t="n">
        <f aca="false">N21</f>
        <v>0.00157243198067978</v>
      </c>
      <c r="AG21" s="111" t="n">
        <f aca="false">O21</f>
        <v>0.0018991668439662</v>
      </c>
      <c r="AH21" s="111" t="n">
        <f aca="false">P21</f>
        <v>0.00154502054769945</v>
      </c>
      <c r="AI21" s="111" t="n">
        <f aca="false">Q21</f>
        <v>0.00162657865625028</v>
      </c>
      <c r="AJ21" s="111" t="n">
        <f aca="false">R21</f>
        <v>0.00233319735428802</v>
      </c>
      <c r="AK21" s="105"/>
      <c r="AL21" s="13" t="n">
        <f aca="false">U21</f>
        <v>7500</v>
      </c>
      <c r="AM21" s="89" t="n">
        <f aca="false">V21</f>
        <v>20.123134439542</v>
      </c>
      <c r="AN21" s="89" t="n">
        <f aca="false">W21</f>
        <v>24.5563708266061</v>
      </c>
      <c r="AO21" s="89" t="n">
        <f aca="false">X21</f>
        <v>18.2323595828609</v>
      </c>
      <c r="AP21" s="89" t="n">
        <f aca="false">Y21</f>
        <v>16.3462338273609</v>
      </c>
      <c r="AQ21" s="89" t="n">
        <f aca="false">Z21</f>
        <v>22.9775630783909</v>
      </c>
      <c r="AR21" s="89" t="n">
        <f aca="false">AA21</f>
        <v>14.221687746305</v>
      </c>
      <c r="AS21" s="89" t="n">
        <f aca="false">AB21</f>
        <v>16.379633472721</v>
      </c>
      <c r="AT21" s="89" t="n">
        <f aca="false">AT20</f>
        <v>19.1056453543979</v>
      </c>
      <c r="AU21" s="91" t="n">
        <f aca="false">AD21</f>
        <v>0.00297702114161452</v>
      </c>
      <c r="AV21" s="91" t="n">
        <f aca="false">AE21</f>
        <v>0.00192513177287394</v>
      </c>
      <c r="AW21" s="91" t="n">
        <f aca="false">AF21</f>
        <v>0.00157243198067978</v>
      </c>
      <c r="AX21" s="91" t="n">
        <f aca="false">AG21</f>
        <v>0.0018991668439662</v>
      </c>
      <c r="AY21" s="91" t="n">
        <f aca="false">AH21</f>
        <v>0.00154502054769945</v>
      </c>
      <c r="AZ21" s="91" t="n">
        <f aca="false">AI21</f>
        <v>0.00162657865625028</v>
      </c>
      <c r="BA21" s="91" t="n">
        <f aca="false">AJ21</f>
        <v>0.00233319735428802</v>
      </c>
      <c r="BB21" s="91" t="n">
        <f aca="false">BB20</f>
        <v>0.00193006061287415</v>
      </c>
    </row>
    <row r="22" customFormat="false" ht="15" hidden="false" customHeight="false" outlineLevel="0" collapsed="false">
      <c r="C22" s="97" t="n">
        <v>8000</v>
      </c>
      <c r="D22" s="125" t="n">
        <f aca="false">'Use Phase'!AE175*1</f>
        <v>20.123134439542</v>
      </c>
      <c r="E22" s="125" t="n">
        <f aca="false">'Use Phase'!AF175*1</f>
        <v>24.5563708266061</v>
      </c>
      <c r="F22" s="106" t="n">
        <f aca="false">'Use Phase'!AG175*1</f>
        <v>18.2323595828609</v>
      </c>
      <c r="G22" s="106" t="n">
        <f aca="false">'Use Phase'!AH175*1</f>
        <v>16.3462338273609</v>
      </c>
      <c r="H22" s="106" t="n">
        <f aca="false">'Use Phase'!AI175*1</f>
        <v>22.9775630783909</v>
      </c>
      <c r="I22" s="106" t="n">
        <f aca="false">'Use Phase'!AJ175*1</f>
        <v>14.221687746305</v>
      </c>
      <c r="J22" s="106" t="n">
        <f aca="false">'Use Phase'!AK175*1</f>
        <v>16.379633472721</v>
      </c>
      <c r="K22" s="107"/>
      <c r="L22" s="125" t="n">
        <f aca="false">'Use Phase'!AE219*1</f>
        <v>0.00297702114161452</v>
      </c>
      <c r="M22" s="106" t="n">
        <f aca="false">'Use Phase'!AF219*1</f>
        <v>0.00192513177287394</v>
      </c>
      <c r="N22" s="106" t="n">
        <f aca="false">'Use Phase'!AG219*1</f>
        <v>0.00157243198067978</v>
      </c>
      <c r="O22" s="106" t="n">
        <f aca="false">'Use Phase'!AH219*1</f>
        <v>0.0018991668439662</v>
      </c>
      <c r="P22" s="106" t="n">
        <f aca="false">'Use Phase'!AI219*1</f>
        <v>0.00154502054769945</v>
      </c>
      <c r="Q22" s="106" t="n">
        <f aca="false">'Use Phase'!AJ219*1</f>
        <v>0.00162657865625028</v>
      </c>
      <c r="R22" s="106" t="n">
        <f aca="false">'Use Phase'!AK219*1</f>
        <v>0.00233319735428802</v>
      </c>
      <c r="S22" s="108"/>
      <c r="U22" s="109" t="n">
        <f aca="false">C22</f>
        <v>8000</v>
      </c>
      <c r="V22" s="110" t="n">
        <f aca="false">D22</f>
        <v>20.123134439542</v>
      </c>
      <c r="W22" s="110" t="n">
        <f aca="false">E22</f>
        <v>24.5563708266061</v>
      </c>
      <c r="X22" s="110" t="n">
        <f aca="false">F22</f>
        <v>18.2323595828609</v>
      </c>
      <c r="Y22" s="110" t="n">
        <f aca="false">G22</f>
        <v>16.3462338273609</v>
      </c>
      <c r="Z22" s="110" t="n">
        <f aca="false">H22</f>
        <v>22.9775630783909</v>
      </c>
      <c r="AA22" s="110" t="n">
        <f aca="false">I22</f>
        <v>14.221687746305</v>
      </c>
      <c r="AB22" s="110" t="n">
        <f aca="false">J22</f>
        <v>16.379633472721</v>
      </c>
      <c r="AC22" s="109"/>
      <c r="AD22" s="111" t="n">
        <f aca="false">L22</f>
        <v>0.00297702114161452</v>
      </c>
      <c r="AE22" s="111" t="n">
        <f aca="false">M22</f>
        <v>0.00192513177287394</v>
      </c>
      <c r="AF22" s="111" t="n">
        <f aca="false">N22</f>
        <v>0.00157243198067978</v>
      </c>
      <c r="AG22" s="111" t="n">
        <f aca="false">O22</f>
        <v>0.0018991668439662</v>
      </c>
      <c r="AH22" s="111" t="n">
        <f aca="false">P22</f>
        <v>0.00154502054769945</v>
      </c>
      <c r="AI22" s="111" t="n">
        <f aca="false">Q22</f>
        <v>0.00162657865625028</v>
      </c>
      <c r="AJ22" s="111" t="n">
        <f aca="false">R22</f>
        <v>0.00233319735428802</v>
      </c>
      <c r="AK22" s="105"/>
      <c r="AL22" s="13" t="n">
        <f aca="false">U22</f>
        <v>8000</v>
      </c>
      <c r="AM22" s="89" t="n">
        <f aca="false">V22</f>
        <v>20.123134439542</v>
      </c>
      <c r="AN22" s="89" t="n">
        <f aca="false">W22</f>
        <v>24.5563708266061</v>
      </c>
      <c r="AO22" s="89" t="n">
        <f aca="false">X22</f>
        <v>18.2323595828609</v>
      </c>
      <c r="AP22" s="89" t="n">
        <f aca="false">Y22</f>
        <v>16.3462338273609</v>
      </c>
      <c r="AQ22" s="89" t="n">
        <f aca="false">Z22</f>
        <v>22.9775630783909</v>
      </c>
      <c r="AR22" s="89" t="n">
        <f aca="false">AA22</f>
        <v>14.221687746305</v>
      </c>
      <c r="AS22" s="89" t="n">
        <f aca="false">AB22</f>
        <v>16.379633472721</v>
      </c>
      <c r="AT22" s="89" t="n">
        <f aca="false">AT21</f>
        <v>19.1056453543979</v>
      </c>
      <c r="AU22" s="91" t="n">
        <f aca="false">AD22</f>
        <v>0.00297702114161452</v>
      </c>
      <c r="AV22" s="91" t="n">
        <f aca="false">AE22</f>
        <v>0.00192513177287394</v>
      </c>
      <c r="AW22" s="91" t="n">
        <f aca="false">AF22</f>
        <v>0.00157243198067978</v>
      </c>
      <c r="AX22" s="91" t="n">
        <f aca="false">AG22</f>
        <v>0.0018991668439662</v>
      </c>
      <c r="AY22" s="91" t="n">
        <f aca="false">AH22</f>
        <v>0.00154502054769945</v>
      </c>
      <c r="AZ22" s="91" t="n">
        <f aca="false">AI22</f>
        <v>0.00162657865625028</v>
      </c>
      <c r="BA22" s="91" t="n">
        <f aca="false">AJ22</f>
        <v>0.00233319735428802</v>
      </c>
      <c r="BB22" s="91" t="n">
        <f aca="false">BB21</f>
        <v>0.00193006061287415</v>
      </c>
    </row>
    <row r="23" customFormat="false" ht="15" hidden="false" customHeight="false" outlineLevel="0" collapsed="false">
      <c r="C23" s="97" t="n">
        <v>8500</v>
      </c>
      <c r="D23" s="125" t="n">
        <f aca="false">'Use Phase'!AE176*1</f>
        <v>20.123134439542</v>
      </c>
      <c r="E23" s="125" t="n">
        <f aca="false">'Use Phase'!AF176*1</f>
        <v>24.5563708266061</v>
      </c>
      <c r="F23" s="106" t="n">
        <f aca="false">'Use Phase'!AG176*1</f>
        <v>18.2323595828609</v>
      </c>
      <c r="G23" s="106" t="n">
        <f aca="false">'Use Phase'!AH176*1</f>
        <v>16.3462338273609</v>
      </c>
      <c r="H23" s="106" t="n">
        <f aca="false">'Use Phase'!AI176*1</f>
        <v>22.9775630783909</v>
      </c>
      <c r="I23" s="106" t="n">
        <f aca="false">'Use Phase'!AJ176*1</f>
        <v>14.221687746305</v>
      </c>
      <c r="J23" s="106" t="n">
        <f aca="false">'Use Phase'!AK176*1</f>
        <v>16.379633472721</v>
      </c>
      <c r="K23" s="107"/>
      <c r="L23" s="125" t="n">
        <f aca="false">'Use Phase'!AE220*1</f>
        <v>0.00297702114161452</v>
      </c>
      <c r="M23" s="106" t="n">
        <f aca="false">'Use Phase'!AF220*1</f>
        <v>0.00192513177287394</v>
      </c>
      <c r="N23" s="106" t="n">
        <f aca="false">'Use Phase'!AG220*1</f>
        <v>0.00157243198067978</v>
      </c>
      <c r="O23" s="106" t="n">
        <f aca="false">'Use Phase'!AH220*1</f>
        <v>0.0018991668439662</v>
      </c>
      <c r="P23" s="106" t="n">
        <f aca="false">'Use Phase'!AI220*1</f>
        <v>0.00154502054769945</v>
      </c>
      <c r="Q23" s="106" t="n">
        <f aca="false">'Use Phase'!AJ220*1</f>
        <v>0.00162657865625028</v>
      </c>
      <c r="R23" s="106" t="n">
        <f aca="false">'Use Phase'!AK220*1</f>
        <v>0.00233319735428802</v>
      </c>
      <c r="S23" s="108"/>
      <c r="U23" s="109" t="n">
        <f aca="false">C23</f>
        <v>8500</v>
      </c>
      <c r="V23" s="110" t="n">
        <f aca="false">D23</f>
        <v>20.123134439542</v>
      </c>
      <c r="W23" s="110" t="n">
        <f aca="false">E23</f>
        <v>24.5563708266061</v>
      </c>
      <c r="X23" s="110" t="n">
        <f aca="false">F23</f>
        <v>18.2323595828609</v>
      </c>
      <c r="Y23" s="110" t="n">
        <f aca="false">G23</f>
        <v>16.3462338273609</v>
      </c>
      <c r="Z23" s="110" t="n">
        <f aca="false">H23</f>
        <v>22.9775630783909</v>
      </c>
      <c r="AA23" s="110" t="n">
        <f aca="false">I23</f>
        <v>14.221687746305</v>
      </c>
      <c r="AB23" s="110" t="n">
        <f aca="false">J23</f>
        <v>16.379633472721</v>
      </c>
      <c r="AC23" s="109"/>
      <c r="AD23" s="111" t="n">
        <f aca="false">L23</f>
        <v>0.00297702114161452</v>
      </c>
      <c r="AE23" s="111" t="n">
        <f aca="false">M23</f>
        <v>0.00192513177287394</v>
      </c>
      <c r="AF23" s="111" t="n">
        <f aca="false">N23</f>
        <v>0.00157243198067978</v>
      </c>
      <c r="AG23" s="111" t="n">
        <f aca="false">O23</f>
        <v>0.0018991668439662</v>
      </c>
      <c r="AH23" s="111" t="n">
        <f aca="false">P23</f>
        <v>0.00154502054769945</v>
      </c>
      <c r="AI23" s="111" t="n">
        <f aca="false">Q23</f>
        <v>0.00162657865625028</v>
      </c>
      <c r="AJ23" s="111" t="n">
        <f aca="false">R23</f>
        <v>0.00233319735428802</v>
      </c>
      <c r="AK23" s="105"/>
      <c r="AL23" s="13" t="n">
        <f aca="false">U23</f>
        <v>8500</v>
      </c>
      <c r="AM23" s="89" t="n">
        <f aca="false">V23</f>
        <v>20.123134439542</v>
      </c>
      <c r="AN23" s="89" t="n">
        <f aca="false">W23</f>
        <v>24.5563708266061</v>
      </c>
      <c r="AO23" s="89" t="n">
        <f aca="false">X23</f>
        <v>18.2323595828609</v>
      </c>
      <c r="AP23" s="89" t="n">
        <f aca="false">Y23</f>
        <v>16.3462338273609</v>
      </c>
      <c r="AQ23" s="89" t="n">
        <f aca="false">Z23</f>
        <v>22.9775630783909</v>
      </c>
      <c r="AR23" s="89" t="n">
        <f aca="false">AA23</f>
        <v>14.221687746305</v>
      </c>
      <c r="AS23" s="89" t="n">
        <f aca="false">AB23</f>
        <v>16.379633472721</v>
      </c>
      <c r="AT23" s="89" t="n">
        <f aca="false">AT22</f>
        <v>19.1056453543979</v>
      </c>
      <c r="AU23" s="91" t="n">
        <f aca="false">AD23</f>
        <v>0.00297702114161452</v>
      </c>
      <c r="AV23" s="91" t="n">
        <f aca="false">AE23</f>
        <v>0.00192513177287394</v>
      </c>
      <c r="AW23" s="91" t="n">
        <f aca="false">AF23</f>
        <v>0.00157243198067978</v>
      </c>
      <c r="AX23" s="91" t="n">
        <f aca="false">AG23</f>
        <v>0.0018991668439662</v>
      </c>
      <c r="AY23" s="91" t="n">
        <f aca="false">AH23</f>
        <v>0.00154502054769945</v>
      </c>
      <c r="AZ23" s="91" t="n">
        <f aca="false">AI23</f>
        <v>0.00162657865625028</v>
      </c>
      <c r="BA23" s="91" t="n">
        <f aca="false">AJ23</f>
        <v>0.00233319735428802</v>
      </c>
      <c r="BB23" s="91" t="n">
        <f aca="false">BB22</f>
        <v>0.00193006061287415</v>
      </c>
    </row>
    <row r="24" customFormat="false" ht="15" hidden="false" customHeight="false" outlineLevel="0" collapsed="false">
      <c r="C24" s="97" t="n">
        <v>9000</v>
      </c>
      <c r="D24" s="125" t="n">
        <f aca="false">'Use Phase'!AE177*1</f>
        <v>20.123134439542</v>
      </c>
      <c r="E24" s="125" t="n">
        <f aca="false">'Use Phase'!AF177*1</f>
        <v>24.5563708266061</v>
      </c>
      <c r="F24" s="106" t="n">
        <f aca="false">'Use Phase'!AG177*1</f>
        <v>18.2323595828609</v>
      </c>
      <c r="G24" s="106" t="n">
        <f aca="false">'Use Phase'!AH177*1</f>
        <v>16.3462338273609</v>
      </c>
      <c r="H24" s="106" t="n">
        <f aca="false">'Use Phase'!AI177*1</f>
        <v>22.9775630783909</v>
      </c>
      <c r="I24" s="106" t="n">
        <f aca="false">'Use Phase'!AJ177*1</f>
        <v>14.221687746305</v>
      </c>
      <c r="J24" s="106" t="n">
        <f aca="false">'Use Phase'!AK177*1</f>
        <v>16.379633472721</v>
      </c>
      <c r="K24" s="107"/>
      <c r="L24" s="125" t="n">
        <f aca="false">'Use Phase'!AE221*1</f>
        <v>0.00297702114161452</v>
      </c>
      <c r="M24" s="106" t="n">
        <f aca="false">'Use Phase'!AF221*1</f>
        <v>0.00192513177287394</v>
      </c>
      <c r="N24" s="106" t="n">
        <f aca="false">'Use Phase'!AG221*1</f>
        <v>0.00157243198067978</v>
      </c>
      <c r="O24" s="106" t="n">
        <f aca="false">'Use Phase'!AH221*1</f>
        <v>0.0018991668439662</v>
      </c>
      <c r="P24" s="106" t="n">
        <f aca="false">'Use Phase'!AI221*1</f>
        <v>0.00154502054769945</v>
      </c>
      <c r="Q24" s="106" t="n">
        <f aca="false">'Use Phase'!AJ221*1</f>
        <v>0.00162657865625028</v>
      </c>
      <c r="R24" s="106" t="n">
        <f aca="false">'Use Phase'!AK221*1</f>
        <v>0.00233319735428802</v>
      </c>
      <c r="S24" s="108"/>
      <c r="U24" s="109" t="n">
        <f aca="false">C24</f>
        <v>9000</v>
      </c>
      <c r="V24" s="110" t="n">
        <f aca="false">D24</f>
        <v>20.123134439542</v>
      </c>
      <c r="W24" s="110" t="n">
        <f aca="false">E24</f>
        <v>24.5563708266061</v>
      </c>
      <c r="X24" s="110" t="n">
        <f aca="false">F24</f>
        <v>18.2323595828609</v>
      </c>
      <c r="Y24" s="110" t="n">
        <f aca="false">G24</f>
        <v>16.3462338273609</v>
      </c>
      <c r="Z24" s="110" t="n">
        <f aca="false">H24</f>
        <v>22.9775630783909</v>
      </c>
      <c r="AA24" s="110" t="n">
        <f aca="false">I24</f>
        <v>14.221687746305</v>
      </c>
      <c r="AB24" s="110" t="n">
        <f aca="false">J24</f>
        <v>16.379633472721</v>
      </c>
      <c r="AC24" s="109"/>
      <c r="AD24" s="111" t="n">
        <f aca="false">L24</f>
        <v>0.00297702114161452</v>
      </c>
      <c r="AE24" s="111" t="n">
        <f aca="false">M24</f>
        <v>0.00192513177287394</v>
      </c>
      <c r="AF24" s="111" t="n">
        <f aca="false">N24</f>
        <v>0.00157243198067978</v>
      </c>
      <c r="AG24" s="111" t="n">
        <f aca="false">O24</f>
        <v>0.0018991668439662</v>
      </c>
      <c r="AH24" s="111" t="n">
        <f aca="false">P24</f>
        <v>0.00154502054769945</v>
      </c>
      <c r="AI24" s="111" t="n">
        <f aca="false">Q24</f>
        <v>0.00162657865625028</v>
      </c>
      <c r="AJ24" s="111" t="n">
        <f aca="false">R24</f>
        <v>0.00233319735428802</v>
      </c>
      <c r="AK24" s="105"/>
      <c r="AL24" s="13" t="n">
        <f aca="false">U24</f>
        <v>9000</v>
      </c>
      <c r="AM24" s="89" t="n">
        <f aca="false">V24</f>
        <v>20.123134439542</v>
      </c>
      <c r="AN24" s="89" t="n">
        <f aca="false">W24</f>
        <v>24.5563708266061</v>
      </c>
      <c r="AO24" s="89" t="n">
        <f aca="false">X24</f>
        <v>18.2323595828609</v>
      </c>
      <c r="AP24" s="89" t="n">
        <f aca="false">Y24</f>
        <v>16.3462338273609</v>
      </c>
      <c r="AQ24" s="89" t="n">
        <f aca="false">Z24</f>
        <v>22.9775630783909</v>
      </c>
      <c r="AR24" s="89" t="n">
        <f aca="false">AA24</f>
        <v>14.221687746305</v>
      </c>
      <c r="AS24" s="89" t="n">
        <f aca="false">AB24</f>
        <v>16.379633472721</v>
      </c>
      <c r="AT24" s="89" t="n">
        <f aca="false">AT23</f>
        <v>19.1056453543979</v>
      </c>
      <c r="AU24" s="91" t="n">
        <f aca="false">AD24</f>
        <v>0.00297702114161452</v>
      </c>
      <c r="AV24" s="91" t="n">
        <f aca="false">AE24</f>
        <v>0.00192513177287394</v>
      </c>
      <c r="AW24" s="91" t="n">
        <f aca="false">AF24</f>
        <v>0.00157243198067978</v>
      </c>
      <c r="AX24" s="91" t="n">
        <f aca="false">AG24</f>
        <v>0.0018991668439662</v>
      </c>
      <c r="AY24" s="91" t="n">
        <f aca="false">AH24</f>
        <v>0.00154502054769945</v>
      </c>
      <c r="AZ24" s="91" t="n">
        <f aca="false">AI24</f>
        <v>0.00162657865625028</v>
      </c>
      <c r="BA24" s="91" t="n">
        <f aca="false">AJ24</f>
        <v>0.00233319735428802</v>
      </c>
      <c r="BB24" s="91" t="n">
        <f aca="false">BB23</f>
        <v>0.00193006061287415</v>
      </c>
    </row>
    <row r="25" customFormat="false" ht="15" hidden="false" customHeight="false" outlineLevel="0" collapsed="false">
      <c r="C25" s="97" t="n">
        <v>9500</v>
      </c>
      <c r="D25" s="125" t="n">
        <f aca="false">'Use Phase'!AE178*1</f>
        <v>20.123134439542</v>
      </c>
      <c r="E25" s="125" t="n">
        <f aca="false">'Use Phase'!AF178*1</f>
        <v>24.5563708266061</v>
      </c>
      <c r="F25" s="106" t="n">
        <f aca="false">'Use Phase'!AG178*1</f>
        <v>18.2323595828609</v>
      </c>
      <c r="G25" s="106" t="n">
        <f aca="false">'Use Phase'!AH178*1</f>
        <v>16.3462338273609</v>
      </c>
      <c r="H25" s="106" t="n">
        <f aca="false">'Use Phase'!AI178*1</f>
        <v>22.9775630783909</v>
      </c>
      <c r="I25" s="106" t="n">
        <f aca="false">'Use Phase'!AJ178*1</f>
        <v>14.221687746305</v>
      </c>
      <c r="J25" s="106" t="n">
        <f aca="false">'Use Phase'!AK178*1</f>
        <v>16.379633472721</v>
      </c>
      <c r="K25" s="107"/>
      <c r="L25" s="125" t="n">
        <f aca="false">'Use Phase'!AE222*1</f>
        <v>0.00297702114161452</v>
      </c>
      <c r="M25" s="106" t="n">
        <f aca="false">'Use Phase'!AF222*1</f>
        <v>0.00192513177287394</v>
      </c>
      <c r="N25" s="106" t="n">
        <f aca="false">'Use Phase'!AG222*1</f>
        <v>0.00157243198067978</v>
      </c>
      <c r="O25" s="106" t="n">
        <f aca="false">'Use Phase'!AH222*1</f>
        <v>0.0018991668439662</v>
      </c>
      <c r="P25" s="106" t="n">
        <f aca="false">'Use Phase'!AI222*1</f>
        <v>0.00154502054769945</v>
      </c>
      <c r="Q25" s="106" t="n">
        <f aca="false">'Use Phase'!AJ222*1</f>
        <v>0.00162657865625028</v>
      </c>
      <c r="R25" s="106" t="n">
        <f aca="false">'Use Phase'!AK222*1</f>
        <v>0.00233319735428802</v>
      </c>
      <c r="S25" s="108"/>
      <c r="U25" s="109" t="n">
        <f aca="false">C25</f>
        <v>9500</v>
      </c>
      <c r="V25" s="110" t="n">
        <f aca="false">D25</f>
        <v>20.123134439542</v>
      </c>
      <c r="W25" s="110" t="n">
        <f aca="false">E25</f>
        <v>24.5563708266061</v>
      </c>
      <c r="X25" s="110" t="n">
        <f aca="false">F25</f>
        <v>18.2323595828609</v>
      </c>
      <c r="Y25" s="110" t="n">
        <f aca="false">G25</f>
        <v>16.3462338273609</v>
      </c>
      <c r="Z25" s="110" t="n">
        <f aca="false">H25</f>
        <v>22.9775630783909</v>
      </c>
      <c r="AA25" s="110" t="n">
        <f aca="false">I25</f>
        <v>14.221687746305</v>
      </c>
      <c r="AB25" s="110" t="n">
        <f aca="false">J25</f>
        <v>16.379633472721</v>
      </c>
      <c r="AC25" s="109"/>
      <c r="AD25" s="111" t="n">
        <f aca="false">L25</f>
        <v>0.00297702114161452</v>
      </c>
      <c r="AE25" s="111" t="n">
        <f aca="false">M25</f>
        <v>0.00192513177287394</v>
      </c>
      <c r="AF25" s="111" t="n">
        <f aca="false">N25</f>
        <v>0.00157243198067978</v>
      </c>
      <c r="AG25" s="111" t="n">
        <f aca="false">O25</f>
        <v>0.0018991668439662</v>
      </c>
      <c r="AH25" s="111" t="n">
        <f aca="false">P25</f>
        <v>0.00154502054769945</v>
      </c>
      <c r="AI25" s="111" t="n">
        <f aca="false">Q25</f>
        <v>0.00162657865625028</v>
      </c>
      <c r="AJ25" s="111" t="n">
        <f aca="false">R25</f>
        <v>0.00233319735428802</v>
      </c>
      <c r="AK25" s="105"/>
      <c r="AL25" s="13" t="n">
        <f aca="false">U25</f>
        <v>9500</v>
      </c>
      <c r="AM25" s="89" t="n">
        <f aca="false">V25</f>
        <v>20.123134439542</v>
      </c>
      <c r="AN25" s="89" t="n">
        <f aca="false">W25</f>
        <v>24.5563708266061</v>
      </c>
      <c r="AO25" s="89" t="n">
        <f aca="false">X25</f>
        <v>18.2323595828609</v>
      </c>
      <c r="AP25" s="89" t="n">
        <f aca="false">Y25</f>
        <v>16.3462338273609</v>
      </c>
      <c r="AQ25" s="89" t="n">
        <f aca="false">Z25</f>
        <v>22.9775630783909</v>
      </c>
      <c r="AR25" s="89" t="n">
        <f aca="false">AA25</f>
        <v>14.221687746305</v>
      </c>
      <c r="AS25" s="89" t="n">
        <f aca="false">AB25</f>
        <v>16.379633472721</v>
      </c>
      <c r="AT25" s="89" t="n">
        <f aca="false">AT24</f>
        <v>19.1056453543979</v>
      </c>
      <c r="AU25" s="91" t="n">
        <f aca="false">AD25</f>
        <v>0.00297702114161452</v>
      </c>
      <c r="AV25" s="91" t="n">
        <f aca="false">AE25</f>
        <v>0.00192513177287394</v>
      </c>
      <c r="AW25" s="91" t="n">
        <f aca="false">AF25</f>
        <v>0.00157243198067978</v>
      </c>
      <c r="AX25" s="91" t="n">
        <f aca="false">AG25</f>
        <v>0.0018991668439662</v>
      </c>
      <c r="AY25" s="91" t="n">
        <f aca="false">AH25</f>
        <v>0.00154502054769945</v>
      </c>
      <c r="AZ25" s="91" t="n">
        <f aca="false">AI25</f>
        <v>0.00162657865625028</v>
      </c>
      <c r="BA25" s="91" t="n">
        <f aca="false">AJ25</f>
        <v>0.00233319735428802</v>
      </c>
      <c r="BB25" s="91" t="n">
        <f aca="false">BB24</f>
        <v>0.00193006061287415</v>
      </c>
    </row>
    <row r="26" customFormat="false" ht="15" hidden="false" customHeight="false" outlineLevel="0" collapsed="false">
      <c r="C26" s="97" t="n">
        <v>10000</v>
      </c>
      <c r="D26" s="125" t="n">
        <f aca="false">'Use Phase'!AE179*1</f>
        <v>20.123134439542</v>
      </c>
      <c r="E26" s="125" t="n">
        <f aca="false">'Use Phase'!AF179*1</f>
        <v>24.5563708266061</v>
      </c>
      <c r="F26" s="106" t="n">
        <f aca="false">'Use Phase'!AG179*1</f>
        <v>18.2323595828609</v>
      </c>
      <c r="G26" s="106" t="n">
        <f aca="false">'Use Phase'!AH179*1</f>
        <v>16.3462338273609</v>
      </c>
      <c r="H26" s="106" t="n">
        <f aca="false">'Use Phase'!AI179*1</f>
        <v>22.9775630783909</v>
      </c>
      <c r="I26" s="106" t="n">
        <f aca="false">'Use Phase'!AJ179*1</f>
        <v>14.221687746305</v>
      </c>
      <c r="J26" s="106" t="n">
        <f aca="false">'Use Phase'!AK179*1</f>
        <v>16.379633472721</v>
      </c>
      <c r="K26" s="107"/>
      <c r="L26" s="125" t="n">
        <f aca="false">'Use Phase'!AE223*1</f>
        <v>0.00297702114161452</v>
      </c>
      <c r="M26" s="106" t="n">
        <f aca="false">'Use Phase'!AF223*1</f>
        <v>0.00192513177287394</v>
      </c>
      <c r="N26" s="106" t="n">
        <f aca="false">'Use Phase'!AG223*1</f>
        <v>0.00157243198067978</v>
      </c>
      <c r="O26" s="106" t="n">
        <f aca="false">'Use Phase'!AH223*1</f>
        <v>0.0018991668439662</v>
      </c>
      <c r="P26" s="106" t="n">
        <f aca="false">'Use Phase'!AI223*1</f>
        <v>0.00154502054769945</v>
      </c>
      <c r="Q26" s="106" t="n">
        <f aca="false">'Use Phase'!AJ223*1</f>
        <v>0.00162657865625028</v>
      </c>
      <c r="R26" s="106" t="n">
        <f aca="false">'Use Phase'!AK223*1</f>
        <v>0.00233319735428802</v>
      </c>
      <c r="S26" s="108"/>
      <c r="U26" s="109" t="n">
        <f aca="false">C26</f>
        <v>10000</v>
      </c>
      <c r="V26" s="110" t="n">
        <f aca="false">D26</f>
        <v>20.123134439542</v>
      </c>
      <c r="W26" s="110" t="n">
        <f aca="false">E26</f>
        <v>24.5563708266061</v>
      </c>
      <c r="X26" s="110" t="n">
        <f aca="false">F26</f>
        <v>18.2323595828609</v>
      </c>
      <c r="Y26" s="110" t="n">
        <f aca="false">G26</f>
        <v>16.3462338273609</v>
      </c>
      <c r="Z26" s="110" t="n">
        <f aca="false">H26</f>
        <v>22.9775630783909</v>
      </c>
      <c r="AA26" s="110" t="n">
        <f aca="false">I26</f>
        <v>14.221687746305</v>
      </c>
      <c r="AB26" s="110" t="n">
        <f aca="false">J26</f>
        <v>16.379633472721</v>
      </c>
      <c r="AC26" s="109"/>
      <c r="AD26" s="111" t="n">
        <f aca="false">L26</f>
        <v>0.00297702114161452</v>
      </c>
      <c r="AE26" s="111" t="n">
        <f aca="false">M26</f>
        <v>0.00192513177287394</v>
      </c>
      <c r="AF26" s="111" t="n">
        <f aca="false">N26</f>
        <v>0.00157243198067978</v>
      </c>
      <c r="AG26" s="111" t="n">
        <f aca="false">O26</f>
        <v>0.0018991668439662</v>
      </c>
      <c r="AH26" s="111" t="n">
        <f aca="false">P26</f>
        <v>0.00154502054769945</v>
      </c>
      <c r="AI26" s="111" t="n">
        <f aca="false">Q26</f>
        <v>0.00162657865625028</v>
      </c>
      <c r="AJ26" s="111" t="n">
        <f aca="false">R26</f>
        <v>0.00233319735428802</v>
      </c>
      <c r="AK26" s="105"/>
      <c r="AL26" s="13" t="n">
        <f aca="false">U26</f>
        <v>10000</v>
      </c>
      <c r="AM26" s="89" t="n">
        <f aca="false">V26</f>
        <v>20.123134439542</v>
      </c>
      <c r="AN26" s="89" t="n">
        <f aca="false">W26</f>
        <v>24.5563708266061</v>
      </c>
      <c r="AO26" s="89" t="n">
        <f aca="false">X26</f>
        <v>18.2323595828609</v>
      </c>
      <c r="AP26" s="89" t="n">
        <f aca="false">Y26</f>
        <v>16.3462338273609</v>
      </c>
      <c r="AQ26" s="89" t="n">
        <f aca="false">Z26</f>
        <v>22.9775630783909</v>
      </c>
      <c r="AR26" s="89" t="n">
        <f aca="false">AA26</f>
        <v>14.221687746305</v>
      </c>
      <c r="AS26" s="89" t="n">
        <f aca="false">AB26</f>
        <v>16.379633472721</v>
      </c>
      <c r="AT26" s="89" t="n">
        <f aca="false">AT25</f>
        <v>19.1056453543979</v>
      </c>
      <c r="AU26" s="91" t="n">
        <f aca="false">AD26</f>
        <v>0.00297702114161452</v>
      </c>
      <c r="AV26" s="91" t="n">
        <f aca="false">AE26</f>
        <v>0.00192513177287394</v>
      </c>
      <c r="AW26" s="91" t="n">
        <f aca="false">AF26</f>
        <v>0.00157243198067978</v>
      </c>
      <c r="AX26" s="91" t="n">
        <f aca="false">AG26</f>
        <v>0.0018991668439662</v>
      </c>
      <c r="AY26" s="91" t="n">
        <f aca="false">AH26</f>
        <v>0.00154502054769945</v>
      </c>
      <c r="AZ26" s="91" t="n">
        <f aca="false">AI26</f>
        <v>0.00162657865625028</v>
      </c>
      <c r="BA26" s="91" t="n">
        <f aca="false">AJ26</f>
        <v>0.00233319735428802</v>
      </c>
      <c r="BB26" s="91" t="n">
        <f aca="false">BB25</f>
        <v>0.00193006061287415</v>
      </c>
    </row>
    <row r="27" customFormat="false" ht="15" hidden="false" customHeight="false" outlineLevel="0" collapsed="false">
      <c r="D27" s="132" t="s">
        <v>373</v>
      </c>
      <c r="E27" s="132"/>
      <c r="F27" s="132"/>
      <c r="G27" s="132"/>
      <c r="H27" s="132"/>
      <c r="I27" s="132"/>
      <c r="J27" s="132"/>
      <c r="K27" s="67"/>
      <c r="L27" s="132" t="s">
        <v>374</v>
      </c>
      <c r="M27" s="132"/>
      <c r="N27" s="132"/>
      <c r="O27" s="132"/>
      <c r="P27" s="132"/>
      <c r="Q27" s="132"/>
      <c r="R27" s="132"/>
      <c r="S27" s="108"/>
      <c r="U27" s="109"/>
      <c r="V27" s="23" t="str">
        <f aca="false">D27</f>
        <v>AP mmolc H+ eq /kWh</v>
      </c>
      <c r="W27" s="23"/>
      <c r="X27" s="23"/>
      <c r="Y27" s="23"/>
      <c r="Z27" s="23"/>
      <c r="AA27" s="23"/>
      <c r="AB27" s="23"/>
      <c r="AC27" s="109"/>
      <c r="AD27" s="23" t="str">
        <f aca="false">L27</f>
        <v>HTP mCTUh/kWh</v>
      </c>
      <c r="AE27" s="23"/>
      <c r="AF27" s="23"/>
      <c r="AG27" s="23"/>
      <c r="AH27" s="23"/>
      <c r="AI27" s="23"/>
      <c r="AJ27" s="23"/>
      <c r="AK27" s="105"/>
      <c r="AL27" s="13" t="n">
        <f aca="false">U27</f>
        <v>0</v>
      </c>
      <c r="AM27" s="0" t="str">
        <f aca="false">V27</f>
        <v>AP mmolc H+ eq /kWh</v>
      </c>
      <c r="AN27" s="13" t="n">
        <f aca="false">W27</f>
        <v>0</v>
      </c>
      <c r="AO27" s="13" t="n">
        <f aca="false">X27</f>
        <v>0</v>
      </c>
      <c r="AP27" s="13" t="n">
        <f aca="false">Y27</f>
        <v>0</v>
      </c>
      <c r="AQ27" s="13" t="n">
        <f aca="false">Z27</f>
        <v>0</v>
      </c>
      <c r="AR27" s="13" t="n">
        <f aca="false">AA27</f>
        <v>0</v>
      </c>
      <c r="AS27" s="13" t="n">
        <f aca="false">AB27</f>
        <v>0</v>
      </c>
      <c r="AT27" s="13" t="s">
        <v>372</v>
      </c>
      <c r="AU27" s="0" t="str">
        <f aca="false">AD27</f>
        <v>HTP mCTUh/kWh</v>
      </c>
      <c r="AV27" s="13" t="n">
        <f aca="false">AE27</f>
        <v>0</v>
      </c>
      <c r="AW27" s="13" t="n">
        <f aca="false">AF27</f>
        <v>0</v>
      </c>
      <c r="AX27" s="13" t="n">
        <f aca="false">AG27</f>
        <v>0</v>
      </c>
      <c r="AY27" s="13" t="n">
        <f aca="false">AH27</f>
        <v>0</v>
      </c>
      <c r="AZ27" s="13" t="n">
        <f aca="false">AI27</f>
        <v>0</v>
      </c>
      <c r="BA27" s="13" t="n">
        <f aca="false">AJ27</f>
        <v>0</v>
      </c>
    </row>
    <row r="28" customFormat="false" ht="15" hidden="false" customHeight="false" outlineLevel="0" collapsed="false">
      <c r="C28" s="97" t="n">
        <v>1000</v>
      </c>
      <c r="D28" s="106" t="n">
        <f aca="false">'Use Phase'!AE139</f>
        <v>0.636525383442392</v>
      </c>
      <c r="E28" s="106" t="n">
        <f aca="false">'Use Phase'!AF139</f>
        <v>1.04120916983004</v>
      </c>
      <c r="F28" s="106" t="n">
        <f aca="false">'Use Phase'!AG139</f>
        <v>0.375553805003381</v>
      </c>
      <c r="G28" s="106" t="n">
        <f aca="false">'Use Phase'!AH139</f>
        <v>0.355346414019721</v>
      </c>
      <c r="H28" s="106" t="n">
        <f aca="false">'Use Phase'!AI139</f>
        <v>0.497550460342929</v>
      </c>
      <c r="I28" s="106" t="n">
        <f aca="false">'Use Phase'!AJ139</f>
        <v>0.286771619447418</v>
      </c>
      <c r="J28" s="106" t="n">
        <f aca="false">'Use Phase'!AK139</f>
        <v>0.384637640696577</v>
      </c>
      <c r="K28" s="107"/>
      <c r="L28" s="106" t="n">
        <f aca="false">'Use Phase'!AE183*1</f>
        <v>0.0657059276143187</v>
      </c>
      <c r="M28" s="106" t="n">
        <f aca="false">'Use Phase'!AF183*1</f>
        <v>0.272204605097612</v>
      </c>
      <c r="N28" s="106" t="n">
        <f aca="false">'Use Phase'!AG183*1</f>
        <v>0.0308723371678996</v>
      </c>
      <c r="O28" s="106" t="n">
        <f aca="false">'Use Phase'!AH183*1</f>
        <v>0.0306493645270989</v>
      </c>
      <c r="P28" s="106" t="n">
        <f aca="false">'Use Phase'!AI183*1</f>
        <v>0.0372860903758618</v>
      </c>
      <c r="Q28" s="106" t="n">
        <f aca="false">'Use Phase'!AJ183*1</f>
        <v>0.038262305951227</v>
      </c>
      <c r="R28" s="106" t="n">
        <f aca="false">'Use Phase'!AK183*1</f>
        <v>0.047934974052536</v>
      </c>
      <c r="S28" s="108"/>
      <c r="U28" s="109" t="n">
        <f aca="false">C28</f>
        <v>1000</v>
      </c>
      <c r="V28" s="133" t="n">
        <f aca="false">D28</f>
        <v>0.636525383442392</v>
      </c>
      <c r="W28" s="133" t="n">
        <f aca="false">E28</f>
        <v>1.04120916983004</v>
      </c>
      <c r="X28" s="133" t="n">
        <f aca="false">F28</f>
        <v>0.375553805003381</v>
      </c>
      <c r="Y28" s="133" t="n">
        <f aca="false">G28</f>
        <v>0.355346414019721</v>
      </c>
      <c r="Z28" s="133" t="n">
        <f aca="false">H28</f>
        <v>0.497550460342929</v>
      </c>
      <c r="AA28" s="133" t="n">
        <f aca="false">I28</f>
        <v>0.286771619447418</v>
      </c>
      <c r="AB28" s="133" t="n">
        <f aca="false">J28</f>
        <v>0.384637640696577</v>
      </c>
      <c r="AC28" s="109"/>
      <c r="AD28" s="133" t="n">
        <f aca="false">L28</f>
        <v>0.0657059276143187</v>
      </c>
      <c r="AE28" s="133" t="n">
        <f aca="false">M28</f>
        <v>0.272204605097612</v>
      </c>
      <c r="AF28" s="133" t="n">
        <f aca="false">N28</f>
        <v>0.0308723371678996</v>
      </c>
      <c r="AG28" s="133" t="n">
        <f aca="false">O28</f>
        <v>0.0306493645270989</v>
      </c>
      <c r="AH28" s="133" t="n">
        <f aca="false">P28</f>
        <v>0.0372860903758618</v>
      </c>
      <c r="AI28" s="133" t="n">
        <f aca="false">Q28</f>
        <v>0.038262305951227</v>
      </c>
      <c r="AJ28" s="133" t="n">
        <f aca="false">R28</f>
        <v>0.047934974052536</v>
      </c>
      <c r="AK28" s="105"/>
      <c r="AL28" s="13" t="n">
        <f aca="false">U28</f>
        <v>1000</v>
      </c>
      <c r="AM28" s="87" t="n">
        <f aca="false">V28</f>
        <v>0.636525383442392</v>
      </c>
      <c r="AN28" s="87" t="n">
        <f aca="false">W28</f>
        <v>1.04120916983004</v>
      </c>
      <c r="AO28" s="87" t="n">
        <f aca="false">X28</f>
        <v>0.375553805003381</v>
      </c>
      <c r="AP28" s="87" t="n">
        <f aca="false">Y28</f>
        <v>0.355346414019721</v>
      </c>
      <c r="AQ28" s="87" t="n">
        <f aca="false">Z28</f>
        <v>0.497550460342929</v>
      </c>
      <c r="AR28" s="87" t="n">
        <f aca="false">AA28</f>
        <v>0.286771619447418</v>
      </c>
      <c r="AS28" s="87" t="n">
        <f aca="false">AB28</f>
        <v>0.384637640696577</v>
      </c>
      <c r="AT28" s="87" t="n">
        <f aca="false">AR34</f>
        <v>0.108866817905333</v>
      </c>
      <c r="AU28" s="87" t="n">
        <f aca="false">AD28</f>
        <v>0.0657059276143187</v>
      </c>
      <c r="AV28" s="87" t="n">
        <f aca="false">AE28</f>
        <v>0.272204605097612</v>
      </c>
      <c r="AW28" s="87" t="n">
        <f aca="false">AF28</f>
        <v>0.0308723371678996</v>
      </c>
      <c r="AX28" s="87" t="n">
        <f aca="false">AG28</f>
        <v>0.0306493645270989</v>
      </c>
      <c r="AY28" s="87" t="n">
        <f aca="false">AH28</f>
        <v>0.0372860903758618</v>
      </c>
      <c r="AZ28" s="87" t="n">
        <f aca="false">AI28</f>
        <v>0.038262305951227</v>
      </c>
      <c r="BA28" s="87" t="n">
        <f aca="false">AJ28</f>
        <v>0.047934974052536</v>
      </c>
      <c r="BB28" s="87" t="n">
        <f aca="false">AZ34</f>
        <v>0.0157086764878067</v>
      </c>
    </row>
    <row r="29" customFormat="false" ht="15" hidden="false" customHeight="false" outlineLevel="0" collapsed="false">
      <c r="C29" s="97" t="n">
        <v>1500</v>
      </c>
      <c r="D29" s="106" t="n">
        <f aca="false">'Use Phase'!AE140</f>
        <v>0.440871994758696</v>
      </c>
      <c r="E29" s="106" t="n">
        <f aca="false">'Use Phase'!AF140</f>
        <v>0.708440521822176</v>
      </c>
      <c r="F29" s="106" t="n">
        <f aca="false">'Use Phase'!AG140</f>
        <v>0.266890942466022</v>
      </c>
      <c r="G29" s="106" t="n">
        <f aca="false">'Use Phase'!AH140</f>
        <v>0.253419348476915</v>
      </c>
      <c r="H29" s="106" t="n">
        <f aca="false">'Use Phase'!AI140</f>
        <v>0.346001382164103</v>
      </c>
      <c r="I29" s="106" t="n">
        <f aca="false">'Use Phase'!AJ140</f>
        <v>0.207702818762047</v>
      </c>
      <c r="J29" s="106" t="n">
        <f aca="false">'Use Phase'!AK140</f>
        <v>0.270726169066535</v>
      </c>
      <c r="K29" s="107"/>
      <c r="L29" s="106" t="n">
        <f aca="false">'Use Phase'!AE184*1</f>
        <v>0.0465342184095458</v>
      </c>
      <c r="M29" s="106" t="n">
        <f aca="false">'Use Phase'!AF184*1</f>
        <v>0.183833032072243</v>
      </c>
      <c r="N29" s="106" t="n">
        <f aca="false">'Use Phase'!AG184*1</f>
        <v>0.0233118247785997</v>
      </c>
      <c r="O29" s="106" t="n">
        <f aca="false">'Use Phase'!AH184*1</f>
        <v>0.0231631763513993</v>
      </c>
      <c r="P29" s="106" t="n">
        <f aca="false">'Use Phase'!AI184*1</f>
        <v>0.0272206889244097</v>
      </c>
      <c r="Q29" s="106" t="n">
        <f aca="false">'Use Phase'!AJ184*1</f>
        <v>0.0282384706341513</v>
      </c>
      <c r="R29" s="106" t="n">
        <f aca="false">'Use Phase'!AK184*1</f>
        <v>0.0343199447088591</v>
      </c>
      <c r="S29" s="108"/>
      <c r="U29" s="109" t="n">
        <f aca="false">C29</f>
        <v>1500</v>
      </c>
      <c r="V29" s="133" t="n">
        <f aca="false">D29</f>
        <v>0.440871994758696</v>
      </c>
      <c r="W29" s="133" t="n">
        <f aca="false">E29</f>
        <v>0.708440521822176</v>
      </c>
      <c r="X29" s="133" t="n">
        <f aca="false">F29</f>
        <v>0.266890942466022</v>
      </c>
      <c r="Y29" s="133" t="n">
        <f aca="false">G29</f>
        <v>0.253419348476915</v>
      </c>
      <c r="Z29" s="133" t="n">
        <f aca="false">H29</f>
        <v>0.346001382164103</v>
      </c>
      <c r="AA29" s="133" t="n">
        <f aca="false">I29</f>
        <v>0.207702818762047</v>
      </c>
      <c r="AB29" s="133" t="n">
        <f aca="false">J29</f>
        <v>0.270726169066535</v>
      </c>
      <c r="AC29" s="109"/>
      <c r="AD29" s="133" t="n">
        <f aca="false">L29</f>
        <v>0.0465342184095458</v>
      </c>
      <c r="AE29" s="133" t="n">
        <f aca="false">M29</f>
        <v>0.183833032072243</v>
      </c>
      <c r="AF29" s="133" t="n">
        <f aca="false">N29</f>
        <v>0.0233118247785997</v>
      </c>
      <c r="AG29" s="133" t="n">
        <f aca="false">O29</f>
        <v>0.0231631763513993</v>
      </c>
      <c r="AH29" s="133" t="n">
        <f aca="false">P29</f>
        <v>0.0272206889244097</v>
      </c>
      <c r="AI29" s="133" t="n">
        <f aca="false">Q29</f>
        <v>0.0282384706341513</v>
      </c>
      <c r="AJ29" s="133" t="n">
        <f aca="false">R29</f>
        <v>0.0343199447088591</v>
      </c>
      <c r="AK29" s="105"/>
      <c r="AL29" s="13" t="n">
        <f aca="false">U29</f>
        <v>1500</v>
      </c>
      <c r="AM29" s="87" t="n">
        <f aca="false">V29</f>
        <v>0.440871994758696</v>
      </c>
      <c r="AN29" s="87" t="n">
        <f aca="false">W29</f>
        <v>0.708440521822176</v>
      </c>
      <c r="AO29" s="87" t="n">
        <f aca="false">X29</f>
        <v>0.266890942466022</v>
      </c>
      <c r="AP29" s="87" t="n">
        <f aca="false">Y29</f>
        <v>0.253419348476915</v>
      </c>
      <c r="AQ29" s="87" t="n">
        <f aca="false">Z29</f>
        <v>0.346001382164103</v>
      </c>
      <c r="AR29" s="87" t="n">
        <f aca="false">AA29</f>
        <v>0.207702818762047</v>
      </c>
      <c r="AS29" s="87" t="n">
        <f aca="false">AB29</f>
        <v>0.270726169066535</v>
      </c>
      <c r="AT29" s="87" t="n">
        <f aca="false">AT28</f>
        <v>0.108866817905333</v>
      </c>
      <c r="AU29" s="87" t="n">
        <f aca="false">AD29</f>
        <v>0.0465342184095458</v>
      </c>
      <c r="AV29" s="87" t="n">
        <f aca="false">AE29</f>
        <v>0.183833032072243</v>
      </c>
      <c r="AW29" s="87" t="n">
        <f aca="false">AF29</f>
        <v>0.0233118247785997</v>
      </c>
      <c r="AX29" s="87" t="n">
        <f aca="false">AG29</f>
        <v>0.0231631763513993</v>
      </c>
      <c r="AY29" s="87" t="n">
        <f aca="false">AH29</f>
        <v>0.0272206889244097</v>
      </c>
      <c r="AZ29" s="87" t="n">
        <f aca="false">AI29</f>
        <v>0.0282384706341513</v>
      </c>
      <c r="BA29" s="87" t="n">
        <f aca="false">AJ29</f>
        <v>0.0343199447088591</v>
      </c>
      <c r="BB29" s="87" t="n">
        <f aca="false">BB28</f>
        <v>0.0157086764878067</v>
      </c>
    </row>
    <row r="30" customFormat="false" ht="15" hidden="false" customHeight="false" outlineLevel="0" collapsed="false">
      <c r="C30" s="97" t="n">
        <v>2000</v>
      </c>
      <c r="D30" s="106" t="n">
        <f aca="false">'Use Phase'!AE141</f>
        <v>0.343045300416848</v>
      </c>
      <c r="E30" s="106" t="n">
        <f aca="false">'Use Phase'!AF141</f>
        <v>0.542056197818245</v>
      </c>
      <c r="F30" s="106" t="n">
        <f aca="false">'Use Phase'!AG141</f>
        <v>0.212559511197343</v>
      </c>
      <c r="G30" s="106" t="n">
        <f aca="false">'Use Phase'!AH141</f>
        <v>0.202455815705512</v>
      </c>
      <c r="H30" s="106" t="n">
        <f aca="false">'Use Phase'!AI141</f>
        <v>0.27022684307469</v>
      </c>
      <c r="I30" s="106" t="n">
        <f aca="false">'Use Phase'!AJ141</f>
        <v>0.168168418419361</v>
      </c>
      <c r="J30" s="106" t="n">
        <f aca="false">'Use Phase'!AK141</f>
        <v>0.213770433251514</v>
      </c>
      <c r="K30" s="107"/>
      <c r="L30" s="106" t="n">
        <f aca="false">'Use Phase'!AE185*1</f>
        <v>0.0369483638071594</v>
      </c>
      <c r="M30" s="106" t="n">
        <f aca="false">'Use Phase'!AF185*1</f>
        <v>0.139647245559559</v>
      </c>
      <c r="N30" s="106" t="n">
        <f aca="false">'Use Phase'!AG185*1</f>
        <v>0.0195315685839498</v>
      </c>
      <c r="O30" s="106" t="n">
        <f aca="false">'Use Phase'!AH185*1</f>
        <v>0.0194200822635494</v>
      </c>
      <c r="P30" s="106" t="n">
        <f aca="false">'Use Phase'!AI185*1</f>
        <v>0.0221879881986836</v>
      </c>
      <c r="Q30" s="106" t="n">
        <f aca="false">'Use Phase'!AJ185*1</f>
        <v>0.0232265529756135</v>
      </c>
      <c r="R30" s="106" t="n">
        <f aca="false">'Use Phase'!AK185*1</f>
        <v>0.0275124300370207</v>
      </c>
      <c r="S30" s="108"/>
      <c r="U30" s="109" t="n">
        <f aca="false">C30</f>
        <v>2000</v>
      </c>
      <c r="V30" s="133" t="n">
        <f aca="false">D30</f>
        <v>0.343045300416848</v>
      </c>
      <c r="W30" s="133" t="n">
        <f aca="false">E30</f>
        <v>0.542056197818245</v>
      </c>
      <c r="X30" s="133" t="n">
        <f aca="false">F30</f>
        <v>0.212559511197343</v>
      </c>
      <c r="Y30" s="133" t="n">
        <f aca="false">G30</f>
        <v>0.202455815705512</v>
      </c>
      <c r="Z30" s="133" t="n">
        <f aca="false">H30</f>
        <v>0.27022684307469</v>
      </c>
      <c r="AA30" s="133" t="n">
        <f aca="false">I30</f>
        <v>0.168168418419361</v>
      </c>
      <c r="AB30" s="133" t="n">
        <f aca="false">J30</f>
        <v>0.213770433251514</v>
      </c>
      <c r="AC30" s="109"/>
      <c r="AD30" s="133" t="n">
        <f aca="false">L30</f>
        <v>0.0369483638071594</v>
      </c>
      <c r="AE30" s="133" t="n">
        <f aca="false">M30</f>
        <v>0.139647245559559</v>
      </c>
      <c r="AF30" s="133" t="n">
        <f aca="false">N30</f>
        <v>0.0195315685839498</v>
      </c>
      <c r="AG30" s="133" t="n">
        <f aca="false">O30</f>
        <v>0.0194200822635494</v>
      </c>
      <c r="AH30" s="133" t="n">
        <f aca="false">P30</f>
        <v>0.0221879881986836</v>
      </c>
      <c r="AI30" s="133" t="n">
        <f aca="false">Q30</f>
        <v>0.0232265529756135</v>
      </c>
      <c r="AJ30" s="133" t="n">
        <f aca="false">R30</f>
        <v>0.0275124300370207</v>
      </c>
      <c r="AK30" s="105"/>
      <c r="AL30" s="13" t="n">
        <f aca="false">U30</f>
        <v>2000</v>
      </c>
      <c r="AM30" s="87" t="n">
        <f aca="false">V30</f>
        <v>0.343045300416848</v>
      </c>
      <c r="AN30" s="87" t="n">
        <f aca="false">W30</f>
        <v>0.542056197818245</v>
      </c>
      <c r="AO30" s="87" t="n">
        <f aca="false">X30</f>
        <v>0.212559511197343</v>
      </c>
      <c r="AP30" s="87" t="n">
        <f aca="false">Y30</f>
        <v>0.202455815705512</v>
      </c>
      <c r="AQ30" s="87" t="n">
        <f aca="false">Z30</f>
        <v>0.27022684307469</v>
      </c>
      <c r="AR30" s="87" t="n">
        <f aca="false">AA30</f>
        <v>0.168168418419361</v>
      </c>
      <c r="AS30" s="87" t="n">
        <f aca="false">AB30</f>
        <v>0.213770433251514</v>
      </c>
      <c r="AT30" s="87" t="n">
        <f aca="false">AT29</f>
        <v>0.108866817905333</v>
      </c>
      <c r="AU30" s="87" t="n">
        <f aca="false">AD30</f>
        <v>0.0369483638071594</v>
      </c>
      <c r="AV30" s="87" t="n">
        <f aca="false">AE30</f>
        <v>0.139647245559559</v>
      </c>
      <c r="AW30" s="87" t="n">
        <f aca="false">AF30</f>
        <v>0.0195315685839498</v>
      </c>
      <c r="AX30" s="87" t="n">
        <f aca="false">AG30</f>
        <v>0.0194200822635494</v>
      </c>
      <c r="AY30" s="87" t="n">
        <f aca="false">AH30</f>
        <v>0.0221879881986836</v>
      </c>
      <c r="AZ30" s="87" t="n">
        <f aca="false">AI30</f>
        <v>0.0232265529756135</v>
      </c>
      <c r="BA30" s="87" t="n">
        <f aca="false">AJ30</f>
        <v>0.0275124300370207</v>
      </c>
      <c r="BB30" s="87" t="n">
        <f aca="false">BB29</f>
        <v>0.0157086764878067</v>
      </c>
    </row>
    <row r="31" customFormat="false" ht="15" hidden="false" customHeight="false" outlineLevel="0" collapsed="false">
      <c r="C31" s="97" t="n">
        <v>2500</v>
      </c>
      <c r="D31" s="106" t="n">
        <f aca="false">'Use Phase'!AE142</f>
        <v>0.284349283811739</v>
      </c>
      <c r="E31" s="106" t="n">
        <f aca="false">'Use Phase'!AF142</f>
        <v>0.442225603415887</v>
      </c>
      <c r="F31" s="106" t="n">
        <f aca="false">'Use Phase'!AG142</f>
        <v>0.179960652436135</v>
      </c>
      <c r="G31" s="106" t="n">
        <f aca="false">'Use Phase'!AH142</f>
        <v>0.171877696042671</v>
      </c>
      <c r="H31" s="106" t="n">
        <f aca="false">'Use Phase'!AI142</f>
        <v>0.224762119621042</v>
      </c>
      <c r="I31" s="106" t="n">
        <f aca="false">'Use Phase'!AJ142</f>
        <v>0.14444777821375</v>
      </c>
      <c r="J31" s="106" t="n">
        <f aca="false">'Use Phase'!AK142</f>
        <v>0.179596991762502</v>
      </c>
      <c r="K31" s="107"/>
      <c r="L31" s="106" t="n">
        <f aca="false">'Use Phase'!AE186*1</f>
        <v>0.0311968510457275</v>
      </c>
      <c r="M31" s="106" t="n">
        <f aca="false">'Use Phase'!AF186*1</f>
        <v>0.113135773651948</v>
      </c>
      <c r="N31" s="106" t="n">
        <f aca="false">'Use Phase'!AG186*1</f>
        <v>0.0172634148671598</v>
      </c>
      <c r="O31" s="106" t="n">
        <f aca="false">'Use Phase'!AH186*1</f>
        <v>0.0171742258108396</v>
      </c>
      <c r="P31" s="106" t="n">
        <f aca="false">'Use Phase'!AI186*1</f>
        <v>0.019168367763248</v>
      </c>
      <c r="Q31" s="106" t="n">
        <f aca="false">'Use Phase'!AJ186*1</f>
        <v>0.0202194023804908</v>
      </c>
      <c r="R31" s="106" t="n">
        <f aca="false">'Use Phase'!AK186*1</f>
        <v>0.0234279212339176</v>
      </c>
      <c r="S31" s="108"/>
      <c r="U31" s="109" t="n">
        <f aca="false">C31</f>
        <v>2500</v>
      </c>
      <c r="V31" s="133" t="n">
        <f aca="false">D31</f>
        <v>0.284349283811739</v>
      </c>
      <c r="W31" s="133" t="n">
        <f aca="false">E31</f>
        <v>0.442225603415887</v>
      </c>
      <c r="X31" s="133" t="n">
        <f aca="false">F31</f>
        <v>0.179960652436135</v>
      </c>
      <c r="Y31" s="133" t="n">
        <f aca="false">G31</f>
        <v>0.171877696042671</v>
      </c>
      <c r="Z31" s="133" t="n">
        <f aca="false">H31</f>
        <v>0.224762119621042</v>
      </c>
      <c r="AA31" s="133" t="n">
        <f aca="false">I31</f>
        <v>0.14444777821375</v>
      </c>
      <c r="AB31" s="133" t="n">
        <f aca="false">J31</f>
        <v>0.179596991762502</v>
      </c>
      <c r="AC31" s="109"/>
      <c r="AD31" s="133" t="n">
        <f aca="false">L31</f>
        <v>0.0311968510457275</v>
      </c>
      <c r="AE31" s="133" t="n">
        <f aca="false">M31</f>
        <v>0.113135773651948</v>
      </c>
      <c r="AF31" s="133" t="n">
        <f aca="false">N31</f>
        <v>0.0172634148671598</v>
      </c>
      <c r="AG31" s="133" t="n">
        <f aca="false">O31</f>
        <v>0.0171742258108396</v>
      </c>
      <c r="AH31" s="133" t="n">
        <f aca="false">P31</f>
        <v>0.019168367763248</v>
      </c>
      <c r="AI31" s="133" t="n">
        <f aca="false">Q31</f>
        <v>0.0202194023804908</v>
      </c>
      <c r="AJ31" s="133" t="n">
        <f aca="false">R31</f>
        <v>0.0234279212339176</v>
      </c>
      <c r="AK31" s="105"/>
      <c r="AL31" s="13" t="n">
        <f aca="false">U31</f>
        <v>2500</v>
      </c>
      <c r="AM31" s="87" t="n">
        <f aca="false">V31</f>
        <v>0.284349283811739</v>
      </c>
      <c r="AN31" s="87" t="n">
        <f aca="false">W31</f>
        <v>0.442225603415887</v>
      </c>
      <c r="AO31" s="87" t="n">
        <f aca="false">X31</f>
        <v>0.179960652436135</v>
      </c>
      <c r="AP31" s="87" t="n">
        <f aca="false">Y31</f>
        <v>0.171877696042671</v>
      </c>
      <c r="AQ31" s="87" t="n">
        <f aca="false">Z31</f>
        <v>0.224762119621042</v>
      </c>
      <c r="AR31" s="87" t="n">
        <f aca="false">AA31</f>
        <v>0.14444777821375</v>
      </c>
      <c r="AS31" s="87" t="n">
        <f aca="false">AB31</f>
        <v>0.179596991762502</v>
      </c>
      <c r="AT31" s="87" t="n">
        <f aca="false">AT30</f>
        <v>0.108866817905333</v>
      </c>
      <c r="AU31" s="87" t="n">
        <f aca="false">AD31</f>
        <v>0.0311968510457275</v>
      </c>
      <c r="AV31" s="87" t="n">
        <f aca="false">AE31</f>
        <v>0.113135773651948</v>
      </c>
      <c r="AW31" s="87" t="n">
        <f aca="false">AF31</f>
        <v>0.0172634148671598</v>
      </c>
      <c r="AX31" s="87" t="n">
        <f aca="false">AG31</f>
        <v>0.0171742258108396</v>
      </c>
      <c r="AY31" s="87" t="n">
        <f aca="false">AH31</f>
        <v>0.019168367763248</v>
      </c>
      <c r="AZ31" s="87" t="n">
        <f aca="false">AI31</f>
        <v>0.0202194023804908</v>
      </c>
      <c r="BA31" s="87" t="n">
        <f aca="false">AJ31</f>
        <v>0.0234279212339176</v>
      </c>
      <c r="BB31" s="87" t="n">
        <f aca="false">BB30</f>
        <v>0.0157086764878067</v>
      </c>
    </row>
    <row r="32" customFormat="false" ht="15" hidden="false" customHeight="false" outlineLevel="0" collapsed="false">
      <c r="C32" s="97" t="n">
        <v>3000</v>
      </c>
      <c r="D32" s="106" t="n">
        <f aca="false">'Use Phase'!AE143</f>
        <v>0.245218606075</v>
      </c>
      <c r="E32" s="106" t="n">
        <f aca="false">'Use Phase'!AF143</f>
        <v>0.375671873814314</v>
      </c>
      <c r="F32" s="106" t="n">
        <f aca="false">'Use Phase'!AG143</f>
        <v>0.158228079928663</v>
      </c>
      <c r="G32" s="106" t="n">
        <f aca="false">'Use Phase'!AH143</f>
        <v>0.15149228293411</v>
      </c>
      <c r="H32" s="106" t="n">
        <f aca="false">'Use Phase'!AI143</f>
        <v>0.194452303985277</v>
      </c>
      <c r="I32" s="106" t="n">
        <f aca="false">'Use Phase'!AJ143</f>
        <v>0.128634018076676</v>
      </c>
      <c r="J32" s="106" t="n">
        <f aca="false">'Use Phase'!AK143</f>
        <v>0.156814697436493</v>
      </c>
      <c r="K32" s="107"/>
      <c r="L32" s="106" t="n">
        <f aca="false">'Use Phase'!AE187*1</f>
        <v>0.0273625092047729</v>
      </c>
      <c r="M32" s="106" t="n">
        <f aca="false">'Use Phase'!AF187*1</f>
        <v>0.0954614590468744</v>
      </c>
      <c r="N32" s="113" t="n">
        <f aca="false">'Use Phase'!AG187*1</f>
        <v>0.0157513123892999</v>
      </c>
      <c r="O32" s="134" t="n">
        <f aca="false">'Use Phase'!AH187*1</f>
        <v>0.0156769881756996</v>
      </c>
      <c r="P32" s="135" t="n">
        <f aca="false">'Use Phase'!AI187*1</f>
        <v>0.0171552874729575</v>
      </c>
      <c r="Q32" s="106" t="n">
        <f aca="false">'Use Phase'!AJ187*1</f>
        <v>0.0182146353170756</v>
      </c>
      <c r="R32" s="106" t="n">
        <f aca="false">'Use Phase'!AK187*1</f>
        <v>0.0207049153651823</v>
      </c>
      <c r="S32" s="112"/>
      <c r="U32" s="109" t="n">
        <f aca="false">C32</f>
        <v>3000</v>
      </c>
      <c r="V32" s="133" t="n">
        <f aca="false">D32</f>
        <v>0.245218606075</v>
      </c>
      <c r="W32" s="133" t="n">
        <f aca="false">E32</f>
        <v>0.375671873814314</v>
      </c>
      <c r="X32" s="133" t="n">
        <f aca="false">F32</f>
        <v>0.158228079928663</v>
      </c>
      <c r="Y32" s="133" t="n">
        <f aca="false">G32</f>
        <v>0.15149228293411</v>
      </c>
      <c r="Z32" s="133" t="n">
        <f aca="false">H32</f>
        <v>0.194452303985277</v>
      </c>
      <c r="AA32" s="133" t="n">
        <f aca="false">I32</f>
        <v>0.128634018076676</v>
      </c>
      <c r="AB32" s="133" t="n">
        <f aca="false">J32</f>
        <v>0.156814697436493</v>
      </c>
      <c r="AC32" s="109"/>
      <c r="AD32" s="133" t="n">
        <f aca="false">L32</f>
        <v>0.0273625092047729</v>
      </c>
      <c r="AE32" s="133" t="n">
        <f aca="false">M32</f>
        <v>0.0954614590468744</v>
      </c>
      <c r="AF32" s="133" t="n">
        <f aca="false">N32</f>
        <v>0.0157513123892999</v>
      </c>
      <c r="AG32" s="133" t="n">
        <f aca="false">O32</f>
        <v>0.0156769881756996</v>
      </c>
      <c r="AH32" s="133" t="n">
        <f aca="false">P32</f>
        <v>0.0171552874729575</v>
      </c>
      <c r="AI32" s="133" t="n">
        <f aca="false">Q32</f>
        <v>0.0182146353170756</v>
      </c>
      <c r="AJ32" s="133" t="n">
        <f aca="false">R32</f>
        <v>0.0207049153651823</v>
      </c>
      <c r="AK32" s="105"/>
      <c r="AL32" s="13" t="n">
        <f aca="false">U32</f>
        <v>3000</v>
      </c>
      <c r="AM32" s="87" t="n">
        <f aca="false">V32</f>
        <v>0.245218606075</v>
      </c>
      <c r="AN32" s="87" t="n">
        <f aca="false">W32</f>
        <v>0.375671873814314</v>
      </c>
      <c r="AO32" s="87" t="n">
        <f aca="false">X32</f>
        <v>0.158228079928663</v>
      </c>
      <c r="AP32" s="87" t="n">
        <f aca="false">Y32</f>
        <v>0.15149228293411</v>
      </c>
      <c r="AQ32" s="87" t="n">
        <f aca="false">Z32</f>
        <v>0.194452303985277</v>
      </c>
      <c r="AR32" s="87" t="n">
        <f aca="false">AA32</f>
        <v>0.128634018076676</v>
      </c>
      <c r="AS32" s="87" t="n">
        <f aca="false">AB32</f>
        <v>0.156814697436493</v>
      </c>
      <c r="AT32" s="87" t="n">
        <f aca="false">AT31</f>
        <v>0.108866817905333</v>
      </c>
      <c r="AU32" s="87" t="n">
        <f aca="false">AD32</f>
        <v>0.0273625092047729</v>
      </c>
      <c r="AV32" s="87" t="n">
        <f aca="false">AE32</f>
        <v>0.0954614590468744</v>
      </c>
      <c r="AW32" s="87" t="n">
        <f aca="false">AF32</f>
        <v>0.0157513123892999</v>
      </c>
      <c r="AX32" s="87" t="n">
        <f aca="false">AG32</f>
        <v>0.0156769881756996</v>
      </c>
      <c r="AY32" s="87" t="n">
        <f aca="false">AH32</f>
        <v>0.0171552874729575</v>
      </c>
      <c r="AZ32" s="87" t="n">
        <f aca="false">AI32</f>
        <v>0.0182146353170756</v>
      </c>
      <c r="BA32" s="87" t="n">
        <f aca="false">AJ32</f>
        <v>0.0207049153651823</v>
      </c>
      <c r="BB32" s="87" t="n">
        <f aca="false">BB31</f>
        <v>0.0157086764878067</v>
      </c>
    </row>
    <row r="33" customFormat="false" ht="15" hidden="false" customHeight="false" outlineLevel="0" collapsed="false">
      <c r="C33" s="97" t="n">
        <v>3500</v>
      </c>
      <c r="D33" s="106" t="n">
        <f aca="false">'Use Phase'!AE144</f>
        <v>0.217268121977329</v>
      </c>
      <c r="E33" s="106" t="n">
        <f aca="false">'Use Phase'!AF144</f>
        <v>0.328133495527477</v>
      </c>
      <c r="F33" s="106" t="n">
        <f aca="false">'Use Phase'!AG144</f>
        <v>0.142704813851898</v>
      </c>
      <c r="G33" s="106" t="n">
        <f aca="false">'Use Phase'!AH144</f>
        <v>0.136931273570852</v>
      </c>
      <c r="H33" s="106" t="n">
        <f aca="false">'Use Phase'!AI144</f>
        <v>0.172802435674016</v>
      </c>
      <c r="I33" s="106" t="n">
        <f aca="false">'Use Phase'!AJ144</f>
        <v>0.117338475121623</v>
      </c>
      <c r="J33" s="106" t="n">
        <f aca="false">'Use Phase'!AK144</f>
        <v>0.140541630060773</v>
      </c>
      <c r="K33" s="107"/>
      <c r="L33" s="106" t="n">
        <f aca="false">'Use Phase'!AE188*1</f>
        <v>0.0246236936040911</v>
      </c>
      <c r="M33" s="106" t="n">
        <f aca="false">'Use Phase'!AF188*1</f>
        <v>0.0828369486146788</v>
      </c>
      <c r="N33" s="106" t="n">
        <f aca="false">'Use Phase'!AG188*1</f>
        <v>0.0146712391908284</v>
      </c>
      <c r="O33" s="136" t="n">
        <f aca="false">'Use Phase'!AH188*1</f>
        <v>0.0146075327220282</v>
      </c>
      <c r="P33" s="134" t="n">
        <f aca="false">'Use Phase'!AI188*1</f>
        <v>0.0157173729798929</v>
      </c>
      <c r="Q33" s="106" t="n">
        <f aca="false">'Use Phase'!AJ188*1</f>
        <v>0.0167826588432077</v>
      </c>
      <c r="R33" s="106" t="n">
        <f aca="false">'Use Phase'!AK188*1</f>
        <v>0.0187599111732284</v>
      </c>
      <c r="S33" s="108"/>
      <c r="U33" s="109" t="n">
        <f aca="false">C33</f>
        <v>3500</v>
      </c>
      <c r="V33" s="133" t="n">
        <f aca="false">D33</f>
        <v>0.217268121977329</v>
      </c>
      <c r="W33" s="133" t="n">
        <f aca="false">E33</f>
        <v>0.328133495527477</v>
      </c>
      <c r="X33" s="133" t="n">
        <f aca="false">F33</f>
        <v>0.142704813851898</v>
      </c>
      <c r="Y33" s="133" t="n">
        <f aca="false">G33</f>
        <v>0.136931273570852</v>
      </c>
      <c r="Z33" s="133" t="n">
        <f aca="false">H33</f>
        <v>0.172802435674016</v>
      </c>
      <c r="AA33" s="133" t="n">
        <f aca="false">I33</f>
        <v>0.117338475121623</v>
      </c>
      <c r="AB33" s="133" t="n">
        <f aca="false">J33</f>
        <v>0.140541630060773</v>
      </c>
      <c r="AC33" s="109"/>
      <c r="AD33" s="133" t="n">
        <f aca="false">L33</f>
        <v>0.0246236936040911</v>
      </c>
      <c r="AE33" s="133" t="n">
        <f aca="false">M33</f>
        <v>0.0828369486146788</v>
      </c>
      <c r="AF33" s="133" t="n">
        <f aca="false">N33</f>
        <v>0.0146712391908284</v>
      </c>
      <c r="AG33" s="133" t="n">
        <f aca="false">O33</f>
        <v>0.0146075327220282</v>
      </c>
      <c r="AH33" s="133" t="n">
        <f aca="false">P33</f>
        <v>0.0157173729798929</v>
      </c>
      <c r="AI33" s="133" t="n">
        <f aca="false">Q33</f>
        <v>0.0167826588432077</v>
      </c>
      <c r="AJ33" s="133" t="n">
        <f aca="false">R33</f>
        <v>0.0187599111732284</v>
      </c>
      <c r="AK33" s="105"/>
      <c r="AL33" s="13" t="n">
        <f aca="false">U33</f>
        <v>3500</v>
      </c>
      <c r="AM33" s="87" t="n">
        <f aca="false">V33</f>
        <v>0.217268121977329</v>
      </c>
      <c r="AN33" s="87" t="n">
        <f aca="false">W33</f>
        <v>0.328133495527477</v>
      </c>
      <c r="AO33" s="87" t="n">
        <f aca="false">X33</f>
        <v>0.142704813851898</v>
      </c>
      <c r="AP33" s="87" t="n">
        <f aca="false">Y33</f>
        <v>0.136931273570852</v>
      </c>
      <c r="AQ33" s="87" t="n">
        <f aca="false">Z33</f>
        <v>0.172802435674016</v>
      </c>
      <c r="AR33" s="87" t="n">
        <f aca="false">AA33</f>
        <v>0.117338475121623</v>
      </c>
      <c r="AS33" s="87" t="n">
        <f aca="false">AB33</f>
        <v>0.140541630060773</v>
      </c>
      <c r="AT33" s="87" t="n">
        <f aca="false">AT32</f>
        <v>0.108866817905333</v>
      </c>
      <c r="AU33" s="87" t="n">
        <f aca="false">AD33</f>
        <v>0.0246236936040911</v>
      </c>
      <c r="AV33" s="87" t="n">
        <f aca="false">AE33</f>
        <v>0.0828369486146788</v>
      </c>
      <c r="AW33" s="87" t="n">
        <f aca="false">AF33</f>
        <v>0.0146712391908284</v>
      </c>
      <c r="AX33" s="87" t="n">
        <f aca="false">AG33</f>
        <v>0.0146075327220282</v>
      </c>
      <c r="AY33" s="87" t="n">
        <f aca="false">AH33</f>
        <v>0.0157173729798929</v>
      </c>
      <c r="AZ33" s="87" t="n">
        <f aca="false">AI33</f>
        <v>0.0167826588432077</v>
      </c>
      <c r="BA33" s="87" t="n">
        <f aca="false">AJ33</f>
        <v>0.0187599111732284</v>
      </c>
      <c r="BB33" s="87" t="n">
        <f aca="false">BB32</f>
        <v>0.0157086764878067</v>
      </c>
    </row>
    <row r="34" customFormat="false" ht="15" hidden="false" customHeight="false" outlineLevel="0" collapsed="false">
      <c r="C34" s="97" t="n">
        <v>4000</v>
      </c>
      <c r="D34" s="114" t="n">
        <f aca="false">'Use Phase'!AE145</f>
        <v>0.196305258904076</v>
      </c>
      <c r="E34" s="106" t="n">
        <f aca="false">'Use Phase'!AF145</f>
        <v>0.292479711812348</v>
      </c>
      <c r="F34" s="114" t="n">
        <f aca="false">'Use Phase'!AG145</f>
        <v>0.131062364294324</v>
      </c>
      <c r="G34" s="115" t="n">
        <f aca="false">'Use Phase'!AH145</f>
        <v>0.126010516548408</v>
      </c>
      <c r="H34" s="106" t="n">
        <f aca="false">'Use Phase'!AI145</f>
        <v>0.156565034440571</v>
      </c>
      <c r="I34" s="116" t="n">
        <f aca="false">'Use Phase'!AJ145</f>
        <v>0.108866817905333</v>
      </c>
      <c r="J34" s="117" t="n">
        <f aca="false">'Use Phase'!AK145</f>
        <v>0.128336829528983</v>
      </c>
      <c r="K34" s="107"/>
      <c r="L34" s="114" t="n">
        <f aca="false">'Use Phase'!AE189*1</f>
        <v>0.0225695819035797</v>
      </c>
      <c r="M34" s="106" t="n">
        <f aca="false">'Use Phase'!AF189*1</f>
        <v>0.0733685657905321</v>
      </c>
      <c r="N34" s="114" t="n">
        <f aca="false">'Use Phase'!AG189*1</f>
        <v>0.0138611842919749</v>
      </c>
      <c r="O34" s="115" t="n">
        <f aca="false">'Use Phase'!AH189*1</f>
        <v>0.0138054411317747</v>
      </c>
      <c r="P34" s="106" t="n">
        <f aca="false">'Use Phase'!AI189*1</f>
        <v>0.0146389371100945</v>
      </c>
      <c r="Q34" s="116" t="n">
        <f aca="false">'Use Phase'!AJ189*1</f>
        <v>0.0157086764878067</v>
      </c>
      <c r="R34" s="117" t="n">
        <f aca="false">'Use Phase'!AK189*1</f>
        <v>0.017301158029263</v>
      </c>
      <c r="S34" s="108"/>
      <c r="U34" s="109" t="n">
        <f aca="false">C34</f>
        <v>4000</v>
      </c>
      <c r="V34" s="137" t="n">
        <f aca="false">D34</f>
        <v>0.196305258904076</v>
      </c>
      <c r="W34" s="133" t="n">
        <f aca="false">E34</f>
        <v>0.292479711812348</v>
      </c>
      <c r="X34" s="138" t="n">
        <f aca="false">F34</f>
        <v>0.131062364294324</v>
      </c>
      <c r="Y34" s="137" t="n">
        <f aca="false">G34</f>
        <v>0.126010516548408</v>
      </c>
      <c r="Z34" s="133" t="n">
        <f aca="false">H34</f>
        <v>0.156565034440571</v>
      </c>
      <c r="AA34" s="139" t="n">
        <f aca="false">I34</f>
        <v>0.108866817905333</v>
      </c>
      <c r="AB34" s="133" t="n">
        <f aca="false">J34</f>
        <v>0.128336829528983</v>
      </c>
      <c r="AC34" s="109"/>
      <c r="AD34" s="137" t="n">
        <f aca="false">L34</f>
        <v>0.0225695819035797</v>
      </c>
      <c r="AE34" s="133" t="n">
        <f aca="false">M34</f>
        <v>0.0733685657905321</v>
      </c>
      <c r="AF34" s="138" t="n">
        <f aca="false">N34</f>
        <v>0.0138611842919749</v>
      </c>
      <c r="AG34" s="137" t="n">
        <f aca="false">O34</f>
        <v>0.0138054411317747</v>
      </c>
      <c r="AH34" s="133" t="n">
        <f aca="false">P34</f>
        <v>0.0146389371100945</v>
      </c>
      <c r="AI34" s="140" t="n">
        <f aca="false">Q34</f>
        <v>0.0157086764878067</v>
      </c>
      <c r="AJ34" s="133" t="n">
        <f aca="false">R34</f>
        <v>0.017301158029263</v>
      </c>
      <c r="AK34" s="105"/>
      <c r="AL34" s="13" t="n">
        <f aca="false">U34</f>
        <v>4000</v>
      </c>
      <c r="AM34" s="87" t="n">
        <f aca="false">V34</f>
        <v>0.196305258904076</v>
      </c>
      <c r="AN34" s="87" t="n">
        <f aca="false">W34</f>
        <v>0.292479711812348</v>
      </c>
      <c r="AO34" s="87" t="n">
        <f aca="false">X34</f>
        <v>0.131062364294324</v>
      </c>
      <c r="AP34" s="87" t="n">
        <f aca="false">Y34</f>
        <v>0.126010516548408</v>
      </c>
      <c r="AQ34" s="87" t="n">
        <f aca="false">Z34</f>
        <v>0.156565034440571</v>
      </c>
      <c r="AR34" s="87" t="n">
        <f aca="false">AA34</f>
        <v>0.108866817905333</v>
      </c>
      <c r="AS34" s="87" t="n">
        <f aca="false">AB34</f>
        <v>0.128336829528983</v>
      </c>
      <c r="AT34" s="87" t="n">
        <f aca="false">AT33</f>
        <v>0.108866817905333</v>
      </c>
      <c r="AU34" s="87" t="n">
        <f aca="false">AD34</f>
        <v>0.0225695819035797</v>
      </c>
      <c r="AV34" s="87" t="n">
        <f aca="false">AE34</f>
        <v>0.0733685657905321</v>
      </c>
      <c r="AW34" s="87" t="n">
        <f aca="false">AF34</f>
        <v>0.0138611842919749</v>
      </c>
      <c r="AX34" s="87" t="n">
        <f aca="false">AG34</f>
        <v>0.0138054411317747</v>
      </c>
      <c r="AY34" s="87" t="n">
        <f aca="false">AH34</f>
        <v>0.0146389371100945</v>
      </c>
      <c r="AZ34" s="87" t="n">
        <f aca="false">AI34</f>
        <v>0.0157086764878067</v>
      </c>
      <c r="BA34" s="87" t="n">
        <f aca="false">AJ34</f>
        <v>0.017301158029263</v>
      </c>
      <c r="BB34" s="87" t="n">
        <f aca="false">BB33</f>
        <v>0.0157086764878067</v>
      </c>
    </row>
    <row r="35" customFormat="false" ht="15" hidden="false" customHeight="false" outlineLevel="0" collapsed="false">
      <c r="C35" s="97" t="n">
        <v>4500</v>
      </c>
      <c r="D35" s="106" t="n">
        <f aca="false">'Use Phase'!AE146</f>
        <v>0.180000809847102</v>
      </c>
      <c r="E35" s="106" t="n">
        <f aca="false">'Use Phase'!AF146</f>
        <v>0.264748991145027</v>
      </c>
      <c r="F35" s="106" t="n">
        <f aca="false">'Use Phase'!AG146</f>
        <v>0.122007125749544</v>
      </c>
      <c r="G35" s="106" t="n">
        <f aca="false">'Use Phase'!AH146</f>
        <v>0.117516594419841</v>
      </c>
      <c r="H35" s="106" t="n">
        <f aca="false">'Use Phase'!AI146</f>
        <v>0.143935944592335</v>
      </c>
      <c r="I35" s="106" t="n">
        <f aca="false">'Use Phase'!AJ146</f>
        <v>0.102277751181552</v>
      </c>
      <c r="J35" s="106" t="n">
        <f aca="false">'Use Phase'!AK146</f>
        <v>0.118844206893146</v>
      </c>
      <c r="K35" s="107"/>
      <c r="L35" s="106" t="n">
        <f aca="false">'Use Phase'!AE190*1</f>
        <v>0.0209719394698486</v>
      </c>
      <c r="M35" s="106" t="n">
        <f aca="false">'Use Phase'!AF190*1</f>
        <v>0.066004268038418</v>
      </c>
      <c r="N35" s="106" t="n">
        <f aca="false">'Use Phase'!AG190*1</f>
        <v>0.0132311415928666</v>
      </c>
      <c r="O35" s="106" t="n">
        <f aca="false">'Use Phase'!AH190*1</f>
        <v>0.0131815921171331</v>
      </c>
      <c r="P35" s="106" t="n">
        <f aca="false">'Use Phase'!AI190*1</f>
        <v>0.0138001536558068</v>
      </c>
      <c r="Q35" s="106" t="n">
        <f aca="false">'Use Phase'!AJ190*1</f>
        <v>0.0148733568780504</v>
      </c>
      <c r="R35" s="106" t="n">
        <f aca="false">'Use Phase'!AK190*1</f>
        <v>0.0161665722506233</v>
      </c>
      <c r="S35" s="108"/>
      <c r="U35" s="109" t="n">
        <f aca="false">C35</f>
        <v>4500</v>
      </c>
      <c r="V35" s="133" t="n">
        <f aca="false">D35</f>
        <v>0.180000809847102</v>
      </c>
      <c r="W35" s="133" t="n">
        <f aca="false">E35</f>
        <v>0.264748991145027</v>
      </c>
      <c r="X35" s="133" t="n">
        <f aca="false">F35</f>
        <v>0.122007125749544</v>
      </c>
      <c r="Y35" s="133" t="n">
        <f aca="false">G35</f>
        <v>0.117516594419841</v>
      </c>
      <c r="Z35" s="133" t="n">
        <f aca="false">H35</f>
        <v>0.143935944592335</v>
      </c>
      <c r="AA35" s="133" t="n">
        <f aca="false">I35</f>
        <v>0.102277751181552</v>
      </c>
      <c r="AB35" s="133" t="n">
        <f aca="false">J35</f>
        <v>0.118844206893146</v>
      </c>
      <c r="AC35" s="109"/>
      <c r="AD35" s="133" t="n">
        <f aca="false">L35</f>
        <v>0.0209719394698486</v>
      </c>
      <c r="AE35" s="133" t="n">
        <f aca="false">M35</f>
        <v>0.066004268038418</v>
      </c>
      <c r="AF35" s="133" t="n">
        <f aca="false">N35</f>
        <v>0.0132311415928666</v>
      </c>
      <c r="AG35" s="133" t="n">
        <f aca="false">O35</f>
        <v>0.0131815921171331</v>
      </c>
      <c r="AH35" s="133" t="n">
        <f aca="false">P35</f>
        <v>0.0138001536558068</v>
      </c>
      <c r="AI35" s="133" t="n">
        <f aca="false">Q35</f>
        <v>0.0148733568780504</v>
      </c>
      <c r="AJ35" s="133" t="n">
        <f aca="false">R35</f>
        <v>0.0161665722506233</v>
      </c>
      <c r="AK35" s="105"/>
      <c r="AL35" s="13" t="n">
        <f aca="false">U35</f>
        <v>4500</v>
      </c>
      <c r="AM35" s="87" t="n">
        <f aca="false">V35</f>
        <v>0.180000809847102</v>
      </c>
      <c r="AN35" s="87" t="n">
        <f aca="false">W35</f>
        <v>0.264748991145027</v>
      </c>
      <c r="AO35" s="87" t="n">
        <f aca="false">X35</f>
        <v>0.122007125749544</v>
      </c>
      <c r="AP35" s="87" t="n">
        <f aca="false">Y35</f>
        <v>0.117516594419841</v>
      </c>
      <c r="AQ35" s="87" t="n">
        <f aca="false">Z35</f>
        <v>0.143935944592335</v>
      </c>
      <c r="AR35" s="87" t="n">
        <f aca="false">AA35</f>
        <v>0.102277751181552</v>
      </c>
      <c r="AS35" s="87" t="n">
        <f aca="false">AB35</f>
        <v>0.118844206893146</v>
      </c>
      <c r="AT35" s="87" t="n">
        <f aca="false">AT34</f>
        <v>0.108866817905333</v>
      </c>
      <c r="AU35" s="87" t="n">
        <f aca="false">AD35</f>
        <v>0.0209719394698486</v>
      </c>
      <c r="AV35" s="87" t="n">
        <f aca="false">AE35</f>
        <v>0.066004268038418</v>
      </c>
      <c r="AW35" s="87" t="n">
        <f aca="false">AF35</f>
        <v>0.0132311415928666</v>
      </c>
      <c r="AX35" s="87" t="n">
        <f aca="false">AG35</f>
        <v>0.0131815921171331</v>
      </c>
      <c r="AY35" s="87" t="n">
        <f aca="false">AH35</f>
        <v>0.0138001536558068</v>
      </c>
      <c r="AZ35" s="87" t="n">
        <f aca="false">AI35</f>
        <v>0.0148733568780504</v>
      </c>
      <c r="BA35" s="87" t="n">
        <f aca="false">AJ35</f>
        <v>0.0161665722506233</v>
      </c>
      <c r="BB35" s="87" t="n">
        <f aca="false">BB34</f>
        <v>0.0157086764878067</v>
      </c>
    </row>
    <row r="36" customFormat="false" ht="15" hidden="false" customHeight="false" outlineLevel="0" collapsed="false">
      <c r="C36" s="97" t="n">
        <v>5000</v>
      </c>
      <c r="D36" s="125" t="n">
        <f aca="false">'Use Phase'!AE147</f>
        <v>0.166957250601522</v>
      </c>
      <c r="E36" s="125" t="n">
        <f aca="false">'Use Phase'!AF147</f>
        <v>0.242564414611169</v>
      </c>
      <c r="F36" s="106" t="n">
        <f aca="false">'Use Phase'!AG147</f>
        <v>0.11476293491372</v>
      </c>
      <c r="G36" s="113" t="n">
        <f aca="false">'Use Phase'!AH147</f>
        <v>0.110721456716988</v>
      </c>
      <c r="H36" s="106" t="n">
        <f aca="false">'Use Phase'!AI147</f>
        <v>0.133832672713747</v>
      </c>
      <c r="I36" s="106" t="n">
        <f aca="false">'Use Phase'!AJ147</f>
        <v>0.0970064978025271</v>
      </c>
      <c r="J36" s="127" t="n">
        <f aca="false">'Use Phase'!AK147</f>
        <v>0.111250108784477</v>
      </c>
      <c r="K36" s="107"/>
      <c r="L36" s="106" t="n">
        <f aca="false">'Use Phase'!AE191*1</f>
        <v>0.0196938255228637</v>
      </c>
      <c r="M36" s="106" t="n">
        <f aca="false">'Use Phase'!AF191*1</f>
        <v>0.0601128298367268</v>
      </c>
      <c r="N36" s="106" t="n">
        <f aca="false">'Use Phase'!AG191*1</f>
        <v>0.0127271074335799</v>
      </c>
      <c r="O36" s="106" t="n">
        <f aca="false">'Use Phase'!AH191*1</f>
        <v>0.0126825129054198</v>
      </c>
      <c r="P36" s="106" t="n">
        <f aca="false">'Use Phase'!AI191*1</f>
        <v>0.0131291268923767</v>
      </c>
      <c r="Q36" s="106" t="n">
        <f aca="false">'Use Phase'!AJ191*1</f>
        <v>0.0142051011902454</v>
      </c>
      <c r="R36" s="113" t="n">
        <f aca="false">'Use Phase'!AK191*1</f>
        <v>0.0152589036277115</v>
      </c>
      <c r="S36" s="108"/>
      <c r="U36" s="109" t="n">
        <f aca="false">C36</f>
        <v>5000</v>
      </c>
      <c r="V36" s="133" t="n">
        <f aca="false">D36</f>
        <v>0.166957250601522</v>
      </c>
      <c r="W36" s="133" t="n">
        <f aca="false">E36</f>
        <v>0.242564414611169</v>
      </c>
      <c r="X36" s="133" t="n">
        <f aca="false">F36</f>
        <v>0.11476293491372</v>
      </c>
      <c r="Y36" s="133" t="n">
        <f aca="false">G36</f>
        <v>0.110721456716988</v>
      </c>
      <c r="Z36" s="133" t="n">
        <f aca="false">H36</f>
        <v>0.133832672713747</v>
      </c>
      <c r="AA36" s="133" t="n">
        <f aca="false">I36</f>
        <v>0.0970064978025271</v>
      </c>
      <c r="AB36" s="133" t="n">
        <f aca="false">J36</f>
        <v>0.111250108784477</v>
      </c>
      <c r="AC36" s="109"/>
      <c r="AD36" s="133" t="n">
        <f aca="false">L36</f>
        <v>0.0196938255228637</v>
      </c>
      <c r="AE36" s="133" t="n">
        <f aca="false">M36</f>
        <v>0.0601128298367268</v>
      </c>
      <c r="AF36" s="133" t="n">
        <f aca="false">N36</f>
        <v>0.0127271074335799</v>
      </c>
      <c r="AG36" s="133" t="n">
        <f aca="false">O36</f>
        <v>0.0126825129054198</v>
      </c>
      <c r="AH36" s="133" t="n">
        <f aca="false">P36</f>
        <v>0.0131291268923767</v>
      </c>
      <c r="AI36" s="133" t="n">
        <f aca="false">Q36</f>
        <v>0.0142051011902454</v>
      </c>
      <c r="AJ36" s="133" t="n">
        <f aca="false">R36</f>
        <v>0.0152589036277115</v>
      </c>
      <c r="AK36" s="105"/>
      <c r="AL36" s="13" t="n">
        <f aca="false">U36</f>
        <v>5000</v>
      </c>
      <c r="AM36" s="87" t="n">
        <f aca="false">V36</f>
        <v>0.166957250601522</v>
      </c>
      <c r="AN36" s="87" t="n">
        <f aca="false">W36</f>
        <v>0.242564414611169</v>
      </c>
      <c r="AO36" s="87" t="n">
        <f aca="false">X36</f>
        <v>0.11476293491372</v>
      </c>
      <c r="AP36" s="87" t="n">
        <f aca="false">Y36</f>
        <v>0.110721456716988</v>
      </c>
      <c r="AQ36" s="87" t="n">
        <f aca="false">Z36</f>
        <v>0.133832672713747</v>
      </c>
      <c r="AR36" s="87" t="n">
        <f aca="false">AA36</f>
        <v>0.0970064978025271</v>
      </c>
      <c r="AS36" s="87" t="n">
        <f aca="false">AB36</f>
        <v>0.111250108784477</v>
      </c>
      <c r="AT36" s="87" t="n">
        <f aca="false">AT35</f>
        <v>0.108866817905333</v>
      </c>
      <c r="AU36" s="87" t="n">
        <f aca="false">AD36</f>
        <v>0.0196938255228637</v>
      </c>
      <c r="AV36" s="87" t="n">
        <f aca="false">AE36</f>
        <v>0.0601128298367268</v>
      </c>
      <c r="AW36" s="87" t="n">
        <f aca="false">AF36</f>
        <v>0.0127271074335799</v>
      </c>
      <c r="AX36" s="87" t="n">
        <f aca="false">AG36</f>
        <v>0.0126825129054198</v>
      </c>
      <c r="AY36" s="87" t="n">
        <f aca="false">AH36</f>
        <v>0.0131291268923767</v>
      </c>
      <c r="AZ36" s="87" t="n">
        <f aca="false">AI36</f>
        <v>0.0142051011902454</v>
      </c>
      <c r="BA36" s="87" t="n">
        <f aca="false">AJ36</f>
        <v>0.0152589036277115</v>
      </c>
      <c r="BB36" s="87" t="n">
        <f aca="false">BB35</f>
        <v>0.0157086764878067</v>
      </c>
    </row>
    <row r="37" customFormat="false" ht="15" hidden="false" customHeight="false" outlineLevel="0" collapsed="false">
      <c r="C37" s="97" t="n">
        <v>5500</v>
      </c>
      <c r="D37" s="125" t="n">
        <f aca="false">'Use Phase'!AE148</f>
        <v>0.156285247582411</v>
      </c>
      <c r="E37" s="125" t="n">
        <f aca="false">'Use Phase'!AF148</f>
        <v>0.224413397447104</v>
      </c>
      <c r="F37" s="113" t="n">
        <f aca="false">'Use Phase'!AG148</f>
        <v>0.108835869684409</v>
      </c>
      <c r="G37" s="106" t="n">
        <f aca="false">'Use Phase'!AH148</f>
        <v>0.105161798596471</v>
      </c>
      <c r="H37" s="106" t="n">
        <f aca="false">'Use Phase'!AI148</f>
        <v>0.125566359358538</v>
      </c>
      <c r="I37" s="106" t="n">
        <f aca="false">'Use Phase'!AJ148</f>
        <v>0.0926936541287796</v>
      </c>
      <c r="J37" s="106" t="n">
        <f aca="false">'Use Phase'!AK148</f>
        <v>0.105036755786474</v>
      </c>
      <c r="K37" s="107"/>
      <c r="L37" s="106" t="n">
        <f aca="false">'Use Phase'!AE192*1</f>
        <v>0.0186480959298761</v>
      </c>
      <c r="M37" s="106" t="n">
        <f aca="false">'Use Phase'!AF192*1</f>
        <v>0.0552925622171612</v>
      </c>
      <c r="N37" s="106" t="n">
        <f aca="false">'Use Phase'!AG192*1</f>
        <v>0.012314715848709</v>
      </c>
      <c r="O37" s="106" t="n">
        <f aca="false">'Use Phase'!AH192*1</f>
        <v>0.0122741753685634</v>
      </c>
      <c r="P37" s="106" t="n">
        <f aca="false">'Use Phase'!AI192*1</f>
        <v>0.0125801049950247</v>
      </c>
      <c r="Q37" s="106" t="n">
        <f aca="false">'Use Phase'!AJ192*1</f>
        <v>0.0136583465365867</v>
      </c>
      <c r="R37" s="106" t="n">
        <f aca="false">'Use Phase'!AK192*1</f>
        <v>0.0145162656635109</v>
      </c>
      <c r="S37" s="108"/>
      <c r="U37" s="109" t="n">
        <f aca="false">C37</f>
        <v>5500</v>
      </c>
      <c r="V37" s="133" t="n">
        <f aca="false">D37</f>
        <v>0.156285247582411</v>
      </c>
      <c r="W37" s="133" t="n">
        <f aca="false">E37</f>
        <v>0.224413397447104</v>
      </c>
      <c r="X37" s="133" t="n">
        <f aca="false">F37</f>
        <v>0.108835869684409</v>
      </c>
      <c r="Y37" s="133" t="n">
        <f aca="false">G37</f>
        <v>0.105161798596471</v>
      </c>
      <c r="Z37" s="133" t="n">
        <f aca="false">H37</f>
        <v>0.125566359358538</v>
      </c>
      <c r="AA37" s="133" t="n">
        <f aca="false">I37</f>
        <v>0.0926936541287796</v>
      </c>
      <c r="AB37" s="133" t="n">
        <f aca="false">J37</f>
        <v>0.105036755786474</v>
      </c>
      <c r="AC37" s="109"/>
      <c r="AD37" s="133" t="n">
        <f aca="false">L37</f>
        <v>0.0186480959298761</v>
      </c>
      <c r="AE37" s="133" t="n">
        <f aca="false">M37</f>
        <v>0.0552925622171612</v>
      </c>
      <c r="AF37" s="133" t="n">
        <f aca="false">N37</f>
        <v>0.012314715848709</v>
      </c>
      <c r="AG37" s="133" t="n">
        <f aca="false">O37</f>
        <v>0.0122741753685634</v>
      </c>
      <c r="AH37" s="133" t="n">
        <f aca="false">P37</f>
        <v>0.0125801049950247</v>
      </c>
      <c r="AI37" s="133" t="n">
        <f aca="false">Q37</f>
        <v>0.0136583465365867</v>
      </c>
      <c r="AJ37" s="133" t="n">
        <f aca="false">R37</f>
        <v>0.0145162656635109</v>
      </c>
      <c r="AK37" s="105"/>
      <c r="AL37" s="13" t="n">
        <f aca="false">U37</f>
        <v>5500</v>
      </c>
      <c r="AM37" s="87" t="n">
        <f aca="false">V37</f>
        <v>0.156285247582411</v>
      </c>
      <c r="AN37" s="87" t="n">
        <f aca="false">W37</f>
        <v>0.224413397447104</v>
      </c>
      <c r="AO37" s="87" t="n">
        <f aca="false">X37</f>
        <v>0.108835869684409</v>
      </c>
      <c r="AP37" s="87" t="n">
        <f aca="false">Y37</f>
        <v>0.105161798596471</v>
      </c>
      <c r="AQ37" s="87" t="n">
        <f aca="false">Z37</f>
        <v>0.125566359358538</v>
      </c>
      <c r="AR37" s="87" t="n">
        <f aca="false">AA37</f>
        <v>0.0926936541287796</v>
      </c>
      <c r="AS37" s="87" t="n">
        <f aca="false">AB37</f>
        <v>0.105036755786474</v>
      </c>
      <c r="AT37" s="87" t="n">
        <f aca="false">AT36</f>
        <v>0.108866817905333</v>
      </c>
      <c r="AU37" s="87" t="n">
        <f aca="false">AD37</f>
        <v>0.0186480959298761</v>
      </c>
      <c r="AV37" s="87" t="n">
        <f aca="false">AE37</f>
        <v>0.0552925622171612</v>
      </c>
      <c r="AW37" s="87" t="n">
        <f aca="false">AF37</f>
        <v>0.012314715848709</v>
      </c>
      <c r="AX37" s="87" t="n">
        <f aca="false">AG37</f>
        <v>0.0122741753685634</v>
      </c>
      <c r="AY37" s="87" t="n">
        <f aca="false">AH37</f>
        <v>0.0125801049950247</v>
      </c>
      <c r="AZ37" s="87" t="n">
        <f aca="false">AI37</f>
        <v>0.0136583465365867</v>
      </c>
      <c r="BA37" s="87" t="n">
        <f aca="false">AJ37</f>
        <v>0.0145162656635109</v>
      </c>
      <c r="BB37" s="87" t="n">
        <f aca="false">BB36</f>
        <v>0.0157086764878067</v>
      </c>
    </row>
    <row r="38" customFormat="false" ht="15" hidden="false" customHeight="false" outlineLevel="0" collapsed="false">
      <c r="C38" s="97" t="n">
        <v>6000</v>
      </c>
      <c r="D38" s="126" t="n">
        <f aca="false">'Use Phase'!AE149</f>
        <v>0.147391911733152</v>
      </c>
      <c r="E38" s="125" t="n">
        <f aca="false">'Use Phase'!AF149</f>
        <v>0.209287549810383</v>
      </c>
      <c r="F38" s="106" t="n">
        <f aca="false">'Use Phase'!AG149</f>
        <v>0.103896648659984</v>
      </c>
      <c r="G38" s="106" t="n">
        <f aca="false">'Use Phase'!AH149</f>
        <v>0.100528750162707</v>
      </c>
      <c r="H38" s="113" t="n">
        <f aca="false">'Use Phase'!AI149</f>
        <v>0.118677764895864</v>
      </c>
      <c r="I38" s="106" t="n">
        <f aca="false">'Use Phase'!AJ149</f>
        <v>0.08909961773399</v>
      </c>
      <c r="J38" s="117" t="n">
        <f aca="false">'Use Phase'!AK149</f>
        <v>0.0998589616214724</v>
      </c>
      <c r="K38" s="107"/>
      <c r="L38" s="117" t="n">
        <f aca="false">'Use Phase'!AE193*1</f>
        <v>0.0177766546023864</v>
      </c>
      <c r="M38" s="106" t="n">
        <f aca="false">'Use Phase'!AF193*1</f>
        <v>0.0512756725341899</v>
      </c>
      <c r="N38" s="106" t="n">
        <f aca="false">'Use Phase'!AG193*1</f>
        <v>0.0119710561946499</v>
      </c>
      <c r="O38" s="106" t="n">
        <f aca="false">'Use Phase'!AH193*1</f>
        <v>0.0119338940878498</v>
      </c>
      <c r="P38" s="106" t="n">
        <f aca="false">'Use Phase'!AI193*1</f>
        <v>0.0121225867472315</v>
      </c>
      <c r="Q38" s="106" t="n">
        <f aca="false">'Use Phase'!AJ193*1</f>
        <v>0.0132027176585378</v>
      </c>
      <c r="R38" s="117" t="n">
        <f aca="false">'Use Phase'!AK193*1</f>
        <v>0.0138974006933438</v>
      </c>
      <c r="S38" s="108"/>
      <c r="U38" s="109" t="n">
        <f aca="false">C38</f>
        <v>6000</v>
      </c>
      <c r="V38" s="133" t="n">
        <f aca="false">D38</f>
        <v>0.147391911733152</v>
      </c>
      <c r="W38" s="133" t="n">
        <f aca="false">E38</f>
        <v>0.209287549810383</v>
      </c>
      <c r="X38" s="133" t="n">
        <f aca="false">F38</f>
        <v>0.103896648659984</v>
      </c>
      <c r="Y38" s="133" t="n">
        <f aca="false">G38</f>
        <v>0.100528750162707</v>
      </c>
      <c r="Z38" s="133" t="n">
        <f aca="false">H38</f>
        <v>0.118677764895864</v>
      </c>
      <c r="AA38" s="133" t="n">
        <f aca="false">I38</f>
        <v>0.08909961773399</v>
      </c>
      <c r="AB38" s="133" t="n">
        <f aca="false">J38</f>
        <v>0.0998589616214724</v>
      </c>
      <c r="AC38" s="109"/>
      <c r="AD38" s="133" t="n">
        <f aca="false">L38</f>
        <v>0.0177766546023864</v>
      </c>
      <c r="AE38" s="133" t="n">
        <f aca="false">M38</f>
        <v>0.0512756725341899</v>
      </c>
      <c r="AF38" s="133" t="n">
        <f aca="false">N38</f>
        <v>0.0119710561946499</v>
      </c>
      <c r="AG38" s="133" t="n">
        <f aca="false">O38</f>
        <v>0.0119338940878498</v>
      </c>
      <c r="AH38" s="133" t="n">
        <f aca="false">P38</f>
        <v>0.0121225867472315</v>
      </c>
      <c r="AI38" s="133" t="n">
        <f aca="false">Q38</f>
        <v>0.0132027176585378</v>
      </c>
      <c r="AJ38" s="133" t="n">
        <f aca="false">R38</f>
        <v>0.0138974006933438</v>
      </c>
      <c r="AK38" s="105"/>
      <c r="AL38" s="13" t="n">
        <f aca="false">U38</f>
        <v>6000</v>
      </c>
      <c r="AM38" s="87" t="n">
        <f aca="false">V38</f>
        <v>0.147391911733152</v>
      </c>
      <c r="AN38" s="87" t="n">
        <f aca="false">W38</f>
        <v>0.209287549810383</v>
      </c>
      <c r="AO38" s="87" t="n">
        <f aca="false">X38</f>
        <v>0.103896648659984</v>
      </c>
      <c r="AP38" s="87" t="n">
        <f aca="false">Y38</f>
        <v>0.100528750162707</v>
      </c>
      <c r="AQ38" s="87" t="n">
        <f aca="false">Z38</f>
        <v>0.118677764895864</v>
      </c>
      <c r="AR38" s="87" t="n">
        <f aca="false">AA38</f>
        <v>0.08909961773399</v>
      </c>
      <c r="AS38" s="87" t="n">
        <f aca="false">AB38</f>
        <v>0.0998589616214724</v>
      </c>
      <c r="AT38" s="87" t="n">
        <f aca="false">AT37</f>
        <v>0.108866817905333</v>
      </c>
      <c r="AU38" s="87" t="n">
        <f aca="false">AD38</f>
        <v>0.0177766546023864</v>
      </c>
      <c r="AV38" s="87" t="n">
        <f aca="false">AE38</f>
        <v>0.0512756725341899</v>
      </c>
      <c r="AW38" s="87" t="n">
        <f aca="false">AF38</f>
        <v>0.0119710561946499</v>
      </c>
      <c r="AX38" s="87" t="n">
        <f aca="false">AG38</f>
        <v>0.0119338940878498</v>
      </c>
      <c r="AY38" s="87" t="n">
        <f aca="false">AH38</f>
        <v>0.0121225867472315</v>
      </c>
      <c r="AZ38" s="87" t="n">
        <f aca="false">AI38</f>
        <v>0.0132027176585378</v>
      </c>
      <c r="BA38" s="87" t="n">
        <f aca="false">AJ38</f>
        <v>0.0138974006933438</v>
      </c>
      <c r="BB38" s="87" t="n">
        <f aca="false">BB37</f>
        <v>0.0157086764878067</v>
      </c>
    </row>
    <row r="39" customFormat="false" ht="15" hidden="false" customHeight="false" outlineLevel="0" collapsed="false">
      <c r="C39" s="97" t="n">
        <v>6500</v>
      </c>
      <c r="D39" s="125" t="n">
        <f aca="false">'Use Phase'!AE150</f>
        <v>0.139866781399164</v>
      </c>
      <c r="E39" s="125" t="n">
        <f aca="false">'Use Phase'!AF150</f>
        <v>0.196488755656234</v>
      </c>
      <c r="F39" s="106" t="n">
        <f aca="false">'Use Phase'!AG150</f>
        <v>0.0997173077931623</v>
      </c>
      <c r="G39" s="106" t="n">
        <f aca="false">'Use Phase'!AH150</f>
        <v>0.0966084784110606</v>
      </c>
      <c r="H39" s="106" t="n">
        <f aca="false">'Use Phase'!AI150</f>
        <v>0.112848954196679</v>
      </c>
      <c r="I39" s="106" t="n">
        <f aca="false">'Use Phase'!AJ150</f>
        <v>0.0860585100153218</v>
      </c>
      <c r="J39" s="106" t="n">
        <f aca="false">'Use Phase'!AK150</f>
        <v>0.0954777511741631</v>
      </c>
      <c r="K39" s="107"/>
      <c r="L39" s="106" t="n">
        <f aca="false">'Use Phase'!AE194*1</f>
        <v>0.0170392811714336</v>
      </c>
      <c r="M39" s="106" t="n">
        <f aca="false">'Use Phase'!AF194*1</f>
        <v>0.047876765879368</v>
      </c>
      <c r="N39" s="106" t="n">
        <f aca="false">'Use Phase'!AG194*1</f>
        <v>0.0116802672565999</v>
      </c>
      <c r="O39" s="106" t="n">
        <f aca="false">'Use Phase'!AH194*1</f>
        <v>0.0116459637733998</v>
      </c>
      <c r="P39" s="106" t="n">
        <f aca="false">'Use Phase'!AI194*1</f>
        <v>0.0117354559221756</v>
      </c>
      <c r="Q39" s="106" t="n">
        <f aca="false">'Use Phase'!AJ194*1</f>
        <v>0.012817185530958</v>
      </c>
      <c r="R39" s="106" t="n">
        <f aca="false">'Use Phase'!AK194*1</f>
        <v>0.013373745718587</v>
      </c>
      <c r="S39" s="108"/>
      <c r="U39" s="109" t="n">
        <f aca="false">C39</f>
        <v>6500</v>
      </c>
      <c r="V39" s="133" t="n">
        <f aca="false">D39</f>
        <v>0.139866781399164</v>
      </c>
      <c r="W39" s="133" t="n">
        <f aca="false">E39</f>
        <v>0.196488755656234</v>
      </c>
      <c r="X39" s="133" t="n">
        <f aca="false">F39</f>
        <v>0.0997173077931623</v>
      </c>
      <c r="Y39" s="133" t="n">
        <f aca="false">G39</f>
        <v>0.0966084784110606</v>
      </c>
      <c r="Z39" s="133" t="n">
        <f aca="false">H39</f>
        <v>0.112848954196679</v>
      </c>
      <c r="AA39" s="133" t="n">
        <f aca="false">I39</f>
        <v>0.0860585100153218</v>
      </c>
      <c r="AB39" s="133" t="n">
        <f aca="false">J39</f>
        <v>0.0954777511741631</v>
      </c>
      <c r="AC39" s="109"/>
      <c r="AD39" s="133" t="n">
        <f aca="false">L39</f>
        <v>0.0170392811714336</v>
      </c>
      <c r="AE39" s="133" t="n">
        <f aca="false">M39</f>
        <v>0.047876765879368</v>
      </c>
      <c r="AF39" s="133" t="n">
        <f aca="false">N39</f>
        <v>0.0116802672565999</v>
      </c>
      <c r="AG39" s="133" t="n">
        <f aca="false">O39</f>
        <v>0.0116459637733998</v>
      </c>
      <c r="AH39" s="133" t="n">
        <f aca="false">P39</f>
        <v>0.0117354559221756</v>
      </c>
      <c r="AI39" s="133" t="n">
        <f aca="false">Q39</f>
        <v>0.012817185530958</v>
      </c>
      <c r="AJ39" s="133" t="n">
        <f aca="false">R39</f>
        <v>0.013373745718587</v>
      </c>
      <c r="AK39" s="105"/>
      <c r="AL39" s="13" t="n">
        <f aca="false">U39</f>
        <v>6500</v>
      </c>
      <c r="AM39" s="87" t="n">
        <f aca="false">V39</f>
        <v>0.139866781399164</v>
      </c>
      <c r="AN39" s="87" t="n">
        <f aca="false">W39</f>
        <v>0.196488755656234</v>
      </c>
      <c r="AO39" s="87" t="n">
        <f aca="false">X39</f>
        <v>0.0997173077931623</v>
      </c>
      <c r="AP39" s="87" t="n">
        <f aca="false">Y39</f>
        <v>0.0966084784110606</v>
      </c>
      <c r="AQ39" s="87" t="n">
        <f aca="false">Z39</f>
        <v>0.112848954196679</v>
      </c>
      <c r="AR39" s="87" t="n">
        <f aca="false">AA39</f>
        <v>0.0860585100153218</v>
      </c>
      <c r="AS39" s="87" t="n">
        <f aca="false">AB39</f>
        <v>0.0954777511741631</v>
      </c>
      <c r="AT39" s="87" t="n">
        <f aca="false">AT38</f>
        <v>0.108866817905333</v>
      </c>
      <c r="AU39" s="87" t="n">
        <f aca="false">AD39</f>
        <v>0.0170392811714336</v>
      </c>
      <c r="AV39" s="87" t="n">
        <f aca="false">AE39</f>
        <v>0.047876765879368</v>
      </c>
      <c r="AW39" s="87" t="n">
        <f aca="false">AF39</f>
        <v>0.0116802672565999</v>
      </c>
      <c r="AX39" s="87" t="n">
        <f aca="false">AG39</f>
        <v>0.0116459637733998</v>
      </c>
      <c r="AY39" s="87" t="n">
        <f aca="false">AH39</f>
        <v>0.0117354559221756</v>
      </c>
      <c r="AZ39" s="87" t="n">
        <f aca="false">AI39</f>
        <v>0.012817185530958</v>
      </c>
      <c r="BA39" s="87" t="n">
        <f aca="false">AJ39</f>
        <v>0.013373745718587</v>
      </c>
      <c r="BB39" s="87" t="n">
        <f aca="false">BB38</f>
        <v>0.0157086764878067</v>
      </c>
    </row>
    <row r="40" customFormat="false" ht="15" hidden="false" customHeight="false" outlineLevel="0" collapsed="false">
      <c r="C40" s="97" t="n">
        <v>7000</v>
      </c>
      <c r="D40" s="106" t="n">
        <f aca="false">'Use Phase'!AE151</f>
        <v>0.133416669684317</v>
      </c>
      <c r="E40" s="114" t="n">
        <f aca="false">'Use Phase'!AF151</f>
        <v>0.185518360666964</v>
      </c>
      <c r="F40" s="106" t="n">
        <f aca="false">'Use Phase'!AG151</f>
        <v>0.096135015621601</v>
      </c>
      <c r="G40" s="106" t="n">
        <f aca="false">'Use Phase'!AH151</f>
        <v>0.093248245481078</v>
      </c>
      <c r="H40" s="114" t="n">
        <f aca="false">'Use Phase'!AI151</f>
        <v>0.107852830740234</v>
      </c>
      <c r="I40" s="106" t="n">
        <f aca="false">'Use Phase'!AJ151</f>
        <v>0.0834518462564634</v>
      </c>
      <c r="J40" s="128" t="n">
        <f aca="false">'Use Phase'!AK151</f>
        <v>0.0917224279336123</v>
      </c>
      <c r="K40" s="107"/>
      <c r="L40" s="106" t="n">
        <f aca="false">'Use Phase'!AE195*1</f>
        <v>0.0164072468020455</v>
      </c>
      <c r="M40" s="114" t="n">
        <f aca="false">'Use Phase'!AF195*1</f>
        <v>0.0449634173180921</v>
      </c>
      <c r="N40" s="106" t="n">
        <f aca="false">'Use Phase'!AG195*1</f>
        <v>0.0114310195954142</v>
      </c>
      <c r="O40" s="106" t="n">
        <f aca="false">'Use Phase'!AH195*1</f>
        <v>0.0113991663610141</v>
      </c>
      <c r="P40" s="114" t="n">
        <f aca="false">'Use Phase'!AI195*1</f>
        <v>0.0114036295006992</v>
      </c>
      <c r="Q40" s="106" t="n">
        <f aca="false">'Use Phase'!AJ195*1</f>
        <v>0.0124867294216038</v>
      </c>
      <c r="R40" s="128" t="n">
        <f aca="false">'Use Phase'!AK195*1</f>
        <v>0.0129248985973669</v>
      </c>
      <c r="S40" s="108"/>
      <c r="U40" s="109" t="n">
        <f aca="false">C40</f>
        <v>7000</v>
      </c>
      <c r="V40" s="133" t="n">
        <f aca="false">D40</f>
        <v>0.133416669684317</v>
      </c>
      <c r="W40" s="141" t="n">
        <f aca="false">E40</f>
        <v>0.185518360666964</v>
      </c>
      <c r="X40" s="133" t="n">
        <f aca="false">F40</f>
        <v>0.096135015621601</v>
      </c>
      <c r="Y40" s="133" t="n">
        <f aca="false">G40</f>
        <v>0.093248245481078</v>
      </c>
      <c r="Z40" s="141" t="n">
        <f aca="false">H40</f>
        <v>0.107852830740234</v>
      </c>
      <c r="AA40" s="133" t="n">
        <f aca="false">I40</f>
        <v>0.0834518462564634</v>
      </c>
      <c r="AB40" s="138" t="n">
        <f aca="false">J40</f>
        <v>0.0917224279336123</v>
      </c>
      <c r="AC40" s="109"/>
      <c r="AD40" s="133" t="n">
        <f aca="false">L40</f>
        <v>0.0164072468020455</v>
      </c>
      <c r="AE40" s="141" t="n">
        <f aca="false">M40</f>
        <v>0.0449634173180921</v>
      </c>
      <c r="AF40" s="133" t="n">
        <f aca="false">N40</f>
        <v>0.0114310195954142</v>
      </c>
      <c r="AG40" s="133" t="n">
        <f aca="false">O40</f>
        <v>0.0113991663610141</v>
      </c>
      <c r="AH40" s="141" t="n">
        <f aca="false">P40</f>
        <v>0.0114036295006992</v>
      </c>
      <c r="AI40" s="133" t="n">
        <f aca="false">Q40</f>
        <v>0.0124867294216038</v>
      </c>
      <c r="AJ40" s="138" t="n">
        <f aca="false">R40</f>
        <v>0.0129248985973669</v>
      </c>
      <c r="AK40" s="105"/>
      <c r="AL40" s="13" t="n">
        <f aca="false">U40</f>
        <v>7000</v>
      </c>
      <c r="AM40" s="87" t="n">
        <f aca="false">V40</f>
        <v>0.133416669684317</v>
      </c>
      <c r="AN40" s="87" t="n">
        <f aca="false">W40</f>
        <v>0.185518360666964</v>
      </c>
      <c r="AO40" s="87" t="n">
        <f aca="false">X40</f>
        <v>0.096135015621601</v>
      </c>
      <c r="AP40" s="87" t="n">
        <f aca="false">Y40</f>
        <v>0.093248245481078</v>
      </c>
      <c r="AQ40" s="87" t="n">
        <f aca="false">Z40</f>
        <v>0.107852830740234</v>
      </c>
      <c r="AR40" s="87" t="n">
        <f aca="false">AA40</f>
        <v>0.0834518462564634</v>
      </c>
      <c r="AS40" s="87" t="n">
        <f aca="false">AB40</f>
        <v>0.0917224279336123</v>
      </c>
      <c r="AT40" s="87" t="n">
        <f aca="false">AT39</f>
        <v>0.108866817905333</v>
      </c>
      <c r="AU40" s="87" t="n">
        <f aca="false">AD40</f>
        <v>0.0164072468020455</v>
      </c>
      <c r="AV40" s="87" t="n">
        <f aca="false">AE40</f>
        <v>0.0449634173180921</v>
      </c>
      <c r="AW40" s="87" t="n">
        <f aca="false">AF40</f>
        <v>0.0114310195954142</v>
      </c>
      <c r="AX40" s="87" t="n">
        <f aca="false">AG40</f>
        <v>0.0113991663610141</v>
      </c>
      <c r="AY40" s="87" t="n">
        <f aca="false">AH40</f>
        <v>0.0114036295006992</v>
      </c>
      <c r="AZ40" s="87" t="n">
        <f aca="false">AI40</f>
        <v>0.0124867294216038</v>
      </c>
      <c r="BA40" s="87" t="n">
        <f aca="false">AJ40</f>
        <v>0.0129248985973669</v>
      </c>
      <c r="BB40" s="87" t="n">
        <f aca="false">BB39</f>
        <v>0.0157086764878067</v>
      </c>
    </row>
    <row r="41" customFormat="false" ht="15" hidden="false" customHeight="false" outlineLevel="0" collapsed="false">
      <c r="C41" s="97" t="n">
        <v>7500</v>
      </c>
      <c r="D41" s="106" t="n">
        <f aca="false">'Use Phase'!AE152</f>
        <v>0.129970719590083</v>
      </c>
      <c r="E41" s="106" t="n">
        <f aca="false">'Use Phase'!AF152</f>
        <v>0.179657464713792</v>
      </c>
      <c r="F41" s="106" t="n">
        <f aca="false">'Use Phase'!AG152</f>
        <v>0.0942211882970682</v>
      </c>
      <c r="G41" s="106" t="n">
        <f aca="false">'Use Phase'!AH152</f>
        <v>0.0914530525458819</v>
      </c>
      <c r="H41" s="106" t="n">
        <f aca="false">'Use Phase'!AI152</f>
        <v>0.10518366889364</v>
      </c>
      <c r="I41" s="106" t="n">
        <f aca="false">'Use Phase'!AJ152</f>
        <v>0.082059245070224</v>
      </c>
      <c r="J41" s="106" t="n">
        <f aca="false">'Use Phase'!AK152</f>
        <v>0.0897161593530441</v>
      </c>
      <c r="K41" s="107"/>
      <c r="L41" s="106" t="n">
        <f aca="false">'Use Phase'!AE196*1</f>
        <v>0.0160695846047012</v>
      </c>
      <c r="M41" s="106" t="n">
        <f aca="false">'Use Phase'!AF196*1</f>
        <v>0.0434069708264515</v>
      </c>
      <c r="N41" s="106" t="n">
        <f aca="false">'Use Phase'!AG196*1</f>
        <v>0.0112978598860136</v>
      </c>
      <c r="O41" s="106" t="n">
        <f aca="false">'Use Phase'!AH196*1</f>
        <v>0.0112673156886437</v>
      </c>
      <c r="P41" s="106" t="n">
        <f aca="false">'Use Phase'!AI196*1</f>
        <v>0.0112263523714172</v>
      </c>
      <c r="Q41" s="106" t="n">
        <f aca="false">'Use Phase'!AJ196*1</f>
        <v>0.0123101843768804</v>
      </c>
      <c r="R41" s="106" t="n">
        <f aca="false">'Use Phase'!AK196*1</f>
        <v>0.0126851035600027</v>
      </c>
      <c r="S41" s="108"/>
      <c r="U41" s="109" t="n">
        <f aca="false">C41</f>
        <v>7500</v>
      </c>
      <c r="V41" s="133" t="n">
        <f aca="false">D41</f>
        <v>0.129970719590083</v>
      </c>
      <c r="W41" s="133" t="n">
        <f aca="false">E41</f>
        <v>0.179657464713792</v>
      </c>
      <c r="X41" s="133" t="n">
        <f aca="false">F41</f>
        <v>0.0942211882970682</v>
      </c>
      <c r="Y41" s="133" t="n">
        <f aca="false">G41</f>
        <v>0.0914530525458819</v>
      </c>
      <c r="Z41" s="133" t="n">
        <f aca="false">H41</f>
        <v>0.10518366889364</v>
      </c>
      <c r="AA41" s="133" t="n">
        <f aca="false">I41</f>
        <v>0.082059245070224</v>
      </c>
      <c r="AB41" s="133" t="n">
        <f aca="false">J41</f>
        <v>0.0897161593530441</v>
      </c>
      <c r="AC41" s="109"/>
      <c r="AD41" s="133" t="n">
        <f aca="false">L41</f>
        <v>0.0160695846047012</v>
      </c>
      <c r="AE41" s="133" t="n">
        <f aca="false">M41</f>
        <v>0.0434069708264515</v>
      </c>
      <c r="AF41" s="133" t="n">
        <f aca="false">N41</f>
        <v>0.0112978598860136</v>
      </c>
      <c r="AG41" s="133" t="n">
        <f aca="false">O41</f>
        <v>0.0112673156886437</v>
      </c>
      <c r="AH41" s="133" t="n">
        <f aca="false">P41</f>
        <v>0.0112263523714172</v>
      </c>
      <c r="AI41" s="133" t="n">
        <f aca="false">Q41</f>
        <v>0.0123101843768804</v>
      </c>
      <c r="AJ41" s="133" t="n">
        <f aca="false">R41</f>
        <v>0.0126851035600027</v>
      </c>
      <c r="AK41" s="105"/>
      <c r="AL41" s="13" t="n">
        <f aca="false">U41</f>
        <v>7500</v>
      </c>
      <c r="AM41" s="87" t="n">
        <f aca="false">V41</f>
        <v>0.129970719590083</v>
      </c>
      <c r="AN41" s="87" t="n">
        <f aca="false">W41</f>
        <v>0.179657464713792</v>
      </c>
      <c r="AO41" s="87" t="n">
        <f aca="false">X41</f>
        <v>0.0942211882970682</v>
      </c>
      <c r="AP41" s="87" t="n">
        <f aca="false">Y41</f>
        <v>0.0914530525458819</v>
      </c>
      <c r="AQ41" s="87" t="n">
        <f aca="false">Z41</f>
        <v>0.10518366889364</v>
      </c>
      <c r="AR41" s="87" t="n">
        <f aca="false">AA41</f>
        <v>0.082059245070224</v>
      </c>
      <c r="AS41" s="87" t="n">
        <f aca="false">AB41</f>
        <v>0.0897161593530441</v>
      </c>
      <c r="AT41" s="87" t="n">
        <f aca="false">AT40</f>
        <v>0.108866817905333</v>
      </c>
      <c r="AU41" s="87" t="n">
        <f aca="false">AD41</f>
        <v>0.0160695846047012</v>
      </c>
      <c r="AV41" s="87" t="n">
        <f aca="false">AE41</f>
        <v>0.0434069708264515</v>
      </c>
      <c r="AW41" s="87" t="n">
        <f aca="false">AF41</f>
        <v>0.0112978598860136</v>
      </c>
      <c r="AX41" s="87" t="n">
        <f aca="false">AG41</f>
        <v>0.0112673156886437</v>
      </c>
      <c r="AY41" s="87" t="n">
        <f aca="false">AH41</f>
        <v>0.0112263523714172</v>
      </c>
      <c r="AZ41" s="87" t="n">
        <f aca="false">AI41</f>
        <v>0.0123101843768804</v>
      </c>
      <c r="BA41" s="87" t="n">
        <f aca="false">AJ41</f>
        <v>0.0126851035600027</v>
      </c>
      <c r="BB41" s="87" t="n">
        <f aca="false">BB40</f>
        <v>0.0157086764878067</v>
      </c>
    </row>
    <row r="42" customFormat="false" ht="15" hidden="false" customHeight="false" outlineLevel="0" collapsed="false">
      <c r="C42" s="97" t="n">
        <v>8000</v>
      </c>
      <c r="D42" s="106" t="n">
        <f aca="false">'Use Phase'!AE153</f>
        <v>0.129970719590083</v>
      </c>
      <c r="E42" s="106" t="n">
        <f aca="false">'Use Phase'!AF153</f>
        <v>0.179657464713792</v>
      </c>
      <c r="F42" s="106" t="n">
        <f aca="false">'Use Phase'!AG153</f>
        <v>0.0942211882970682</v>
      </c>
      <c r="G42" s="106" t="n">
        <f aca="false">'Use Phase'!AH153</f>
        <v>0.0914530525458819</v>
      </c>
      <c r="H42" s="106" t="n">
        <f aca="false">'Use Phase'!AI153</f>
        <v>0.10518366889364</v>
      </c>
      <c r="I42" s="106" t="n">
        <f aca="false">'Use Phase'!AJ153</f>
        <v>0.082059245070224</v>
      </c>
      <c r="J42" s="106" t="n">
        <f aca="false">'Use Phase'!AK153</f>
        <v>0.0897161593530441</v>
      </c>
      <c r="K42" s="107"/>
      <c r="L42" s="106" t="n">
        <f aca="false">'Use Phase'!AE197*1</f>
        <v>0.0160695846047012</v>
      </c>
      <c r="M42" s="106" t="n">
        <f aca="false">'Use Phase'!AF197*1</f>
        <v>0.0434069708264515</v>
      </c>
      <c r="N42" s="106" t="n">
        <f aca="false">'Use Phase'!AG197*1</f>
        <v>0.0112978598860136</v>
      </c>
      <c r="O42" s="106" t="n">
        <f aca="false">'Use Phase'!AH197*1</f>
        <v>0.0112673156886437</v>
      </c>
      <c r="P42" s="106" t="n">
        <f aca="false">'Use Phase'!AI197*1</f>
        <v>0.0112263523714172</v>
      </c>
      <c r="Q42" s="106" t="n">
        <f aca="false">'Use Phase'!AJ197*1</f>
        <v>0.0123101843768804</v>
      </c>
      <c r="R42" s="106" t="n">
        <f aca="false">'Use Phase'!AK197*1</f>
        <v>0.0126851035600027</v>
      </c>
      <c r="S42" s="108"/>
      <c r="U42" s="109" t="n">
        <f aca="false">C42</f>
        <v>8000</v>
      </c>
      <c r="V42" s="133" t="n">
        <f aca="false">D42</f>
        <v>0.129970719590083</v>
      </c>
      <c r="W42" s="133" t="n">
        <f aca="false">E42</f>
        <v>0.179657464713792</v>
      </c>
      <c r="X42" s="133" t="n">
        <f aca="false">F42</f>
        <v>0.0942211882970682</v>
      </c>
      <c r="Y42" s="133" t="n">
        <f aca="false">G42</f>
        <v>0.0914530525458819</v>
      </c>
      <c r="Z42" s="133" t="n">
        <f aca="false">H42</f>
        <v>0.10518366889364</v>
      </c>
      <c r="AA42" s="133" t="n">
        <f aca="false">I42</f>
        <v>0.082059245070224</v>
      </c>
      <c r="AB42" s="133" t="n">
        <f aca="false">J42</f>
        <v>0.0897161593530441</v>
      </c>
      <c r="AC42" s="109"/>
      <c r="AD42" s="133" t="n">
        <f aca="false">L42</f>
        <v>0.0160695846047012</v>
      </c>
      <c r="AE42" s="133" t="n">
        <f aca="false">M42</f>
        <v>0.0434069708264515</v>
      </c>
      <c r="AF42" s="133" t="n">
        <f aca="false">N42</f>
        <v>0.0112978598860136</v>
      </c>
      <c r="AG42" s="133" t="n">
        <f aca="false">O42</f>
        <v>0.0112673156886437</v>
      </c>
      <c r="AH42" s="133" t="n">
        <f aca="false">P42</f>
        <v>0.0112263523714172</v>
      </c>
      <c r="AI42" s="133" t="n">
        <f aca="false">Q42</f>
        <v>0.0123101843768804</v>
      </c>
      <c r="AJ42" s="133" t="n">
        <f aca="false">R42</f>
        <v>0.0126851035600027</v>
      </c>
      <c r="AK42" s="105"/>
      <c r="AL42" s="13" t="n">
        <f aca="false">U42</f>
        <v>8000</v>
      </c>
      <c r="AM42" s="87" t="n">
        <f aca="false">V42</f>
        <v>0.129970719590083</v>
      </c>
      <c r="AN42" s="87" t="n">
        <f aca="false">W42</f>
        <v>0.179657464713792</v>
      </c>
      <c r="AO42" s="87" t="n">
        <f aca="false">X42</f>
        <v>0.0942211882970682</v>
      </c>
      <c r="AP42" s="87" t="n">
        <f aca="false">Y42</f>
        <v>0.0914530525458819</v>
      </c>
      <c r="AQ42" s="87" t="n">
        <f aca="false">Z42</f>
        <v>0.10518366889364</v>
      </c>
      <c r="AR42" s="87" t="n">
        <f aca="false">AA42</f>
        <v>0.082059245070224</v>
      </c>
      <c r="AS42" s="87" t="n">
        <f aca="false">AB42</f>
        <v>0.0897161593530441</v>
      </c>
      <c r="AT42" s="87" t="n">
        <f aca="false">AT41</f>
        <v>0.108866817905333</v>
      </c>
      <c r="AU42" s="87" t="n">
        <f aca="false">AD42</f>
        <v>0.0160695846047012</v>
      </c>
      <c r="AV42" s="87" t="n">
        <f aca="false">AE42</f>
        <v>0.0434069708264515</v>
      </c>
      <c r="AW42" s="87" t="n">
        <f aca="false">AF42</f>
        <v>0.0112978598860136</v>
      </c>
      <c r="AX42" s="87" t="n">
        <f aca="false">AG42</f>
        <v>0.0112673156886437</v>
      </c>
      <c r="AY42" s="87" t="n">
        <f aca="false">AH42</f>
        <v>0.0112263523714172</v>
      </c>
      <c r="AZ42" s="87" t="n">
        <f aca="false">AI42</f>
        <v>0.0123101843768804</v>
      </c>
      <c r="BA42" s="87" t="n">
        <f aca="false">AJ42</f>
        <v>0.0126851035600027</v>
      </c>
      <c r="BB42" s="87" t="n">
        <f aca="false">BB41</f>
        <v>0.0157086764878067</v>
      </c>
    </row>
    <row r="43" customFormat="false" ht="15" hidden="false" customHeight="false" outlineLevel="0" collapsed="false">
      <c r="C43" s="97" t="n">
        <v>8500</v>
      </c>
      <c r="D43" s="106" t="n">
        <f aca="false">'Use Phase'!AE154</f>
        <v>0.129970719590083</v>
      </c>
      <c r="E43" s="106" t="n">
        <f aca="false">'Use Phase'!AF154</f>
        <v>0.179657464713792</v>
      </c>
      <c r="F43" s="106" t="n">
        <f aca="false">'Use Phase'!AG154</f>
        <v>0.0942211882970682</v>
      </c>
      <c r="G43" s="106" t="n">
        <f aca="false">'Use Phase'!AH154</f>
        <v>0.0914530525458819</v>
      </c>
      <c r="H43" s="106" t="n">
        <f aca="false">'Use Phase'!AI154</f>
        <v>0.10518366889364</v>
      </c>
      <c r="I43" s="106" t="n">
        <f aca="false">'Use Phase'!AJ154</f>
        <v>0.082059245070224</v>
      </c>
      <c r="J43" s="106" t="n">
        <f aca="false">'Use Phase'!AK154</f>
        <v>0.0897161593530441</v>
      </c>
      <c r="K43" s="107"/>
      <c r="L43" s="106" t="n">
        <f aca="false">'Use Phase'!AE198*1</f>
        <v>0.0160695846047012</v>
      </c>
      <c r="M43" s="106" t="n">
        <f aca="false">'Use Phase'!AF198*1</f>
        <v>0.0434069708264515</v>
      </c>
      <c r="N43" s="106" t="n">
        <f aca="false">'Use Phase'!AG198*1</f>
        <v>0.0112978598860136</v>
      </c>
      <c r="O43" s="106" t="n">
        <f aca="false">'Use Phase'!AH198*1</f>
        <v>0.0112673156886437</v>
      </c>
      <c r="P43" s="106" t="n">
        <f aca="false">'Use Phase'!AI198*1</f>
        <v>0.0112263523714172</v>
      </c>
      <c r="Q43" s="106" t="n">
        <f aca="false">'Use Phase'!AJ198*1</f>
        <v>0.0123101843768804</v>
      </c>
      <c r="R43" s="106" t="n">
        <f aca="false">'Use Phase'!AK198*1</f>
        <v>0.0126851035600027</v>
      </c>
      <c r="S43" s="108"/>
      <c r="U43" s="109" t="n">
        <f aca="false">C43</f>
        <v>8500</v>
      </c>
      <c r="V43" s="133" t="n">
        <f aca="false">D43</f>
        <v>0.129970719590083</v>
      </c>
      <c r="W43" s="133" t="n">
        <f aca="false">E43</f>
        <v>0.179657464713792</v>
      </c>
      <c r="X43" s="133" t="n">
        <f aca="false">F43</f>
        <v>0.0942211882970682</v>
      </c>
      <c r="Y43" s="133" t="n">
        <f aca="false">G43</f>
        <v>0.0914530525458819</v>
      </c>
      <c r="Z43" s="133" t="n">
        <f aca="false">H43</f>
        <v>0.10518366889364</v>
      </c>
      <c r="AA43" s="133" t="n">
        <f aca="false">I43</f>
        <v>0.082059245070224</v>
      </c>
      <c r="AB43" s="133" t="n">
        <f aca="false">J43</f>
        <v>0.0897161593530441</v>
      </c>
      <c r="AC43" s="109"/>
      <c r="AD43" s="133" t="n">
        <f aca="false">L43</f>
        <v>0.0160695846047012</v>
      </c>
      <c r="AE43" s="133" t="n">
        <f aca="false">M43</f>
        <v>0.0434069708264515</v>
      </c>
      <c r="AF43" s="133" t="n">
        <f aca="false">N43</f>
        <v>0.0112978598860136</v>
      </c>
      <c r="AG43" s="133" t="n">
        <f aca="false">O43</f>
        <v>0.0112673156886437</v>
      </c>
      <c r="AH43" s="133" t="n">
        <f aca="false">P43</f>
        <v>0.0112263523714172</v>
      </c>
      <c r="AI43" s="133" t="n">
        <f aca="false">Q43</f>
        <v>0.0123101843768804</v>
      </c>
      <c r="AJ43" s="133" t="n">
        <f aca="false">R43</f>
        <v>0.0126851035600027</v>
      </c>
      <c r="AK43" s="105"/>
      <c r="AL43" s="13" t="n">
        <f aca="false">U43</f>
        <v>8500</v>
      </c>
      <c r="AM43" s="87" t="n">
        <f aca="false">V43</f>
        <v>0.129970719590083</v>
      </c>
      <c r="AN43" s="87" t="n">
        <f aca="false">W43</f>
        <v>0.179657464713792</v>
      </c>
      <c r="AO43" s="87" t="n">
        <f aca="false">X43</f>
        <v>0.0942211882970682</v>
      </c>
      <c r="AP43" s="87" t="n">
        <f aca="false">Y43</f>
        <v>0.0914530525458819</v>
      </c>
      <c r="AQ43" s="87" t="n">
        <f aca="false">Z43</f>
        <v>0.10518366889364</v>
      </c>
      <c r="AR43" s="87" t="n">
        <f aca="false">AA43</f>
        <v>0.082059245070224</v>
      </c>
      <c r="AS43" s="87" t="n">
        <f aca="false">AB43</f>
        <v>0.0897161593530441</v>
      </c>
      <c r="AT43" s="87" t="n">
        <f aca="false">AT42</f>
        <v>0.108866817905333</v>
      </c>
      <c r="AU43" s="87" t="n">
        <f aca="false">AD43</f>
        <v>0.0160695846047012</v>
      </c>
      <c r="AV43" s="87" t="n">
        <f aca="false">AE43</f>
        <v>0.0434069708264515</v>
      </c>
      <c r="AW43" s="87" t="n">
        <f aca="false">AF43</f>
        <v>0.0112978598860136</v>
      </c>
      <c r="AX43" s="87" t="n">
        <f aca="false">AG43</f>
        <v>0.0112673156886437</v>
      </c>
      <c r="AY43" s="87" t="n">
        <f aca="false">AH43</f>
        <v>0.0112263523714172</v>
      </c>
      <c r="AZ43" s="87" t="n">
        <f aca="false">AI43</f>
        <v>0.0123101843768804</v>
      </c>
      <c r="BA43" s="87" t="n">
        <f aca="false">AJ43</f>
        <v>0.0126851035600027</v>
      </c>
      <c r="BB43" s="87" t="n">
        <f aca="false">BB42</f>
        <v>0.0157086764878067</v>
      </c>
    </row>
    <row r="44" customFormat="false" ht="15" hidden="false" customHeight="false" outlineLevel="0" collapsed="false">
      <c r="C44" s="97" t="n">
        <v>9000</v>
      </c>
      <c r="D44" s="106" t="n">
        <f aca="false">'Use Phase'!AE155</f>
        <v>0.129970719590083</v>
      </c>
      <c r="E44" s="106" t="n">
        <f aca="false">'Use Phase'!AF155</f>
        <v>0.179657464713792</v>
      </c>
      <c r="F44" s="106" t="n">
        <f aca="false">'Use Phase'!AG155</f>
        <v>0.0942211882970682</v>
      </c>
      <c r="G44" s="106" t="n">
        <f aca="false">'Use Phase'!AH155</f>
        <v>0.0914530525458819</v>
      </c>
      <c r="H44" s="106" t="n">
        <f aca="false">'Use Phase'!AI155</f>
        <v>0.10518366889364</v>
      </c>
      <c r="I44" s="106" t="n">
        <f aca="false">'Use Phase'!AJ155</f>
        <v>0.082059245070224</v>
      </c>
      <c r="J44" s="106" t="n">
        <f aca="false">'Use Phase'!AK155</f>
        <v>0.0897161593530441</v>
      </c>
      <c r="K44" s="107"/>
      <c r="L44" s="106" t="n">
        <f aca="false">'Use Phase'!AE199*1</f>
        <v>0.0160695846047012</v>
      </c>
      <c r="M44" s="106" t="n">
        <f aca="false">'Use Phase'!AF199*1</f>
        <v>0.0434069708264515</v>
      </c>
      <c r="N44" s="106" t="n">
        <f aca="false">'Use Phase'!AG199*1</f>
        <v>0.0112978598860136</v>
      </c>
      <c r="O44" s="106" t="n">
        <f aca="false">'Use Phase'!AH199*1</f>
        <v>0.0112673156886437</v>
      </c>
      <c r="P44" s="106" t="n">
        <f aca="false">'Use Phase'!AI199*1</f>
        <v>0.0112263523714172</v>
      </c>
      <c r="Q44" s="106" t="n">
        <f aca="false">'Use Phase'!AJ199*1</f>
        <v>0.0123101843768804</v>
      </c>
      <c r="R44" s="106" t="n">
        <f aca="false">'Use Phase'!AK199*1</f>
        <v>0.0126851035600027</v>
      </c>
      <c r="S44" s="108"/>
      <c r="U44" s="109" t="n">
        <f aca="false">C44</f>
        <v>9000</v>
      </c>
      <c r="V44" s="133" t="n">
        <f aca="false">D44</f>
        <v>0.129970719590083</v>
      </c>
      <c r="W44" s="133" t="n">
        <f aca="false">E44</f>
        <v>0.179657464713792</v>
      </c>
      <c r="X44" s="133" t="n">
        <f aca="false">F44</f>
        <v>0.0942211882970682</v>
      </c>
      <c r="Y44" s="133" t="n">
        <f aca="false">G44</f>
        <v>0.0914530525458819</v>
      </c>
      <c r="Z44" s="133" t="n">
        <f aca="false">H44</f>
        <v>0.10518366889364</v>
      </c>
      <c r="AA44" s="133" t="n">
        <f aca="false">I44</f>
        <v>0.082059245070224</v>
      </c>
      <c r="AB44" s="133" t="n">
        <f aca="false">J44</f>
        <v>0.0897161593530441</v>
      </c>
      <c r="AC44" s="109"/>
      <c r="AD44" s="133" t="n">
        <f aca="false">L44</f>
        <v>0.0160695846047012</v>
      </c>
      <c r="AE44" s="133" t="n">
        <f aca="false">M44</f>
        <v>0.0434069708264515</v>
      </c>
      <c r="AF44" s="133" t="n">
        <f aca="false">N44</f>
        <v>0.0112978598860136</v>
      </c>
      <c r="AG44" s="133" t="n">
        <f aca="false">O44</f>
        <v>0.0112673156886437</v>
      </c>
      <c r="AH44" s="133" t="n">
        <f aca="false">P44</f>
        <v>0.0112263523714172</v>
      </c>
      <c r="AI44" s="133" t="n">
        <f aca="false">Q44</f>
        <v>0.0123101843768804</v>
      </c>
      <c r="AJ44" s="133" t="n">
        <f aca="false">R44</f>
        <v>0.0126851035600027</v>
      </c>
      <c r="AK44" s="105"/>
      <c r="AL44" s="13" t="n">
        <f aca="false">U44</f>
        <v>9000</v>
      </c>
      <c r="AM44" s="87" t="n">
        <f aca="false">V44</f>
        <v>0.129970719590083</v>
      </c>
      <c r="AN44" s="87" t="n">
        <f aca="false">W44</f>
        <v>0.179657464713792</v>
      </c>
      <c r="AO44" s="87" t="n">
        <f aca="false">X44</f>
        <v>0.0942211882970682</v>
      </c>
      <c r="AP44" s="87" t="n">
        <f aca="false">Y44</f>
        <v>0.0914530525458819</v>
      </c>
      <c r="AQ44" s="87" t="n">
        <f aca="false">Z44</f>
        <v>0.10518366889364</v>
      </c>
      <c r="AR44" s="87" t="n">
        <f aca="false">AA44</f>
        <v>0.082059245070224</v>
      </c>
      <c r="AS44" s="87" t="n">
        <f aca="false">AB44</f>
        <v>0.0897161593530441</v>
      </c>
      <c r="AT44" s="87" t="n">
        <f aca="false">AT43</f>
        <v>0.108866817905333</v>
      </c>
      <c r="AU44" s="87" t="n">
        <f aca="false">AD44</f>
        <v>0.0160695846047012</v>
      </c>
      <c r="AV44" s="87" t="n">
        <f aca="false">AE44</f>
        <v>0.0434069708264515</v>
      </c>
      <c r="AW44" s="87" t="n">
        <f aca="false">AF44</f>
        <v>0.0112978598860136</v>
      </c>
      <c r="AX44" s="87" t="n">
        <f aca="false">AG44</f>
        <v>0.0112673156886437</v>
      </c>
      <c r="AY44" s="87" t="n">
        <f aca="false">AH44</f>
        <v>0.0112263523714172</v>
      </c>
      <c r="AZ44" s="87" t="n">
        <f aca="false">AI44</f>
        <v>0.0123101843768804</v>
      </c>
      <c r="BA44" s="87" t="n">
        <f aca="false">AJ44</f>
        <v>0.0126851035600027</v>
      </c>
      <c r="BB44" s="87" t="n">
        <f aca="false">BB43</f>
        <v>0.0157086764878067</v>
      </c>
    </row>
    <row r="45" customFormat="false" ht="15" hidden="false" customHeight="false" outlineLevel="0" collapsed="false">
      <c r="C45" s="97" t="n">
        <v>9500</v>
      </c>
      <c r="D45" s="106" t="n">
        <f aca="false">'Use Phase'!AE156</f>
        <v>0.129970719590083</v>
      </c>
      <c r="E45" s="106" t="n">
        <f aca="false">'Use Phase'!AF156</f>
        <v>0.179657464713792</v>
      </c>
      <c r="F45" s="106" t="n">
        <f aca="false">'Use Phase'!AG156</f>
        <v>0.0942211882970682</v>
      </c>
      <c r="G45" s="106" t="n">
        <f aca="false">'Use Phase'!AH156</f>
        <v>0.0914530525458819</v>
      </c>
      <c r="H45" s="106" t="n">
        <f aca="false">'Use Phase'!AI156</f>
        <v>0.10518366889364</v>
      </c>
      <c r="I45" s="106" t="n">
        <f aca="false">'Use Phase'!AJ156</f>
        <v>0.082059245070224</v>
      </c>
      <c r="J45" s="106" t="n">
        <f aca="false">'Use Phase'!AK156</f>
        <v>0.0897161593530441</v>
      </c>
      <c r="K45" s="107"/>
      <c r="L45" s="106" t="n">
        <f aca="false">'Use Phase'!AE200*1</f>
        <v>0.0160695846047012</v>
      </c>
      <c r="M45" s="106" t="n">
        <f aca="false">'Use Phase'!AF200*1</f>
        <v>0.0434069708264515</v>
      </c>
      <c r="N45" s="106" t="n">
        <f aca="false">'Use Phase'!AG200*1</f>
        <v>0.0112978598860136</v>
      </c>
      <c r="O45" s="106" t="n">
        <f aca="false">'Use Phase'!AH200*1</f>
        <v>0.0112673156886437</v>
      </c>
      <c r="P45" s="106" t="n">
        <f aca="false">'Use Phase'!AI200*1</f>
        <v>0.0112263523714172</v>
      </c>
      <c r="Q45" s="106" t="n">
        <f aca="false">'Use Phase'!AJ200*1</f>
        <v>0.0123101843768804</v>
      </c>
      <c r="R45" s="106" t="n">
        <f aca="false">'Use Phase'!AK200*1</f>
        <v>0.0126851035600027</v>
      </c>
      <c r="S45" s="108"/>
      <c r="U45" s="109" t="n">
        <f aca="false">C45</f>
        <v>9500</v>
      </c>
      <c r="V45" s="133" t="n">
        <f aca="false">D45</f>
        <v>0.129970719590083</v>
      </c>
      <c r="W45" s="133" t="n">
        <f aca="false">E45</f>
        <v>0.179657464713792</v>
      </c>
      <c r="X45" s="133" t="n">
        <f aca="false">F45</f>
        <v>0.0942211882970682</v>
      </c>
      <c r="Y45" s="133" t="n">
        <f aca="false">G45</f>
        <v>0.0914530525458819</v>
      </c>
      <c r="Z45" s="133" t="n">
        <f aca="false">H45</f>
        <v>0.10518366889364</v>
      </c>
      <c r="AA45" s="133" t="n">
        <f aca="false">I45</f>
        <v>0.082059245070224</v>
      </c>
      <c r="AB45" s="133" t="n">
        <f aca="false">J45</f>
        <v>0.0897161593530441</v>
      </c>
      <c r="AC45" s="109"/>
      <c r="AD45" s="133" t="n">
        <f aca="false">L45</f>
        <v>0.0160695846047012</v>
      </c>
      <c r="AE45" s="133" t="n">
        <f aca="false">M45</f>
        <v>0.0434069708264515</v>
      </c>
      <c r="AF45" s="133" t="n">
        <f aca="false">N45</f>
        <v>0.0112978598860136</v>
      </c>
      <c r="AG45" s="133" t="n">
        <f aca="false">O45</f>
        <v>0.0112673156886437</v>
      </c>
      <c r="AH45" s="133" t="n">
        <f aca="false">P45</f>
        <v>0.0112263523714172</v>
      </c>
      <c r="AI45" s="133" t="n">
        <f aca="false">Q45</f>
        <v>0.0123101843768804</v>
      </c>
      <c r="AJ45" s="133" t="n">
        <f aca="false">R45</f>
        <v>0.0126851035600027</v>
      </c>
      <c r="AK45" s="105"/>
      <c r="AL45" s="13" t="n">
        <f aca="false">U45</f>
        <v>9500</v>
      </c>
      <c r="AM45" s="87" t="n">
        <f aca="false">V45</f>
        <v>0.129970719590083</v>
      </c>
      <c r="AN45" s="87" t="n">
        <f aca="false">W45</f>
        <v>0.179657464713792</v>
      </c>
      <c r="AO45" s="87" t="n">
        <f aca="false">X45</f>
        <v>0.0942211882970682</v>
      </c>
      <c r="AP45" s="87" t="n">
        <f aca="false">Y45</f>
        <v>0.0914530525458819</v>
      </c>
      <c r="AQ45" s="87" t="n">
        <f aca="false">Z45</f>
        <v>0.10518366889364</v>
      </c>
      <c r="AR45" s="87" t="n">
        <f aca="false">AA45</f>
        <v>0.082059245070224</v>
      </c>
      <c r="AS45" s="87" t="n">
        <f aca="false">AB45</f>
        <v>0.0897161593530441</v>
      </c>
      <c r="AT45" s="87" t="n">
        <f aca="false">AT44</f>
        <v>0.108866817905333</v>
      </c>
      <c r="AU45" s="87" t="n">
        <f aca="false">AD45</f>
        <v>0.0160695846047012</v>
      </c>
      <c r="AV45" s="87" t="n">
        <f aca="false">AE45</f>
        <v>0.0434069708264515</v>
      </c>
      <c r="AW45" s="87" t="n">
        <f aca="false">AF45</f>
        <v>0.0112978598860136</v>
      </c>
      <c r="AX45" s="87" t="n">
        <f aca="false">AG45</f>
        <v>0.0112673156886437</v>
      </c>
      <c r="AY45" s="87" t="n">
        <f aca="false">AH45</f>
        <v>0.0112263523714172</v>
      </c>
      <c r="AZ45" s="87" t="n">
        <f aca="false">AI45</f>
        <v>0.0123101843768804</v>
      </c>
      <c r="BA45" s="87" t="n">
        <f aca="false">AJ45</f>
        <v>0.0126851035600027</v>
      </c>
      <c r="BB45" s="87" t="n">
        <f aca="false">BB44</f>
        <v>0.0157086764878067</v>
      </c>
    </row>
    <row r="46" customFormat="false" ht="15" hidden="false" customHeight="false" outlineLevel="0" collapsed="false">
      <c r="C46" s="97" t="n">
        <v>10000</v>
      </c>
      <c r="D46" s="106" t="n">
        <f aca="false">'Use Phase'!AE157</f>
        <v>0.129970719590083</v>
      </c>
      <c r="E46" s="106" t="n">
        <f aca="false">'Use Phase'!AF157</f>
        <v>0.179657464713792</v>
      </c>
      <c r="F46" s="106" t="n">
        <f aca="false">'Use Phase'!AG157</f>
        <v>0.0942211882970682</v>
      </c>
      <c r="G46" s="106" t="n">
        <f aca="false">'Use Phase'!AH157</f>
        <v>0.0914530525458819</v>
      </c>
      <c r="H46" s="106" t="n">
        <f aca="false">'Use Phase'!AI157</f>
        <v>0.10518366889364</v>
      </c>
      <c r="I46" s="106" t="n">
        <f aca="false">'Use Phase'!AJ157</f>
        <v>0.082059245070224</v>
      </c>
      <c r="J46" s="106" t="n">
        <f aca="false">'Use Phase'!AK157</f>
        <v>0.0897161593530441</v>
      </c>
      <c r="K46" s="107"/>
      <c r="L46" s="106" t="n">
        <f aca="false">'Use Phase'!AE201*1</f>
        <v>0.0160695846047012</v>
      </c>
      <c r="M46" s="106" t="n">
        <f aca="false">'Use Phase'!AF201*1</f>
        <v>0.0434069708264515</v>
      </c>
      <c r="N46" s="106" t="n">
        <f aca="false">'Use Phase'!AG201*1</f>
        <v>0.0112978598860136</v>
      </c>
      <c r="O46" s="106" t="n">
        <f aca="false">'Use Phase'!AH201*1</f>
        <v>0.0112673156886437</v>
      </c>
      <c r="P46" s="106" t="n">
        <f aca="false">'Use Phase'!AI201*1</f>
        <v>0.0112263523714172</v>
      </c>
      <c r="Q46" s="106" t="n">
        <f aca="false">'Use Phase'!AJ201*1</f>
        <v>0.0123101843768804</v>
      </c>
      <c r="R46" s="106" t="n">
        <f aca="false">'Use Phase'!AK201*1</f>
        <v>0.0126851035600027</v>
      </c>
      <c r="S46" s="108"/>
      <c r="U46" s="109" t="n">
        <f aca="false">C46</f>
        <v>10000</v>
      </c>
      <c r="V46" s="133" t="n">
        <f aca="false">D46</f>
        <v>0.129970719590083</v>
      </c>
      <c r="W46" s="133" t="n">
        <f aca="false">E46</f>
        <v>0.179657464713792</v>
      </c>
      <c r="X46" s="133" t="n">
        <f aca="false">F46</f>
        <v>0.0942211882970682</v>
      </c>
      <c r="Y46" s="133" t="n">
        <f aca="false">G46</f>
        <v>0.0914530525458819</v>
      </c>
      <c r="Z46" s="133" t="n">
        <f aca="false">H46</f>
        <v>0.10518366889364</v>
      </c>
      <c r="AA46" s="133" t="n">
        <f aca="false">I46</f>
        <v>0.082059245070224</v>
      </c>
      <c r="AB46" s="133" t="n">
        <f aca="false">J46</f>
        <v>0.0897161593530441</v>
      </c>
      <c r="AC46" s="109"/>
      <c r="AD46" s="133" t="n">
        <f aca="false">L46</f>
        <v>0.0160695846047012</v>
      </c>
      <c r="AE46" s="133" t="n">
        <f aca="false">M46</f>
        <v>0.0434069708264515</v>
      </c>
      <c r="AF46" s="133" t="n">
        <f aca="false">N46</f>
        <v>0.0112978598860136</v>
      </c>
      <c r="AG46" s="133" t="n">
        <f aca="false">O46</f>
        <v>0.0112673156886437</v>
      </c>
      <c r="AH46" s="133" t="n">
        <f aca="false">P46</f>
        <v>0.0112263523714172</v>
      </c>
      <c r="AI46" s="133" t="n">
        <f aca="false">Q46</f>
        <v>0.0123101843768804</v>
      </c>
      <c r="AJ46" s="133" t="n">
        <f aca="false">R46</f>
        <v>0.0126851035600027</v>
      </c>
      <c r="AK46" s="105"/>
      <c r="AL46" s="13" t="n">
        <f aca="false">U46</f>
        <v>10000</v>
      </c>
      <c r="AM46" s="87" t="n">
        <f aca="false">V46</f>
        <v>0.129970719590083</v>
      </c>
      <c r="AN46" s="87" t="n">
        <f aca="false">W46</f>
        <v>0.179657464713792</v>
      </c>
      <c r="AO46" s="87" t="n">
        <f aca="false">X46</f>
        <v>0.0942211882970682</v>
      </c>
      <c r="AP46" s="87" t="n">
        <f aca="false">Y46</f>
        <v>0.0914530525458819</v>
      </c>
      <c r="AQ46" s="87" t="n">
        <f aca="false">Z46</f>
        <v>0.10518366889364</v>
      </c>
      <c r="AR46" s="87" t="n">
        <f aca="false">AA46</f>
        <v>0.082059245070224</v>
      </c>
      <c r="AS46" s="87" t="n">
        <f aca="false">AB46</f>
        <v>0.0897161593530441</v>
      </c>
      <c r="AT46" s="87" t="n">
        <f aca="false">AT45</f>
        <v>0.108866817905333</v>
      </c>
      <c r="AU46" s="87" t="n">
        <f aca="false">AD46</f>
        <v>0.0160695846047012</v>
      </c>
      <c r="AV46" s="87" t="n">
        <f aca="false">AE46</f>
        <v>0.0434069708264515</v>
      </c>
      <c r="AW46" s="87" t="n">
        <f aca="false">AF46</f>
        <v>0.0112978598860136</v>
      </c>
      <c r="AX46" s="87" t="n">
        <f aca="false">AG46</f>
        <v>0.0112673156886437</v>
      </c>
      <c r="AY46" s="87" t="n">
        <f aca="false">AH46</f>
        <v>0.0112263523714172</v>
      </c>
      <c r="AZ46" s="87" t="n">
        <f aca="false">AI46</f>
        <v>0.0123101843768804</v>
      </c>
      <c r="BA46" s="87" t="n">
        <f aca="false">AJ46</f>
        <v>0.0126851035600027</v>
      </c>
      <c r="BB46" s="87" t="n">
        <f aca="false">BB45</f>
        <v>0.0157086764878067</v>
      </c>
    </row>
    <row r="47" customFormat="false" ht="15" hidden="false" customHeight="false" outlineLevel="0" collapsed="false"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</row>
    <row r="48" customFormat="false" ht="35.45" hidden="false" customHeight="true" outlineLevel="0" collapsed="false">
      <c r="T48" s="105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5"/>
    </row>
    <row r="49" customFormat="false" ht="47.45" hidden="false" customHeight="true" outlineLevel="0" collapsed="false">
      <c r="C49" s="94" t="s">
        <v>375</v>
      </c>
      <c r="D49" s="95" t="str">
        <f aca="false">D6</f>
        <v>NaNMC</v>
      </c>
      <c r="E49" s="95" t="str">
        <f aca="false">E6</f>
        <v>NaMVP</v>
      </c>
      <c r="F49" s="95" t="str">
        <f aca="false">F6</f>
        <v>NaMMO</v>
      </c>
      <c r="G49" s="95" t="str">
        <f aca="false">G6</f>
        <v>NaNMMT</v>
      </c>
      <c r="H49" s="95" t="str">
        <f aca="false">H6</f>
        <v>NaPBA</v>
      </c>
      <c r="I49" s="96" t="str">
        <f aca="false">I6</f>
        <v>LiNMC</v>
      </c>
      <c r="J49" s="95" t="str">
        <f aca="false">J6</f>
        <v>LiFP</v>
      </c>
      <c r="K49" s="97" t="n">
        <f aca="false">K6</f>
        <v>0</v>
      </c>
      <c r="L49" s="98" t="str">
        <f aca="false">L6</f>
        <v>NaNMC</v>
      </c>
      <c r="M49" s="95" t="str">
        <f aca="false">M6</f>
        <v>NaMVP</v>
      </c>
      <c r="N49" s="95" t="str">
        <f aca="false">N6</f>
        <v>NaMMO</v>
      </c>
      <c r="O49" s="95" t="str">
        <f aca="false">O6</f>
        <v>NaNMMT</v>
      </c>
      <c r="P49" s="95" t="str">
        <f aca="false">P6</f>
        <v>NaPBA</v>
      </c>
      <c r="Q49" s="96" t="str">
        <f aca="false">Q6</f>
        <v>LiNMC</v>
      </c>
      <c r="R49" s="95" t="str">
        <f aca="false">R6</f>
        <v>LiFP</v>
      </c>
      <c r="S49" s="143"/>
      <c r="T49" s="144"/>
      <c r="U49" s="100" t="str">
        <f aca="false">C49</f>
        <v>Effi-ciency</v>
      </c>
      <c r="V49" s="145" t="str">
        <f aca="false">D49</f>
        <v>NaNMC</v>
      </c>
      <c r="W49" s="145" t="str">
        <f aca="false">E49</f>
        <v>NaMVP</v>
      </c>
      <c r="X49" s="145" t="str">
        <f aca="false">F49</f>
        <v>NaMMO</v>
      </c>
      <c r="Y49" s="145" t="str">
        <f aca="false">G49</f>
        <v>NaNMMT</v>
      </c>
      <c r="Z49" s="145" t="str">
        <f aca="false">H49</f>
        <v>NaPBA</v>
      </c>
      <c r="AA49" s="146" t="str">
        <f aca="false">I49</f>
        <v>LiNMC</v>
      </c>
      <c r="AB49" s="145" t="str">
        <f aca="false">J49</f>
        <v>LiFP</v>
      </c>
      <c r="AC49" s="147"/>
      <c r="AD49" s="102" t="str">
        <f aca="false">L49</f>
        <v>NaNMC</v>
      </c>
      <c r="AE49" s="145" t="str">
        <f aca="false">M49</f>
        <v>NaMVP</v>
      </c>
      <c r="AF49" s="145" t="str">
        <f aca="false">N49</f>
        <v>NaMMO</v>
      </c>
      <c r="AG49" s="145" t="str">
        <f aca="false">O49</f>
        <v>NaNMMT</v>
      </c>
      <c r="AH49" s="145" t="str">
        <f aca="false">P49</f>
        <v>NaPBA</v>
      </c>
      <c r="AI49" s="146" t="str">
        <f aca="false">Q49</f>
        <v>LiNMC</v>
      </c>
      <c r="AJ49" s="145" t="str">
        <f aca="false">R49</f>
        <v>LiFP</v>
      </c>
      <c r="AK49" s="99"/>
    </row>
    <row r="50" customFormat="false" ht="15" hidden="false" customHeight="false" outlineLevel="0" collapsed="false">
      <c r="C50" s="0" t="s">
        <v>376</v>
      </c>
      <c r="D50" s="148" t="s">
        <v>369</v>
      </c>
      <c r="E50" s="148"/>
      <c r="F50" s="148"/>
      <c r="G50" s="148"/>
      <c r="H50" s="148"/>
      <c r="I50" s="148"/>
      <c r="J50" s="148"/>
      <c r="L50" s="148" t="s">
        <v>370</v>
      </c>
      <c r="M50" s="148"/>
      <c r="N50" s="148"/>
      <c r="O50" s="148"/>
      <c r="P50" s="148"/>
      <c r="Q50" s="148"/>
      <c r="R50" s="148"/>
      <c r="T50" s="105"/>
      <c r="U50" s="149" t="str">
        <f aca="false">C50</f>
        <v>Eff.</v>
      </c>
      <c r="V50" s="148" t="str">
        <f aca="false">D50</f>
        <v>GWP gCO2 eq /kWh</v>
      </c>
      <c r="W50" s="148" t="n">
        <f aca="false">E50</f>
        <v>0</v>
      </c>
      <c r="X50" s="148" t="n">
        <f aca="false">F50</f>
        <v>0</v>
      </c>
      <c r="Y50" s="148" t="n">
        <f aca="false">G50</f>
        <v>0</v>
      </c>
      <c r="Z50" s="148" t="n">
        <f aca="false">H50</f>
        <v>0</v>
      </c>
      <c r="AA50" s="148" t="n">
        <f aca="false">I50</f>
        <v>0</v>
      </c>
      <c r="AB50" s="148" t="n">
        <f aca="false">J50</f>
        <v>0</v>
      </c>
      <c r="AC50" s="109"/>
      <c r="AD50" s="148" t="str">
        <f aca="false">L50</f>
        <v>ADP mgSb eq./kWh</v>
      </c>
      <c r="AE50" s="148" t="n">
        <f aca="false">M50</f>
        <v>0</v>
      </c>
      <c r="AF50" s="148" t="n">
        <f aca="false">N50</f>
        <v>0</v>
      </c>
      <c r="AG50" s="148" t="n">
        <f aca="false">O50</f>
        <v>0</v>
      </c>
      <c r="AH50" s="148" t="n">
        <f aca="false">P50</f>
        <v>0</v>
      </c>
      <c r="AI50" s="148" t="n">
        <f aca="false">Q50</f>
        <v>0</v>
      </c>
      <c r="AJ50" s="148" t="n">
        <f aca="false">R50</f>
        <v>0</v>
      </c>
      <c r="AK50" s="105"/>
    </row>
    <row r="51" customFormat="false" ht="15" hidden="false" customHeight="false" outlineLevel="0" collapsed="false">
      <c r="C51" s="56" t="n">
        <f aca="false">'Use Phase'!AD227</f>
        <v>0.9</v>
      </c>
      <c r="D51" s="133" t="n">
        <f aca="false">'Use Phase'!AE237</f>
        <v>32.6612474711012</v>
      </c>
      <c r="E51" s="133" t="n">
        <f aca="false">'Use Phase'!AF237</f>
        <v>29.3265129431475</v>
      </c>
      <c r="F51" s="133" t="n">
        <f aca="false">'Use Phase'!AG237</f>
        <v>29.133901932915</v>
      </c>
      <c r="G51" s="133" t="n">
        <f aca="false">'Use Phase'!AH237</f>
        <v>25.6152295512655</v>
      </c>
      <c r="H51" s="133" t="n">
        <f aca="false">'Use Phase'!AI237</f>
        <v>27.6251596411422</v>
      </c>
      <c r="I51" s="133" t="n">
        <f aca="false">'Use Phase'!AJ237</f>
        <v>21.6517708067179</v>
      </c>
      <c r="J51" s="133" t="n">
        <f aca="false">'Use Phase'!AK237</f>
        <v>20.5151050232227</v>
      </c>
      <c r="L51" s="111" t="n">
        <f aca="false">'Use Phase'!AE257</f>
        <v>0.00481394966307864</v>
      </c>
      <c r="M51" s="111" t="n">
        <f aca="false">'Use Phase'!AF257</f>
        <v>0.00250881766762559</v>
      </c>
      <c r="N51" s="111" t="n">
        <f aca="false">'Use Phase'!AG257</f>
        <v>0.00219361055062373</v>
      </c>
      <c r="O51" s="111" t="n">
        <f aca="false">'Use Phase'!AH257</f>
        <v>0.00280315259002139</v>
      </c>
      <c r="P51" s="111" t="n">
        <f aca="false">'Use Phase'!AI257</f>
        <v>0.00209920257116374</v>
      </c>
      <c r="Q51" s="111" t="n">
        <f aca="false">'Use Phase'!AJ257</f>
        <v>0.00229462418204913</v>
      </c>
      <c r="R51" s="111" t="n">
        <f aca="false">'Use Phase'!AK257</f>
        <v>0.00294855691083514</v>
      </c>
      <c r="S51" s="7"/>
      <c r="T51" s="105"/>
      <c r="U51" s="150" t="n">
        <f aca="false">C51</f>
        <v>0.9</v>
      </c>
      <c r="V51" s="133" t="n">
        <f aca="false">D51</f>
        <v>32.6612474711012</v>
      </c>
      <c r="W51" s="133" t="n">
        <f aca="false">E51</f>
        <v>29.3265129431475</v>
      </c>
      <c r="X51" s="133" t="n">
        <f aca="false">F51</f>
        <v>29.133901932915</v>
      </c>
      <c r="Y51" s="133" t="n">
        <f aca="false">G51</f>
        <v>25.6152295512655</v>
      </c>
      <c r="Z51" s="133" t="n">
        <f aca="false">H51</f>
        <v>27.6251596411422</v>
      </c>
      <c r="AA51" s="133" t="n">
        <f aca="false">I51</f>
        <v>21.6517708067179</v>
      </c>
      <c r="AB51" s="133" t="n">
        <f aca="false">J51</f>
        <v>20.5151050232227</v>
      </c>
      <c r="AC51" s="109"/>
      <c r="AD51" s="111" t="n">
        <f aca="false">L51</f>
        <v>0.00481394966307864</v>
      </c>
      <c r="AE51" s="111" t="n">
        <f aca="false">M51</f>
        <v>0.00250881766762559</v>
      </c>
      <c r="AF51" s="111" t="n">
        <f aca="false">N51</f>
        <v>0.00219361055062373</v>
      </c>
      <c r="AG51" s="111" t="n">
        <f aca="false">O51</f>
        <v>0.00280315259002139</v>
      </c>
      <c r="AH51" s="111" t="n">
        <f aca="false">P51</f>
        <v>0.00209920257116374</v>
      </c>
      <c r="AI51" s="111" t="n">
        <f aca="false">Q51</f>
        <v>0.00229462418204913</v>
      </c>
      <c r="AJ51" s="111" t="n">
        <f aca="false">R51</f>
        <v>0.00294855691083514</v>
      </c>
      <c r="AK51" s="105"/>
    </row>
    <row r="52" customFormat="false" ht="15" hidden="false" customHeight="false" outlineLevel="0" collapsed="false">
      <c r="C52" s="56" t="n">
        <f aca="false">'Use Phase'!AD228</f>
        <v>0.91</v>
      </c>
      <c r="D52" s="133" t="n">
        <f aca="false">'Use Phase'!AE238</f>
        <v>31.2532117846056</v>
      </c>
      <c r="E52" s="133" t="n">
        <f aca="false">'Use Phase'!AF238</f>
        <v>27.955122691025</v>
      </c>
      <c r="F52" s="133" t="n">
        <f aca="false">'Use Phase'!AG238</f>
        <v>27.7646282853005</v>
      </c>
      <c r="G52" s="133" t="n">
        <f aca="false">'Use Phase'!AH238</f>
        <v>24.2846226331198</v>
      </c>
      <c r="H52" s="133" t="n">
        <f aca="false">'Use Phase'!AI238</f>
        <v>26.2724655791516</v>
      </c>
      <c r="I52" s="133" t="n">
        <f aca="false">'Use Phase'!AJ238</f>
        <v>20.3647183802704</v>
      </c>
      <c r="J52" s="113" t="n">
        <f aca="false">'Use Phase'!AK238</f>
        <v>19.2405434295609</v>
      </c>
      <c r="L52" s="111" t="n">
        <f aca="false">'Use Phase'!AE258</f>
        <v>0.00460197988656129</v>
      </c>
      <c r="M52" s="111" t="n">
        <f aca="false">'Use Phase'!AF258</f>
        <v>0.00232217901193739</v>
      </c>
      <c r="N52" s="111" t="n">
        <f aca="false">'Use Phase'!AG258</f>
        <v>0.00201043570940809</v>
      </c>
      <c r="O52" s="111" t="n">
        <f aca="false">'Use Phase'!AH258</f>
        <v>0.00261327948463654</v>
      </c>
      <c r="P52" s="111" t="n">
        <f aca="false">'Use Phase'!AI258</f>
        <v>0.00191706518027183</v>
      </c>
      <c r="Q52" s="111" t="n">
        <f aca="false">'Use Phase'!AJ258</f>
        <v>0.00211033930092771</v>
      </c>
      <c r="R52" s="111" t="n">
        <f aca="false">'Use Phase'!AK258</f>
        <v>0.00275708595577101</v>
      </c>
      <c r="S52" s="7"/>
      <c r="T52" s="105"/>
      <c r="U52" s="150" t="n">
        <f aca="false">C52</f>
        <v>0.91</v>
      </c>
      <c r="V52" s="133" t="n">
        <f aca="false">D52</f>
        <v>31.2532117846056</v>
      </c>
      <c r="W52" s="133" t="n">
        <f aca="false">E52</f>
        <v>27.955122691025</v>
      </c>
      <c r="X52" s="133" t="n">
        <f aca="false">F52</f>
        <v>27.7646282853005</v>
      </c>
      <c r="Y52" s="133" t="n">
        <f aca="false">G52</f>
        <v>24.2846226331198</v>
      </c>
      <c r="Z52" s="133" t="n">
        <f aca="false">H52</f>
        <v>26.2724655791516</v>
      </c>
      <c r="AA52" s="133" t="n">
        <f aca="false">I52</f>
        <v>20.3647183802704</v>
      </c>
      <c r="AB52" s="133" t="n">
        <f aca="false">J52</f>
        <v>19.2405434295609</v>
      </c>
      <c r="AC52" s="109"/>
      <c r="AD52" s="111" t="n">
        <f aca="false">L52</f>
        <v>0.00460197988656129</v>
      </c>
      <c r="AE52" s="111" t="n">
        <f aca="false">M52</f>
        <v>0.00232217901193739</v>
      </c>
      <c r="AF52" s="111" t="n">
        <f aca="false">N52</f>
        <v>0.00201043570940809</v>
      </c>
      <c r="AG52" s="111" t="n">
        <f aca="false">O52</f>
        <v>0.00261327948463654</v>
      </c>
      <c r="AH52" s="111" t="n">
        <f aca="false">P52</f>
        <v>0.00191706518027183</v>
      </c>
      <c r="AI52" s="111" t="n">
        <f aca="false">Q52</f>
        <v>0.00211033930092771</v>
      </c>
      <c r="AJ52" s="111" t="n">
        <f aca="false">R52</f>
        <v>0.00275708595577101</v>
      </c>
      <c r="AK52" s="105"/>
    </row>
    <row r="53" customFormat="false" ht="15" hidden="false" customHeight="false" outlineLevel="0" collapsed="false">
      <c r="C53" s="56" t="n">
        <f aca="false">'Use Phase'!AD229</f>
        <v>0.92</v>
      </c>
      <c r="D53" s="141" t="n">
        <f aca="false">'Use Phase'!AE239</f>
        <v>29.8757855695555</v>
      </c>
      <c r="E53" s="133" t="n">
        <f aca="false">'Use Phase'!AF239</f>
        <v>26.6135452704703</v>
      </c>
      <c r="F53" s="141" t="n">
        <f aca="false">'Use Phase'!AG239</f>
        <v>26.4251214561125</v>
      </c>
      <c r="G53" s="141" t="n">
        <f aca="false">'Use Phase'!AH239</f>
        <v>22.982941952325</v>
      </c>
      <c r="H53" s="133" t="n">
        <f aca="false">'Use Phase'!AI239</f>
        <v>24.949177909813</v>
      </c>
      <c r="I53" s="139" t="n">
        <f aca="false">'Use Phase'!AJ239</f>
        <v>19.1056453543979</v>
      </c>
      <c r="J53" s="133" t="n">
        <f aca="false">'Use Phase'!AK239</f>
        <v>17.9936896966309</v>
      </c>
      <c r="L53" s="130" t="n">
        <f aca="false">'Use Phase'!AE259</f>
        <v>0.00439461814866389</v>
      </c>
      <c r="M53" s="111" t="n">
        <f aca="false">'Use Phase'!AF259</f>
        <v>0.00213959771832938</v>
      </c>
      <c r="N53" s="130" t="n">
        <f aca="false">'Use Phase'!AG259</f>
        <v>0.001831242929958</v>
      </c>
      <c r="O53" s="130" t="n">
        <f aca="false">'Use Phase'!AH259</f>
        <v>0.00242753405545571</v>
      </c>
      <c r="P53" s="151" t="n">
        <f aca="false">'Use Phase'!AI259</f>
        <v>0.00173888729787757</v>
      </c>
      <c r="Q53" s="152" t="n">
        <f aca="false">'Use Phase'!AJ259</f>
        <v>0.00193006061287415</v>
      </c>
      <c r="R53" s="111" t="n">
        <f aca="false">'Use Phase'!AK259</f>
        <v>0.0025697774127735</v>
      </c>
      <c r="S53" s="7"/>
      <c r="T53" s="105"/>
      <c r="U53" s="150" t="n">
        <f aca="false">C53</f>
        <v>0.92</v>
      </c>
      <c r="V53" s="137" t="n">
        <f aca="false">D53</f>
        <v>29.8757855695555</v>
      </c>
      <c r="W53" s="133" t="n">
        <f aca="false">E53</f>
        <v>26.6135452704703</v>
      </c>
      <c r="X53" s="141" t="n">
        <f aca="false">F53</f>
        <v>26.4251214561125</v>
      </c>
      <c r="Y53" s="141" t="n">
        <f aca="false">G53</f>
        <v>22.982941952325</v>
      </c>
      <c r="Z53" s="133" t="n">
        <f aca="false">H53</f>
        <v>24.949177909813</v>
      </c>
      <c r="AA53" s="139" t="n">
        <f aca="false">I53</f>
        <v>19.1056453543979</v>
      </c>
      <c r="AB53" s="133" t="n">
        <f aca="false">J53</f>
        <v>17.9936896966309</v>
      </c>
      <c r="AC53" s="109"/>
      <c r="AD53" s="123" t="n">
        <f aca="false">L53</f>
        <v>0.00439461814866389</v>
      </c>
      <c r="AE53" s="111" t="n">
        <f aca="false">M53</f>
        <v>0.00213959771832938</v>
      </c>
      <c r="AF53" s="130" t="n">
        <f aca="false">N53</f>
        <v>0.001831242929958</v>
      </c>
      <c r="AG53" s="130" t="n">
        <f aca="false">O53</f>
        <v>0.00242753405545571</v>
      </c>
      <c r="AH53" s="111" t="n">
        <f aca="false">P53</f>
        <v>0.00173888729787757</v>
      </c>
      <c r="AI53" s="152" t="n">
        <f aca="false">Q53</f>
        <v>0.00193006061287415</v>
      </c>
      <c r="AJ53" s="111" t="n">
        <f aca="false">R53</f>
        <v>0.0025697774127735</v>
      </c>
      <c r="AK53" s="105"/>
    </row>
    <row r="54" customFormat="false" ht="15" hidden="false" customHeight="false" outlineLevel="0" collapsed="false">
      <c r="C54" s="56" t="n">
        <f aca="false">'Use Phase'!AD230</f>
        <v>0.93</v>
      </c>
      <c r="D54" s="133" t="n">
        <f aca="false">'Use Phase'!AE240</f>
        <v>28.5279814236463</v>
      </c>
      <c r="E54" s="141" t="n">
        <f aca="false">'Use Phase'!AF240</f>
        <v>25.3008189772395</v>
      </c>
      <c r="F54" s="133" t="n">
        <f aca="false">'Use Phase'!AG240</f>
        <v>25.1144212254016</v>
      </c>
      <c r="G54" s="133" t="n">
        <f aca="false">'Use Phase'!AH240</f>
        <v>21.7092544044505</v>
      </c>
      <c r="H54" s="141" t="n">
        <f aca="false">'Use Phase'!AI240</f>
        <v>23.654348039815</v>
      </c>
      <c r="I54" s="133" t="n">
        <f aca="false">'Use Phase'!AJ240</f>
        <v>17.8736491677915</v>
      </c>
      <c r="J54" s="153" t="n">
        <f aca="false">'Use Phase'!AK240</f>
        <v>16.7736500224735</v>
      </c>
      <c r="L54" s="111" t="n">
        <f aca="false">'Use Phase'!AE260</f>
        <v>0.00419171580297933</v>
      </c>
      <c r="M54" s="130" t="n">
        <f aca="false">'Use Phase'!AF260</f>
        <v>0.00196094290415379</v>
      </c>
      <c r="N54" s="111" t="n">
        <f aca="false">'Use Phase'!AG260</f>
        <v>0.00165590375866813</v>
      </c>
      <c r="O54" s="111" t="n">
        <f aca="false">'Use Phase'!AH260</f>
        <v>0.0022457831516336</v>
      </c>
      <c r="P54" s="154" t="n">
        <f aca="false">'Use Phase'!AI260</f>
        <v>0.00156454119790039</v>
      </c>
      <c r="Q54" s="111" t="n">
        <f aca="false">'Use Phase'!AJ260</f>
        <v>0.001753658885854</v>
      </c>
      <c r="R54" s="130" t="n">
        <f aca="false">'Use Phase'!AK260</f>
        <v>0.00238649701048562</v>
      </c>
      <c r="S54" s="7"/>
      <c r="T54" s="105"/>
      <c r="U54" s="150" t="n">
        <f aca="false">C54</f>
        <v>0.93</v>
      </c>
      <c r="V54" s="133" t="n">
        <f aca="false">D54</f>
        <v>28.5279814236463</v>
      </c>
      <c r="W54" s="141" t="n">
        <f aca="false">E54</f>
        <v>25.3008189772395</v>
      </c>
      <c r="X54" s="133" t="n">
        <f aca="false">F54</f>
        <v>25.1144212254016</v>
      </c>
      <c r="Y54" s="133" t="n">
        <f aca="false">G54</f>
        <v>21.7092544044505</v>
      </c>
      <c r="Z54" s="141" t="n">
        <f aca="false">H54</f>
        <v>23.654348039815</v>
      </c>
      <c r="AA54" s="133" t="n">
        <f aca="false">I54</f>
        <v>17.8736491677915</v>
      </c>
      <c r="AB54" s="155" t="n">
        <f aca="false">J54</f>
        <v>16.7736500224735</v>
      </c>
      <c r="AC54" s="109"/>
      <c r="AD54" s="111" t="n">
        <f aca="false">L54</f>
        <v>0.00419171580297933</v>
      </c>
      <c r="AE54" s="130" t="n">
        <f aca="false">M54</f>
        <v>0.00196094290415379</v>
      </c>
      <c r="AF54" s="111" t="n">
        <f aca="false">N54</f>
        <v>0.00165590375866813</v>
      </c>
      <c r="AG54" s="111" t="n">
        <f aca="false">O54</f>
        <v>0.0022457831516336</v>
      </c>
      <c r="AH54" s="130" t="n">
        <f aca="false">P54</f>
        <v>0.00156454119790039</v>
      </c>
      <c r="AI54" s="111" t="n">
        <f aca="false">Q54</f>
        <v>0.001753658885854</v>
      </c>
      <c r="AJ54" s="122" t="n">
        <f aca="false">R54</f>
        <v>0.00238649701048562</v>
      </c>
      <c r="AK54" s="105"/>
    </row>
    <row r="55" customFormat="false" ht="15" hidden="false" customHeight="false" outlineLevel="0" collapsed="false">
      <c r="C55" s="56" t="n">
        <f aca="false">'Use Phase'!AD231</f>
        <v>0.94</v>
      </c>
      <c r="D55" s="133" t="n">
        <f aca="false">'Use Phase'!AE241</f>
        <v>27.2088539616926</v>
      </c>
      <c r="E55" s="133" t="n">
        <f aca="false">'Use Phase'!AF241</f>
        <v>24.0160230306731</v>
      </c>
      <c r="F55" s="133" t="n">
        <f aca="false">'Use Phase'!AG241</f>
        <v>23.831608233642</v>
      </c>
      <c r="G55" s="133" t="n">
        <f aca="false">'Use Phase'!AH241</f>
        <v>20.4626665916372</v>
      </c>
      <c r="H55" s="133" t="n">
        <f aca="false">'Use Phase'!AI241</f>
        <v>22.3870677415191</v>
      </c>
      <c r="I55" s="133" t="n">
        <f aca="false">'Use Phase'!AJ241</f>
        <v>16.6678656660065</v>
      </c>
      <c r="J55" s="133" t="n">
        <f aca="false">'Use Phase'!AK241</f>
        <v>15.5795686392558</v>
      </c>
      <c r="L55" s="111" t="n">
        <f aca="false">'Use Phase'!AE261</f>
        <v>0.00399313052847955</v>
      </c>
      <c r="M55" s="111" t="n">
        <f aca="false">'Use Phase'!AF261</f>
        <v>0.00178608925623727</v>
      </c>
      <c r="N55" s="111" t="n">
        <f aca="false">'Use Phase'!AG261</f>
        <v>0.001484295208044</v>
      </c>
      <c r="O55" s="111" t="n">
        <f aca="false">'Use Phase'!AH261</f>
        <v>0.00206789928831836</v>
      </c>
      <c r="P55" s="111" t="n">
        <f aca="false">'Use Phase'!AI261</f>
        <v>0.00139390458941209</v>
      </c>
      <c r="Q55" s="111" t="n">
        <f aca="false">'Use Phase'!AJ261</f>
        <v>0.00158101038706832</v>
      </c>
      <c r="R55" s="111" t="n">
        <f aca="false">'Use Phase'!AK261</f>
        <v>0.00220711619122513</v>
      </c>
      <c r="S55" s="7"/>
      <c r="T55" s="105"/>
      <c r="U55" s="150" t="n">
        <f aca="false">C55</f>
        <v>0.94</v>
      </c>
      <c r="V55" s="133" t="n">
        <f aca="false">D55</f>
        <v>27.2088539616926</v>
      </c>
      <c r="W55" s="133" t="n">
        <f aca="false">E55</f>
        <v>24.0160230306731</v>
      </c>
      <c r="X55" s="133" t="n">
        <f aca="false">F55</f>
        <v>23.831608233642</v>
      </c>
      <c r="Y55" s="133" t="n">
        <f aca="false">G55</f>
        <v>20.4626665916372</v>
      </c>
      <c r="Z55" s="133" t="n">
        <f aca="false">H55</f>
        <v>22.3870677415191</v>
      </c>
      <c r="AA55" s="133" t="n">
        <f aca="false">I55</f>
        <v>16.6678656660065</v>
      </c>
      <c r="AB55" s="133" t="n">
        <f aca="false">J55</f>
        <v>15.5795686392558</v>
      </c>
      <c r="AC55" s="109"/>
      <c r="AD55" s="111" t="n">
        <f aca="false">L55</f>
        <v>0.00399313052847955</v>
      </c>
      <c r="AE55" s="111" t="n">
        <f aca="false">M55</f>
        <v>0.00178608925623727</v>
      </c>
      <c r="AF55" s="111" t="n">
        <f aca="false">N55</f>
        <v>0.001484295208044</v>
      </c>
      <c r="AG55" s="111" t="n">
        <f aca="false">O55</f>
        <v>0.00206789928831836</v>
      </c>
      <c r="AH55" s="111" t="n">
        <f aca="false">P55</f>
        <v>0.00139390458941209</v>
      </c>
      <c r="AI55" s="111" t="n">
        <f aca="false">Q55</f>
        <v>0.00158101038706832</v>
      </c>
      <c r="AJ55" s="111" t="n">
        <f aca="false">R55</f>
        <v>0.00220711619122513</v>
      </c>
      <c r="AK55" s="105"/>
    </row>
    <row r="56" customFormat="false" ht="15" hidden="false" customHeight="false" outlineLevel="0" collapsed="false">
      <c r="C56" s="56" t="n">
        <f aca="false">'Use Phase'!AD232</f>
        <v>0.95</v>
      </c>
      <c r="D56" s="133" t="n">
        <f aca="false">'Use Phase'!AE242</f>
        <v>25.9174976042011</v>
      </c>
      <c r="E56" s="133" t="n">
        <f aca="false">'Use Phase'!AF242</f>
        <v>22.7582754198239</v>
      </c>
      <c r="F56" s="133" t="n">
        <f aca="false">'Use Phase'!AG242</f>
        <v>22.5758018311826</v>
      </c>
      <c r="G56" s="156" t="n">
        <f aca="false">'Use Phase'!AH242</f>
        <v>19.2423227327779</v>
      </c>
      <c r="H56" s="133" t="n">
        <f aca="false">'Use Phase'!AI242</f>
        <v>21.1464670284505</v>
      </c>
      <c r="I56" s="133" t="n">
        <f aca="false">'Use Phase'!AJ242</f>
        <v>15.4874670800485</v>
      </c>
      <c r="J56" s="133" t="n">
        <f aca="false">'Use Phase'!AK242</f>
        <v>14.4106258114741</v>
      </c>
      <c r="L56" s="111" t="n">
        <f aca="false">'Use Phase'!AE262</f>
        <v>0.00379872599660082</v>
      </c>
      <c r="M56" s="156" t="n">
        <f aca="false">'Use Phase'!AF262</f>
        <v>0.00161491673775056</v>
      </c>
      <c r="N56" s="111" t="n">
        <f aca="false">'Use Phase'!AG262</f>
        <v>0.00131629946901196</v>
      </c>
      <c r="O56" s="156" t="n">
        <f aca="false">'Use Phase'!AH262</f>
        <v>0.00189376034844132</v>
      </c>
      <c r="P56" s="111" t="n">
        <f aca="false">'Use Phase'!AI262</f>
        <v>0.00122686033057617</v>
      </c>
      <c r="Q56" s="111" t="n">
        <f aca="false">'Use Phase'!AJ262</f>
        <v>0.00141199659352023</v>
      </c>
      <c r="R56" s="111" t="n">
        <f aca="false">'Use Phase'!AK262</f>
        <v>0.00203151181026487</v>
      </c>
      <c r="S56" s="7"/>
      <c r="T56" s="105"/>
      <c r="U56" s="150" t="n">
        <f aca="false">C56</f>
        <v>0.95</v>
      </c>
      <c r="V56" s="133" t="n">
        <f aca="false">D56</f>
        <v>25.9174976042011</v>
      </c>
      <c r="W56" s="133" t="n">
        <f aca="false">E56</f>
        <v>22.7582754198239</v>
      </c>
      <c r="X56" s="133" t="n">
        <f aca="false">F56</f>
        <v>22.5758018311826</v>
      </c>
      <c r="Y56" s="133" t="n">
        <f aca="false">G56</f>
        <v>19.2423227327779</v>
      </c>
      <c r="Z56" s="133" t="n">
        <f aca="false">H56</f>
        <v>21.1464670284505</v>
      </c>
      <c r="AA56" s="133" t="n">
        <f aca="false">I56</f>
        <v>15.4874670800485</v>
      </c>
      <c r="AB56" s="133" t="n">
        <f aca="false">J56</f>
        <v>14.4106258114741</v>
      </c>
      <c r="AC56" s="109"/>
      <c r="AD56" s="111" t="n">
        <f aca="false">L56</f>
        <v>0.00379872599660082</v>
      </c>
      <c r="AE56" s="111" t="n">
        <f aca="false">M56</f>
        <v>0.00161491673775056</v>
      </c>
      <c r="AF56" s="111" t="n">
        <f aca="false">N56</f>
        <v>0.00131629946901196</v>
      </c>
      <c r="AG56" s="111" t="n">
        <f aca="false">O56</f>
        <v>0.00189376034844132</v>
      </c>
      <c r="AH56" s="111" t="n">
        <f aca="false">P56</f>
        <v>0.00122686033057617</v>
      </c>
      <c r="AI56" s="111" t="n">
        <f aca="false">Q56</f>
        <v>0.00141199659352023</v>
      </c>
      <c r="AJ56" s="111" t="n">
        <f aca="false">R56</f>
        <v>0.00203151181026487</v>
      </c>
      <c r="AK56" s="105"/>
    </row>
    <row r="57" customFormat="false" ht="15" hidden="false" customHeight="false" outlineLevel="0" collapsed="false">
      <c r="C57" s="56" t="n">
        <f aca="false">'Use Phase'!AD233</f>
        <v>0.96</v>
      </c>
      <c r="D57" s="133" t="n">
        <f aca="false">'Use Phase'!AE243</f>
        <v>24.6530445041574</v>
      </c>
      <c r="E57" s="133" t="n">
        <f aca="false">'Use Phase'!AF243</f>
        <v>21.5267308842008</v>
      </c>
      <c r="F57" s="133" t="n">
        <f aca="false">'Use Phase'!AG243</f>
        <v>21.3461580621078</v>
      </c>
      <c r="G57" s="133" t="n">
        <f aca="false">'Use Phase'!AH243</f>
        <v>18.0474027043115</v>
      </c>
      <c r="H57" s="133" t="n">
        <f aca="false">'Use Phase'!AI243</f>
        <v>19.9317121635708</v>
      </c>
      <c r="I57" s="133" t="n">
        <f aca="false">'Use Phase'!AJ243</f>
        <v>14.331660131298</v>
      </c>
      <c r="J57" s="133" t="n">
        <f aca="false">'Use Phase'!AK243</f>
        <v>13.2660359592713</v>
      </c>
      <c r="L57" s="111" t="n">
        <f aca="false">'Use Phase'!AE263</f>
        <v>0.00360837155913623</v>
      </c>
      <c r="M57" s="111" t="n">
        <f aca="false">'Use Phase'!AF263</f>
        <v>0.00144731031339899</v>
      </c>
      <c r="N57" s="111" t="n">
        <f aca="false">'Use Phase'!AG263</f>
        <v>0.00115180364120975</v>
      </c>
      <c r="O57" s="111" t="n">
        <f aca="false">'Use Phase'!AH263</f>
        <v>0.00172324930314506</v>
      </c>
      <c r="P57" s="111" t="n">
        <f aca="false">'Use Phase'!AI263</f>
        <v>0.00106329616046601</v>
      </c>
      <c r="Q57" s="111" t="n">
        <f aca="false">'Use Phase'!AJ263</f>
        <v>0.00124650392067106</v>
      </c>
      <c r="R57" s="156" t="n">
        <f aca="false">'Use Phase'!AK263</f>
        <v>0.00185956585390794</v>
      </c>
      <c r="S57" s="7"/>
      <c r="T57" s="105"/>
      <c r="U57" s="150" t="n">
        <f aca="false">C57</f>
        <v>0.96</v>
      </c>
      <c r="V57" s="133" t="n">
        <f aca="false">D57</f>
        <v>24.6530445041574</v>
      </c>
      <c r="W57" s="133" t="n">
        <f aca="false">E57</f>
        <v>21.5267308842008</v>
      </c>
      <c r="X57" s="133" t="n">
        <f aca="false">F57</f>
        <v>21.3461580621078</v>
      </c>
      <c r="Y57" s="133" t="n">
        <f aca="false">G57</f>
        <v>18.0474027043115</v>
      </c>
      <c r="Z57" s="133" t="n">
        <f aca="false">H57</f>
        <v>19.9317121635708</v>
      </c>
      <c r="AA57" s="133" t="n">
        <f aca="false">I57</f>
        <v>14.331660131298</v>
      </c>
      <c r="AB57" s="133" t="n">
        <f aca="false">J57</f>
        <v>13.2660359592713</v>
      </c>
      <c r="AC57" s="109"/>
      <c r="AD57" s="111" t="n">
        <f aca="false">L57</f>
        <v>0.00360837155913623</v>
      </c>
      <c r="AE57" s="111" t="n">
        <f aca="false">M57</f>
        <v>0.00144731031339899</v>
      </c>
      <c r="AF57" s="111" t="n">
        <f aca="false">N57</f>
        <v>0.00115180364120975</v>
      </c>
      <c r="AG57" s="111" t="n">
        <f aca="false">O57</f>
        <v>0.00172324930314506</v>
      </c>
      <c r="AH57" s="111" t="n">
        <f aca="false">P57</f>
        <v>0.00106329616046601</v>
      </c>
      <c r="AI57" s="111" t="n">
        <f aca="false">Q57</f>
        <v>0.00124650392067106</v>
      </c>
      <c r="AJ57" s="111" t="n">
        <f aca="false">R57</f>
        <v>0.00185956585390794</v>
      </c>
      <c r="AK57" s="105"/>
    </row>
    <row r="58" customFormat="false" ht="15" hidden="false" customHeight="false" outlineLevel="0" collapsed="false">
      <c r="C58" s="56" t="n">
        <f aca="false">'Use Phase'!AD234</f>
        <v>0.97</v>
      </c>
      <c r="D58" s="133" t="n">
        <f aca="false">'Use Phase'!AE244</f>
        <v>23.4146626020526</v>
      </c>
      <c r="E58" s="133" t="n">
        <f aca="false">'Use Phase'!AF244</f>
        <v>20.3205790194152</v>
      </c>
      <c r="F58" s="133" t="n">
        <f aca="false">'Use Phase'!AG244</f>
        <v>20.1418677728077</v>
      </c>
      <c r="G58" s="133" t="n">
        <f aca="false">'Use Phase'!AH244</f>
        <v>16.8771202022052</v>
      </c>
      <c r="H58" s="156" t="n">
        <f aca="false">'Use Phase'!AI244</f>
        <v>18.7420037907505</v>
      </c>
      <c r="I58" s="133" t="n">
        <f aca="false">'Use Phase'!AJ244</f>
        <v>13.1996842536558</v>
      </c>
      <c r="J58" s="133" t="n">
        <f aca="false">'Use Phase'!AK244</f>
        <v>12.1450458978355</v>
      </c>
      <c r="L58" s="111" t="n">
        <f aca="false">'Use Phase'!AE264</f>
        <v>0.00342194195543379</v>
      </c>
      <c r="M58" s="111" t="n">
        <f aca="false">'Use Phase'!AF264</f>
        <v>0.00128315969161137</v>
      </c>
      <c r="N58" s="111" t="n">
        <f aca="false">'Use Phase'!AG264</f>
        <v>0.000990699479960164</v>
      </c>
      <c r="O58" s="111" t="n">
        <f aca="false">'Use Phase'!AH264</f>
        <v>0.00155625394950438</v>
      </c>
      <c r="P58" s="111" t="n">
        <f aca="false">'Use Phase'!AI264</f>
        <v>0.000903104447471512</v>
      </c>
      <c r="Q58" s="111" t="n">
        <f aca="false">'Use Phase'!AJ264</f>
        <v>0.00108442346788064</v>
      </c>
      <c r="R58" s="111" t="n">
        <f aca="false">'Use Phase'!AK264</f>
        <v>0.00169116517500167</v>
      </c>
      <c r="S58" s="7"/>
      <c r="T58" s="105"/>
      <c r="U58" s="150" t="n">
        <f aca="false">C58</f>
        <v>0.97</v>
      </c>
      <c r="V58" s="133" t="n">
        <f aca="false">D58</f>
        <v>23.4146626020526</v>
      </c>
      <c r="W58" s="133" t="n">
        <f aca="false">E58</f>
        <v>20.3205790194152</v>
      </c>
      <c r="X58" s="133" t="n">
        <f aca="false">F58</f>
        <v>20.1418677728077</v>
      </c>
      <c r="Y58" s="133" t="n">
        <f aca="false">G58</f>
        <v>16.8771202022052</v>
      </c>
      <c r="Z58" s="133" t="n">
        <f aca="false">H58</f>
        <v>18.7420037907505</v>
      </c>
      <c r="AA58" s="133" t="n">
        <f aca="false">I58</f>
        <v>13.1996842536558</v>
      </c>
      <c r="AB58" s="133" t="n">
        <f aca="false">J58</f>
        <v>12.1450458978355</v>
      </c>
      <c r="AC58" s="109"/>
      <c r="AD58" s="111" t="n">
        <f aca="false">L58</f>
        <v>0.00342194195543379</v>
      </c>
      <c r="AE58" s="111" t="n">
        <f aca="false">M58</f>
        <v>0.00128315969161137</v>
      </c>
      <c r="AF58" s="111" t="n">
        <f aca="false">N58</f>
        <v>0.000990699479960164</v>
      </c>
      <c r="AG58" s="111" t="n">
        <f aca="false">O58</f>
        <v>0.00155625394950438</v>
      </c>
      <c r="AH58" s="111" t="n">
        <f aca="false">P58</f>
        <v>0.000903104447471512</v>
      </c>
      <c r="AI58" s="111" t="n">
        <f aca="false">Q58</f>
        <v>0.00108442346788064</v>
      </c>
      <c r="AJ58" s="111" t="n">
        <f aca="false">R58</f>
        <v>0.00169116517500167</v>
      </c>
      <c r="AK58" s="105"/>
    </row>
    <row r="59" customFormat="false" ht="15" hidden="false" customHeight="false" outlineLevel="0" collapsed="false">
      <c r="C59" s="56"/>
      <c r="D59" s="23" t="s">
        <v>373</v>
      </c>
      <c r="E59" s="23"/>
      <c r="F59" s="23"/>
      <c r="G59" s="23"/>
      <c r="H59" s="23"/>
      <c r="I59" s="23"/>
      <c r="J59" s="23"/>
      <c r="L59" s="23" t="s">
        <v>374</v>
      </c>
      <c r="M59" s="23"/>
      <c r="N59" s="23"/>
      <c r="O59" s="23"/>
      <c r="P59" s="23"/>
      <c r="Q59" s="23"/>
      <c r="R59" s="23"/>
      <c r="T59" s="105"/>
      <c r="U59" s="150"/>
      <c r="V59" s="23" t="str">
        <f aca="false">D59</f>
        <v>AP mmolc H+ eq /kWh</v>
      </c>
      <c r="W59" s="23"/>
      <c r="X59" s="23"/>
      <c r="Y59" s="23"/>
      <c r="Z59" s="23"/>
      <c r="AA59" s="23"/>
      <c r="AB59" s="23"/>
      <c r="AC59" s="109"/>
      <c r="AD59" s="23" t="str">
        <f aca="false">L59</f>
        <v>HTP mCTUh/kWh</v>
      </c>
      <c r="AE59" s="23"/>
      <c r="AF59" s="23"/>
      <c r="AG59" s="23"/>
      <c r="AH59" s="23"/>
      <c r="AI59" s="23"/>
      <c r="AJ59" s="23"/>
      <c r="AK59" s="105"/>
    </row>
    <row r="60" customFormat="false" ht="15" hidden="false" customHeight="false" outlineLevel="0" collapsed="false">
      <c r="C60" s="56" t="n">
        <f aca="false">C51</f>
        <v>0.9</v>
      </c>
      <c r="D60" s="133" t="n">
        <f aca="false">'Use Phase'!AE227</f>
        <v>0.2133342646575</v>
      </c>
      <c r="E60" s="133" t="n">
        <f aca="false">'Use Phase'!AF227</f>
        <v>0.21070230602253</v>
      </c>
      <c r="F60" s="133" t="n">
        <f aca="false">'Use Phase'!AG227</f>
        <v>0.146641527945309</v>
      </c>
      <c r="G60" s="133" t="n">
        <f aca="false">'Use Phase'!AH227</f>
        <v>0.141477416916151</v>
      </c>
      <c r="H60" s="133" t="n">
        <f aca="false">'Use Phase'!AI227</f>
        <v>0.130447925098242</v>
      </c>
      <c r="I60" s="133" t="n">
        <f aca="false">'Use Phase'!AJ227</f>
        <v>0.123952747192118</v>
      </c>
      <c r="J60" s="133" t="n">
        <f aca="false">'Use Phase'!AK227</f>
        <v>0.113779842198066</v>
      </c>
      <c r="L60" s="133" t="n">
        <f aca="false">'Use Phase'!AE247</f>
        <v>0.0251643326125481</v>
      </c>
      <c r="M60" s="133" t="n">
        <f aca="false">'Use Phase'!AF247</f>
        <v>0.0496020045620285</v>
      </c>
      <c r="N60" s="113" t="n">
        <f aca="false">'Use Phase'!AG247</f>
        <v>0.0162624150540188</v>
      </c>
      <c r="O60" s="134" t="n">
        <f aca="false">'Use Phase'!AH247</f>
        <v>0.0162054331569253</v>
      </c>
      <c r="P60" s="133" t="n">
        <f aca="false">'Use Phase'!AI247</f>
        <v>0.0149235571507225</v>
      </c>
      <c r="Q60" s="133" t="n">
        <f aca="false">'Use Phase'!AJ247</f>
        <v>0.0181509626319802</v>
      </c>
      <c r="R60" s="133" t="n">
        <f aca="false">'Use Phase'!AK247</f>
        <v>0.0164955352172791</v>
      </c>
      <c r="S60" s="7"/>
      <c r="T60" s="105"/>
      <c r="U60" s="150" t="n">
        <f aca="false">C60</f>
        <v>0.9</v>
      </c>
      <c r="V60" s="133" t="n">
        <f aca="false">D60</f>
        <v>0.2133342646575</v>
      </c>
      <c r="W60" s="133" t="n">
        <f aca="false">E60</f>
        <v>0.21070230602253</v>
      </c>
      <c r="X60" s="133" t="n">
        <f aca="false">F60</f>
        <v>0.146641527945309</v>
      </c>
      <c r="Y60" s="133" t="n">
        <f aca="false">G60</f>
        <v>0.141477416916151</v>
      </c>
      <c r="Z60" s="133" t="n">
        <f aca="false">H60</f>
        <v>0.130447925098242</v>
      </c>
      <c r="AA60" s="133" t="n">
        <f aca="false">I60</f>
        <v>0.123952747192118</v>
      </c>
      <c r="AB60" s="133" t="n">
        <f aca="false">J60</f>
        <v>0.113779842198066</v>
      </c>
      <c r="AC60" s="109"/>
      <c r="AD60" s="133" t="n">
        <f aca="false">L60</f>
        <v>0.0251643326125481</v>
      </c>
      <c r="AE60" s="133" t="n">
        <f aca="false">M60</f>
        <v>0.0496020045620285</v>
      </c>
      <c r="AF60" s="133" t="n">
        <f aca="false">N60</f>
        <v>0.0162624150540188</v>
      </c>
      <c r="AG60" s="133" t="n">
        <f aca="false">O60</f>
        <v>0.0162054331569253</v>
      </c>
      <c r="AH60" s="133" t="n">
        <f aca="false">P60</f>
        <v>0.0149235571507225</v>
      </c>
      <c r="AI60" s="133" t="n">
        <f aca="false">Q60</f>
        <v>0.0181509626319802</v>
      </c>
      <c r="AJ60" s="133" t="n">
        <f aca="false">R60</f>
        <v>0.0164955352172791</v>
      </c>
      <c r="AK60" s="105"/>
    </row>
    <row r="61" customFormat="false" ht="15" hidden="false" customHeight="false" outlineLevel="0" collapsed="false">
      <c r="C61" s="56" t="n">
        <f aca="false">C52</f>
        <v>0.91</v>
      </c>
      <c r="D61" s="133" t="n">
        <f aca="false">'Use Phase'!AE228</f>
        <v>0.20472619581511</v>
      </c>
      <c r="E61" s="133" t="n">
        <f aca="false">'Use Phase'!AF228</f>
        <v>0.202123159802502</v>
      </c>
      <c r="F61" s="133" t="n">
        <f aca="false">'Use Phase'!AG228</f>
        <v>0.138766346319536</v>
      </c>
      <c r="G61" s="133" t="n">
        <f aca="false">'Use Phase'!AH228</f>
        <v>0.133658983763226</v>
      </c>
      <c r="H61" s="133" t="n">
        <f aca="false">'Use Phase'!AI228</f>
        <v>0.122750695152107</v>
      </c>
      <c r="I61" s="133" t="n">
        <f aca="false">'Use Phase'!AJ228</f>
        <v>0.116326892827369</v>
      </c>
      <c r="J61" s="133" t="n">
        <f aca="false">'Use Phase'!AK228</f>
        <v>0.106265777998087</v>
      </c>
      <c r="L61" s="133" t="n">
        <f aca="false">'Use Phase'!AE248</f>
        <v>0.0238527003860366</v>
      </c>
      <c r="M61" s="133" t="n">
        <f aca="false">'Use Phase'!AF248</f>
        <v>0.0480218264899183</v>
      </c>
      <c r="N61" s="133" t="n">
        <f aca="false">'Use Phase'!AG248</f>
        <v>0.0150486060973812</v>
      </c>
      <c r="O61" s="133" t="n">
        <f aca="false">'Use Phase'!AH248</f>
        <v>0.014992250374981</v>
      </c>
      <c r="P61" s="133" t="n">
        <f aca="false">'Use Phase'!AI248</f>
        <v>0.0137244609182969</v>
      </c>
      <c r="Q61" s="133" t="n">
        <f aca="false">'Use Phase'!AJ248</f>
        <v>0.0169164004052552</v>
      </c>
      <c r="R61" s="133" t="n">
        <f aca="false">'Use Phase'!AK248</f>
        <v>0.0152791645006057</v>
      </c>
      <c r="S61" s="7"/>
      <c r="T61" s="105"/>
      <c r="U61" s="150" t="n">
        <f aca="false">C61</f>
        <v>0.91</v>
      </c>
      <c r="V61" s="133" t="n">
        <f aca="false">D61</f>
        <v>0.20472619581511</v>
      </c>
      <c r="W61" s="133" t="n">
        <f aca="false">E61</f>
        <v>0.202123159802502</v>
      </c>
      <c r="X61" s="133" t="n">
        <f aca="false">F61</f>
        <v>0.138766346319536</v>
      </c>
      <c r="Y61" s="133" t="n">
        <f aca="false">G61</f>
        <v>0.133658983763226</v>
      </c>
      <c r="Z61" s="133" t="n">
        <f aca="false">H61</f>
        <v>0.122750695152107</v>
      </c>
      <c r="AA61" s="133" t="n">
        <f aca="false">I61</f>
        <v>0.116326892827369</v>
      </c>
      <c r="AB61" s="133" t="n">
        <f aca="false">J61</f>
        <v>0.106265777998087</v>
      </c>
      <c r="AC61" s="109"/>
      <c r="AD61" s="133" t="n">
        <f aca="false">L61</f>
        <v>0.0238527003860366</v>
      </c>
      <c r="AE61" s="133" t="n">
        <f aca="false">M61</f>
        <v>0.0480218264899183</v>
      </c>
      <c r="AF61" s="133" t="n">
        <f aca="false">N61</f>
        <v>0.0150486060973812</v>
      </c>
      <c r="AG61" s="133" t="n">
        <f aca="false">O61</f>
        <v>0.014992250374981</v>
      </c>
      <c r="AH61" s="133" t="n">
        <f aca="false">P61</f>
        <v>0.0137244609182969</v>
      </c>
      <c r="AI61" s="133" t="n">
        <f aca="false">Q61</f>
        <v>0.0169164004052552</v>
      </c>
      <c r="AJ61" s="133" t="n">
        <f aca="false">R61</f>
        <v>0.0152791645006057</v>
      </c>
      <c r="AK61" s="105"/>
    </row>
    <row r="62" customFormat="false" ht="15" hidden="false" customHeight="false" outlineLevel="0" collapsed="false">
      <c r="C62" s="56" t="n">
        <f aca="false">C53</f>
        <v>0.92</v>
      </c>
      <c r="D62" s="141" t="n">
        <f aca="false">'Use Phase'!AE229</f>
        <v>0.196305258904076</v>
      </c>
      <c r="E62" s="133" t="n">
        <f aca="false">'Use Phase'!AF229</f>
        <v>0.19373051676117</v>
      </c>
      <c r="F62" s="141" t="n">
        <f aca="false">'Use Phase'!AG229</f>
        <v>0.131062364294324</v>
      </c>
      <c r="G62" s="141" t="n">
        <f aca="false">'Use Phase'!AH229</f>
        <v>0.126010516548408</v>
      </c>
      <c r="H62" s="133" t="n">
        <f aca="false">'Use Phase'!AI229</f>
        <v>0.115220796291758</v>
      </c>
      <c r="I62" s="139" t="n">
        <f aca="false">'Use Phase'!AJ229</f>
        <v>0.108866817905333</v>
      </c>
      <c r="J62" s="133" t="n">
        <f aca="false">'Use Phase'!AK229</f>
        <v>0.0989150630198472</v>
      </c>
      <c r="L62" s="141" t="n">
        <f aca="false">'Use Phase'!AE249</f>
        <v>0.0225695819035797</v>
      </c>
      <c r="M62" s="133" t="n">
        <f aca="false">'Use Phase'!AF249</f>
        <v>0.0464760001150279</v>
      </c>
      <c r="N62" s="153" t="n">
        <f aca="false">'Use Phase'!AG249</f>
        <v>0.0138611842919749</v>
      </c>
      <c r="O62" s="153" t="n">
        <f aca="false">'Use Phase'!AH249</f>
        <v>0.0138054411317747</v>
      </c>
      <c r="P62" s="157" t="n">
        <f aca="false">'Use Phase'!AI249</f>
        <v>0.012551431995272</v>
      </c>
      <c r="Q62" s="139" t="n">
        <f aca="false">'Use Phase'!AJ249</f>
        <v>0.0157086764878067</v>
      </c>
      <c r="R62" s="113" t="n">
        <f aca="false">'Use Phase'!AK249</f>
        <v>0.0140892366255991</v>
      </c>
      <c r="S62" s="7"/>
      <c r="T62" s="105"/>
      <c r="U62" s="150" t="n">
        <f aca="false">C62</f>
        <v>0.92</v>
      </c>
      <c r="V62" s="137" t="n">
        <f aca="false">D62</f>
        <v>0.196305258904076</v>
      </c>
      <c r="W62" s="133" t="n">
        <f aca="false">E62</f>
        <v>0.19373051676117</v>
      </c>
      <c r="X62" s="141" t="n">
        <f aca="false">F62</f>
        <v>0.131062364294324</v>
      </c>
      <c r="Y62" s="141" t="n">
        <f aca="false">G62</f>
        <v>0.126010516548408</v>
      </c>
      <c r="Z62" s="133" t="n">
        <f aca="false">H62</f>
        <v>0.115220796291758</v>
      </c>
      <c r="AA62" s="139" t="n">
        <f aca="false">I62</f>
        <v>0.108866817905333</v>
      </c>
      <c r="AB62" s="133" t="n">
        <f aca="false">J62</f>
        <v>0.0989150630198472</v>
      </c>
      <c r="AC62" s="109"/>
      <c r="AD62" s="137" t="n">
        <f aca="false">L62</f>
        <v>0.0225695819035797</v>
      </c>
      <c r="AE62" s="133" t="n">
        <f aca="false">M62</f>
        <v>0.0464760001150279</v>
      </c>
      <c r="AF62" s="141" t="n">
        <f aca="false">N62</f>
        <v>0.0138611842919749</v>
      </c>
      <c r="AG62" s="141" t="n">
        <f aca="false">O62</f>
        <v>0.0138054411317747</v>
      </c>
      <c r="AH62" s="158" t="n">
        <f aca="false">P62</f>
        <v>0.012551431995272</v>
      </c>
      <c r="AI62" s="139" t="n">
        <f aca="false">Q62</f>
        <v>0.0157086764878067</v>
      </c>
      <c r="AJ62" s="126" t="n">
        <f aca="false">R62</f>
        <v>0.0140892366255991</v>
      </c>
      <c r="AK62" s="105"/>
    </row>
    <row r="63" customFormat="false" ht="15" hidden="false" customHeight="false" outlineLevel="0" collapsed="false">
      <c r="C63" s="56" t="n">
        <f aca="false">C54</f>
        <v>0.93</v>
      </c>
      <c r="D63" s="133" t="n">
        <f aca="false">'Use Phase'!AE230</f>
        <v>0.188065417410484</v>
      </c>
      <c r="E63" s="141" t="n">
        <f aca="false">'Use Phase'!AF230</f>
        <v>0.185518360666964</v>
      </c>
      <c r="F63" s="133" t="n">
        <f aca="false">'Use Phase'!AG230</f>
        <v>0.123524059301911</v>
      </c>
      <c r="G63" s="133" t="n">
        <f aca="false">'Use Phase'!AH230</f>
        <v>0.118526532499501</v>
      </c>
      <c r="H63" s="159" t="n">
        <f aca="false">'Use Phase'!AI230</f>
        <v>0.107852830740234</v>
      </c>
      <c r="I63" s="133" t="n">
        <f aca="false">'Use Phase'!AJ230</f>
        <v>0.10156717470205</v>
      </c>
      <c r="J63" s="153" t="n">
        <f aca="false">'Use Phase'!AK230</f>
        <v>0.0917224279336123</v>
      </c>
      <c r="L63" s="133" t="n">
        <f aca="false">'Use Phase'!AE250</f>
        <v>0.0213140573669821</v>
      </c>
      <c r="M63" s="141" t="n">
        <f aca="false">'Use Phase'!AF250</f>
        <v>0.0449634173180921</v>
      </c>
      <c r="N63" s="133" t="n">
        <f aca="false">'Use Phase'!AG250</f>
        <v>0.012699298439373</v>
      </c>
      <c r="O63" s="133" t="n">
        <f aca="false">'Use Phase'!AH250</f>
        <v>0.0126441546679922</v>
      </c>
      <c r="P63" s="141" t="n">
        <f aca="false">'Use Phase'!AI250</f>
        <v>0.0114036295006992</v>
      </c>
      <c r="Q63" s="133" t="n">
        <f aca="false">'Use Phase'!AJ250</f>
        <v>0.0145269251277228</v>
      </c>
      <c r="R63" s="141" t="n">
        <f aca="false">'Use Phase'!AK250</f>
        <v>0.0129248985973669</v>
      </c>
      <c r="S63" s="7"/>
      <c r="T63" s="105"/>
      <c r="U63" s="150" t="n">
        <f aca="false">C63</f>
        <v>0.93</v>
      </c>
      <c r="V63" s="133" t="n">
        <f aca="false">D63</f>
        <v>0.188065417410484</v>
      </c>
      <c r="W63" s="141" t="n">
        <f aca="false">E63</f>
        <v>0.185518360666964</v>
      </c>
      <c r="X63" s="133" t="n">
        <f aca="false">F63</f>
        <v>0.123524059301911</v>
      </c>
      <c r="Y63" s="133" t="n">
        <f aca="false">G63</f>
        <v>0.118526532499501</v>
      </c>
      <c r="Z63" s="141" t="n">
        <f aca="false">H63</f>
        <v>0.107852830740234</v>
      </c>
      <c r="AA63" s="133" t="n">
        <f aca="false">I63</f>
        <v>0.10156717470205</v>
      </c>
      <c r="AB63" s="155" t="n">
        <f aca="false">J63</f>
        <v>0.0917224279336123</v>
      </c>
      <c r="AC63" s="109"/>
      <c r="AD63" s="133" t="n">
        <f aca="false">L63</f>
        <v>0.0213140573669821</v>
      </c>
      <c r="AE63" s="141" t="n">
        <f aca="false">M63</f>
        <v>0.0449634173180921</v>
      </c>
      <c r="AF63" s="133" t="n">
        <f aca="false">N63</f>
        <v>0.012699298439373</v>
      </c>
      <c r="AG63" s="133" t="n">
        <f aca="false">O63</f>
        <v>0.0126441546679922</v>
      </c>
      <c r="AH63" s="141" t="n">
        <f aca="false">P63</f>
        <v>0.0114036295006992</v>
      </c>
      <c r="AI63" s="133" t="n">
        <f aca="false">Q63</f>
        <v>0.0145269251277228</v>
      </c>
      <c r="AJ63" s="138" t="n">
        <f aca="false">R63</f>
        <v>0.0129248985973669</v>
      </c>
      <c r="AK63" s="105"/>
    </row>
    <row r="64" customFormat="false" ht="15" hidden="false" customHeight="false" outlineLevel="0" collapsed="false">
      <c r="C64" s="56" t="n">
        <f aca="false">C55</f>
        <v>0.94</v>
      </c>
      <c r="D64" s="133" t="n">
        <f aca="false">'Use Phase'!AE231</f>
        <v>0.180000891693351</v>
      </c>
      <c r="E64" s="133" t="n">
        <f aca="false">'Use Phase'!AF231</f>
        <v>0.177480931298167</v>
      </c>
      <c r="F64" s="133" t="n">
        <f aca="false">'Use Phase'!AG231</f>
        <v>0.116146143777423</v>
      </c>
      <c r="G64" s="113" t="n">
        <f aca="false">'Use Phase'!AH231</f>
        <v>0.111201782153762</v>
      </c>
      <c r="H64" s="134" t="n">
        <f aca="false">'Use Phase'!AI231</f>
        <v>0.10064163041321</v>
      </c>
      <c r="I64" s="133" t="n">
        <f aca="false">'Use Phase'!AJ231</f>
        <v>0.0944228430562833</v>
      </c>
      <c r="J64" s="133" t="n">
        <f aca="false">'Use Phase'!AK231</f>
        <v>0.0846828276364463</v>
      </c>
      <c r="L64" s="133" t="n">
        <f aca="false">'Use Phase'!AE251</f>
        <v>0.0200852461183972</v>
      </c>
      <c r="M64" s="133" t="n">
        <f aca="false">'Use Phase'!AF251</f>
        <v>0.0434830171338571</v>
      </c>
      <c r="N64" s="133" t="n">
        <f aca="false">'Use Phase'!AG251</f>
        <v>0.0115621335623584</v>
      </c>
      <c r="O64" s="133" t="n">
        <f aca="false">'Use Phase'!AH251</f>
        <v>0.0115075764268434</v>
      </c>
      <c r="P64" s="133" t="n">
        <f aca="false">'Use Phase'!AI251</f>
        <v>0.0102802483357981</v>
      </c>
      <c r="Q64" s="133" t="n">
        <f aca="false">'Use Phase'!AJ251</f>
        <v>0.0133703174135981</v>
      </c>
      <c r="R64" s="133" t="n">
        <f aca="false">'Use Phase'!AK251</f>
        <v>0.0117853337186715</v>
      </c>
      <c r="S64" s="7"/>
      <c r="T64" s="105"/>
      <c r="U64" s="150" t="n">
        <f aca="false">C64</f>
        <v>0.94</v>
      </c>
      <c r="V64" s="133" t="n">
        <f aca="false">D64</f>
        <v>0.180000891693351</v>
      </c>
      <c r="W64" s="133" t="n">
        <f aca="false">E64</f>
        <v>0.177480931298167</v>
      </c>
      <c r="X64" s="133" t="n">
        <f aca="false">F64</f>
        <v>0.116146143777423</v>
      </c>
      <c r="Y64" s="133" t="n">
        <f aca="false">G64</f>
        <v>0.111201782153762</v>
      </c>
      <c r="Z64" s="133" t="n">
        <f aca="false">H64</f>
        <v>0.10064163041321</v>
      </c>
      <c r="AA64" s="133" t="n">
        <f aca="false">I64</f>
        <v>0.0944228430562833</v>
      </c>
      <c r="AB64" s="133" t="n">
        <f aca="false">J64</f>
        <v>0.0846828276364463</v>
      </c>
      <c r="AC64" s="109"/>
      <c r="AD64" s="133" t="n">
        <f aca="false">L64</f>
        <v>0.0200852461183972</v>
      </c>
      <c r="AE64" s="133" t="n">
        <f aca="false">M64</f>
        <v>0.0434830171338571</v>
      </c>
      <c r="AF64" s="133" t="n">
        <f aca="false">N64</f>
        <v>0.0115621335623584</v>
      </c>
      <c r="AG64" s="133" t="n">
        <f aca="false">O64</f>
        <v>0.0115075764268434</v>
      </c>
      <c r="AH64" s="133" t="n">
        <f aca="false">P64</f>
        <v>0.0102802483357981</v>
      </c>
      <c r="AI64" s="133" t="n">
        <f aca="false">Q64</f>
        <v>0.0133703174135981</v>
      </c>
      <c r="AJ64" s="133" t="n">
        <f aca="false">R64</f>
        <v>0.0117853337186715</v>
      </c>
      <c r="AK64" s="105"/>
    </row>
    <row r="65" customFormat="false" ht="15" hidden="false" customHeight="false" outlineLevel="0" collapsed="false">
      <c r="C65" s="56" t="n">
        <f aca="false">C56</f>
        <v>0.95</v>
      </c>
      <c r="D65" s="133" t="n">
        <f aca="false">'Use Phase'!AE232</f>
        <v>0.172106145465</v>
      </c>
      <c r="E65" s="133" t="n">
        <f aca="false">'Use Phase'!AF232</f>
        <v>0.169612710968712</v>
      </c>
      <c r="F65" s="134" t="n">
        <f aca="false">'Use Phase'!AG232</f>
        <v>0.108923552790292</v>
      </c>
      <c r="G65" s="133" t="n">
        <f aca="false">'Use Phase'!AH232</f>
        <v>0.104031237078459</v>
      </c>
      <c r="H65" s="133" t="n">
        <f aca="false">'Use Phase'!AI232</f>
        <v>0.0935822448299133</v>
      </c>
      <c r="I65" s="133" t="n">
        <f aca="false">'Use Phase'!AJ232</f>
        <v>0.0874289183925329</v>
      </c>
      <c r="J65" s="133" t="n">
        <f aca="false">'Use Phase'!AK232</f>
        <v>0.0777914294507995</v>
      </c>
      <c r="L65" s="133" t="n">
        <f aca="false">'Use Phase'!AE252</f>
        <v>0.0188823045803088</v>
      </c>
      <c r="M65" s="133" t="n">
        <f aca="false">'Use Phase'!AF252</f>
        <v>0.0420337832692902</v>
      </c>
      <c r="N65" s="133" t="n">
        <f aca="false">'Use Phase'!AG252</f>
        <v>0.0104489089985441</v>
      </c>
      <c r="O65" s="133" t="n">
        <f aca="false">'Use Phase'!AH252</f>
        <v>0.0103949261486661</v>
      </c>
      <c r="P65" s="133" t="n">
        <f aca="false">'Use Phase'!AI252</f>
        <v>0.00918051730068444</v>
      </c>
      <c r="Q65" s="133" t="n">
        <f aca="false">'Use Phase'!AJ252</f>
        <v>0.0122380593355602</v>
      </c>
      <c r="R65" s="133" t="n">
        <f aca="false">'Use Phase'!AK252</f>
        <v>0.0106697596795276</v>
      </c>
      <c r="S65" s="7"/>
      <c r="T65" s="105"/>
      <c r="U65" s="150" t="n">
        <f aca="false">C65</f>
        <v>0.95</v>
      </c>
      <c r="V65" s="133" t="n">
        <f aca="false">D65</f>
        <v>0.172106145465</v>
      </c>
      <c r="W65" s="133" t="n">
        <f aca="false">E65</f>
        <v>0.169612710968712</v>
      </c>
      <c r="X65" s="133" t="n">
        <f aca="false">F65</f>
        <v>0.108923552790292</v>
      </c>
      <c r="Y65" s="133" t="n">
        <f aca="false">G65</f>
        <v>0.104031237078459</v>
      </c>
      <c r="Z65" s="133" t="n">
        <f aca="false">H65</f>
        <v>0.0935822448299133</v>
      </c>
      <c r="AA65" s="133" t="n">
        <f aca="false">I65</f>
        <v>0.0874289183925329</v>
      </c>
      <c r="AB65" s="133" t="n">
        <f aca="false">J65</f>
        <v>0.0777914294507995</v>
      </c>
      <c r="AC65" s="109"/>
      <c r="AD65" s="133" t="n">
        <f aca="false">L65</f>
        <v>0.0188823045803088</v>
      </c>
      <c r="AE65" s="133" t="n">
        <f aca="false">M65</f>
        <v>0.0420337832692902</v>
      </c>
      <c r="AF65" s="133" t="n">
        <f aca="false">N65</f>
        <v>0.0104489089985441</v>
      </c>
      <c r="AG65" s="133" t="n">
        <f aca="false">O65</f>
        <v>0.0103949261486661</v>
      </c>
      <c r="AH65" s="133" t="n">
        <f aca="false">P65</f>
        <v>0.00918051730068444</v>
      </c>
      <c r="AI65" s="133" t="n">
        <f aca="false">Q65</f>
        <v>0.0122380593355602</v>
      </c>
      <c r="AJ65" s="133" t="n">
        <f aca="false">R65</f>
        <v>0.0106697596795276</v>
      </c>
      <c r="AK65" s="105"/>
    </row>
    <row r="66" customFormat="false" ht="15" hidden="false" customHeight="false" outlineLevel="0" collapsed="false">
      <c r="C66" s="56" t="n">
        <f aca="false">C57</f>
        <v>0.96</v>
      </c>
      <c r="D66" s="133" t="n">
        <f aca="false">'Use Phase'!AE233</f>
        <v>0.164375873116406</v>
      </c>
      <c r="E66" s="133" t="n">
        <f aca="false">'Use Phase'!AF233</f>
        <v>0.161908411896122</v>
      </c>
      <c r="F66" s="133" t="n">
        <f aca="false">'Use Phase'!AG233</f>
        <v>0.101851432448727</v>
      </c>
      <c r="G66" s="133" t="n">
        <f aca="false">'Use Phase'!AH233</f>
        <v>0.0970100783588915</v>
      </c>
      <c r="H66" s="133" t="n">
        <f aca="false">'Use Phase'!AI233</f>
        <v>0.0866699297796018</v>
      </c>
      <c r="I66" s="133" t="n">
        <f aca="false">'Use Phase'!AJ233</f>
        <v>0.0805807004926107</v>
      </c>
      <c r="J66" s="133" t="n">
        <f aca="false">'Use Phase'!AK233</f>
        <v>0.071043602060687</v>
      </c>
      <c r="L66" s="133" t="n">
        <f aca="false">'Use Phase'!AE253</f>
        <v>0.0177044243242639</v>
      </c>
      <c r="M66" s="133" t="n">
        <f aca="false">'Use Phase'!AF253</f>
        <v>0.0406147417769017</v>
      </c>
      <c r="N66" s="133" t="n">
        <f aca="false">'Use Phase'!AG253</f>
        <v>0.00935887661314262</v>
      </c>
      <c r="O66" s="133" t="n">
        <f aca="false">'Use Phase'!AH253</f>
        <v>0.00930545608461745</v>
      </c>
      <c r="P66" s="133" t="n">
        <f aca="false">'Use Phase'!AI253</f>
        <v>0.00810369732880232</v>
      </c>
      <c r="Q66" s="133" t="n">
        <f aca="false">'Use Phase'!AJ253</f>
        <v>0.0111293899674815</v>
      </c>
      <c r="R66" s="133" t="n">
        <f aca="false">'Use Phase'!AK253</f>
        <v>0.00957742676619918</v>
      </c>
      <c r="S66" s="7"/>
      <c r="T66" s="105"/>
      <c r="U66" s="150" t="n">
        <f aca="false">C66</f>
        <v>0.96</v>
      </c>
      <c r="V66" s="133" t="n">
        <f aca="false">D66</f>
        <v>0.164375873116406</v>
      </c>
      <c r="W66" s="133" t="n">
        <f aca="false">E66</f>
        <v>0.161908411896122</v>
      </c>
      <c r="X66" s="133" t="n">
        <f aca="false">F66</f>
        <v>0.101851432448727</v>
      </c>
      <c r="Y66" s="133" t="n">
        <f aca="false">G66</f>
        <v>0.0970100783588915</v>
      </c>
      <c r="Z66" s="133" t="n">
        <f aca="false">H66</f>
        <v>0.0866699297796018</v>
      </c>
      <c r="AA66" s="133" t="n">
        <f aca="false">I66</f>
        <v>0.0805807004926107</v>
      </c>
      <c r="AB66" s="133" t="n">
        <f aca="false">J66</f>
        <v>0.071043602060687</v>
      </c>
      <c r="AC66" s="109"/>
      <c r="AD66" s="133" t="n">
        <f aca="false">L66</f>
        <v>0.0177044243242639</v>
      </c>
      <c r="AE66" s="133" t="n">
        <f aca="false">M66</f>
        <v>0.0406147417769017</v>
      </c>
      <c r="AF66" s="133" t="n">
        <f aca="false">N66</f>
        <v>0.00935887661314262</v>
      </c>
      <c r="AG66" s="133" t="n">
        <f aca="false">O66</f>
        <v>0.00930545608461745</v>
      </c>
      <c r="AH66" s="133" t="n">
        <f aca="false">P66</f>
        <v>0.00810369732880232</v>
      </c>
      <c r="AI66" s="133" t="n">
        <f aca="false">Q66</f>
        <v>0.0111293899674815</v>
      </c>
      <c r="AJ66" s="133" t="n">
        <f aca="false">R66</f>
        <v>0.00957742676619918</v>
      </c>
      <c r="AK66" s="105"/>
    </row>
    <row r="67" customFormat="false" ht="15" hidden="false" customHeight="false" outlineLevel="0" collapsed="false">
      <c r="C67" s="56" t="n">
        <f aca="false">C58</f>
        <v>0.97</v>
      </c>
      <c r="D67" s="133" t="n">
        <f aca="false">'Use Phase'!AE234</f>
        <v>0.156804987826547</v>
      </c>
      <c r="E67" s="133" t="n">
        <f aca="false">'Use Phase'!AF234</f>
        <v>0.154362964350801</v>
      </c>
      <c r="F67" s="133" t="n">
        <f aca="false">'Use Phase'!AG234</f>
        <v>0.0949251290214203</v>
      </c>
      <c r="G67" s="133" t="n">
        <f aca="false">'Use Phase'!AH234</f>
        <v>0.0901336857984905</v>
      </c>
      <c r="H67" s="133" t="n">
        <f aca="false">'Use Phase'!AI234</f>
        <v>0.0799001366890904</v>
      </c>
      <c r="I67" s="133" t="n">
        <f aca="false">'Use Phase'!AJ234</f>
        <v>0.073873682961759</v>
      </c>
      <c r="J67" s="133" t="n">
        <f aca="false">'Use Phase'!AK234</f>
        <v>0.0644349051322263</v>
      </c>
      <c r="L67" s="133" t="n">
        <f aca="false">'Use Phase'!AE254</f>
        <v>0.0165508302590653</v>
      </c>
      <c r="M67" s="133" t="n">
        <f aca="false">'Use Phase'!AF254</f>
        <v>0.0392249588719852</v>
      </c>
      <c r="N67" s="133" t="n">
        <f aca="false">'Use Phase'!AG254</f>
        <v>0.00829131912228548</v>
      </c>
      <c r="O67" s="133" t="n">
        <f aca="false">'Use Phase'!AH254</f>
        <v>0.00823844932085851</v>
      </c>
      <c r="P67" s="133" t="n">
        <f aca="false">'Use Phase'!AI254</f>
        <v>0.00704907983056724</v>
      </c>
      <c r="Q67" s="133" t="n">
        <f aca="false">'Use Phase'!AJ254</f>
        <v>0.0100435797616311</v>
      </c>
      <c r="R67" s="133" t="n">
        <f aca="false">'Use Phase'!AK254</f>
        <v>0.00850761618098064</v>
      </c>
      <c r="S67" s="7"/>
      <c r="T67" s="105"/>
      <c r="U67" s="160" t="n">
        <f aca="false">C67</f>
        <v>0.97</v>
      </c>
      <c r="V67" s="133" t="n">
        <f aca="false">D67</f>
        <v>0.156804987826547</v>
      </c>
      <c r="W67" s="133" t="n">
        <f aca="false">E67</f>
        <v>0.154362964350801</v>
      </c>
      <c r="X67" s="133" t="n">
        <f aca="false">F67</f>
        <v>0.0949251290214203</v>
      </c>
      <c r="Y67" s="133" t="n">
        <f aca="false">G67</f>
        <v>0.0901336857984905</v>
      </c>
      <c r="Z67" s="133" t="n">
        <f aca="false">H67</f>
        <v>0.0799001366890904</v>
      </c>
      <c r="AA67" s="133" t="n">
        <f aca="false">I67</f>
        <v>0.073873682961759</v>
      </c>
      <c r="AB67" s="133" t="n">
        <f aca="false">J67</f>
        <v>0.0644349051322263</v>
      </c>
      <c r="AC67" s="109"/>
      <c r="AD67" s="133" t="n">
        <f aca="false">L67</f>
        <v>0.0165508302590653</v>
      </c>
      <c r="AE67" s="133" t="n">
        <f aca="false">M67</f>
        <v>0.0392249588719852</v>
      </c>
      <c r="AF67" s="133" t="n">
        <f aca="false">N67</f>
        <v>0.00829131912228548</v>
      </c>
      <c r="AG67" s="133" t="n">
        <f aca="false">O67</f>
        <v>0.00823844932085851</v>
      </c>
      <c r="AH67" s="133" t="n">
        <f aca="false">P67</f>
        <v>0.00704907983056724</v>
      </c>
      <c r="AI67" s="133" t="n">
        <f aca="false">Q67</f>
        <v>0.0100435797616311</v>
      </c>
      <c r="AJ67" s="133" t="n">
        <f aca="false">R67</f>
        <v>0.00850761618098064</v>
      </c>
      <c r="AK67" s="105"/>
    </row>
    <row r="68" customFormat="false" ht="15" hidden="false" customHeight="false" outlineLevel="0" collapsed="false">
      <c r="B68" s="85"/>
      <c r="C68" s="85"/>
      <c r="D68" s="85"/>
      <c r="E68" s="85"/>
      <c r="F68" s="85"/>
      <c r="G68" s="85"/>
      <c r="H68" s="85"/>
      <c r="I68" s="85"/>
      <c r="J68" s="161"/>
      <c r="L68" s="85"/>
      <c r="M68" s="85"/>
      <c r="N68" s="85"/>
      <c r="O68" s="85"/>
      <c r="P68" s="85"/>
      <c r="Q68" s="85"/>
      <c r="R68" s="161"/>
      <c r="S68" s="7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  <c r="AK68" s="105"/>
    </row>
    <row r="69" customFormat="false" ht="15" hidden="false" customHeight="false" outlineLevel="0" collapsed="false">
      <c r="U69" s="149"/>
      <c r="V69" s="149"/>
      <c r="W69" s="149"/>
      <c r="X69" s="149"/>
      <c r="Y69" s="149"/>
      <c r="Z69" s="149"/>
      <c r="AA69" s="149"/>
      <c r="AB69" s="149"/>
      <c r="AC69" s="149"/>
      <c r="AD69" s="149"/>
      <c r="AE69" s="149"/>
      <c r="AF69" s="149"/>
      <c r="AG69" s="149"/>
      <c r="AH69" s="149"/>
      <c r="AI69" s="149"/>
      <c r="AJ69" s="149"/>
    </row>
    <row r="70" customFormat="false" ht="15" hidden="false" customHeight="false" outlineLevel="0" collapsed="false">
      <c r="U70" s="149"/>
      <c r="V70" s="149"/>
      <c r="W70" s="149"/>
      <c r="X70" s="149"/>
      <c r="Y70" s="149"/>
      <c r="Z70" s="149"/>
      <c r="AA70" s="149"/>
      <c r="AB70" s="149"/>
      <c r="AC70" s="149"/>
      <c r="AD70" s="149"/>
      <c r="AE70" s="149"/>
      <c r="AF70" s="149"/>
      <c r="AG70" s="149"/>
      <c r="AH70" s="149"/>
      <c r="AI70" s="149"/>
      <c r="AJ70" s="149"/>
    </row>
    <row r="71" customFormat="false" ht="15" hidden="false" customHeight="false" outlineLevel="0" collapsed="false">
      <c r="U71" s="149"/>
      <c r="V71" s="149"/>
      <c r="W71" s="149"/>
      <c r="X71" s="149"/>
      <c r="Y71" s="149"/>
      <c r="Z71" s="149"/>
      <c r="AA71" s="149"/>
      <c r="AB71" s="149"/>
      <c r="AC71" s="149"/>
      <c r="AD71" s="149"/>
      <c r="AE71" s="149"/>
      <c r="AF71" s="149"/>
      <c r="AG71" s="149"/>
      <c r="AH71" s="149"/>
      <c r="AI71" s="149"/>
      <c r="AJ71" s="149"/>
    </row>
    <row r="72" customFormat="false" ht="15" hidden="false" customHeight="false" outlineLevel="0" collapsed="false">
      <c r="U72" s="149"/>
      <c r="V72" s="149"/>
      <c r="W72" s="149"/>
      <c r="X72" s="149"/>
      <c r="Y72" s="149"/>
      <c r="Z72" s="149"/>
      <c r="AA72" s="149"/>
      <c r="AB72" s="149"/>
      <c r="AC72" s="149"/>
      <c r="AD72" s="149"/>
      <c r="AE72" s="149"/>
      <c r="AF72" s="149"/>
      <c r="AG72" s="149"/>
      <c r="AH72" s="149"/>
      <c r="AI72" s="149"/>
      <c r="AJ72" s="149"/>
    </row>
    <row r="73" customFormat="false" ht="38.8" hidden="false" customHeight="false" outlineLevel="0" collapsed="false">
      <c r="C73" s="162" t="s">
        <v>377</v>
      </c>
      <c r="D73" s="84" t="str">
        <f aca="false">D49</f>
        <v>NaNMC</v>
      </c>
      <c r="E73" s="84" t="str">
        <f aca="false">E49</f>
        <v>NaMVP</v>
      </c>
      <c r="F73" s="84" t="str">
        <f aca="false">F49</f>
        <v>NaMMO</v>
      </c>
      <c r="G73" s="84" t="str">
        <f aca="false">G49</f>
        <v>NaNMMT</v>
      </c>
      <c r="H73" s="84" t="str">
        <f aca="false">H49</f>
        <v>NaPBA</v>
      </c>
      <c r="I73" s="163" t="str">
        <f aca="false">I49</f>
        <v>LiNMC</v>
      </c>
      <c r="J73" s="84" t="str">
        <f aca="false">J49</f>
        <v>LiFP</v>
      </c>
      <c r="K73" s="13" t="n">
        <f aca="false">K50</f>
        <v>0</v>
      </c>
      <c r="L73" s="164" t="str">
        <f aca="false">L49</f>
        <v>NaNMC</v>
      </c>
      <c r="M73" s="84" t="str">
        <f aca="false">M49</f>
        <v>NaMVP</v>
      </c>
      <c r="N73" s="84" t="str">
        <f aca="false">N49</f>
        <v>NaMMO</v>
      </c>
      <c r="O73" s="84" t="str">
        <f aca="false">O49</f>
        <v>NaNMMT</v>
      </c>
      <c r="P73" s="84" t="str">
        <f aca="false">P49</f>
        <v>NaPBA</v>
      </c>
      <c r="Q73" s="163" t="str">
        <f aca="false">Q49</f>
        <v>LiNMC</v>
      </c>
      <c r="R73" s="84" t="str">
        <f aca="false">R49</f>
        <v>LiFP</v>
      </c>
      <c r="S73" s="99"/>
      <c r="U73" s="165" t="str">
        <f aca="false">C73</f>
        <v>En. Dens.</v>
      </c>
      <c r="V73" s="166" t="str">
        <f aca="false">D73</f>
        <v>NaNMC</v>
      </c>
      <c r="W73" s="166" t="str">
        <f aca="false">E73</f>
        <v>NaMVP</v>
      </c>
      <c r="X73" s="166" t="str">
        <f aca="false">F73</f>
        <v>NaMMO</v>
      </c>
      <c r="Y73" s="166" t="str">
        <f aca="false">G73</f>
        <v>NaNMMT</v>
      </c>
      <c r="Z73" s="166" t="str">
        <f aca="false">H73</f>
        <v>NaPBA</v>
      </c>
      <c r="AA73" s="167" t="str">
        <f aca="false">I73</f>
        <v>LiNMC</v>
      </c>
      <c r="AB73" s="166" t="str">
        <f aca="false">J73</f>
        <v>LiFP</v>
      </c>
      <c r="AC73" s="149"/>
      <c r="AD73" s="168" t="str">
        <f aca="false">L73</f>
        <v>NaNMC</v>
      </c>
      <c r="AE73" s="166" t="str">
        <f aca="false">M73</f>
        <v>NaMVP</v>
      </c>
      <c r="AF73" s="166" t="str">
        <f aca="false">N73</f>
        <v>NaMMO</v>
      </c>
      <c r="AG73" s="166" t="str">
        <f aca="false">O73</f>
        <v>NaNMMT</v>
      </c>
      <c r="AH73" s="166" t="str">
        <f aca="false">P73</f>
        <v>NaPBA</v>
      </c>
      <c r="AI73" s="167" t="str">
        <f aca="false">Q73</f>
        <v>LiNMC</v>
      </c>
      <c r="AJ73" s="166" t="str">
        <f aca="false">R73</f>
        <v>LiFP</v>
      </c>
      <c r="AK73" s="99"/>
    </row>
    <row r="74" customFormat="false" ht="15" hidden="false" customHeight="false" outlineLevel="0" collapsed="false">
      <c r="C74" s="169" t="s">
        <v>64</v>
      </c>
      <c r="D74" s="148" t="s">
        <v>378</v>
      </c>
      <c r="E74" s="148"/>
      <c r="F74" s="148"/>
      <c r="G74" s="148"/>
      <c r="H74" s="148"/>
      <c r="I74" s="148"/>
      <c r="J74" s="148"/>
      <c r="L74" s="148" t="s">
        <v>379</v>
      </c>
      <c r="M74" s="148"/>
      <c r="N74" s="148"/>
      <c r="O74" s="148"/>
      <c r="P74" s="148"/>
      <c r="Q74" s="148"/>
      <c r="R74" s="148"/>
      <c r="S74" s="55"/>
      <c r="U74" s="170" t="str">
        <f aca="false">C74</f>
        <v>Wh/kg</v>
      </c>
      <c r="V74" s="23" t="str">
        <f aca="false">D74</f>
        <v>GWP kgCO2 eq /kWh</v>
      </c>
      <c r="W74" s="23"/>
      <c r="X74" s="23"/>
      <c r="Y74" s="23"/>
      <c r="Z74" s="23"/>
      <c r="AA74" s="23"/>
      <c r="AB74" s="23"/>
      <c r="AC74" s="109"/>
      <c r="AD74" s="23" t="str">
        <f aca="false">L74</f>
        <v>ADP gSb eq./kWh</v>
      </c>
      <c r="AE74" s="23"/>
      <c r="AF74" s="23"/>
      <c r="AG74" s="23"/>
      <c r="AH74" s="23"/>
      <c r="AI74" s="23"/>
      <c r="AJ74" s="23"/>
      <c r="AK74" s="105"/>
    </row>
    <row r="75" customFormat="false" ht="15" hidden="false" customHeight="false" outlineLevel="0" collapsed="false">
      <c r="C75" s="0" t="n">
        <f aca="false">Resume_SensAnal!M31</f>
        <v>100</v>
      </c>
      <c r="D75" s="171" t="n">
        <f aca="false">Resume_SensAnal!N31</f>
        <v>74.6344167864061</v>
      </c>
      <c r="E75" s="171" t="n">
        <f aca="false">Resume_SensAnal!O31</f>
        <v>124.001058670832</v>
      </c>
      <c r="F75" s="171" t="n">
        <f aca="false">Resume_SensAnal!P31</f>
        <v>72.2503510085533</v>
      </c>
      <c r="G75" s="171" t="n">
        <f aca="false">Resume_SensAnal!Q31</f>
        <v>64.0535071707267</v>
      </c>
      <c r="H75" s="171" t="n">
        <f aca="false">Resume_SensAnal!R31</f>
        <v>91.7565493947187</v>
      </c>
      <c r="I75" s="171" t="n">
        <f aca="false">Resume_SensAnal!S31</f>
        <v>74.612700328772</v>
      </c>
      <c r="J75" s="171" t="n">
        <f aca="false">Resume_SensAnal!T31</f>
        <v>84.9801309703796</v>
      </c>
      <c r="K75" s="13" t="n">
        <f aca="false">Resume_SensAnal!U31</f>
        <v>0</v>
      </c>
      <c r="L75" s="172" t="n">
        <f aca="false">Resume_SensAnal!N87*1000</f>
        <v>10.84848872874</v>
      </c>
      <c r="M75" s="172" t="n">
        <f aca="false">Resume_SensAnal!O87*1000</f>
        <v>5.96497981373684</v>
      </c>
      <c r="N75" s="172" t="n">
        <f aca="false">Resume_SensAnal!P87*1000</f>
        <v>2.28240271345595</v>
      </c>
      <c r="O75" s="172" t="n">
        <f aca="false">Resume_SensAnal!Q87*1000</f>
        <v>5.09948190166993</v>
      </c>
      <c r="P75" s="172" t="n">
        <f aca="false">Resume_SensAnal!R87*1000</f>
        <v>2.64655334629618</v>
      </c>
      <c r="Q75" s="172" t="n">
        <f aca="false">Resume_SensAnal!S87*1000</f>
        <v>4.63632367472744</v>
      </c>
      <c r="R75" s="172" t="n">
        <f aca="false">Resume_SensAnal!T87*1000</f>
        <v>11.4954860834969</v>
      </c>
      <c r="U75" s="109" t="n">
        <f aca="false">C75</f>
        <v>100</v>
      </c>
      <c r="V75" s="173" t="n">
        <f aca="false">D75</f>
        <v>74.6344167864061</v>
      </c>
      <c r="W75" s="173" t="n">
        <f aca="false">E75</f>
        <v>124.001058670832</v>
      </c>
      <c r="X75" s="173" t="n">
        <f aca="false">F75</f>
        <v>72.2503510085533</v>
      </c>
      <c r="Y75" s="173" t="n">
        <f aca="false">G75</f>
        <v>64.0535071707267</v>
      </c>
      <c r="Z75" s="173" t="n">
        <f aca="false">H75</f>
        <v>91.7565493947187</v>
      </c>
      <c r="AA75" s="173" t="n">
        <f aca="false">I75</f>
        <v>74.612700328772</v>
      </c>
      <c r="AB75" s="173" t="n">
        <f aca="false">J75</f>
        <v>84.9801309703796</v>
      </c>
      <c r="AC75" s="109"/>
      <c r="AD75" s="110" t="n">
        <f aca="false">L75</f>
        <v>10.84848872874</v>
      </c>
      <c r="AE75" s="110" t="n">
        <f aca="false">M75</f>
        <v>5.96497981373684</v>
      </c>
      <c r="AF75" s="110" t="n">
        <f aca="false">N75</f>
        <v>2.28240271345595</v>
      </c>
      <c r="AG75" s="110" t="n">
        <f aca="false">O75</f>
        <v>5.09948190166993</v>
      </c>
      <c r="AH75" s="110" t="n">
        <f aca="false">P75</f>
        <v>2.64655334629618</v>
      </c>
      <c r="AI75" s="110" t="n">
        <f aca="false">Q75</f>
        <v>4.63632367472744</v>
      </c>
      <c r="AJ75" s="110" t="n">
        <f aca="false">R75</f>
        <v>11.4954860834969</v>
      </c>
      <c r="AK75" s="105"/>
    </row>
    <row r="76" customFormat="false" ht="15" hidden="false" customHeight="false" outlineLevel="0" collapsed="false">
      <c r="C76" s="0" t="n">
        <f aca="false">Resume_SensAnal!M32</f>
        <v>110</v>
      </c>
      <c r="D76" s="171" t="n">
        <f aca="false">Resume_SensAnal!N32</f>
        <v>67.8494698058237</v>
      </c>
      <c r="E76" s="171" t="n">
        <f aca="false">Resume_SensAnal!O32</f>
        <v>112.728235155301</v>
      </c>
      <c r="F76" s="171" t="n">
        <f aca="false">Resume_SensAnal!P32</f>
        <v>65.682137280503</v>
      </c>
      <c r="G76" s="171" t="n">
        <f aca="false">Resume_SensAnal!Q32</f>
        <v>58.230461064297</v>
      </c>
      <c r="H76" s="171" t="n">
        <f aca="false">Resume_SensAnal!R32</f>
        <v>83.4150449042897</v>
      </c>
      <c r="I76" s="171" t="n">
        <f aca="false">Resume_SensAnal!S32</f>
        <v>67.8297275716109</v>
      </c>
      <c r="J76" s="171" t="n">
        <f aca="false">Resume_SensAnal!T32</f>
        <v>77.2546645185269</v>
      </c>
      <c r="K76" s="13" t="n">
        <f aca="false">Resume_SensAnal!U32</f>
        <v>0</v>
      </c>
      <c r="L76" s="172" t="n">
        <f aca="false">Resume_SensAnal!N88*1000</f>
        <v>9.86226248067272</v>
      </c>
      <c r="M76" s="172" t="n">
        <f aca="false">Resume_SensAnal!O88*1000</f>
        <v>5.42270892157894</v>
      </c>
      <c r="N76" s="172" t="n">
        <f aca="false">Resume_SensAnal!P88*1000</f>
        <v>2.07491155768723</v>
      </c>
      <c r="O76" s="172" t="n">
        <f aca="false">Resume_SensAnal!Q88*1000</f>
        <v>4.63589263788176</v>
      </c>
      <c r="P76" s="172" t="n">
        <f aca="false">Resume_SensAnal!R88*1000</f>
        <v>2.40595758754198</v>
      </c>
      <c r="Q76" s="172" t="n">
        <f aca="false">Resume_SensAnal!S88*1000</f>
        <v>4.21483970429767</v>
      </c>
      <c r="R76" s="172" t="n">
        <f aca="false">Resume_SensAnal!T88*1000</f>
        <v>10.4504418940881</v>
      </c>
      <c r="U76" s="109" t="n">
        <f aca="false">C76</f>
        <v>110</v>
      </c>
      <c r="V76" s="173" t="n">
        <f aca="false">D76</f>
        <v>67.8494698058237</v>
      </c>
      <c r="W76" s="173" t="n">
        <f aca="false">E76</f>
        <v>112.728235155301</v>
      </c>
      <c r="X76" s="173" t="n">
        <f aca="false">F76</f>
        <v>65.682137280503</v>
      </c>
      <c r="Y76" s="173" t="n">
        <f aca="false">G76</f>
        <v>58.230461064297</v>
      </c>
      <c r="Z76" s="173" t="n">
        <f aca="false">H76</f>
        <v>83.4150449042897</v>
      </c>
      <c r="AA76" s="173" t="n">
        <f aca="false">I76</f>
        <v>67.8297275716109</v>
      </c>
      <c r="AB76" s="173" t="n">
        <f aca="false">J76</f>
        <v>77.2546645185269</v>
      </c>
      <c r="AC76" s="109"/>
      <c r="AD76" s="110" t="n">
        <f aca="false">L76</f>
        <v>9.86226248067272</v>
      </c>
      <c r="AE76" s="110" t="n">
        <f aca="false">M76</f>
        <v>5.42270892157894</v>
      </c>
      <c r="AF76" s="110" t="n">
        <f aca="false">N76</f>
        <v>2.07491155768723</v>
      </c>
      <c r="AG76" s="110" t="n">
        <f aca="false">O76</f>
        <v>4.63589263788176</v>
      </c>
      <c r="AH76" s="110" t="n">
        <f aca="false">P76</f>
        <v>2.40595758754198</v>
      </c>
      <c r="AI76" s="110" t="n">
        <f aca="false">Q76</f>
        <v>4.21483970429767</v>
      </c>
      <c r="AJ76" s="110" t="n">
        <f aca="false">R76</f>
        <v>10.4504418940881</v>
      </c>
      <c r="AK76" s="105"/>
    </row>
    <row r="77" customFormat="false" ht="15" hidden="false" customHeight="false" outlineLevel="0" collapsed="false">
      <c r="C77" s="0" t="n">
        <f aca="false">Resume_SensAnal!M33</f>
        <v>120</v>
      </c>
      <c r="D77" s="171" t="n">
        <f aca="false">Resume_SensAnal!N33</f>
        <v>62.1953473220051</v>
      </c>
      <c r="E77" s="171" t="n">
        <f aca="false">Resume_SensAnal!O33</f>
        <v>103.334215559026</v>
      </c>
      <c r="F77" s="171" t="n">
        <f aca="false">Resume_SensAnal!P33</f>
        <v>60.2086258404611</v>
      </c>
      <c r="G77" s="171" t="n">
        <f aca="false">Resume_SensAnal!Q33</f>
        <v>53.3779226422722</v>
      </c>
      <c r="H77" s="174" t="n">
        <f aca="false">Resume_SensAnal!R33</f>
        <v>76.4637911622656</v>
      </c>
      <c r="I77" s="171" t="n">
        <f aca="false">Resume_SensAnal!S33</f>
        <v>62.1772502739766</v>
      </c>
      <c r="J77" s="171" t="n">
        <f aca="false">Resume_SensAnal!T33</f>
        <v>70.8167758086496</v>
      </c>
      <c r="K77" s="13" t="n">
        <f aca="false">Resume_SensAnal!U33</f>
        <v>0</v>
      </c>
      <c r="L77" s="172" t="n">
        <f aca="false">Resume_SensAnal!N89*1000</f>
        <v>9.04040727394999</v>
      </c>
      <c r="M77" s="172" t="n">
        <f aca="false">Resume_SensAnal!O89*1000</f>
        <v>4.97081651144736</v>
      </c>
      <c r="N77" s="172" t="n">
        <f aca="false">Resume_SensAnal!P89*1000</f>
        <v>1.90200226121329</v>
      </c>
      <c r="O77" s="172" t="n">
        <f aca="false">Resume_SensAnal!Q89*1000</f>
        <v>4.24956825139161</v>
      </c>
      <c r="P77" s="129" t="n">
        <f aca="false">Resume_SensAnal!R89*1000</f>
        <v>2.20546112191348</v>
      </c>
      <c r="Q77" s="172" t="n">
        <f aca="false">Resume_SensAnal!S89*1000</f>
        <v>3.86360306227286</v>
      </c>
      <c r="R77" s="172" t="n">
        <f aca="false">Resume_SensAnal!T89*1000</f>
        <v>9.57957173624742</v>
      </c>
      <c r="U77" s="109" t="n">
        <f aca="false">C77</f>
        <v>120</v>
      </c>
      <c r="V77" s="173" t="n">
        <f aca="false">D77</f>
        <v>62.1953473220051</v>
      </c>
      <c r="W77" s="173" t="n">
        <f aca="false">E77</f>
        <v>103.334215559026</v>
      </c>
      <c r="X77" s="173" t="n">
        <f aca="false">F77</f>
        <v>60.2086258404611</v>
      </c>
      <c r="Y77" s="173" t="n">
        <f aca="false">G77</f>
        <v>53.3779226422722</v>
      </c>
      <c r="Z77" s="174" t="n">
        <f aca="false">H77</f>
        <v>76.4637911622656</v>
      </c>
      <c r="AA77" s="173" t="n">
        <f aca="false">I77</f>
        <v>62.1772502739766</v>
      </c>
      <c r="AB77" s="173" t="n">
        <f aca="false">J77</f>
        <v>70.8167758086496</v>
      </c>
      <c r="AC77" s="109"/>
      <c r="AD77" s="110" t="n">
        <f aca="false">L77</f>
        <v>9.04040727394999</v>
      </c>
      <c r="AE77" s="110" t="n">
        <f aca="false">M77</f>
        <v>4.97081651144736</v>
      </c>
      <c r="AF77" s="110" t="n">
        <f aca="false">N77</f>
        <v>1.90200226121329</v>
      </c>
      <c r="AG77" s="110" t="n">
        <f aca="false">O77</f>
        <v>4.24956825139161</v>
      </c>
      <c r="AH77" s="129" t="n">
        <f aca="false">P77</f>
        <v>2.20546112191348</v>
      </c>
      <c r="AI77" s="110" t="n">
        <f aca="false">Q77</f>
        <v>3.86360306227286</v>
      </c>
      <c r="AJ77" s="110" t="n">
        <f aca="false">R77</f>
        <v>9.57957173624742</v>
      </c>
      <c r="AK77" s="105"/>
    </row>
    <row r="78" customFormat="false" ht="15" hidden="false" customHeight="false" outlineLevel="0" collapsed="false">
      <c r="C78" s="0" t="n">
        <f aca="false">Resume_SensAnal!M34</f>
        <v>130</v>
      </c>
      <c r="D78" s="171" t="n">
        <f aca="false">Resume_SensAnal!N34</f>
        <v>57.411089835697</v>
      </c>
      <c r="E78" s="171" t="n">
        <f aca="false">Resume_SensAnal!O34</f>
        <v>95.3854297467935</v>
      </c>
      <c r="F78" s="171" t="n">
        <f aca="false">Resume_SensAnal!P34</f>
        <v>55.5771930835026</v>
      </c>
      <c r="G78" s="171" t="n">
        <f aca="false">Resume_SensAnal!Q34</f>
        <v>49.2719285928667</v>
      </c>
      <c r="H78" s="173" t="n">
        <f aca="false">Resume_SensAnal!R34</f>
        <v>70.5819610728605</v>
      </c>
      <c r="I78" s="171" t="n">
        <f aca="false">Resume_SensAnal!S34</f>
        <v>57.3943848682861</v>
      </c>
      <c r="J78" s="171" t="n">
        <f aca="false">Resume_SensAnal!T34</f>
        <v>65.3693315156766</v>
      </c>
      <c r="K78" s="13" t="n">
        <f aca="false">Resume_SensAnal!U34</f>
        <v>0</v>
      </c>
      <c r="L78" s="172" t="n">
        <f aca="false">Resume_SensAnal!N90*1000</f>
        <v>8.34499132979999</v>
      </c>
      <c r="M78" s="172" t="n">
        <f aca="false">Resume_SensAnal!O90*1000</f>
        <v>4.5884460105668</v>
      </c>
      <c r="N78" s="172" t="n">
        <f aca="false">Resume_SensAnal!P90*1000</f>
        <v>1.75569439496611</v>
      </c>
      <c r="O78" s="172" t="n">
        <f aca="false">Resume_SensAnal!Q90*1000</f>
        <v>3.92267838589995</v>
      </c>
      <c r="P78" s="172" t="n">
        <f aca="false">Resume_SensAnal!R90*1000</f>
        <v>2.03581026638168</v>
      </c>
      <c r="Q78" s="172" t="n">
        <f aca="false">Resume_SensAnal!S90*1000</f>
        <v>3.56640282671341</v>
      </c>
      <c r="R78" s="172" t="n">
        <f aca="false">Resume_SensAnal!T90*1000</f>
        <v>8.84268160268993</v>
      </c>
      <c r="U78" s="109" t="n">
        <f aca="false">C78</f>
        <v>130</v>
      </c>
      <c r="V78" s="173" t="n">
        <f aca="false">D78</f>
        <v>57.411089835697</v>
      </c>
      <c r="W78" s="173" t="n">
        <f aca="false">E78</f>
        <v>95.3854297467935</v>
      </c>
      <c r="X78" s="173" t="n">
        <f aca="false">F78</f>
        <v>55.5771930835026</v>
      </c>
      <c r="Y78" s="173" t="n">
        <f aca="false">G78</f>
        <v>49.2719285928667</v>
      </c>
      <c r="Z78" s="173" t="n">
        <f aca="false">H78</f>
        <v>70.5819610728605</v>
      </c>
      <c r="AA78" s="173" t="n">
        <f aca="false">I78</f>
        <v>57.3943848682861</v>
      </c>
      <c r="AB78" s="173" t="n">
        <f aca="false">J78</f>
        <v>65.3693315156766</v>
      </c>
      <c r="AC78" s="109"/>
      <c r="AD78" s="110" t="n">
        <f aca="false">L78</f>
        <v>8.34499132979999</v>
      </c>
      <c r="AE78" s="110" t="n">
        <f aca="false">M78</f>
        <v>4.5884460105668</v>
      </c>
      <c r="AF78" s="110" t="n">
        <f aca="false">N78</f>
        <v>1.75569439496611</v>
      </c>
      <c r="AG78" s="110" t="n">
        <f aca="false">O78</f>
        <v>3.92267838589995</v>
      </c>
      <c r="AH78" s="110" t="n">
        <f aca="false">P78</f>
        <v>2.03581026638168</v>
      </c>
      <c r="AI78" s="110" t="n">
        <f aca="false">Q78</f>
        <v>3.56640282671341</v>
      </c>
      <c r="AJ78" s="110" t="n">
        <f aca="false">R78</f>
        <v>8.84268160268993</v>
      </c>
      <c r="AK78" s="105"/>
    </row>
    <row r="79" customFormat="false" ht="15" hidden="false" customHeight="false" outlineLevel="0" collapsed="false">
      <c r="C79" s="0" t="n">
        <f aca="false">Resume_SensAnal!M35</f>
        <v>140</v>
      </c>
      <c r="D79" s="174" t="n">
        <f aca="false">Resume_SensAnal!N35</f>
        <v>53.3102977045758</v>
      </c>
      <c r="E79" s="171" t="n">
        <f aca="false">Resume_SensAnal!O35</f>
        <v>88.5721847648796</v>
      </c>
      <c r="F79" s="171" t="n">
        <f aca="false">Resume_SensAnal!P35</f>
        <v>51.6073935775381</v>
      </c>
      <c r="G79" s="171" t="n">
        <f aca="false">Resume_SensAnal!Q35</f>
        <v>45.7525051219476</v>
      </c>
      <c r="H79" s="173" t="n">
        <f aca="false">Resume_SensAnal!R35</f>
        <v>65.5403924247991</v>
      </c>
      <c r="I79" s="171" t="n">
        <f aca="false">Resume_SensAnal!S35</f>
        <v>53.2947859491228</v>
      </c>
      <c r="J79" s="171" t="n">
        <f aca="false">Resume_SensAnal!T35</f>
        <v>60.7000935502711</v>
      </c>
      <c r="K79" s="13" t="n">
        <f aca="false">Resume_SensAnal!U35</f>
        <v>0</v>
      </c>
      <c r="L79" s="129" t="n">
        <f aca="false">Resume_SensAnal!N91*1000</f>
        <v>7.74892052052856</v>
      </c>
      <c r="M79" s="172" t="n">
        <f aca="false">Resume_SensAnal!O91*1000</f>
        <v>4.26069986695488</v>
      </c>
      <c r="N79" s="134" t="n">
        <f aca="false">Resume_SensAnal!P91*1000</f>
        <v>1.63028765246854</v>
      </c>
      <c r="O79" s="172" t="n">
        <f aca="false">Resume_SensAnal!Q91*1000</f>
        <v>3.64248707262138</v>
      </c>
      <c r="P79" s="172" t="n">
        <f aca="false">Resume_SensAnal!R91*1000</f>
        <v>1.89039524735442</v>
      </c>
      <c r="Q79" s="172" t="n">
        <f aca="false">Resume_SensAnal!S91*1000</f>
        <v>3.31165976766245</v>
      </c>
      <c r="R79" s="172" t="n">
        <f aca="false">Resume_SensAnal!T91*1000</f>
        <v>8.21106148821207</v>
      </c>
      <c r="U79" s="109" t="n">
        <f aca="false">C79</f>
        <v>140</v>
      </c>
      <c r="V79" s="175" t="n">
        <f aca="false">D79</f>
        <v>53.3102977045758</v>
      </c>
      <c r="W79" s="173" t="n">
        <f aca="false">E79</f>
        <v>88.5721847648796</v>
      </c>
      <c r="X79" s="173" t="n">
        <f aca="false">F79</f>
        <v>51.6073935775381</v>
      </c>
      <c r="Y79" s="173" t="n">
        <f aca="false">G79</f>
        <v>45.7525051219476</v>
      </c>
      <c r="Z79" s="173" t="n">
        <f aca="false">H79</f>
        <v>65.5403924247991</v>
      </c>
      <c r="AA79" s="173" t="n">
        <f aca="false">I79</f>
        <v>53.2947859491228</v>
      </c>
      <c r="AB79" s="173" t="n">
        <f aca="false">J79</f>
        <v>60.7000935502711</v>
      </c>
      <c r="AC79" s="109"/>
      <c r="AD79" s="119" t="n">
        <f aca="false">L79</f>
        <v>7.74892052052856</v>
      </c>
      <c r="AE79" s="110" t="n">
        <f aca="false">M79</f>
        <v>4.26069986695488</v>
      </c>
      <c r="AF79" s="110" t="n">
        <f aca="false">N79</f>
        <v>1.63028765246854</v>
      </c>
      <c r="AG79" s="110" t="n">
        <f aca="false">O79</f>
        <v>3.64248707262138</v>
      </c>
      <c r="AH79" s="110" t="n">
        <f aca="false">P79</f>
        <v>1.89039524735442</v>
      </c>
      <c r="AI79" s="110" t="n">
        <f aca="false">Q79</f>
        <v>3.31165976766245</v>
      </c>
      <c r="AJ79" s="110" t="n">
        <f aca="false">R79</f>
        <v>8.21106148821207</v>
      </c>
      <c r="AK79" s="105"/>
    </row>
    <row r="80" customFormat="false" ht="15" hidden="false" customHeight="false" outlineLevel="0" collapsed="false">
      <c r="C80" s="0" t="n">
        <f aca="false">Resume_SensAnal!M36</f>
        <v>150</v>
      </c>
      <c r="D80" s="173" t="n">
        <f aca="false">Resume_SensAnal!N36</f>
        <v>49.7562778576041</v>
      </c>
      <c r="E80" s="171" t="n">
        <f aca="false">Resume_SensAnal!O36</f>
        <v>82.667372447221</v>
      </c>
      <c r="F80" s="171" t="n">
        <f aca="false">Resume_SensAnal!P36</f>
        <v>48.1669006723689</v>
      </c>
      <c r="G80" s="171" t="n">
        <f aca="false">Resume_SensAnal!Q36</f>
        <v>42.7023381138178</v>
      </c>
      <c r="H80" s="173" t="n">
        <f aca="false">Resume_SensAnal!R36</f>
        <v>61.1710329298125</v>
      </c>
      <c r="I80" s="171" t="n">
        <f aca="false">Resume_SensAnal!S36</f>
        <v>49.7418002191813</v>
      </c>
      <c r="J80" s="171" t="n">
        <f aca="false">Resume_SensAnal!T36</f>
        <v>56.6534206469197</v>
      </c>
      <c r="K80" s="13" t="n">
        <f aca="false">Resume_SensAnal!U36</f>
        <v>0</v>
      </c>
      <c r="L80" s="172" t="n">
        <f aca="false">Resume_SensAnal!N92*1000</f>
        <v>7.23232581915999</v>
      </c>
      <c r="M80" s="172" t="n">
        <f aca="false">Resume_SensAnal!O92*1000</f>
        <v>3.97665320915789</v>
      </c>
      <c r="N80" s="172" t="n">
        <f aca="false">Resume_SensAnal!P92*1000</f>
        <v>1.52160180897063</v>
      </c>
      <c r="O80" s="172" t="n">
        <f aca="false">Resume_SensAnal!Q92*1000</f>
        <v>3.39965460111329</v>
      </c>
      <c r="P80" s="172" t="n">
        <f aca="false">Resume_SensAnal!R92*1000</f>
        <v>1.76436889753079</v>
      </c>
      <c r="Q80" s="172" t="n">
        <f aca="false">Resume_SensAnal!S92*1000</f>
        <v>3.09088244981829</v>
      </c>
      <c r="R80" s="172" t="n">
        <f aca="false">Resume_SensAnal!T92*1000</f>
        <v>7.66365738899794</v>
      </c>
      <c r="U80" s="109" t="n">
        <f aca="false">C80</f>
        <v>150</v>
      </c>
      <c r="V80" s="173" t="n">
        <f aca="false">D80</f>
        <v>49.7562778576041</v>
      </c>
      <c r="W80" s="173" t="n">
        <f aca="false">E80</f>
        <v>82.667372447221</v>
      </c>
      <c r="X80" s="173" t="n">
        <f aca="false">F80</f>
        <v>48.1669006723689</v>
      </c>
      <c r="Y80" s="173" t="n">
        <f aca="false">G80</f>
        <v>42.7023381138178</v>
      </c>
      <c r="Z80" s="173" t="n">
        <f aca="false">H80</f>
        <v>61.1710329298125</v>
      </c>
      <c r="AA80" s="173" t="n">
        <f aca="false">I80</f>
        <v>49.7418002191813</v>
      </c>
      <c r="AB80" s="173" t="n">
        <f aca="false">J80</f>
        <v>56.6534206469197</v>
      </c>
      <c r="AC80" s="109"/>
      <c r="AD80" s="110" t="n">
        <f aca="false">L80</f>
        <v>7.23232581915999</v>
      </c>
      <c r="AE80" s="110" t="n">
        <f aca="false">M80</f>
        <v>3.97665320915789</v>
      </c>
      <c r="AF80" s="110" t="n">
        <f aca="false">N80</f>
        <v>1.52160180897063</v>
      </c>
      <c r="AG80" s="110" t="n">
        <f aca="false">O80</f>
        <v>3.39965460111329</v>
      </c>
      <c r="AH80" s="110" t="n">
        <f aca="false">P80</f>
        <v>1.76436889753079</v>
      </c>
      <c r="AI80" s="110" t="n">
        <f aca="false">Q80</f>
        <v>3.09088244981829</v>
      </c>
      <c r="AJ80" s="110" t="n">
        <f aca="false">R80</f>
        <v>7.66365738899794</v>
      </c>
      <c r="AK80" s="105"/>
    </row>
    <row r="81" customFormat="false" ht="15" hidden="false" customHeight="false" outlineLevel="0" collapsed="false">
      <c r="C81" s="0" t="n">
        <f aca="false">Resume_SensAnal!M37</f>
        <v>160</v>
      </c>
      <c r="D81" s="173" t="n">
        <f aca="false">Resume_SensAnal!N37</f>
        <v>46.6465104915038</v>
      </c>
      <c r="E81" s="174" t="n">
        <f aca="false">Resume_SensAnal!O37</f>
        <v>77.5006616692697</v>
      </c>
      <c r="F81" s="174" t="n">
        <f aca="false">Resume_SensAnal!P37</f>
        <v>45.1564693803458</v>
      </c>
      <c r="G81" s="176" t="n">
        <f aca="false">Resume_SensAnal!Q37</f>
        <v>40.0334419817042</v>
      </c>
      <c r="H81" s="173" t="n">
        <f aca="false">Resume_SensAnal!R37</f>
        <v>57.3478433716992</v>
      </c>
      <c r="I81" s="171" t="n">
        <f aca="false">Resume_SensAnal!S37</f>
        <v>46.6329377054825</v>
      </c>
      <c r="J81" s="171" t="n">
        <f aca="false">Resume_SensAnal!T37</f>
        <v>53.1125818564872</v>
      </c>
      <c r="K81" s="13" t="n">
        <f aca="false">Resume_SensAnal!U37</f>
        <v>0</v>
      </c>
      <c r="L81" s="172" t="n">
        <f aca="false">Resume_SensAnal!N93*1000</f>
        <v>6.78030545546249</v>
      </c>
      <c r="M81" s="129" t="n">
        <f aca="false">Resume_SensAnal!O93*1000</f>
        <v>3.72811238358552</v>
      </c>
      <c r="N81" s="129" t="n">
        <f aca="false">Resume_SensAnal!P93*1000</f>
        <v>1.42650169590997</v>
      </c>
      <c r="O81" s="172" t="n">
        <f aca="false">Resume_SensAnal!Q93*1000</f>
        <v>3.18717618854371</v>
      </c>
      <c r="P81" s="134" t="n">
        <f aca="false">Resume_SensAnal!R93*1000</f>
        <v>1.65409584143511</v>
      </c>
      <c r="Q81" s="172" t="n">
        <f aca="false">Resume_SensAnal!S93*1000</f>
        <v>2.89770229670465</v>
      </c>
      <c r="R81" s="172" t="n">
        <f aca="false">Resume_SensAnal!T93*1000</f>
        <v>7.18467880218557</v>
      </c>
      <c r="U81" s="109" t="n">
        <f aca="false">C81</f>
        <v>160</v>
      </c>
      <c r="V81" s="173" t="n">
        <f aca="false">D81</f>
        <v>46.6465104915038</v>
      </c>
      <c r="W81" s="174" t="n">
        <f aca="false">E81</f>
        <v>77.5006616692697</v>
      </c>
      <c r="X81" s="174" t="n">
        <f aca="false">F81</f>
        <v>45.1564693803458</v>
      </c>
      <c r="Y81" s="173" t="n">
        <f aca="false">G81</f>
        <v>40.0334419817042</v>
      </c>
      <c r="Z81" s="173" t="n">
        <f aca="false">H81</f>
        <v>57.3478433716992</v>
      </c>
      <c r="AA81" s="173" t="n">
        <f aca="false">I81</f>
        <v>46.6329377054825</v>
      </c>
      <c r="AB81" s="173" t="n">
        <f aca="false">J81</f>
        <v>53.1125818564872</v>
      </c>
      <c r="AC81" s="109"/>
      <c r="AD81" s="110" t="n">
        <f aca="false">L81</f>
        <v>6.78030545546249</v>
      </c>
      <c r="AE81" s="129" t="n">
        <f aca="false">M81</f>
        <v>3.72811238358552</v>
      </c>
      <c r="AF81" s="129" t="n">
        <f aca="false">N81</f>
        <v>1.42650169590997</v>
      </c>
      <c r="AG81" s="110" t="n">
        <f aca="false">O81</f>
        <v>3.18717618854371</v>
      </c>
      <c r="AH81" s="110" t="n">
        <f aca="false">P81</f>
        <v>1.65409584143511</v>
      </c>
      <c r="AI81" s="110" t="n">
        <f aca="false">Q81</f>
        <v>2.89770229670465</v>
      </c>
      <c r="AJ81" s="110" t="n">
        <f aca="false">R81</f>
        <v>7.18467880218557</v>
      </c>
      <c r="AK81" s="105"/>
    </row>
    <row r="82" customFormat="false" ht="15" hidden="false" customHeight="false" outlineLevel="0" collapsed="false">
      <c r="C82" s="0" t="n">
        <f aca="false">Resume_SensAnal!M38</f>
        <v>170</v>
      </c>
      <c r="D82" s="173" t="n">
        <f aca="false">Resume_SensAnal!N38</f>
        <v>43.9025981096507</v>
      </c>
      <c r="E82" s="173" t="n">
        <f aca="false">Resume_SensAnal!O38</f>
        <v>72.9417992181362</v>
      </c>
      <c r="F82" s="173" t="n">
        <f aca="false">Resume_SensAnal!P38</f>
        <v>42.5002064756196</v>
      </c>
      <c r="G82" s="174" t="n">
        <f aca="false">Resume_SensAnal!Q38</f>
        <v>37.6785336298392</v>
      </c>
      <c r="H82" s="173" t="n">
        <f aca="false">Resume_SensAnal!R38</f>
        <v>53.9744408204228</v>
      </c>
      <c r="I82" s="171" t="n">
        <f aca="false">Resume_SensAnal!S38</f>
        <v>43.889823722807</v>
      </c>
      <c r="J82" s="171" t="n">
        <f aca="false">Resume_SensAnal!T38</f>
        <v>49.9883123355174</v>
      </c>
      <c r="K82" s="13" t="n">
        <f aca="false">Resume_SensAnal!U38</f>
        <v>0</v>
      </c>
      <c r="L82" s="172" t="n">
        <f aca="false">Resume_SensAnal!N94*1000</f>
        <v>6.38146395808235</v>
      </c>
      <c r="M82" s="172" t="n">
        <f aca="false">Resume_SensAnal!O94*1000</f>
        <v>3.50881165513931</v>
      </c>
      <c r="N82" s="172" t="n">
        <f aca="false">Resume_SensAnal!P94*1000</f>
        <v>1.34258983144468</v>
      </c>
      <c r="O82" s="129" t="n">
        <f aca="false">Resume_SensAnal!Q94*1000</f>
        <v>2.99969523627643</v>
      </c>
      <c r="P82" s="172" t="n">
        <f aca="false">Resume_SensAnal!R94*1000</f>
        <v>1.55679608605658</v>
      </c>
      <c r="Q82" s="172" t="n">
        <f aca="false">Resume_SensAnal!S94*1000</f>
        <v>2.7272492204279</v>
      </c>
      <c r="R82" s="172" t="n">
        <f aca="false">Resume_SensAnal!T94*1000</f>
        <v>6.76205063735112</v>
      </c>
      <c r="U82" s="109" t="n">
        <f aca="false">C82</f>
        <v>170</v>
      </c>
      <c r="V82" s="173" t="n">
        <f aca="false">D82</f>
        <v>43.9025981096507</v>
      </c>
      <c r="W82" s="173" t="n">
        <f aca="false">E82</f>
        <v>72.9417992181362</v>
      </c>
      <c r="X82" s="173" t="n">
        <f aca="false">F82</f>
        <v>42.5002064756196</v>
      </c>
      <c r="Y82" s="174" t="n">
        <f aca="false">G82</f>
        <v>37.6785336298392</v>
      </c>
      <c r="Z82" s="173" t="n">
        <f aca="false">H82</f>
        <v>53.9744408204228</v>
      </c>
      <c r="AA82" s="173" t="n">
        <f aca="false">I82</f>
        <v>43.889823722807</v>
      </c>
      <c r="AB82" s="173" t="n">
        <f aca="false">J82</f>
        <v>49.9883123355174</v>
      </c>
      <c r="AC82" s="109"/>
      <c r="AD82" s="110" t="n">
        <f aca="false">L82</f>
        <v>6.38146395808235</v>
      </c>
      <c r="AE82" s="110" t="n">
        <f aca="false">M82</f>
        <v>3.50881165513931</v>
      </c>
      <c r="AF82" s="110" t="n">
        <f aca="false">N82</f>
        <v>1.34258983144468</v>
      </c>
      <c r="AG82" s="129" t="n">
        <f aca="false">O82</f>
        <v>2.99969523627643</v>
      </c>
      <c r="AH82" s="110" t="n">
        <f aca="false">P82</f>
        <v>1.55679608605658</v>
      </c>
      <c r="AI82" s="110" t="n">
        <f aca="false">Q82</f>
        <v>2.7272492204279</v>
      </c>
      <c r="AJ82" s="110" t="n">
        <f aca="false">R82</f>
        <v>6.76205063735112</v>
      </c>
      <c r="AK82" s="105"/>
      <c r="AN82" s="13" t="s">
        <v>380</v>
      </c>
    </row>
    <row r="83" customFormat="false" ht="15" hidden="false" customHeight="false" outlineLevel="0" collapsed="false">
      <c r="C83" s="0" t="n">
        <f aca="false">Resume_SensAnal!M39</f>
        <v>180</v>
      </c>
      <c r="D83" s="173" t="n">
        <f aca="false">Resume_SensAnal!N39</f>
        <v>41.4635648813367</v>
      </c>
      <c r="E83" s="173" t="n">
        <f aca="false">Resume_SensAnal!O39</f>
        <v>68.8894770393508</v>
      </c>
      <c r="F83" s="173" t="n">
        <f aca="false">Resume_SensAnal!P39</f>
        <v>40.1390838936407</v>
      </c>
      <c r="G83" s="173" t="n">
        <f aca="false">Resume_SensAnal!Q39</f>
        <v>35.5852817615148</v>
      </c>
      <c r="H83" s="173" t="n">
        <f aca="false">Resume_SensAnal!R39</f>
        <v>50.9758607748437</v>
      </c>
      <c r="I83" s="171" t="n">
        <f aca="false">Resume_SensAnal!S39</f>
        <v>41.4515001826511</v>
      </c>
      <c r="J83" s="171" t="n">
        <f aca="false">Resume_SensAnal!T39</f>
        <v>47.2111838724331</v>
      </c>
      <c r="K83" s="13" t="n">
        <f aca="false">Resume_SensAnal!U39</f>
        <v>0</v>
      </c>
      <c r="L83" s="172" t="n">
        <f aca="false">Resume_SensAnal!N95*1000</f>
        <v>6.02693818263333</v>
      </c>
      <c r="M83" s="172" t="n">
        <f aca="false">Resume_SensAnal!O95*1000</f>
        <v>3.31387767429824</v>
      </c>
      <c r="N83" s="172" t="n">
        <f aca="false">Resume_SensAnal!P95*1000</f>
        <v>1.26800150747553</v>
      </c>
      <c r="O83" s="172" t="n">
        <f aca="false">Resume_SensAnal!Q95*1000</f>
        <v>2.83304550092774</v>
      </c>
      <c r="P83" s="172" t="n">
        <f aca="false">Resume_SensAnal!R95*1000</f>
        <v>1.47030741460899</v>
      </c>
      <c r="Q83" s="172" t="n">
        <f aca="false">Resume_SensAnal!S95*1000</f>
        <v>2.57573537484858</v>
      </c>
      <c r="R83" s="172" t="n">
        <f aca="false">Resume_SensAnal!T95*1000</f>
        <v>6.38638115749828</v>
      </c>
      <c r="U83" s="109" t="n">
        <f aca="false">C83</f>
        <v>180</v>
      </c>
      <c r="V83" s="173" t="n">
        <f aca="false">D83</f>
        <v>41.4635648813367</v>
      </c>
      <c r="W83" s="173" t="n">
        <f aca="false">E83</f>
        <v>68.8894770393508</v>
      </c>
      <c r="X83" s="173" t="n">
        <f aca="false">F83</f>
        <v>40.1390838936407</v>
      </c>
      <c r="Y83" s="173" t="n">
        <f aca="false">G83</f>
        <v>35.5852817615148</v>
      </c>
      <c r="Z83" s="173" t="n">
        <f aca="false">H83</f>
        <v>50.9758607748437</v>
      </c>
      <c r="AA83" s="173" t="n">
        <f aca="false">I83</f>
        <v>41.4515001826511</v>
      </c>
      <c r="AB83" s="173" t="n">
        <f aca="false">J83</f>
        <v>47.2111838724331</v>
      </c>
      <c r="AC83" s="109"/>
      <c r="AD83" s="110" t="n">
        <f aca="false">L83</f>
        <v>6.02693818263333</v>
      </c>
      <c r="AE83" s="110" t="n">
        <f aca="false">M83</f>
        <v>3.31387767429824</v>
      </c>
      <c r="AF83" s="110" t="n">
        <f aca="false">N83</f>
        <v>1.26800150747553</v>
      </c>
      <c r="AG83" s="110" t="n">
        <f aca="false">O83</f>
        <v>2.83304550092774</v>
      </c>
      <c r="AH83" s="110" t="n">
        <f aca="false">P83</f>
        <v>1.47030741460899</v>
      </c>
      <c r="AI83" s="110" t="n">
        <f aca="false">Q83</f>
        <v>2.57573537484858</v>
      </c>
      <c r="AJ83" s="110" t="n">
        <f aca="false">R83</f>
        <v>6.38638115749828</v>
      </c>
      <c r="AK83" s="105"/>
    </row>
    <row r="84" customFormat="false" ht="15" hidden="false" customHeight="false" outlineLevel="0" collapsed="false">
      <c r="C84" s="0" t="n">
        <f aca="false">Resume_SensAnal!M40</f>
        <v>190</v>
      </c>
      <c r="D84" s="173" t="n">
        <f aca="false">Resume_SensAnal!N40</f>
        <v>39.2812719928453</v>
      </c>
      <c r="E84" s="173" t="n">
        <f aca="false">Resume_SensAnal!O40</f>
        <v>65.2637150899113</v>
      </c>
      <c r="F84" s="173" t="n">
        <f aca="false">Resume_SensAnal!P40</f>
        <v>38.0265005308175</v>
      </c>
      <c r="G84" s="173" t="n">
        <f aca="false">Resume_SensAnal!Q40</f>
        <v>33.7123721951193</v>
      </c>
      <c r="H84" s="173" t="n">
        <f aca="false">Resume_SensAnal!R40</f>
        <v>48.2929207340625</v>
      </c>
      <c r="I84" s="171" t="n">
        <f aca="false">Resume_SensAnal!S40</f>
        <v>39.269842278301</v>
      </c>
      <c r="J84" s="171" t="n">
        <f aca="false">Resume_SensAnal!T40</f>
        <v>44.7263847212524</v>
      </c>
      <c r="K84" s="13" t="n">
        <f aca="false">Resume_SensAnal!U40</f>
        <v>0</v>
      </c>
      <c r="L84" s="172" t="n">
        <f aca="false">Resume_SensAnal!N96*1000</f>
        <v>5.70973090986315</v>
      </c>
      <c r="M84" s="172" t="n">
        <f aca="false">Resume_SensAnal!O96*1000</f>
        <v>3.13946305986149</v>
      </c>
      <c r="N84" s="172" t="n">
        <f aca="false">Resume_SensAnal!P96*1000</f>
        <v>1.20126458602945</v>
      </c>
      <c r="O84" s="172" t="n">
        <f aca="false">Resume_SensAnal!Q96*1000</f>
        <v>2.68393784298417</v>
      </c>
      <c r="P84" s="172" t="n">
        <f aca="false">Resume_SensAnal!R96*1000</f>
        <v>1.3929228138401</v>
      </c>
      <c r="Q84" s="172" t="n">
        <f aca="false">Resume_SensAnal!S96*1000</f>
        <v>2.4401703551197</v>
      </c>
      <c r="R84" s="172" t="n">
        <f aca="false">Resume_SensAnal!T96*1000</f>
        <v>6.05025583341942</v>
      </c>
      <c r="U84" s="109" t="n">
        <f aca="false">C84</f>
        <v>190</v>
      </c>
      <c r="V84" s="173" t="n">
        <f aca="false">D84</f>
        <v>39.2812719928453</v>
      </c>
      <c r="W84" s="173" t="n">
        <f aca="false">E84</f>
        <v>65.2637150899113</v>
      </c>
      <c r="X84" s="173" t="n">
        <f aca="false">F84</f>
        <v>38.0265005308175</v>
      </c>
      <c r="Y84" s="173" t="n">
        <f aca="false">G84</f>
        <v>33.7123721951193</v>
      </c>
      <c r="Z84" s="173" t="n">
        <f aca="false">H84</f>
        <v>48.2929207340625</v>
      </c>
      <c r="AA84" s="173" t="n">
        <f aca="false">I84</f>
        <v>39.269842278301</v>
      </c>
      <c r="AB84" s="173" t="n">
        <f aca="false">J84</f>
        <v>44.7263847212524</v>
      </c>
      <c r="AC84" s="109"/>
      <c r="AD84" s="110" t="n">
        <f aca="false">L84</f>
        <v>5.70973090986315</v>
      </c>
      <c r="AE84" s="110" t="n">
        <f aca="false">M84</f>
        <v>3.13946305986149</v>
      </c>
      <c r="AF84" s="110" t="n">
        <f aca="false">N84</f>
        <v>1.20126458602945</v>
      </c>
      <c r="AG84" s="110" t="n">
        <f aca="false">O84</f>
        <v>2.68393784298417</v>
      </c>
      <c r="AH84" s="110" t="n">
        <f aca="false">P84</f>
        <v>1.3929228138401</v>
      </c>
      <c r="AI84" s="110" t="n">
        <f aca="false">Q84</f>
        <v>2.4401703551197</v>
      </c>
      <c r="AJ84" s="110" t="n">
        <f aca="false">R84</f>
        <v>6.05025583341942</v>
      </c>
      <c r="AK84" s="105"/>
    </row>
    <row r="85" customFormat="false" ht="15" hidden="false" customHeight="false" outlineLevel="0" collapsed="false">
      <c r="C85" s="0" t="n">
        <f aca="false">Resume_SensAnal!M41</f>
        <v>200</v>
      </c>
      <c r="D85" s="173" t="n">
        <f aca="false">Resume_SensAnal!N41</f>
        <v>37.3172083932031</v>
      </c>
      <c r="E85" s="173" t="n">
        <f aca="false">Resume_SensAnal!O41</f>
        <v>62.0005293354158</v>
      </c>
      <c r="F85" s="173" t="n">
        <f aca="false">Resume_SensAnal!P41</f>
        <v>36.1251755042767</v>
      </c>
      <c r="G85" s="173" t="n">
        <f aca="false">Resume_SensAnal!Q41</f>
        <v>32.0267535853633</v>
      </c>
      <c r="H85" s="173" t="n">
        <f aca="false">Resume_SensAnal!R41</f>
        <v>45.8782746973593</v>
      </c>
      <c r="I85" s="171" t="n">
        <f aca="false">Resume_SensAnal!S41</f>
        <v>37.306350164386</v>
      </c>
      <c r="J85" s="174" t="n">
        <f aca="false">Resume_SensAnal!T41</f>
        <v>42.4900654851898</v>
      </c>
      <c r="K85" s="13" t="n">
        <f aca="false">Resume_SensAnal!U41</f>
        <v>0</v>
      </c>
      <c r="L85" s="172" t="n">
        <f aca="false">Resume_SensAnal!N97*1000</f>
        <v>5.42424436436999</v>
      </c>
      <c r="M85" s="172" t="n">
        <f aca="false">Resume_SensAnal!O97*1000</f>
        <v>2.98248990686842</v>
      </c>
      <c r="N85" s="172" t="n">
        <f aca="false">Resume_SensAnal!P97*1000</f>
        <v>1.14120135672797</v>
      </c>
      <c r="O85" s="172" t="n">
        <f aca="false">Resume_SensAnal!Q97*1000</f>
        <v>2.54974095083497</v>
      </c>
      <c r="P85" s="172" t="n">
        <f aca="false">Resume_SensAnal!R97*1000</f>
        <v>1.32327667314809</v>
      </c>
      <c r="Q85" s="172" t="n">
        <f aca="false">Resume_SensAnal!S97*1000</f>
        <v>2.31816183736372</v>
      </c>
      <c r="R85" s="129" t="n">
        <f aca="false">Resume_SensAnal!T97*1000</f>
        <v>5.74774304174845</v>
      </c>
      <c r="U85" s="109" t="n">
        <f aca="false">C85</f>
        <v>200</v>
      </c>
      <c r="V85" s="173" t="n">
        <f aca="false">D85</f>
        <v>37.3172083932031</v>
      </c>
      <c r="W85" s="173" t="n">
        <f aca="false">E85</f>
        <v>62.0005293354158</v>
      </c>
      <c r="X85" s="173" t="n">
        <f aca="false">F85</f>
        <v>36.1251755042767</v>
      </c>
      <c r="Y85" s="173" t="n">
        <f aca="false">G85</f>
        <v>32.0267535853633</v>
      </c>
      <c r="Z85" s="173" t="n">
        <f aca="false">H85</f>
        <v>45.8782746973593</v>
      </c>
      <c r="AA85" s="173" t="n">
        <f aca="false">I85</f>
        <v>37.306350164386</v>
      </c>
      <c r="AB85" s="177" t="n">
        <f aca="false">J85</f>
        <v>42.4900654851898</v>
      </c>
      <c r="AC85" s="109"/>
      <c r="AD85" s="110" t="n">
        <f aca="false">L85</f>
        <v>5.42424436436999</v>
      </c>
      <c r="AE85" s="110" t="n">
        <f aca="false">M85</f>
        <v>2.98248990686842</v>
      </c>
      <c r="AF85" s="110" t="n">
        <f aca="false">N85</f>
        <v>1.14120135672797</v>
      </c>
      <c r="AG85" s="110" t="n">
        <f aca="false">O85</f>
        <v>2.54974095083497</v>
      </c>
      <c r="AH85" s="110" t="n">
        <f aca="false">P85</f>
        <v>1.32327667314809</v>
      </c>
      <c r="AI85" s="110" t="n">
        <f aca="false">Q85</f>
        <v>2.31816183736372</v>
      </c>
      <c r="AJ85" s="120" t="n">
        <f aca="false">R85</f>
        <v>5.74774304174845</v>
      </c>
      <c r="AK85" s="105"/>
    </row>
    <row r="86" customFormat="false" ht="15" hidden="false" customHeight="false" outlineLevel="0" collapsed="false">
      <c r="C86" s="0" t="n">
        <f aca="false">Resume_SensAnal!M42</f>
        <v>210</v>
      </c>
      <c r="D86" s="173" t="n">
        <f aca="false">Resume_SensAnal!N42</f>
        <v>35.5401984697172</v>
      </c>
      <c r="E86" s="173" t="n">
        <f aca="false">Resume_SensAnal!O42</f>
        <v>59.0481231765864</v>
      </c>
      <c r="F86" s="173" t="n">
        <f aca="false">Resume_SensAnal!P42</f>
        <v>34.4049290516921</v>
      </c>
      <c r="G86" s="173" t="n">
        <f aca="false">Resume_SensAnal!Q42</f>
        <v>30.5016700812984</v>
      </c>
      <c r="H86" s="173" t="n">
        <f aca="false">Resume_SensAnal!R42</f>
        <v>43.693594949866</v>
      </c>
      <c r="I86" s="171" t="n">
        <f aca="false">Resume_SensAnal!S42</f>
        <v>35.5298572994152</v>
      </c>
      <c r="J86" s="176" t="n">
        <f aca="false">Resume_SensAnal!T42</f>
        <v>40.4667290335141</v>
      </c>
      <c r="K86" s="13" t="n">
        <f aca="false">Resume_SensAnal!U42</f>
        <v>0</v>
      </c>
      <c r="L86" s="172" t="n">
        <f aca="false">Resume_SensAnal!N98*1000</f>
        <v>5.16594701368571</v>
      </c>
      <c r="M86" s="172" t="n">
        <f aca="false">Resume_SensAnal!O98*1000</f>
        <v>2.84046657796992</v>
      </c>
      <c r="N86" s="172" t="n">
        <f aca="false">Resume_SensAnal!P98*1000</f>
        <v>1.08685843497902</v>
      </c>
      <c r="O86" s="172" t="n">
        <f aca="false">Resume_SensAnal!Q98*1000</f>
        <v>2.42832471508092</v>
      </c>
      <c r="P86" s="172" t="n">
        <f aca="false">Resume_SensAnal!R98*1000</f>
        <v>1.26026349823628</v>
      </c>
      <c r="Q86" s="172" t="n">
        <f aca="false">Resume_SensAnal!S98*1000</f>
        <v>2.20777317844164</v>
      </c>
      <c r="R86" s="172" t="n">
        <f aca="false">Resume_SensAnal!T98*1000</f>
        <v>5.47404099214138</v>
      </c>
      <c r="U86" s="109" t="n">
        <f aca="false">C86</f>
        <v>210</v>
      </c>
      <c r="V86" s="173" t="n">
        <f aca="false">D86</f>
        <v>35.5401984697172</v>
      </c>
      <c r="W86" s="173" t="n">
        <f aca="false">E86</f>
        <v>59.0481231765864</v>
      </c>
      <c r="X86" s="173" t="n">
        <f aca="false">F86</f>
        <v>34.4049290516921</v>
      </c>
      <c r="Y86" s="173" t="n">
        <f aca="false">G86</f>
        <v>30.5016700812984</v>
      </c>
      <c r="Z86" s="173" t="n">
        <f aca="false">H86</f>
        <v>43.693594949866</v>
      </c>
      <c r="AA86" s="173" t="n">
        <f aca="false">I86</f>
        <v>35.5298572994152</v>
      </c>
      <c r="AB86" s="173" t="n">
        <f aca="false">J86</f>
        <v>40.4667290335141</v>
      </c>
      <c r="AC86" s="109"/>
      <c r="AD86" s="110" t="n">
        <f aca="false">L86</f>
        <v>5.16594701368571</v>
      </c>
      <c r="AE86" s="110" t="n">
        <f aca="false">M86</f>
        <v>2.84046657796992</v>
      </c>
      <c r="AF86" s="110" t="n">
        <f aca="false">N86</f>
        <v>1.08685843497902</v>
      </c>
      <c r="AG86" s="110" t="n">
        <f aca="false">O86</f>
        <v>2.42832471508092</v>
      </c>
      <c r="AH86" s="110" t="n">
        <f aca="false">P86</f>
        <v>1.26026349823628</v>
      </c>
      <c r="AI86" s="110" t="n">
        <f aca="false">Q86</f>
        <v>2.20777317844164</v>
      </c>
      <c r="AJ86" s="110" t="n">
        <f aca="false">R86</f>
        <v>5.47404099214138</v>
      </c>
      <c r="AK86" s="105"/>
    </row>
    <row r="87" customFormat="false" ht="15" hidden="false" customHeight="false" outlineLevel="0" collapsed="false">
      <c r="C87" s="0" t="n">
        <f aca="false">Resume_SensAnal!M43</f>
        <v>220</v>
      </c>
      <c r="D87" s="173" t="n">
        <f aca="false">Resume_SensAnal!N43</f>
        <v>33.9247349029119</v>
      </c>
      <c r="E87" s="173" t="n">
        <f aca="false">Resume_SensAnal!O43</f>
        <v>56.3641175776507</v>
      </c>
      <c r="F87" s="173" t="n">
        <f aca="false">Resume_SensAnal!P43</f>
        <v>32.8410686402515</v>
      </c>
      <c r="G87" s="173" t="n">
        <f aca="false">Resume_SensAnal!Q43</f>
        <v>29.1152305321485</v>
      </c>
      <c r="H87" s="173" t="n">
        <f aca="false">Resume_SensAnal!R43</f>
        <v>41.7075224521449</v>
      </c>
      <c r="I87" s="171" t="n">
        <f aca="false">Resume_SensAnal!S43</f>
        <v>33.9148637858054</v>
      </c>
      <c r="J87" s="176" t="n">
        <f aca="false">Resume_SensAnal!T43</f>
        <v>38.6273322592634</v>
      </c>
      <c r="K87" s="13" t="n">
        <f aca="false">Resume_SensAnal!U43</f>
        <v>0</v>
      </c>
      <c r="L87" s="172" t="n">
        <f aca="false">Resume_SensAnal!N99*1000</f>
        <v>4.93113124033636</v>
      </c>
      <c r="M87" s="172" t="n">
        <f aca="false">Resume_SensAnal!O99*1000</f>
        <v>2.71135446078947</v>
      </c>
      <c r="N87" s="172" t="n">
        <f aca="false">Resume_SensAnal!P99*1000</f>
        <v>1.03745577884361</v>
      </c>
      <c r="O87" s="172" t="n">
        <f aca="false">Resume_SensAnal!Q99*1000</f>
        <v>2.31794631894088</v>
      </c>
      <c r="P87" s="172" t="n">
        <f aca="false">Resume_SensAnal!R99*1000</f>
        <v>1.20297879377099</v>
      </c>
      <c r="Q87" s="172" t="n">
        <f aca="false">Resume_SensAnal!S99*1000</f>
        <v>2.10741985214883</v>
      </c>
      <c r="R87" s="172" t="n">
        <f aca="false">Resume_SensAnal!T99*1000</f>
        <v>5.22522094704405</v>
      </c>
      <c r="U87" s="109" t="n">
        <f aca="false">C87</f>
        <v>220</v>
      </c>
      <c r="V87" s="173" t="n">
        <f aca="false">D87</f>
        <v>33.9247349029119</v>
      </c>
      <c r="W87" s="173" t="n">
        <f aca="false">E87</f>
        <v>56.3641175776507</v>
      </c>
      <c r="X87" s="173" t="n">
        <f aca="false">F87</f>
        <v>32.8410686402515</v>
      </c>
      <c r="Y87" s="173" t="n">
        <f aca="false">G87</f>
        <v>29.1152305321485</v>
      </c>
      <c r="Z87" s="173" t="n">
        <f aca="false">H87</f>
        <v>41.7075224521449</v>
      </c>
      <c r="AA87" s="173" t="n">
        <f aca="false">I87</f>
        <v>33.9148637858054</v>
      </c>
      <c r="AB87" s="173" t="n">
        <f aca="false">J87</f>
        <v>38.6273322592634</v>
      </c>
      <c r="AC87" s="109"/>
      <c r="AD87" s="110" t="n">
        <f aca="false">L87</f>
        <v>4.93113124033636</v>
      </c>
      <c r="AE87" s="110" t="n">
        <f aca="false">M87</f>
        <v>2.71135446078947</v>
      </c>
      <c r="AF87" s="110" t="n">
        <f aca="false">N87</f>
        <v>1.03745577884361</v>
      </c>
      <c r="AG87" s="110" t="n">
        <f aca="false">O87</f>
        <v>2.31794631894088</v>
      </c>
      <c r="AH87" s="110" t="n">
        <f aca="false">P87</f>
        <v>1.20297879377099</v>
      </c>
      <c r="AI87" s="110" t="n">
        <f aca="false">Q87</f>
        <v>2.10741985214883</v>
      </c>
      <c r="AJ87" s="110" t="n">
        <f aca="false">R87</f>
        <v>5.22522094704405</v>
      </c>
      <c r="AK87" s="105"/>
    </row>
    <row r="88" customFormat="false" ht="15" hidden="false" customHeight="false" outlineLevel="0" collapsed="false">
      <c r="C88" s="0" t="n">
        <f aca="false">Resume_SensAnal!M44</f>
        <v>230</v>
      </c>
      <c r="D88" s="173" t="n">
        <f aca="false">Resume_SensAnal!N44</f>
        <v>32.4497464288722</v>
      </c>
      <c r="E88" s="173" t="n">
        <f aca="false">Resume_SensAnal!O44</f>
        <v>53.9135037699267</v>
      </c>
      <c r="F88" s="173" t="n">
        <f aca="false">Resume_SensAnal!P44</f>
        <v>31.4131960906754</v>
      </c>
      <c r="G88" s="113" t="n">
        <f aca="false">Resume_SensAnal!Q44</f>
        <v>27.8493509437942</v>
      </c>
      <c r="H88" s="173" t="n">
        <f aca="false">Resume_SensAnal!R44</f>
        <v>39.8941519107473</v>
      </c>
      <c r="I88" s="171" t="n">
        <f aca="false">Resume_SensAnal!S44</f>
        <v>32.4403044907704</v>
      </c>
      <c r="J88" s="176" t="n">
        <f aca="false">Resume_SensAnal!T44</f>
        <v>36.9478830305998</v>
      </c>
      <c r="K88" s="13" t="n">
        <f aca="false">Resume_SensAnal!U44</f>
        <v>0</v>
      </c>
      <c r="L88" s="172" t="n">
        <f aca="false">Resume_SensAnal!N100*1000</f>
        <v>4.71673422988695</v>
      </c>
      <c r="M88" s="172" t="n">
        <f aca="false">Resume_SensAnal!O100*1000</f>
        <v>2.59346948423341</v>
      </c>
      <c r="N88" s="172" t="n">
        <f aca="false">Resume_SensAnal!P100*1000</f>
        <v>0.992349005850413</v>
      </c>
      <c r="O88" s="172" t="n">
        <f aca="false">Resume_SensAnal!Q100*1000</f>
        <v>2.21716604420432</v>
      </c>
      <c r="P88" s="172" t="n">
        <f aca="false">Resume_SensAnal!R100*1000</f>
        <v>1.15067536795486</v>
      </c>
      <c r="Q88" s="172" t="n">
        <f aca="false">Resume_SensAnal!S100*1000</f>
        <v>2.01579290205541</v>
      </c>
      <c r="R88" s="172" t="n">
        <f aca="false">Resume_SensAnal!T100*1000</f>
        <v>4.99803742760735</v>
      </c>
      <c r="U88" s="109" t="n">
        <f aca="false">C88</f>
        <v>230</v>
      </c>
      <c r="V88" s="173" t="n">
        <f aca="false">D88</f>
        <v>32.4497464288722</v>
      </c>
      <c r="W88" s="173" t="n">
        <f aca="false">E88</f>
        <v>53.9135037699267</v>
      </c>
      <c r="X88" s="173" t="n">
        <f aca="false">F88</f>
        <v>31.4131960906754</v>
      </c>
      <c r="Y88" s="173" t="n">
        <f aca="false">G88</f>
        <v>27.8493509437942</v>
      </c>
      <c r="Z88" s="173" t="n">
        <f aca="false">H88</f>
        <v>39.8941519107473</v>
      </c>
      <c r="AA88" s="173" t="n">
        <f aca="false">I88</f>
        <v>32.4403044907704</v>
      </c>
      <c r="AB88" s="173" t="n">
        <f aca="false">J88</f>
        <v>36.9478830305998</v>
      </c>
      <c r="AC88" s="109"/>
      <c r="AD88" s="110" t="n">
        <f aca="false">L88</f>
        <v>4.71673422988695</v>
      </c>
      <c r="AE88" s="110" t="n">
        <f aca="false">M88</f>
        <v>2.59346948423341</v>
      </c>
      <c r="AF88" s="110" t="n">
        <f aca="false">N88</f>
        <v>0.992349005850413</v>
      </c>
      <c r="AG88" s="110" t="n">
        <f aca="false">O88</f>
        <v>2.21716604420432</v>
      </c>
      <c r="AH88" s="110" t="n">
        <f aca="false">P88</f>
        <v>1.15067536795486</v>
      </c>
      <c r="AI88" s="110" t="n">
        <f aca="false">Q88</f>
        <v>2.01579290205541</v>
      </c>
      <c r="AJ88" s="110" t="n">
        <f aca="false">R88</f>
        <v>4.99803742760735</v>
      </c>
      <c r="AK88" s="105"/>
    </row>
    <row r="89" customFormat="false" ht="15" hidden="false" customHeight="false" outlineLevel="0" collapsed="false">
      <c r="C89" s="0" t="n">
        <f aca="false">Resume_SensAnal!M45</f>
        <v>240</v>
      </c>
      <c r="D89" s="173" t="n">
        <f aca="false">Resume_SensAnal!N45</f>
        <v>31.0976736610025</v>
      </c>
      <c r="E89" s="173" t="n">
        <f aca="false">Resume_SensAnal!O45</f>
        <v>51.6671077795131</v>
      </c>
      <c r="F89" s="173" t="n">
        <f aca="false">Resume_SensAnal!P45</f>
        <v>30.1043129202305</v>
      </c>
      <c r="G89" s="173" t="n">
        <f aca="false">Resume_SensAnal!Q45</f>
        <v>26.6889613211361</v>
      </c>
      <c r="H89" s="173" t="n">
        <f aca="false">Resume_SensAnal!R45</f>
        <v>38.2318955811328</v>
      </c>
      <c r="I89" s="171" t="n">
        <f aca="false">Resume_SensAnal!S45</f>
        <v>31.0886251369883</v>
      </c>
      <c r="J89" s="176" t="n">
        <f aca="false">Resume_SensAnal!T45</f>
        <v>35.4083879043248</v>
      </c>
      <c r="K89" s="13" t="n">
        <f aca="false">Resume_SensAnal!U45</f>
        <v>0</v>
      </c>
      <c r="L89" s="172" t="n">
        <f aca="false">Resume_SensAnal!N101*1000</f>
        <v>4.520203636975</v>
      </c>
      <c r="M89" s="172" t="n">
        <f aca="false">Resume_SensAnal!O101*1000</f>
        <v>2.48540825572368</v>
      </c>
      <c r="N89" s="172" t="n">
        <f aca="false">Resume_SensAnal!P101*1000</f>
        <v>0.951001130606646</v>
      </c>
      <c r="O89" s="172" t="n">
        <f aca="false">Resume_SensAnal!Q101*1000</f>
        <v>2.12478412569581</v>
      </c>
      <c r="P89" s="172" t="n">
        <f aca="false">Resume_SensAnal!R101*1000</f>
        <v>1.10273056095674</v>
      </c>
      <c r="Q89" s="172" t="n">
        <f aca="false">Resume_SensAnal!S101*1000</f>
        <v>1.93180153113643</v>
      </c>
      <c r="R89" s="172" t="n">
        <f aca="false">Resume_SensAnal!T101*1000</f>
        <v>4.78978586812371</v>
      </c>
      <c r="U89" s="109" t="n">
        <f aca="false">C89</f>
        <v>240</v>
      </c>
      <c r="V89" s="173" t="n">
        <f aca="false">D89</f>
        <v>31.0976736610025</v>
      </c>
      <c r="W89" s="173" t="n">
        <f aca="false">E89</f>
        <v>51.6671077795131</v>
      </c>
      <c r="X89" s="173" t="n">
        <f aca="false">F89</f>
        <v>30.1043129202305</v>
      </c>
      <c r="Y89" s="173" t="n">
        <f aca="false">G89</f>
        <v>26.6889613211361</v>
      </c>
      <c r="Z89" s="173" t="n">
        <f aca="false">H89</f>
        <v>38.2318955811328</v>
      </c>
      <c r="AA89" s="173" t="n">
        <f aca="false">I89</f>
        <v>31.0886251369883</v>
      </c>
      <c r="AB89" s="173" t="n">
        <f aca="false">J89</f>
        <v>35.4083879043248</v>
      </c>
      <c r="AC89" s="109"/>
      <c r="AD89" s="110" t="n">
        <f aca="false">L89</f>
        <v>4.520203636975</v>
      </c>
      <c r="AE89" s="110" t="n">
        <f aca="false">M89</f>
        <v>2.48540825572368</v>
      </c>
      <c r="AF89" s="110" t="n">
        <f aca="false">N89</f>
        <v>0.951001130606646</v>
      </c>
      <c r="AG89" s="110" t="n">
        <f aca="false">O89</f>
        <v>2.12478412569581</v>
      </c>
      <c r="AH89" s="110" t="n">
        <f aca="false">P89</f>
        <v>1.10273056095674</v>
      </c>
      <c r="AI89" s="110" t="n">
        <f aca="false">Q89</f>
        <v>1.93180153113643</v>
      </c>
      <c r="AJ89" s="110" t="n">
        <f aca="false">R89</f>
        <v>4.78978586812371</v>
      </c>
      <c r="AK89" s="105"/>
    </row>
    <row r="90" customFormat="false" ht="15" hidden="false" customHeight="false" outlineLevel="0" collapsed="false">
      <c r="C90" s="0" t="n">
        <f aca="false">Resume_SensAnal!M46</f>
        <v>250</v>
      </c>
      <c r="D90" s="173" t="n">
        <f aca="false">Resume_SensAnal!N46</f>
        <v>29.8537667145624</v>
      </c>
      <c r="E90" s="173" t="n">
        <f aca="false">Resume_SensAnal!O46</f>
        <v>49.6004234683326</v>
      </c>
      <c r="F90" s="173" t="n">
        <f aca="false">Resume_SensAnal!P46</f>
        <v>28.9001404034213</v>
      </c>
      <c r="G90" s="173" t="n">
        <f aca="false">Resume_SensAnal!Q46</f>
        <v>25.6214028682907</v>
      </c>
      <c r="H90" s="173" t="n">
        <f aca="false">Resume_SensAnal!R46</f>
        <v>36.7026197578875</v>
      </c>
      <c r="I90" s="171" t="n">
        <f aca="false">Resume_SensAnal!S46</f>
        <v>29.8450801315088</v>
      </c>
      <c r="J90" s="176" t="n">
        <f aca="false">Resume_SensAnal!T46</f>
        <v>33.9920523881518</v>
      </c>
      <c r="K90" s="13" t="n">
        <f aca="false">Resume_SensAnal!U46</f>
        <v>0</v>
      </c>
      <c r="L90" s="172" t="n">
        <f aca="false">Resume_SensAnal!N102*1000</f>
        <v>4.339395491496</v>
      </c>
      <c r="M90" s="172" t="n">
        <f aca="false">Resume_SensAnal!O102*1000</f>
        <v>2.38599192549473</v>
      </c>
      <c r="N90" s="172" t="n">
        <f aca="false">Resume_SensAnal!P102*1000</f>
        <v>0.91296108538238</v>
      </c>
      <c r="O90" s="172" t="n">
        <f aca="false">Resume_SensAnal!Q102*1000</f>
        <v>2.03979276066797</v>
      </c>
      <c r="P90" s="172" t="n">
        <f aca="false">Resume_SensAnal!R102*1000</f>
        <v>1.05862133851847</v>
      </c>
      <c r="Q90" s="172" t="n">
        <f aca="false">Resume_SensAnal!S102*1000</f>
        <v>1.85452946989097</v>
      </c>
      <c r="R90" s="172" t="n">
        <f aca="false">Resume_SensAnal!T102*1000</f>
        <v>4.59819443339876</v>
      </c>
      <c r="U90" s="109" t="n">
        <f aca="false">C90</f>
        <v>250</v>
      </c>
      <c r="V90" s="173" t="n">
        <f aca="false">D90</f>
        <v>29.8537667145624</v>
      </c>
      <c r="W90" s="173" t="n">
        <f aca="false">E90</f>
        <v>49.6004234683326</v>
      </c>
      <c r="X90" s="173" t="n">
        <f aca="false">F90</f>
        <v>28.9001404034213</v>
      </c>
      <c r="Y90" s="173" t="n">
        <f aca="false">G90</f>
        <v>25.6214028682907</v>
      </c>
      <c r="Z90" s="173" t="n">
        <f aca="false">H90</f>
        <v>36.7026197578875</v>
      </c>
      <c r="AA90" s="173" t="n">
        <f aca="false">I90</f>
        <v>29.8450801315088</v>
      </c>
      <c r="AB90" s="173" t="n">
        <f aca="false">J90</f>
        <v>33.9920523881518</v>
      </c>
      <c r="AC90" s="109"/>
      <c r="AD90" s="110" t="n">
        <f aca="false">L90</f>
        <v>4.339395491496</v>
      </c>
      <c r="AE90" s="110" t="n">
        <f aca="false">M90</f>
        <v>2.38599192549473</v>
      </c>
      <c r="AF90" s="110" t="n">
        <f aca="false">N90</f>
        <v>0.91296108538238</v>
      </c>
      <c r="AG90" s="110" t="n">
        <f aca="false">O90</f>
        <v>2.03979276066797</v>
      </c>
      <c r="AH90" s="110" t="n">
        <f aca="false">P90</f>
        <v>1.05862133851847</v>
      </c>
      <c r="AI90" s="110" t="n">
        <f aca="false">Q90</f>
        <v>1.85452946989097</v>
      </c>
      <c r="AJ90" s="110" t="n">
        <f aca="false">R90</f>
        <v>4.59819443339876</v>
      </c>
      <c r="AK90" s="105"/>
    </row>
    <row r="91" customFormat="false" ht="15" hidden="false" customHeight="false" outlineLevel="0" collapsed="false">
      <c r="C91" s="0" t="n">
        <f aca="false">Resume_SensAnal!M47</f>
        <v>260</v>
      </c>
      <c r="D91" s="173" t="n">
        <f aca="false">Resume_SensAnal!N47</f>
        <v>28.7055449178485</v>
      </c>
      <c r="E91" s="173" t="n">
        <f aca="false">Resume_SensAnal!O47</f>
        <v>47.6927148733967</v>
      </c>
      <c r="F91" s="113" t="n">
        <f aca="false">Resume_SensAnal!P47</f>
        <v>27.7885965417513</v>
      </c>
      <c r="G91" s="173" t="n">
        <f aca="false">Resume_SensAnal!Q47</f>
        <v>24.6359642964333</v>
      </c>
      <c r="H91" s="173" t="n">
        <f aca="false">Resume_SensAnal!R47</f>
        <v>35.2909805364303</v>
      </c>
      <c r="I91" s="171" t="n">
        <f aca="false">Resume_SensAnal!S47</f>
        <v>28.6971924341431</v>
      </c>
      <c r="J91" s="176" t="n">
        <f aca="false">Resume_SensAnal!T47</f>
        <v>32.6846657578383</v>
      </c>
      <c r="K91" s="13" t="n">
        <f aca="false">Resume_SensAnal!U47</f>
        <v>0</v>
      </c>
      <c r="L91" s="172" t="n">
        <f aca="false">Resume_SensAnal!N103*1000</f>
        <v>4.1724956649</v>
      </c>
      <c r="M91" s="172" t="n">
        <f aca="false">Resume_SensAnal!O103*1000</f>
        <v>2.2942230052834</v>
      </c>
      <c r="N91" s="172" t="n">
        <f aca="false">Resume_SensAnal!P103*1000</f>
        <v>0.877847197483057</v>
      </c>
      <c r="O91" s="172" t="n">
        <f aca="false">Resume_SensAnal!Q103*1000</f>
        <v>1.96133919294997</v>
      </c>
      <c r="P91" s="172" t="n">
        <f aca="false">Resume_SensAnal!R103*1000</f>
        <v>1.01790513319084</v>
      </c>
      <c r="Q91" s="172" t="n">
        <f aca="false">Resume_SensAnal!S103*1000</f>
        <v>1.78320141335671</v>
      </c>
      <c r="R91" s="172" t="n">
        <f aca="false">Resume_SensAnal!T103*1000</f>
        <v>4.42134080134496</v>
      </c>
      <c r="U91" s="109" t="n">
        <f aca="false">C91</f>
        <v>260</v>
      </c>
      <c r="V91" s="173" t="n">
        <f aca="false">D91</f>
        <v>28.7055449178485</v>
      </c>
      <c r="W91" s="173" t="n">
        <f aca="false">E91</f>
        <v>47.6927148733967</v>
      </c>
      <c r="X91" s="173" t="n">
        <f aca="false">F91</f>
        <v>27.7885965417513</v>
      </c>
      <c r="Y91" s="173" t="n">
        <f aca="false">G91</f>
        <v>24.6359642964333</v>
      </c>
      <c r="Z91" s="173" t="n">
        <f aca="false">H91</f>
        <v>35.2909805364303</v>
      </c>
      <c r="AA91" s="173" t="n">
        <f aca="false">I91</f>
        <v>28.6971924341431</v>
      </c>
      <c r="AB91" s="173" t="n">
        <f aca="false">J91</f>
        <v>32.6846657578383</v>
      </c>
      <c r="AC91" s="109"/>
      <c r="AD91" s="110" t="n">
        <f aca="false">L91</f>
        <v>4.1724956649</v>
      </c>
      <c r="AE91" s="110" t="n">
        <f aca="false">M91</f>
        <v>2.2942230052834</v>
      </c>
      <c r="AF91" s="110" t="n">
        <f aca="false">N91</f>
        <v>0.877847197483057</v>
      </c>
      <c r="AG91" s="110" t="n">
        <f aca="false">O91</f>
        <v>1.96133919294997</v>
      </c>
      <c r="AH91" s="110" t="n">
        <f aca="false">P91</f>
        <v>1.01790513319084</v>
      </c>
      <c r="AI91" s="110" t="n">
        <f aca="false">Q91</f>
        <v>1.78320141335671</v>
      </c>
      <c r="AJ91" s="110" t="n">
        <f aca="false">R91</f>
        <v>4.42134080134496</v>
      </c>
      <c r="AK91" s="105"/>
    </row>
    <row r="92" customFormat="false" ht="15" hidden="false" customHeight="false" outlineLevel="0" collapsed="false">
      <c r="C92" s="0" t="n">
        <f aca="false">Resume_SensAnal!M48</f>
        <v>270</v>
      </c>
      <c r="D92" s="113" t="n">
        <f aca="false">Resume_SensAnal!N48</f>
        <v>27.6423765875578</v>
      </c>
      <c r="E92" s="173" t="n">
        <f aca="false">Resume_SensAnal!O48</f>
        <v>45.9263180262339</v>
      </c>
      <c r="F92" s="173" t="n">
        <f aca="false">Resume_SensAnal!P48</f>
        <v>26.7593892624272</v>
      </c>
      <c r="G92" s="173" t="n">
        <f aca="false">Resume_SensAnal!Q48</f>
        <v>23.7235211743432</v>
      </c>
      <c r="H92" s="173" t="n">
        <f aca="false">Resume_SensAnal!R48</f>
        <v>33.9839071832291</v>
      </c>
      <c r="I92" s="178" t="n">
        <f aca="false">Resume_SensAnal!S48</f>
        <v>27.6343334551007</v>
      </c>
      <c r="J92" s="176" t="n">
        <f aca="false">Resume_SensAnal!T48</f>
        <v>31.4741225816221</v>
      </c>
      <c r="K92" s="13" t="n">
        <f aca="false">Resume_SensAnal!U48</f>
        <v>0</v>
      </c>
      <c r="L92" s="172" t="n">
        <f aca="false">Resume_SensAnal!N104*1000</f>
        <v>4.01795878842222</v>
      </c>
      <c r="M92" s="172" t="n">
        <f aca="false">Resume_SensAnal!O104*1000</f>
        <v>2.20925178286549</v>
      </c>
      <c r="N92" s="172" t="n">
        <f aca="false">Resume_SensAnal!P104*1000</f>
        <v>0.845334338317018</v>
      </c>
      <c r="O92" s="172" t="n">
        <f aca="false">Resume_SensAnal!Q104*1000</f>
        <v>1.88869700061849</v>
      </c>
      <c r="P92" s="172" t="n">
        <f aca="false">Resume_SensAnal!R104*1000</f>
        <v>0.98020494307266</v>
      </c>
      <c r="Q92" s="121" t="n">
        <f aca="false">Resume_SensAnal!S104*1000</f>
        <v>1.71715691656572</v>
      </c>
      <c r="R92" s="172" t="n">
        <f aca="false">Resume_SensAnal!T104*1000</f>
        <v>4.25758743833219</v>
      </c>
      <c r="U92" s="109" t="n">
        <f aca="false">C92</f>
        <v>270</v>
      </c>
      <c r="V92" s="173" t="n">
        <f aca="false">D92</f>
        <v>27.6423765875578</v>
      </c>
      <c r="W92" s="173" t="n">
        <f aca="false">E92</f>
        <v>45.9263180262339</v>
      </c>
      <c r="X92" s="173" t="n">
        <f aca="false">F92</f>
        <v>26.7593892624272</v>
      </c>
      <c r="Y92" s="173" t="n">
        <f aca="false">G92</f>
        <v>23.7235211743432</v>
      </c>
      <c r="Z92" s="173" t="n">
        <f aca="false">H92</f>
        <v>33.9839071832291</v>
      </c>
      <c r="AA92" s="178" t="n">
        <f aca="false">I92</f>
        <v>27.6343334551007</v>
      </c>
      <c r="AB92" s="173" t="n">
        <f aca="false">J92</f>
        <v>31.4741225816221</v>
      </c>
      <c r="AC92" s="109"/>
      <c r="AD92" s="110" t="n">
        <f aca="false">L92</f>
        <v>4.01795878842222</v>
      </c>
      <c r="AE92" s="110" t="n">
        <f aca="false">M92</f>
        <v>2.20925178286549</v>
      </c>
      <c r="AF92" s="110" t="n">
        <f aca="false">N92</f>
        <v>0.845334338317018</v>
      </c>
      <c r="AG92" s="110" t="n">
        <f aca="false">O92</f>
        <v>1.88869700061849</v>
      </c>
      <c r="AH92" s="110" t="n">
        <f aca="false">P92</f>
        <v>0.98020494307266</v>
      </c>
      <c r="AI92" s="121" t="n">
        <f aca="false">Q92</f>
        <v>1.71715691656572</v>
      </c>
      <c r="AJ92" s="110" t="n">
        <f aca="false">R92</f>
        <v>4.25758743833219</v>
      </c>
      <c r="AK92" s="105"/>
    </row>
    <row r="93" customFormat="false" ht="15" hidden="false" customHeight="false" outlineLevel="0" collapsed="false">
      <c r="C93" s="0" t="n">
        <f aca="false">Resume_SensAnal!M49</f>
        <v>280</v>
      </c>
      <c r="D93" s="173" t="n">
        <f aca="false">Resume_SensAnal!N49</f>
        <v>26.6551488522879</v>
      </c>
      <c r="E93" s="173" t="n">
        <f aca="false">Resume_SensAnal!O49</f>
        <v>44.2860923824398</v>
      </c>
      <c r="F93" s="173" t="n">
        <f aca="false">Resume_SensAnal!P49</f>
        <v>25.803696788769</v>
      </c>
      <c r="G93" s="173" t="n">
        <f aca="false">Resume_SensAnal!Q49</f>
        <v>22.8762525609738</v>
      </c>
      <c r="H93" s="173" t="n">
        <f aca="false">Resume_SensAnal!R49</f>
        <v>32.7701962123995</v>
      </c>
      <c r="I93" s="173" t="n">
        <f aca="false">Resume_SensAnal!S49</f>
        <v>26.6473929745614</v>
      </c>
      <c r="J93" s="176" t="n">
        <f aca="false">Resume_SensAnal!T49</f>
        <v>30.3500467751356</v>
      </c>
      <c r="K93" s="13" t="n">
        <f aca="false">Resume_SensAnal!U49</f>
        <v>0</v>
      </c>
      <c r="L93" s="172" t="n">
        <f aca="false">Resume_SensAnal!N105*1000</f>
        <v>3.87446026026428</v>
      </c>
      <c r="M93" s="172" t="n">
        <f aca="false">Resume_SensAnal!O105*1000</f>
        <v>2.13034993347744</v>
      </c>
      <c r="N93" s="172" t="n">
        <f aca="false">Resume_SensAnal!P105*1000</f>
        <v>0.815143826234268</v>
      </c>
      <c r="O93" s="172" t="n">
        <f aca="false">Resume_SensAnal!Q105*1000</f>
        <v>1.82124353631069</v>
      </c>
      <c r="P93" s="172" t="n">
        <f aca="false">Resume_SensAnal!R105*1000</f>
        <v>0.945197623677208</v>
      </c>
      <c r="Q93" s="172" t="n">
        <f aca="false">Resume_SensAnal!S105*1000</f>
        <v>1.65582988383123</v>
      </c>
      <c r="R93" s="172" t="n">
        <f aca="false">Resume_SensAnal!T105*1000</f>
        <v>4.10553074410604</v>
      </c>
      <c r="U93" s="109" t="n">
        <f aca="false">C93</f>
        <v>280</v>
      </c>
      <c r="V93" s="173" t="n">
        <f aca="false">D93</f>
        <v>26.6551488522879</v>
      </c>
      <c r="W93" s="173" t="n">
        <f aca="false">E93</f>
        <v>44.2860923824398</v>
      </c>
      <c r="X93" s="173" t="n">
        <f aca="false">F93</f>
        <v>25.803696788769</v>
      </c>
      <c r="Y93" s="173" t="n">
        <f aca="false">G93</f>
        <v>22.8762525609738</v>
      </c>
      <c r="Z93" s="173" t="n">
        <f aca="false">H93</f>
        <v>32.7701962123995</v>
      </c>
      <c r="AA93" s="173" t="n">
        <f aca="false">I93</f>
        <v>26.6473929745614</v>
      </c>
      <c r="AB93" s="173" t="n">
        <f aca="false">J93</f>
        <v>30.3500467751356</v>
      </c>
      <c r="AC93" s="109"/>
      <c r="AD93" s="110" t="n">
        <f aca="false">L93</f>
        <v>3.87446026026428</v>
      </c>
      <c r="AE93" s="110" t="n">
        <f aca="false">M93</f>
        <v>2.13034993347744</v>
      </c>
      <c r="AF93" s="110" t="n">
        <f aca="false">N93</f>
        <v>0.815143826234268</v>
      </c>
      <c r="AG93" s="110" t="n">
        <f aca="false">O93</f>
        <v>1.82124353631069</v>
      </c>
      <c r="AH93" s="110" t="n">
        <f aca="false">P93</f>
        <v>0.945197623677208</v>
      </c>
      <c r="AI93" s="110" t="n">
        <f aca="false">Q93</f>
        <v>1.65582988383123</v>
      </c>
      <c r="AJ93" s="110" t="n">
        <f aca="false">R93</f>
        <v>4.10553074410604</v>
      </c>
      <c r="AK93" s="105"/>
    </row>
    <row r="94" customFormat="false" ht="15" hidden="false" customHeight="false" outlineLevel="0" collapsed="false">
      <c r="C94" s="169" t="s">
        <v>64</v>
      </c>
      <c r="D94" s="23" t="s">
        <v>373</v>
      </c>
      <c r="E94" s="23"/>
      <c r="F94" s="23"/>
      <c r="G94" s="23"/>
      <c r="H94" s="23"/>
      <c r="I94" s="23"/>
      <c r="J94" s="23"/>
      <c r="L94" s="23" t="s">
        <v>374</v>
      </c>
      <c r="M94" s="23"/>
      <c r="N94" s="23"/>
      <c r="O94" s="23"/>
      <c r="P94" s="23"/>
      <c r="Q94" s="23"/>
      <c r="R94" s="23"/>
      <c r="U94" s="109" t="str">
        <f aca="false">C94</f>
        <v>Wh/kg</v>
      </c>
      <c r="V94" s="23" t="str">
        <f aca="false">D94</f>
        <v>AP mmolc H+ eq /kWh</v>
      </c>
      <c r="W94" s="23"/>
      <c r="X94" s="23"/>
      <c r="Y94" s="23"/>
      <c r="Z94" s="23"/>
      <c r="AA94" s="23"/>
      <c r="AB94" s="23"/>
      <c r="AC94" s="109"/>
      <c r="AD94" s="23" t="str">
        <f aca="false">L94</f>
        <v>HTP mCTUh/kWh</v>
      </c>
      <c r="AE94" s="23"/>
      <c r="AF94" s="23"/>
      <c r="AG94" s="23"/>
      <c r="AH94" s="23"/>
      <c r="AI94" s="23"/>
      <c r="AJ94" s="23"/>
      <c r="AK94" s="105"/>
    </row>
    <row r="95" customFormat="false" ht="15" hidden="false" customHeight="false" outlineLevel="0" collapsed="false">
      <c r="C95" s="0" t="n">
        <f aca="false">C75</f>
        <v>100</v>
      </c>
      <c r="D95" s="176" t="n">
        <f aca="false">Resume_SensAnal!AL87*1000</f>
        <v>507.640393211516</v>
      </c>
      <c r="E95" s="176" t="n">
        <f aca="false">Resume_SensAnal!AM87*1000</f>
        <v>976.236293064317</v>
      </c>
      <c r="F95" s="176" t="n">
        <f aca="false">Resume_SensAnal!AN87*1000</f>
        <v>324.895064515425</v>
      </c>
      <c r="G95" s="176" t="n">
        <f aca="false">Resume_SensAnal!AO87*1000</f>
        <v>333.527816292199</v>
      </c>
      <c r="H95" s="176" t="n">
        <f aca="false">Resume_SensAnal!AP87*1000</f>
        <v>361.877250203851</v>
      </c>
      <c r="I95" s="176" t="n">
        <f aca="false">Resume_SensAnal!AQ87*1000</f>
        <v>409.541924600924</v>
      </c>
      <c r="J95" s="176" t="n">
        <f aca="false">Resume_SensAnal!AR87*1000</f>
        <v>432.705090295107</v>
      </c>
      <c r="L95" s="176" t="n">
        <f aca="false">Resume_SensAnal!AL31*1000</f>
        <v>49.742731596546</v>
      </c>
      <c r="M95" s="176" t="n">
        <f aca="false">Resume_SensAnal!AM31*1000</f>
        <v>259.253801038704</v>
      </c>
      <c r="N95" s="176" t="n">
        <f aca="false">Resume_SensAnal!AN31*1000</f>
        <v>22.6054523425309</v>
      </c>
      <c r="O95" s="176" t="n">
        <f aca="false">Resume_SensAnal!AO31*1000</f>
        <v>24.4964571607823</v>
      </c>
      <c r="P95" s="176" t="n">
        <f aca="false">Resume_SensAnal!AP31*1000</f>
        <v>24.0347209182713</v>
      </c>
      <c r="Q95" s="176" t="n">
        <f aca="false">Resume_SensAnal!AQ31*1000</f>
        <v>51.9190979508227</v>
      </c>
      <c r="R95" s="176" t="n">
        <f aca="false">Resume_SensAnal!AR31*1000</f>
        <v>51.7181668994655</v>
      </c>
      <c r="U95" s="109" t="n">
        <f aca="false">C95</f>
        <v>100</v>
      </c>
      <c r="V95" s="173" t="n">
        <f aca="false">D95</f>
        <v>507.640393211516</v>
      </c>
      <c r="W95" s="173" t="n">
        <f aca="false">E95</f>
        <v>976.236293064317</v>
      </c>
      <c r="X95" s="173" t="n">
        <f aca="false">F95</f>
        <v>324.895064515425</v>
      </c>
      <c r="Y95" s="173" t="n">
        <f aca="false">G95</f>
        <v>333.527816292199</v>
      </c>
      <c r="Z95" s="173" t="n">
        <f aca="false">H95</f>
        <v>361.877250203851</v>
      </c>
      <c r="AA95" s="173" t="n">
        <f aca="false">I95</f>
        <v>409.541924600924</v>
      </c>
      <c r="AB95" s="173" t="n">
        <f aca="false">J95</f>
        <v>432.705090295107</v>
      </c>
      <c r="AC95" s="109"/>
      <c r="AD95" s="173" t="n">
        <f aca="false">L95</f>
        <v>49.742731596546</v>
      </c>
      <c r="AE95" s="173" t="n">
        <f aca="false">M95</f>
        <v>259.253801038704</v>
      </c>
      <c r="AF95" s="173" t="n">
        <f aca="false">N95</f>
        <v>22.6054523425309</v>
      </c>
      <c r="AG95" s="173" t="n">
        <f aca="false">O95</f>
        <v>24.4964571607823</v>
      </c>
      <c r="AH95" s="173" t="n">
        <f aca="false">P95</f>
        <v>24.0347209182713</v>
      </c>
      <c r="AI95" s="173" t="n">
        <f aca="false">Q95</f>
        <v>51.9190979508227</v>
      </c>
      <c r="AJ95" s="173" t="n">
        <f aca="false">R95</f>
        <v>51.7181668994655</v>
      </c>
      <c r="AK95" s="105"/>
    </row>
    <row r="96" customFormat="false" ht="15" hidden="false" customHeight="false" outlineLevel="0" collapsed="false">
      <c r="C96" s="0" t="n">
        <f aca="false">C76</f>
        <v>110</v>
      </c>
      <c r="D96" s="176" t="n">
        <f aca="false">Resume_SensAnal!AL88*1000</f>
        <v>461.491266555924</v>
      </c>
      <c r="E96" s="176" t="n">
        <f aca="false">Resume_SensAnal!AM88*1000</f>
        <v>887.487539149379</v>
      </c>
      <c r="F96" s="176" t="n">
        <f aca="false">Resume_SensAnal!AN88*1000</f>
        <v>295.359149559477</v>
      </c>
      <c r="G96" s="176" t="n">
        <f aca="false">Resume_SensAnal!AO88*1000</f>
        <v>303.207105720181</v>
      </c>
      <c r="H96" s="176" t="n">
        <f aca="false">Resume_SensAnal!AP88*1000</f>
        <v>328.979318367137</v>
      </c>
      <c r="I96" s="176" t="n">
        <f aca="false">Resume_SensAnal!AQ88*1000</f>
        <v>372.310840546294</v>
      </c>
      <c r="J96" s="176" t="n">
        <f aca="false">Resume_SensAnal!AR88*1000</f>
        <v>393.368263904642</v>
      </c>
      <c r="L96" s="176" t="n">
        <f aca="false">Resume_SensAnal!AL32*1000</f>
        <v>45.2206650877691</v>
      </c>
      <c r="M96" s="176" t="n">
        <f aca="false">Resume_SensAnal!AM32*1000</f>
        <v>235.685273671549</v>
      </c>
      <c r="N96" s="176" t="n">
        <f aca="false">Resume_SensAnal!AN32*1000</f>
        <v>20.5504112204826</v>
      </c>
      <c r="O96" s="176" t="n">
        <f aca="false">Resume_SensAnal!AO32*1000</f>
        <v>22.2695065098021</v>
      </c>
      <c r="P96" s="176" t="n">
        <f aca="false">Resume_SensAnal!AP32*1000</f>
        <v>21.8497462893376</v>
      </c>
      <c r="Q96" s="176" t="n">
        <f aca="false">Resume_SensAnal!AQ32*1000</f>
        <v>47.1991799552934</v>
      </c>
      <c r="R96" s="176" t="n">
        <f aca="false">Resume_SensAnal!AR32*1000</f>
        <v>47.0165153631505</v>
      </c>
      <c r="U96" s="109" t="n">
        <f aca="false">C96</f>
        <v>110</v>
      </c>
      <c r="V96" s="173" t="n">
        <f aca="false">D96</f>
        <v>461.491266555924</v>
      </c>
      <c r="W96" s="173" t="n">
        <f aca="false">E96</f>
        <v>887.487539149379</v>
      </c>
      <c r="X96" s="173" t="n">
        <f aca="false">F96</f>
        <v>295.359149559477</v>
      </c>
      <c r="Y96" s="173" t="n">
        <f aca="false">G96</f>
        <v>303.207105720181</v>
      </c>
      <c r="Z96" s="173" t="n">
        <f aca="false">H96</f>
        <v>328.979318367137</v>
      </c>
      <c r="AA96" s="173" t="n">
        <f aca="false">I96</f>
        <v>372.310840546294</v>
      </c>
      <c r="AB96" s="173" t="n">
        <f aca="false">J96</f>
        <v>393.368263904642</v>
      </c>
      <c r="AC96" s="109"/>
      <c r="AD96" s="173" t="n">
        <f aca="false">L96</f>
        <v>45.2206650877691</v>
      </c>
      <c r="AE96" s="173" t="n">
        <f aca="false">M96</f>
        <v>235.685273671549</v>
      </c>
      <c r="AF96" s="173" t="n">
        <f aca="false">N96</f>
        <v>20.5504112204826</v>
      </c>
      <c r="AG96" s="173" t="n">
        <f aca="false">O96</f>
        <v>22.2695065098021</v>
      </c>
      <c r="AH96" s="173" t="n">
        <f aca="false">P96</f>
        <v>21.8497462893376</v>
      </c>
      <c r="AI96" s="173" t="n">
        <f aca="false">Q96</f>
        <v>47.1991799552934</v>
      </c>
      <c r="AJ96" s="173" t="n">
        <f aca="false">R96</f>
        <v>47.0165153631505</v>
      </c>
      <c r="AK96" s="105"/>
    </row>
    <row r="97" customFormat="false" ht="15" hidden="false" customHeight="false" outlineLevel="0" collapsed="false">
      <c r="C97" s="0" t="n">
        <f aca="false">C77</f>
        <v>120</v>
      </c>
      <c r="D97" s="176" t="n">
        <f aca="false">Resume_SensAnal!AL89*1000</f>
        <v>423.033661009597</v>
      </c>
      <c r="E97" s="176" t="n">
        <f aca="false">Resume_SensAnal!AM89*1000</f>
        <v>813.530244220264</v>
      </c>
      <c r="F97" s="176" t="n">
        <f aca="false">Resume_SensAnal!AN89*1000</f>
        <v>270.745887096188</v>
      </c>
      <c r="G97" s="176" t="n">
        <f aca="false">Resume_SensAnal!AO89*1000</f>
        <v>277.939846910166</v>
      </c>
      <c r="H97" s="174" t="n">
        <f aca="false">Resume_SensAnal!AP89*1000</f>
        <v>301.564375169876</v>
      </c>
      <c r="I97" s="176" t="n">
        <f aca="false">Resume_SensAnal!AQ89*1000</f>
        <v>341.284937167436</v>
      </c>
      <c r="J97" s="176" t="n">
        <f aca="false">Resume_SensAnal!AR89*1000</f>
        <v>360.587575245922</v>
      </c>
      <c r="L97" s="176" t="n">
        <f aca="false">Resume_SensAnal!AL33*1000</f>
        <v>41.452276330455</v>
      </c>
      <c r="M97" s="176" t="n">
        <f aca="false">Resume_SensAnal!AM33*1000</f>
        <v>216.04483419892</v>
      </c>
      <c r="N97" s="113" t="n">
        <f aca="false">Resume_SensAnal!AN33*1000</f>
        <v>18.8378769521091</v>
      </c>
      <c r="O97" s="176" t="n">
        <f aca="false">Resume_SensAnal!AO33*1000</f>
        <v>20.4137143006519</v>
      </c>
      <c r="P97" s="176" t="n">
        <f aca="false">Resume_SensAnal!AP33*1000</f>
        <v>20.0289340985594</v>
      </c>
      <c r="Q97" s="176" t="n">
        <f aca="false">Resume_SensAnal!AQ33*1000</f>
        <v>43.2659149590189</v>
      </c>
      <c r="R97" s="176" t="n">
        <f aca="false">Resume_SensAnal!AR33*1000</f>
        <v>43.0984724162213</v>
      </c>
      <c r="U97" s="109" t="n">
        <f aca="false">C97</f>
        <v>120</v>
      </c>
      <c r="V97" s="173" t="n">
        <f aca="false">D97</f>
        <v>423.033661009597</v>
      </c>
      <c r="W97" s="173" t="n">
        <f aca="false">E97</f>
        <v>813.530244220264</v>
      </c>
      <c r="X97" s="173" t="n">
        <f aca="false">F97</f>
        <v>270.745887096188</v>
      </c>
      <c r="Y97" s="173" t="n">
        <f aca="false">G97</f>
        <v>277.939846910166</v>
      </c>
      <c r="Z97" s="174" t="n">
        <f aca="false">H97</f>
        <v>301.564375169876</v>
      </c>
      <c r="AA97" s="173" t="n">
        <f aca="false">I97</f>
        <v>341.284937167436</v>
      </c>
      <c r="AB97" s="173" t="n">
        <f aca="false">J97</f>
        <v>360.587575245922</v>
      </c>
      <c r="AC97" s="109"/>
      <c r="AD97" s="173" t="n">
        <f aca="false">L97</f>
        <v>41.452276330455</v>
      </c>
      <c r="AE97" s="173" t="n">
        <f aca="false">M97</f>
        <v>216.04483419892</v>
      </c>
      <c r="AF97" s="173" t="n">
        <f aca="false">N97</f>
        <v>18.8378769521091</v>
      </c>
      <c r="AG97" s="173" t="n">
        <f aca="false">O97</f>
        <v>20.4137143006519</v>
      </c>
      <c r="AH97" s="173" t="n">
        <f aca="false">P97</f>
        <v>20.0289340985594</v>
      </c>
      <c r="AI97" s="173" t="n">
        <f aca="false">Q97</f>
        <v>43.2659149590189</v>
      </c>
      <c r="AJ97" s="173" t="n">
        <f aca="false">R97</f>
        <v>43.0984724162213</v>
      </c>
      <c r="AK97" s="105"/>
    </row>
    <row r="98" customFormat="false" ht="15" hidden="false" customHeight="false" outlineLevel="0" collapsed="false">
      <c r="C98" s="0" t="n">
        <f aca="false">C78</f>
        <v>130</v>
      </c>
      <c r="D98" s="176" t="n">
        <f aca="false">Resume_SensAnal!AL90*1000</f>
        <v>390.492610162705</v>
      </c>
      <c r="E98" s="176" t="n">
        <f aca="false">Resume_SensAnal!AM90*1000</f>
        <v>750.950994664859</v>
      </c>
      <c r="F98" s="176" t="n">
        <f aca="false">Resume_SensAnal!AN90*1000</f>
        <v>249.919280396481</v>
      </c>
      <c r="G98" s="176" t="n">
        <f aca="false">Resume_SensAnal!AO90*1000</f>
        <v>256.559858686307</v>
      </c>
      <c r="H98" s="176" t="n">
        <f aca="false">Resume_SensAnal!AP90*1000</f>
        <v>278.367115541424</v>
      </c>
      <c r="I98" s="176" t="n">
        <f aca="false">Resume_SensAnal!AQ90*1000</f>
        <v>315.032249693018</v>
      </c>
      <c r="J98" s="176" t="n">
        <f aca="false">Resume_SensAnal!AR90*1000</f>
        <v>332.850069457774</v>
      </c>
      <c r="L98" s="176" t="n">
        <f aca="false">Resume_SensAnal!AL34*1000</f>
        <v>38.2636396896507</v>
      </c>
      <c r="M98" s="176" t="n">
        <f aca="false">Resume_SensAnal!AM34*1000</f>
        <v>199.426000799003</v>
      </c>
      <c r="N98" s="176" t="n">
        <f aca="false">Resume_SensAnal!AN34*1000</f>
        <v>17.3888094942545</v>
      </c>
      <c r="O98" s="113" t="n">
        <f aca="false">Resume_SensAnal!AO34*1000</f>
        <v>18.8434285852171</v>
      </c>
      <c r="P98" s="179" t="n">
        <f aca="false">Resume_SensAnal!AP34*1000</f>
        <v>18.4882468602087</v>
      </c>
      <c r="Q98" s="176" t="n">
        <f aca="false">Resume_SensAnal!AQ34*1000</f>
        <v>39.937767654479</v>
      </c>
      <c r="R98" s="176" t="n">
        <f aca="false">Resume_SensAnal!AR34*1000</f>
        <v>39.7832053072812</v>
      </c>
      <c r="U98" s="109" t="n">
        <f aca="false">C98</f>
        <v>130</v>
      </c>
      <c r="V98" s="173" t="n">
        <f aca="false">D98</f>
        <v>390.492610162705</v>
      </c>
      <c r="W98" s="173" t="n">
        <f aca="false">E98</f>
        <v>750.950994664859</v>
      </c>
      <c r="X98" s="173" t="n">
        <f aca="false">F98</f>
        <v>249.919280396481</v>
      </c>
      <c r="Y98" s="173" t="n">
        <f aca="false">G98</f>
        <v>256.559858686307</v>
      </c>
      <c r="Z98" s="173" t="n">
        <f aca="false">H98</f>
        <v>278.367115541424</v>
      </c>
      <c r="AA98" s="173" t="n">
        <f aca="false">I98</f>
        <v>315.032249693018</v>
      </c>
      <c r="AB98" s="173" t="n">
        <f aca="false">J98</f>
        <v>332.850069457774</v>
      </c>
      <c r="AC98" s="109"/>
      <c r="AD98" s="173" t="n">
        <f aca="false">L98</f>
        <v>38.2636396896507</v>
      </c>
      <c r="AE98" s="173" t="n">
        <f aca="false">M98</f>
        <v>199.426000799003</v>
      </c>
      <c r="AF98" s="173" t="n">
        <f aca="false">N98</f>
        <v>17.3888094942545</v>
      </c>
      <c r="AG98" s="173" t="n">
        <f aca="false">O98</f>
        <v>18.8434285852171</v>
      </c>
      <c r="AH98" s="180" t="n">
        <f aca="false">P98</f>
        <v>18.4882468602087</v>
      </c>
      <c r="AI98" s="173" t="n">
        <f aca="false">Q98</f>
        <v>39.937767654479</v>
      </c>
      <c r="AJ98" s="173" t="n">
        <f aca="false">R98</f>
        <v>39.7832053072812</v>
      </c>
      <c r="AK98" s="105"/>
    </row>
    <row r="99" customFormat="false" ht="15" hidden="false" customHeight="false" outlineLevel="0" collapsed="false">
      <c r="C99" s="0" t="n">
        <f aca="false">C79</f>
        <v>140</v>
      </c>
      <c r="D99" s="174" t="n">
        <f aca="false">Resume_SensAnal!AL91*1000</f>
        <v>362.600280865369</v>
      </c>
      <c r="E99" s="176" t="n">
        <f aca="false">Resume_SensAnal!AM91*1000</f>
        <v>697.311637903084</v>
      </c>
      <c r="F99" s="176" t="n">
        <f aca="false">Resume_SensAnal!AN91*1000</f>
        <v>232.067903225304</v>
      </c>
      <c r="G99" s="176" t="n">
        <f aca="false">Resume_SensAnal!AO91*1000</f>
        <v>238.234154494428</v>
      </c>
      <c r="H99" s="176" t="n">
        <f aca="false">Resume_SensAnal!AP91*1000</f>
        <v>258.483750145608</v>
      </c>
      <c r="I99" s="176" t="n">
        <f aca="false">Resume_SensAnal!AQ91*1000</f>
        <v>292.529946143517</v>
      </c>
      <c r="J99" s="176" t="n">
        <f aca="false">Resume_SensAnal!AR91*1000</f>
        <v>309.075064496505</v>
      </c>
      <c r="L99" s="174" t="n">
        <f aca="false">Resume_SensAnal!AL35*1000</f>
        <v>35.5305225689614</v>
      </c>
      <c r="M99" s="176" t="n">
        <f aca="false">Resume_SensAnal!AM35*1000</f>
        <v>185.181286456217</v>
      </c>
      <c r="N99" s="176" t="n">
        <f aca="false">Resume_SensAnal!AN35*1000</f>
        <v>16.1467516732363</v>
      </c>
      <c r="O99" s="176" t="n">
        <f aca="false">Resume_SensAnal!AO35*1000</f>
        <v>17.4974694005588</v>
      </c>
      <c r="P99" s="176" t="n">
        <f aca="false">Resume_SensAnal!AP35*1000</f>
        <v>17.1676577987652</v>
      </c>
      <c r="Q99" s="176" t="n">
        <f aca="false">Resume_SensAnal!AQ35*1000</f>
        <v>37.0850699648734</v>
      </c>
      <c r="R99" s="176" t="n">
        <f aca="false">Resume_SensAnal!AR35*1000</f>
        <v>36.9415477853325</v>
      </c>
      <c r="U99" s="109" t="n">
        <f aca="false">C99</f>
        <v>140</v>
      </c>
      <c r="V99" s="175" t="n">
        <f aca="false">D99</f>
        <v>362.600280865369</v>
      </c>
      <c r="W99" s="173" t="n">
        <f aca="false">E99</f>
        <v>697.311637903084</v>
      </c>
      <c r="X99" s="173" t="n">
        <f aca="false">F99</f>
        <v>232.067903225304</v>
      </c>
      <c r="Y99" s="173" t="n">
        <f aca="false">G99</f>
        <v>238.234154494428</v>
      </c>
      <c r="Z99" s="173" t="n">
        <f aca="false">H99</f>
        <v>258.483750145608</v>
      </c>
      <c r="AA99" s="173" t="n">
        <f aca="false">I99</f>
        <v>292.529946143517</v>
      </c>
      <c r="AB99" s="173" t="n">
        <f aca="false">J99</f>
        <v>309.075064496505</v>
      </c>
      <c r="AC99" s="109"/>
      <c r="AD99" s="175" t="n">
        <f aca="false">L99</f>
        <v>35.5305225689614</v>
      </c>
      <c r="AE99" s="173" t="n">
        <f aca="false">M99</f>
        <v>185.181286456217</v>
      </c>
      <c r="AF99" s="173" t="n">
        <f aca="false">N99</f>
        <v>16.1467516732363</v>
      </c>
      <c r="AG99" s="173" t="n">
        <f aca="false">O99</f>
        <v>17.4974694005588</v>
      </c>
      <c r="AH99" s="173" t="n">
        <f aca="false">P99</f>
        <v>17.1676577987652</v>
      </c>
      <c r="AI99" s="173" t="n">
        <f aca="false">Q99</f>
        <v>37.0850699648734</v>
      </c>
      <c r="AJ99" s="173" t="n">
        <f aca="false">R99</f>
        <v>36.9415477853325</v>
      </c>
      <c r="AK99" s="105"/>
    </row>
    <row r="100" customFormat="false" ht="15" hidden="false" customHeight="false" outlineLevel="0" collapsed="false">
      <c r="C100" s="0" t="n">
        <f aca="false">C80</f>
        <v>150</v>
      </c>
      <c r="D100" s="176" t="n">
        <f aca="false">Resume_SensAnal!AL92*1000</f>
        <v>338.426928807678</v>
      </c>
      <c r="E100" s="176" t="n">
        <f aca="false">Resume_SensAnal!AM92*1000</f>
        <v>650.824195376211</v>
      </c>
      <c r="F100" s="176" t="n">
        <f aca="false">Resume_SensAnal!AN92*1000</f>
        <v>216.59670967695</v>
      </c>
      <c r="G100" s="176" t="n">
        <f aca="false">Resume_SensAnal!AO92*1000</f>
        <v>222.351877528133</v>
      </c>
      <c r="H100" s="176" t="n">
        <f aca="false">Resume_SensAnal!AP92*1000</f>
        <v>241.251500135901</v>
      </c>
      <c r="I100" s="176" t="n">
        <f aca="false">Resume_SensAnal!AQ92*1000</f>
        <v>273.027949733949</v>
      </c>
      <c r="J100" s="176" t="n">
        <f aca="false">Resume_SensAnal!AR92*1000</f>
        <v>288.470060196738</v>
      </c>
      <c r="L100" s="176" t="n">
        <f aca="false">Resume_SensAnal!AL36*1000</f>
        <v>33.161821064364</v>
      </c>
      <c r="M100" s="176" t="n">
        <f aca="false">Resume_SensAnal!AM36*1000</f>
        <v>172.835867359136</v>
      </c>
      <c r="N100" s="176" t="n">
        <f aca="false">Resume_SensAnal!AN36*1000</f>
        <v>15.0703015616872</v>
      </c>
      <c r="O100" s="176" t="n">
        <f aca="false">Resume_SensAnal!AO36*1000</f>
        <v>16.3309714405215</v>
      </c>
      <c r="P100" s="176" t="n">
        <f aca="false">Resume_SensAnal!AP36*1000</f>
        <v>16.0231472788476</v>
      </c>
      <c r="Q100" s="176" t="n">
        <f aca="false">Resume_SensAnal!AQ36*1000</f>
        <v>34.6127319672152</v>
      </c>
      <c r="R100" s="176" t="n">
        <f aca="false">Resume_SensAnal!AR36*1000</f>
        <v>34.478777932977</v>
      </c>
      <c r="U100" s="109" t="n">
        <f aca="false">C100</f>
        <v>150</v>
      </c>
      <c r="V100" s="173" t="n">
        <f aca="false">D100</f>
        <v>338.426928807678</v>
      </c>
      <c r="W100" s="173" t="n">
        <f aca="false">E100</f>
        <v>650.824195376211</v>
      </c>
      <c r="X100" s="173" t="n">
        <f aca="false">F100</f>
        <v>216.59670967695</v>
      </c>
      <c r="Y100" s="173" t="n">
        <f aca="false">G100</f>
        <v>222.351877528133</v>
      </c>
      <c r="Z100" s="173" t="n">
        <f aca="false">H100</f>
        <v>241.251500135901</v>
      </c>
      <c r="AA100" s="173" t="n">
        <f aca="false">I100</f>
        <v>273.027949733949</v>
      </c>
      <c r="AB100" s="173" t="n">
        <f aca="false">J100</f>
        <v>288.470060196738</v>
      </c>
      <c r="AC100" s="109"/>
      <c r="AD100" s="173" t="n">
        <f aca="false">L100</f>
        <v>33.161821064364</v>
      </c>
      <c r="AE100" s="173" t="n">
        <f aca="false">M100</f>
        <v>172.835867359136</v>
      </c>
      <c r="AF100" s="173" t="n">
        <f aca="false">N100</f>
        <v>15.0703015616872</v>
      </c>
      <c r="AG100" s="173" t="n">
        <f aca="false">O100</f>
        <v>16.3309714405215</v>
      </c>
      <c r="AH100" s="173" t="n">
        <f aca="false">P100</f>
        <v>16.0231472788476</v>
      </c>
      <c r="AI100" s="173" t="n">
        <f aca="false">Q100</f>
        <v>34.6127319672152</v>
      </c>
      <c r="AJ100" s="173" t="n">
        <f aca="false">R100</f>
        <v>34.478777932977</v>
      </c>
      <c r="AK100" s="105"/>
    </row>
    <row r="101" customFormat="false" ht="15" hidden="false" customHeight="false" outlineLevel="0" collapsed="false">
      <c r="C101" s="0" t="n">
        <f aca="false">C81</f>
        <v>160</v>
      </c>
      <c r="D101" s="176" t="n">
        <f aca="false">Resume_SensAnal!AL93*1000</f>
        <v>317.275245757198</v>
      </c>
      <c r="E101" s="174" t="n">
        <f aca="false">Resume_SensAnal!AM93*1000</f>
        <v>610.147683165198</v>
      </c>
      <c r="F101" s="174" t="n">
        <f aca="false">Resume_SensAnal!AN93*1000</f>
        <v>203.059415322141</v>
      </c>
      <c r="G101" s="176" t="n">
        <f aca="false">Resume_SensAnal!AO93*1000</f>
        <v>208.454885182625</v>
      </c>
      <c r="H101" s="176" t="n">
        <f aca="false">Resume_SensAnal!AP93*1000</f>
        <v>226.173281377407</v>
      </c>
      <c r="I101" s="176" t="n">
        <f aca="false">Resume_SensAnal!AQ93*1000</f>
        <v>255.963702875577</v>
      </c>
      <c r="J101" s="176" t="n">
        <f aca="false">Resume_SensAnal!AR93*1000</f>
        <v>270.440681434442</v>
      </c>
      <c r="L101" s="176" t="n">
        <f aca="false">Resume_SensAnal!AL37*1000</f>
        <v>31.0892072478412</v>
      </c>
      <c r="M101" s="174" t="n">
        <f aca="false">Resume_SensAnal!AM37*1000</f>
        <v>162.03362564919</v>
      </c>
      <c r="N101" s="174" t="n">
        <f aca="false">Resume_SensAnal!AN37*1000</f>
        <v>14.1284077140818</v>
      </c>
      <c r="O101" s="176" t="n">
        <f aca="false">Resume_SensAnal!AO37*1000</f>
        <v>15.3102857254889</v>
      </c>
      <c r="P101" s="176" t="n">
        <f aca="false">Resume_SensAnal!AP37*1000</f>
        <v>15.0217005739196</v>
      </c>
      <c r="Q101" s="176" t="n">
        <f aca="false">Resume_SensAnal!AQ37*1000</f>
        <v>32.4494362192642</v>
      </c>
      <c r="R101" s="176" t="n">
        <f aca="false">Resume_SensAnal!AR37*1000</f>
        <v>32.323854312166</v>
      </c>
      <c r="U101" s="109" t="n">
        <f aca="false">C101</f>
        <v>160</v>
      </c>
      <c r="V101" s="173" t="n">
        <f aca="false">D101</f>
        <v>317.275245757198</v>
      </c>
      <c r="W101" s="174" t="n">
        <f aca="false">E101</f>
        <v>610.147683165198</v>
      </c>
      <c r="X101" s="174" t="n">
        <f aca="false">F101</f>
        <v>203.059415322141</v>
      </c>
      <c r="Y101" s="173" t="n">
        <f aca="false">G101</f>
        <v>208.454885182625</v>
      </c>
      <c r="Z101" s="173" t="n">
        <f aca="false">H101</f>
        <v>226.173281377407</v>
      </c>
      <c r="AA101" s="173" t="n">
        <f aca="false">I101</f>
        <v>255.963702875577</v>
      </c>
      <c r="AB101" s="173" t="n">
        <f aca="false">J101</f>
        <v>270.440681434442</v>
      </c>
      <c r="AC101" s="109"/>
      <c r="AD101" s="173" t="n">
        <f aca="false">L101</f>
        <v>31.0892072478412</v>
      </c>
      <c r="AE101" s="174" t="n">
        <f aca="false">M101</f>
        <v>162.03362564919</v>
      </c>
      <c r="AF101" s="174" t="n">
        <f aca="false">N101</f>
        <v>14.1284077140818</v>
      </c>
      <c r="AG101" s="173" t="n">
        <f aca="false">O101</f>
        <v>15.3102857254889</v>
      </c>
      <c r="AH101" s="173" t="n">
        <f aca="false">P101</f>
        <v>15.0217005739196</v>
      </c>
      <c r="AI101" s="173" t="n">
        <f aca="false">Q101</f>
        <v>32.4494362192642</v>
      </c>
      <c r="AJ101" s="173" t="n">
        <f aca="false">R101</f>
        <v>32.323854312166</v>
      </c>
      <c r="AK101" s="105"/>
    </row>
    <row r="102" customFormat="false" ht="15" hidden="false" customHeight="false" outlineLevel="0" collapsed="false">
      <c r="C102" s="0" t="n">
        <f aca="false">C82</f>
        <v>170</v>
      </c>
      <c r="D102" s="176" t="n">
        <f aca="false">Resume_SensAnal!AL94*1000</f>
        <v>298.611996006774</v>
      </c>
      <c r="E102" s="176" t="n">
        <f aca="false">Resume_SensAnal!AM94*1000</f>
        <v>574.25664297901</v>
      </c>
      <c r="F102" s="176" t="n">
        <f aca="false">Resume_SensAnal!AN94*1000</f>
        <v>191.114743832603</v>
      </c>
      <c r="G102" s="174" t="n">
        <f aca="false">Resume_SensAnal!AO94*1000</f>
        <v>196.192833113058</v>
      </c>
      <c r="H102" s="176" t="n">
        <f aca="false">Resume_SensAnal!AP94*1000</f>
        <v>212.868970708148</v>
      </c>
      <c r="I102" s="176" t="n">
        <f aca="false">Resume_SensAnal!AQ94*1000</f>
        <v>240.907014471132</v>
      </c>
      <c r="J102" s="176" t="n">
        <f aca="false">Resume_SensAnal!AR94*1000</f>
        <v>254.532406055945</v>
      </c>
      <c r="L102" s="176" t="n">
        <f aca="false">Resume_SensAnal!AL38*1000</f>
        <v>29.2604303509094</v>
      </c>
      <c r="M102" s="176" t="n">
        <f aca="false">Resume_SensAnal!AM38*1000</f>
        <v>152.50223590512</v>
      </c>
      <c r="N102" s="176" t="n">
        <f aca="false">Resume_SensAnal!AN38*1000</f>
        <v>13.2973249073711</v>
      </c>
      <c r="O102" s="174" t="n">
        <f aca="false">Resume_SensAnal!AO38*1000</f>
        <v>14.4096806828131</v>
      </c>
      <c r="P102" s="176" t="n">
        <f aca="false">Resume_SensAnal!AP38*1000</f>
        <v>14.1380711283949</v>
      </c>
      <c r="Q102" s="176" t="n">
        <f aca="false">Resume_SensAnal!AQ38*1000</f>
        <v>30.5406458534251</v>
      </c>
      <c r="R102" s="176" t="n">
        <f aca="false">Resume_SensAnal!AR38*1000</f>
        <v>30.4224511173327</v>
      </c>
      <c r="U102" s="109" t="n">
        <f aca="false">C102</f>
        <v>170</v>
      </c>
      <c r="V102" s="173" t="n">
        <f aca="false">D102</f>
        <v>298.611996006774</v>
      </c>
      <c r="W102" s="173" t="n">
        <f aca="false">E102</f>
        <v>574.25664297901</v>
      </c>
      <c r="X102" s="173" t="n">
        <f aca="false">F102</f>
        <v>191.114743832603</v>
      </c>
      <c r="Y102" s="174" t="n">
        <f aca="false">G102</f>
        <v>196.192833113058</v>
      </c>
      <c r="Z102" s="173" t="n">
        <f aca="false">H102</f>
        <v>212.868970708148</v>
      </c>
      <c r="AA102" s="173" t="n">
        <f aca="false">I102</f>
        <v>240.907014471132</v>
      </c>
      <c r="AB102" s="173" t="n">
        <f aca="false">J102</f>
        <v>254.532406055945</v>
      </c>
      <c r="AC102" s="109"/>
      <c r="AD102" s="173" t="n">
        <f aca="false">L102</f>
        <v>29.2604303509094</v>
      </c>
      <c r="AE102" s="173" t="n">
        <f aca="false">M102</f>
        <v>152.50223590512</v>
      </c>
      <c r="AF102" s="173" t="n">
        <f aca="false">N102</f>
        <v>13.2973249073711</v>
      </c>
      <c r="AG102" s="174" t="n">
        <f aca="false">O102</f>
        <v>14.4096806828131</v>
      </c>
      <c r="AH102" s="173" t="n">
        <f aca="false">P102</f>
        <v>14.1380711283949</v>
      </c>
      <c r="AI102" s="173" t="n">
        <f aca="false">Q102</f>
        <v>30.5406458534251</v>
      </c>
      <c r="AJ102" s="173" t="n">
        <f aca="false">R102</f>
        <v>30.4224511173327</v>
      </c>
      <c r="AK102" s="105"/>
    </row>
    <row r="103" customFormat="false" ht="15" hidden="false" customHeight="false" outlineLevel="0" collapsed="false">
      <c r="C103" s="0" t="n">
        <f aca="false">C83</f>
        <v>180</v>
      </c>
      <c r="D103" s="176" t="n">
        <f aca="false">Resume_SensAnal!AL95*1000</f>
        <v>282.022440673065</v>
      </c>
      <c r="E103" s="176" t="n">
        <f aca="false">Resume_SensAnal!AM95*1000</f>
        <v>542.353496146843</v>
      </c>
      <c r="F103" s="176" t="n">
        <f aca="false">Resume_SensAnal!AN95*1000</f>
        <v>180.497258064125</v>
      </c>
      <c r="G103" s="176" t="n">
        <f aca="false">Resume_SensAnal!AO95*1000</f>
        <v>185.293231273444</v>
      </c>
      <c r="H103" s="176" t="n">
        <f aca="false">Resume_SensAnal!AP95*1000</f>
        <v>201.042916779917</v>
      </c>
      <c r="I103" s="176" t="n">
        <f aca="false">Resume_SensAnal!AQ95*1000</f>
        <v>227.523291444958</v>
      </c>
      <c r="J103" s="176" t="n">
        <f aca="false">Resume_SensAnal!AR95*1000</f>
        <v>240.391716830615</v>
      </c>
      <c r="L103" s="176" t="n">
        <f aca="false">Resume_SensAnal!AL39*1000</f>
        <v>27.63485088697</v>
      </c>
      <c r="M103" s="176" t="n">
        <f aca="false">Resume_SensAnal!AM39*1000</f>
        <v>144.029889465947</v>
      </c>
      <c r="N103" s="176" t="n">
        <f aca="false">Resume_SensAnal!AN39*1000</f>
        <v>12.5585846347394</v>
      </c>
      <c r="O103" s="176" t="n">
        <f aca="false">Resume_SensAnal!AO39*1000</f>
        <v>13.6091428671013</v>
      </c>
      <c r="P103" s="176" t="n">
        <f aca="false">Resume_SensAnal!AP39*1000</f>
        <v>13.352622732373</v>
      </c>
      <c r="Q103" s="176" t="n">
        <f aca="false">Resume_SensAnal!AQ39*1000</f>
        <v>28.8439433060126</v>
      </c>
      <c r="R103" s="176" t="n">
        <f aca="false">Resume_SensAnal!AR39*1000</f>
        <v>28.7323149441475</v>
      </c>
      <c r="U103" s="109" t="n">
        <f aca="false">C103</f>
        <v>180</v>
      </c>
      <c r="V103" s="173" t="n">
        <f aca="false">D103</f>
        <v>282.022440673065</v>
      </c>
      <c r="W103" s="173" t="n">
        <f aca="false">E103</f>
        <v>542.353496146843</v>
      </c>
      <c r="X103" s="173" t="n">
        <f aca="false">F103</f>
        <v>180.497258064125</v>
      </c>
      <c r="Y103" s="173" t="n">
        <f aca="false">G103</f>
        <v>185.293231273444</v>
      </c>
      <c r="Z103" s="173" t="n">
        <f aca="false">H103</f>
        <v>201.042916779917</v>
      </c>
      <c r="AA103" s="173" t="n">
        <f aca="false">I103</f>
        <v>227.523291444958</v>
      </c>
      <c r="AB103" s="173" t="n">
        <f aca="false">J103</f>
        <v>240.391716830615</v>
      </c>
      <c r="AC103" s="109"/>
      <c r="AD103" s="173" t="n">
        <f aca="false">L103</f>
        <v>27.63485088697</v>
      </c>
      <c r="AE103" s="173" t="n">
        <f aca="false">M103</f>
        <v>144.029889465947</v>
      </c>
      <c r="AF103" s="173" t="n">
        <f aca="false">N103</f>
        <v>12.5585846347394</v>
      </c>
      <c r="AG103" s="173" t="n">
        <f aca="false">O103</f>
        <v>13.6091428671013</v>
      </c>
      <c r="AH103" s="173" t="n">
        <f aca="false">P103</f>
        <v>13.352622732373</v>
      </c>
      <c r="AI103" s="173" t="n">
        <f aca="false">Q103</f>
        <v>28.8439433060126</v>
      </c>
      <c r="AJ103" s="173" t="n">
        <f aca="false">R103</f>
        <v>28.7323149441475</v>
      </c>
      <c r="AK103" s="105"/>
    </row>
    <row r="104" customFormat="false" ht="15" hidden="false" customHeight="false" outlineLevel="0" collapsed="false">
      <c r="C104" s="0" t="n">
        <f aca="false">C84</f>
        <v>190</v>
      </c>
      <c r="D104" s="176" t="n">
        <f aca="false">Resume_SensAnal!AL96*1000</f>
        <v>267.179154321851</v>
      </c>
      <c r="E104" s="176" t="n">
        <f aca="false">Resume_SensAnal!AM96*1000</f>
        <v>513.808575297009</v>
      </c>
      <c r="F104" s="176" t="n">
        <f aca="false">Resume_SensAnal!AN96*1000</f>
        <v>170.99740237654</v>
      </c>
      <c r="G104" s="176" t="n">
        <f aca="false">Resume_SensAnal!AO96*1000</f>
        <v>175.540955943263</v>
      </c>
      <c r="H104" s="176" t="n">
        <f aca="false">Resume_SensAnal!AP96*1000</f>
        <v>190.461710633606</v>
      </c>
      <c r="I104" s="176" t="n">
        <f aca="false">Resume_SensAnal!AQ96*1000</f>
        <v>215.548381368907</v>
      </c>
      <c r="J104" s="176" t="n">
        <f aca="false">Resume_SensAnal!AR96*1000</f>
        <v>227.739521207951</v>
      </c>
      <c r="L104" s="176" t="n">
        <f aca="false">Resume_SensAnal!AL40*1000</f>
        <v>26.1803850508137</v>
      </c>
      <c r="M104" s="176" t="n">
        <f aca="false">Resume_SensAnal!AM40*1000</f>
        <v>136.449368967739</v>
      </c>
      <c r="N104" s="176" t="n">
        <f aca="false">Resume_SensAnal!AN40*1000</f>
        <v>11.8976064960689</v>
      </c>
      <c r="O104" s="176" t="n">
        <f aca="false">Resume_SensAnal!AO40*1000</f>
        <v>12.8928721898854</v>
      </c>
      <c r="P104" s="176" t="n">
        <f aca="false">Resume_SensAnal!AP40*1000</f>
        <v>12.6498531148797</v>
      </c>
      <c r="Q104" s="176" t="n">
        <f aca="false">Resume_SensAnal!AQ40*1000</f>
        <v>27.3258410267488</v>
      </c>
      <c r="R104" s="176" t="n">
        <f aca="false">Resume_SensAnal!AR40*1000</f>
        <v>27.220087841824</v>
      </c>
      <c r="U104" s="109" t="n">
        <f aca="false">C104</f>
        <v>190</v>
      </c>
      <c r="V104" s="173" t="n">
        <f aca="false">D104</f>
        <v>267.179154321851</v>
      </c>
      <c r="W104" s="173" t="n">
        <f aca="false">E104</f>
        <v>513.808575297009</v>
      </c>
      <c r="X104" s="173" t="n">
        <f aca="false">F104</f>
        <v>170.99740237654</v>
      </c>
      <c r="Y104" s="173" t="n">
        <f aca="false">G104</f>
        <v>175.540955943263</v>
      </c>
      <c r="Z104" s="173" t="n">
        <f aca="false">H104</f>
        <v>190.461710633606</v>
      </c>
      <c r="AA104" s="173" t="n">
        <f aca="false">I104</f>
        <v>215.548381368907</v>
      </c>
      <c r="AB104" s="173" t="n">
        <f aca="false">J104</f>
        <v>227.739521207951</v>
      </c>
      <c r="AC104" s="109"/>
      <c r="AD104" s="173" t="n">
        <f aca="false">L104</f>
        <v>26.1803850508137</v>
      </c>
      <c r="AE104" s="173" t="n">
        <f aca="false">M104</f>
        <v>136.449368967739</v>
      </c>
      <c r="AF104" s="173" t="n">
        <f aca="false">N104</f>
        <v>11.8976064960689</v>
      </c>
      <c r="AG104" s="173" t="n">
        <f aca="false">O104</f>
        <v>12.8928721898854</v>
      </c>
      <c r="AH104" s="173" t="n">
        <f aca="false">P104</f>
        <v>12.6498531148797</v>
      </c>
      <c r="AI104" s="173" t="n">
        <f aca="false">Q104</f>
        <v>27.3258410267488</v>
      </c>
      <c r="AJ104" s="173" t="n">
        <f aca="false">R104</f>
        <v>27.220087841824</v>
      </c>
      <c r="AK104" s="105"/>
    </row>
    <row r="105" customFormat="false" ht="15" hidden="false" customHeight="false" outlineLevel="0" collapsed="false">
      <c r="C105" s="0" t="n">
        <f aca="false">C85</f>
        <v>200</v>
      </c>
      <c r="D105" s="176" t="n">
        <f aca="false">Resume_SensAnal!AL97*1000</f>
        <v>253.820196605758</v>
      </c>
      <c r="E105" s="176" t="n">
        <f aca="false">Resume_SensAnal!AM97*1000</f>
        <v>488.118146532158</v>
      </c>
      <c r="F105" s="176" t="n">
        <f aca="false">Resume_SensAnal!AN97*1000</f>
        <v>162.447532257713</v>
      </c>
      <c r="G105" s="176" t="n">
        <f aca="false">Resume_SensAnal!AO97*1000</f>
        <v>166.7639081461</v>
      </c>
      <c r="H105" s="176" t="n">
        <f aca="false">Resume_SensAnal!AP97*1000</f>
        <v>180.938625101926</v>
      </c>
      <c r="I105" s="176" t="n">
        <f aca="false">Resume_SensAnal!AQ97*1000</f>
        <v>204.770962300462</v>
      </c>
      <c r="J105" s="174" t="n">
        <f aca="false">Resume_SensAnal!AR97*1000</f>
        <v>216.352545147553</v>
      </c>
      <c r="L105" s="176" t="n">
        <f aca="false">Resume_SensAnal!AL41*1000</f>
        <v>24.871365798273</v>
      </c>
      <c r="M105" s="176" t="n">
        <f aca="false">Resume_SensAnal!AM41*1000</f>
        <v>129.626900519352</v>
      </c>
      <c r="N105" s="176" t="n">
        <f aca="false">Resume_SensAnal!AN41*1000</f>
        <v>11.3027261712654</v>
      </c>
      <c r="O105" s="176" t="n">
        <f aca="false">Resume_SensAnal!AO41*1000</f>
        <v>12.2482285803911</v>
      </c>
      <c r="P105" s="176" t="n">
        <f aca="false">Resume_SensAnal!AP41*1000</f>
        <v>12.0173604591357</v>
      </c>
      <c r="Q105" s="176" t="n">
        <f aca="false">Resume_SensAnal!AQ41*1000</f>
        <v>25.9595489754114</v>
      </c>
      <c r="R105" s="174" t="n">
        <f aca="false">Resume_SensAnal!AR41*1000</f>
        <v>25.8590834497328</v>
      </c>
      <c r="U105" s="109" t="n">
        <f aca="false">C105</f>
        <v>200</v>
      </c>
      <c r="V105" s="173" t="n">
        <f aca="false">D105</f>
        <v>253.820196605758</v>
      </c>
      <c r="W105" s="173" t="n">
        <f aca="false">E105</f>
        <v>488.118146532158</v>
      </c>
      <c r="X105" s="173" t="n">
        <f aca="false">F105</f>
        <v>162.447532257713</v>
      </c>
      <c r="Y105" s="173" t="n">
        <f aca="false">G105</f>
        <v>166.7639081461</v>
      </c>
      <c r="Z105" s="173" t="n">
        <f aca="false">H105</f>
        <v>180.938625101926</v>
      </c>
      <c r="AA105" s="173" t="n">
        <f aca="false">I105</f>
        <v>204.770962300462</v>
      </c>
      <c r="AB105" s="177" t="n">
        <f aca="false">J105</f>
        <v>216.352545147553</v>
      </c>
      <c r="AC105" s="109"/>
      <c r="AD105" s="173" t="n">
        <f aca="false">L105</f>
        <v>24.871365798273</v>
      </c>
      <c r="AE105" s="173" t="n">
        <f aca="false">M105</f>
        <v>129.626900519352</v>
      </c>
      <c r="AF105" s="173" t="n">
        <f aca="false">N105</f>
        <v>11.3027261712654</v>
      </c>
      <c r="AG105" s="173" t="n">
        <f aca="false">O105</f>
        <v>12.2482285803911</v>
      </c>
      <c r="AH105" s="173" t="n">
        <f aca="false">P105</f>
        <v>12.0173604591357</v>
      </c>
      <c r="AI105" s="173" t="n">
        <f aca="false">Q105</f>
        <v>25.9595489754114</v>
      </c>
      <c r="AJ105" s="177" t="n">
        <f aca="false">R105</f>
        <v>25.8590834497328</v>
      </c>
      <c r="AK105" s="105"/>
    </row>
    <row r="106" customFormat="false" ht="15" hidden="false" customHeight="false" outlineLevel="0" collapsed="false">
      <c r="C106" s="0" t="n">
        <f aca="false">C86</f>
        <v>210</v>
      </c>
      <c r="D106" s="176" t="n">
        <f aca="false">Resume_SensAnal!AL98*1000</f>
        <v>241.733520576912</v>
      </c>
      <c r="E106" s="176" t="n">
        <f aca="false">Resume_SensAnal!AM98*1000</f>
        <v>464.874425268722</v>
      </c>
      <c r="F106" s="176" t="n">
        <f aca="false">Resume_SensAnal!AN98*1000</f>
        <v>154.711935483536</v>
      </c>
      <c r="G106" s="176" t="n">
        <f aca="false">Resume_SensAnal!AO98*1000</f>
        <v>158.822769662952</v>
      </c>
      <c r="H106" s="176" t="n">
        <f aca="false">Resume_SensAnal!AP98*1000</f>
        <v>172.322500097072</v>
      </c>
      <c r="I106" s="176" t="n">
        <f aca="false">Resume_SensAnal!AQ98*1000</f>
        <v>195.019964095678</v>
      </c>
      <c r="J106" s="176" t="n">
        <f aca="false">Resume_SensAnal!AR98*1000</f>
        <v>206.05004299767</v>
      </c>
      <c r="L106" s="176" t="n">
        <f aca="false">Resume_SensAnal!AL42*1000</f>
        <v>23.6870150459743</v>
      </c>
      <c r="M106" s="176" t="n">
        <f aca="false">Resume_SensAnal!AM42*1000</f>
        <v>123.454190970811</v>
      </c>
      <c r="N106" s="176" t="n">
        <f aca="false">Resume_SensAnal!AN42*1000</f>
        <v>10.7645011154909</v>
      </c>
      <c r="O106" s="176" t="n">
        <f aca="false">Resume_SensAnal!AO42*1000</f>
        <v>11.6649796003725</v>
      </c>
      <c r="P106" s="176" t="n">
        <f aca="false">Resume_SensAnal!AP42*1000</f>
        <v>11.4451051991768</v>
      </c>
      <c r="Q106" s="176" t="n">
        <f aca="false">Resume_SensAnal!AQ42*1000</f>
        <v>24.7233799765823</v>
      </c>
      <c r="R106" s="176" t="n">
        <f aca="false">Resume_SensAnal!AR42*1000</f>
        <v>24.627698523555</v>
      </c>
      <c r="U106" s="109" t="n">
        <f aca="false">C106</f>
        <v>210</v>
      </c>
      <c r="V106" s="173" t="n">
        <f aca="false">D106</f>
        <v>241.733520576912</v>
      </c>
      <c r="W106" s="173" t="n">
        <f aca="false">E106</f>
        <v>464.874425268722</v>
      </c>
      <c r="X106" s="173" t="n">
        <f aca="false">F106</f>
        <v>154.711935483536</v>
      </c>
      <c r="Y106" s="173" t="n">
        <f aca="false">G106</f>
        <v>158.822769662952</v>
      </c>
      <c r="Z106" s="173" t="n">
        <f aca="false">H106</f>
        <v>172.322500097072</v>
      </c>
      <c r="AA106" s="173" t="n">
        <f aca="false">I106</f>
        <v>195.019964095678</v>
      </c>
      <c r="AB106" s="173" t="n">
        <f aca="false">J106</f>
        <v>206.05004299767</v>
      </c>
      <c r="AC106" s="109"/>
      <c r="AD106" s="173" t="n">
        <f aca="false">L106</f>
        <v>23.6870150459743</v>
      </c>
      <c r="AE106" s="173" t="n">
        <f aca="false">M106</f>
        <v>123.454190970811</v>
      </c>
      <c r="AF106" s="173" t="n">
        <f aca="false">N106</f>
        <v>10.7645011154909</v>
      </c>
      <c r="AG106" s="173" t="n">
        <f aca="false">O106</f>
        <v>11.6649796003725</v>
      </c>
      <c r="AH106" s="173" t="n">
        <f aca="false">P106</f>
        <v>11.4451051991768</v>
      </c>
      <c r="AI106" s="173" t="n">
        <f aca="false">Q106</f>
        <v>24.7233799765823</v>
      </c>
      <c r="AJ106" s="173" t="n">
        <f aca="false">R106</f>
        <v>24.627698523555</v>
      </c>
      <c r="AK106" s="105"/>
    </row>
    <row r="107" customFormat="false" ht="15" hidden="false" customHeight="false" outlineLevel="0" collapsed="false">
      <c r="C107" s="0" t="n">
        <f aca="false">C87</f>
        <v>220</v>
      </c>
      <c r="D107" s="176" t="n">
        <f aca="false">Resume_SensAnal!AL99*1000</f>
        <v>230.745633277962</v>
      </c>
      <c r="E107" s="176" t="n">
        <f aca="false">Resume_SensAnal!AM99*1000</f>
        <v>443.74376957469</v>
      </c>
      <c r="F107" s="113" t="n">
        <f aca="false">Resume_SensAnal!AN99*1000</f>
        <v>147.679574779739</v>
      </c>
      <c r="G107" s="113" t="n">
        <f aca="false">Resume_SensAnal!AO99*1000</f>
        <v>151.603552860091</v>
      </c>
      <c r="H107" s="176" t="n">
        <f aca="false">Resume_SensAnal!AP99*1000</f>
        <v>164.489659183569</v>
      </c>
      <c r="I107" s="176" t="n">
        <f aca="false">Resume_SensAnal!AQ99*1000</f>
        <v>186.155420273147</v>
      </c>
      <c r="J107" s="176" t="n">
        <f aca="false">Resume_SensAnal!AR99*1000</f>
        <v>196.684131952321</v>
      </c>
      <c r="L107" s="176" t="n">
        <f aca="false">Resume_SensAnal!AL43*1000</f>
        <v>22.6103325438845</v>
      </c>
      <c r="M107" s="176" t="n">
        <f aca="false">Resume_SensAnal!AM43*1000</f>
        <v>117.842636835774</v>
      </c>
      <c r="N107" s="176" t="n">
        <f aca="false">Resume_SensAnal!AN43*1000</f>
        <v>10.2752056102413</v>
      </c>
      <c r="O107" s="176" t="n">
        <f aca="false">Resume_SensAnal!AO43*1000</f>
        <v>11.134753254901</v>
      </c>
      <c r="P107" s="176" t="n">
        <f aca="false">Resume_SensAnal!AP43*1000</f>
        <v>10.9248731446688</v>
      </c>
      <c r="Q107" s="176" t="n">
        <f aca="false">Resume_SensAnal!AQ43*1000</f>
        <v>23.5995899776467</v>
      </c>
      <c r="R107" s="176" t="n">
        <f aca="false">Resume_SensAnal!AR43*1000</f>
        <v>23.5082576815752</v>
      </c>
      <c r="U107" s="109" t="n">
        <f aca="false">C107</f>
        <v>220</v>
      </c>
      <c r="V107" s="173" t="n">
        <f aca="false">D107</f>
        <v>230.745633277962</v>
      </c>
      <c r="W107" s="173" t="n">
        <f aca="false">E107</f>
        <v>443.74376957469</v>
      </c>
      <c r="X107" s="173" t="n">
        <f aca="false">F107</f>
        <v>147.679574779739</v>
      </c>
      <c r="Y107" s="173" t="n">
        <f aca="false">G107</f>
        <v>151.603552860091</v>
      </c>
      <c r="Z107" s="173" t="n">
        <f aca="false">H107</f>
        <v>164.489659183569</v>
      </c>
      <c r="AA107" s="173" t="n">
        <f aca="false">I107</f>
        <v>186.155420273147</v>
      </c>
      <c r="AB107" s="173" t="n">
        <f aca="false">J107</f>
        <v>196.684131952321</v>
      </c>
      <c r="AC107" s="109"/>
      <c r="AD107" s="173" t="n">
        <f aca="false">L107</f>
        <v>22.6103325438845</v>
      </c>
      <c r="AE107" s="173" t="n">
        <f aca="false">M107</f>
        <v>117.842636835774</v>
      </c>
      <c r="AF107" s="173" t="n">
        <f aca="false">N107</f>
        <v>10.2752056102413</v>
      </c>
      <c r="AG107" s="173" t="n">
        <f aca="false">O107</f>
        <v>11.134753254901</v>
      </c>
      <c r="AH107" s="173" t="n">
        <f aca="false">P107</f>
        <v>10.9248731446688</v>
      </c>
      <c r="AI107" s="173" t="n">
        <f aca="false">Q107</f>
        <v>23.5995899776467</v>
      </c>
      <c r="AJ107" s="173" t="n">
        <f aca="false">R107</f>
        <v>23.5082576815752</v>
      </c>
      <c r="AK107" s="105"/>
    </row>
    <row r="108" customFormat="false" ht="15" hidden="false" customHeight="false" outlineLevel="0" collapsed="false">
      <c r="C108" s="0" t="n">
        <f aca="false">C88</f>
        <v>230</v>
      </c>
      <c r="D108" s="176" t="n">
        <f aca="false">Resume_SensAnal!AL100*1000</f>
        <v>220.71321443979</v>
      </c>
      <c r="E108" s="176" t="n">
        <f aca="false">Resume_SensAnal!AM100*1000</f>
        <v>424.450562201877</v>
      </c>
      <c r="F108" s="176" t="n">
        <f aca="false">Resume_SensAnal!AN100*1000</f>
        <v>141.258723702359</v>
      </c>
      <c r="G108" s="176" t="n">
        <f aca="false">Resume_SensAnal!AO100*1000</f>
        <v>145.012094040087</v>
      </c>
      <c r="H108" s="176" t="n">
        <f aca="false">Resume_SensAnal!AP100*1000</f>
        <v>157.33793487124</v>
      </c>
      <c r="I108" s="176" t="n">
        <f aca="false">Resume_SensAnal!AQ100*1000</f>
        <v>178.061706348228</v>
      </c>
      <c r="J108" s="176" t="n">
        <f aca="false">Resume_SensAnal!AR100*1000</f>
        <v>188.132647954394</v>
      </c>
      <c r="L108" s="176" t="n">
        <f aca="false">Resume_SensAnal!AL44*1000</f>
        <v>21.6272746071939</v>
      </c>
      <c r="M108" s="176" t="n">
        <f aca="false">Resume_SensAnal!AM44*1000</f>
        <v>112.719043929871</v>
      </c>
      <c r="N108" s="176" t="n">
        <f aca="false">Resume_SensAnal!AN44*1000</f>
        <v>9.82845754023081</v>
      </c>
      <c r="O108" s="176" t="n">
        <f aca="false">Resume_SensAnal!AO44*1000</f>
        <v>10.6506335481662</v>
      </c>
      <c r="P108" s="176" t="n">
        <f aca="false">Resume_SensAnal!AP44*1000</f>
        <v>10.449878660118</v>
      </c>
      <c r="Q108" s="176" t="n">
        <f aca="false">Resume_SensAnal!AQ44*1000</f>
        <v>22.5735208481838</v>
      </c>
      <c r="R108" s="176" t="n">
        <f aca="false">Resume_SensAnal!AR44*1000</f>
        <v>22.4861595215068</v>
      </c>
      <c r="U108" s="109" t="n">
        <f aca="false">C108</f>
        <v>230</v>
      </c>
      <c r="V108" s="173" t="n">
        <f aca="false">D108</f>
        <v>220.71321443979</v>
      </c>
      <c r="W108" s="173" t="n">
        <f aca="false">E108</f>
        <v>424.450562201877</v>
      </c>
      <c r="X108" s="173" t="n">
        <f aca="false">F108</f>
        <v>141.258723702359</v>
      </c>
      <c r="Y108" s="173" t="n">
        <f aca="false">G108</f>
        <v>145.012094040087</v>
      </c>
      <c r="Z108" s="173" t="n">
        <f aca="false">H108</f>
        <v>157.33793487124</v>
      </c>
      <c r="AA108" s="173" t="n">
        <f aca="false">I108</f>
        <v>178.061706348228</v>
      </c>
      <c r="AB108" s="173" t="n">
        <f aca="false">J108</f>
        <v>188.132647954394</v>
      </c>
      <c r="AC108" s="109"/>
      <c r="AD108" s="173" t="n">
        <f aca="false">L108</f>
        <v>21.6272746071939</v>
      </c>
      <c r="AE108" s="173" t="n">
        <f aca="false">M108</f>
        <v>112.719043929871</v>
      </c>
      <c r="AF108" s="173" t="n">
        <f aca="false">N108</f>
        <v>9.82845754023081</v>
      </c>
      <c r="AG108" s="173" t="n">
        <f aca="false">O108</f>
        <v>10.6506335481662</v>
      </c>
      <c r="AH108" s="173" t="n">
        <f aca="false">P108</f>
        <v>10.449878660118</v>
      </c>
      <c r="AI108" s="173" t="n">
        <f aca="false">Q108</f>
        <v>22.5735208481838</v>
      </c>
      <c r="AJ108" s="173" t="n">
        <f aca="false">R108</f>
        <v>22.4861595215068</v>
      </c>
      <c r="AK108" s="105"/>
    </row>
    <row r="109" customFormat="false" ht="15" hidden="false" customHeight="false" outlineLevel="0" collapsed="false">
      <c r="C109" s="0" t="n">
        <f aca="false">C89</f>
        <v>240</v>
      </c>
      <c r="D109" s="176" t="n">
        <f aca="false">Resume_SensAnal!AL101*1000</f>
        <v>211.516830504798</v>
      </c>
      <c r="E109" s="176" t="n">
        <f aca="false">Resume_SensAnal!AM101*1000</f>
        <v>406.765122110132</v>
      </c>
      <c r="F109" s="176" t="n">
        <f aca="false">Resume_SensAnal!AN101*1000</f>
        <v>135.372943548094</v>
      </c>
      <c r="G109" s="176" t="n">
        <f aca="false">Resume_SensAnal!AO101*1000</f>
        <v>138.969923455083</v>
      </c>
      <c r="H109" s="113" t="n">
        <f aca="false">Resume_SensAnal!AP101*1000</f>
        <v>150.782187584938</v>
      </c>
      <c r="I109" s="176" t="n">
        <f aca="false">Resume_SensAnal!AQ101*1000</f>
        <v>170.642468583718</v>
      </c>
      <c r="J109" s="176" t="n">
        <f aca="false">Resume_SensAnal!AR101*1000</f>
        <v>180.293787622961</v>
      </c>
      <c r="L109" s="176" t="n">
        <f aca="false">Resume_SensAnal!AL45*1000</f>
        <v>20.7261381652275</v>
      </c>
      <c r="M109" s="176" t="n">
        <f aca="false">Resume_SensAnal!AM45*1000</f>
        <v>108.02241709946</v>
      </c>
      <c r="N109" s="176" t="n">
        <f aca="false">Resume_SensAnal!AN45*1000</f>
        <v>9.41893847605453</v>
      </c>
      <c r="O109" s="176" t="n">
        <f aca="false">Resume_SensAnal!AO45*1000</f>
        <v>10.206857150326</v>
      </c>
      <c r="P109" s="176" t="n">
        <f aca="false">Resume_SensAnal!AP45*1000</f>
        <v>10.0144670492797</v>
      </c>
      <c r="Q109" s="176" t="n">
        <f aca="false">Resume_SensAnal!AQ45*1000</f>
        <v>21.6329574795095</v>
      </c>
      <c r="R109" s="176" t="n">
        <f aca="false">Resume_SensAnal!AR45*1000</f>
        <v>21.5492362081106</v>
      </c>
      <c r="U109" s="109" t="n">
        <f aca="false">C109</f>
        <v>240</v>
      </c>
      <c r="V109" s="173" t="n">
        <f aca="false">D109</f>
        <v>211.516830504798</v>
      </c>
      <c r="W109" s="173" t="n">
        <f aca="false">E109</f>
        <v>406.765122110132</v>
      </c>
      <c r="X109" s="173" t="n">
        <f aca="false">F109</f>
        <v>135.372943548094</v>
      </c>
      <c r="Y109" s="173" t="n">
        <f aca="false">G109</f>
        <v>138.969923455083</v>
      </c>
      <c r="Z109" s="173" t="n">
        <f aca="false">H109</f>
        <v>150.782187584938</v>
      </c>
      <c r="AA109" s="173" t="n">
        <f aca="false">I109</f>
        <v>170.642468583718</v>
      </c>
      <c r="AB109" s="173" t="n">
        <f aca="false">J109</f>
        <v>180.293787622961</v>
      </c>
      <c r="AC109" s="109"/>
      <c r="AD109" s="173" t="n">
        <f aca="false">L109</f>
        <v>20.7261381652275</v>
      </c>
      <c r="AE109" s="173" t="n">
        <f aca="false">M109</f>
        <v>108.02241709946</v>
      </c>
      <c r="AF109" s="173" t="n">
        <f aca="false">N109</f>
        <v>9.41893847605453</v>
      </c>
      <c r="AG109" s="173" t="n">
        <f aca="false">O109</f>
        <v>10.206857150326</v>
      </c>
      <c r="AH109" s="173" t="n">
        <f aca="false">P109</f>
        <v>10.0144670492797</v>
      </c>
      <c r="AI109" s="173" t="n">
        <f aca="false">Q109</f>
        <v>21.6329574795095</v>
      </c>
      <c r="AJ109" s="173" t="n">
        <f aca="false">R109</f>
        <v>21.5492362081106</v>
      </c>
      <c r="AK109" s="105"/>
    </row>
    <row r="110" customFormat="false" ht="15" hidden="false" customHeight="false" outlineLevel="0" collapsed="false">
      <c r="C110" s="0" t="n">
        <f aca="false">C90</f>
        <v>250</v>
      </c>
      <c r="D110" s="176" t="n">
        <f aca="false">Resume_SensAnal!AL102*1000</f>
        <v>203.056157284606</v>
      </c>
      <c r="E110" s="176" t="n">
        <f aca="false">Resume_SensAnal!AM102*1000</f>
        <v>390.494517225727</v>
      </c>
      <c r="F110" s="176" t="n">
        <f aca="false">Resume_SensAnal!AN102*1000</f>
        <v>129.95802580617</v>
      </c>
      <c r="G110" s="176" t="n">
        <f aca="false">Resume_SensAnal!AO102*1000</f>
        <v>133.41112651688</v>
      </c>
      <c r="H110" s="176" t="n">
        <f aca="false">Resume_SensAnal!AP102*1000</f>
        <v>144.75090008154</v>
      </c>
      <c r="I110" s="176" t="n">
        <f aca="false">Resume_SensAnal!AQ102*1000</f>
        <v>163.816769840369</v>
      </c>
      <c r="J110" s="176" t="n">
        <f aca="false">Resume_SensAnal!AR102*1000</f>
        <v>173.082036118043</v>
      </c>
      <c r="L110" s="176" t="n">
        <f aca="false">Resume_SensAnal!AL46*1000</f>
        <v>19.8970926386184</v>
      </c>
      <c r="M110" s="176" t="n">
        <f aca="false">Resume_SensAnal!AM46*1000</f>
        <v>103.701520415481</v>
      </c>
      <c r="N110" s="176" t="n">
        <f aca="false">Resume_SensAnal!AN46*1000</f>
        <v>9.04218093701235</v>
      </c>
      <c r="O110" s="176" t="n">
        <f aca="false">Resume_SensAnal!AO46*1000</f>
        <v>9.79858286431291</v>
      </c>
      <c r="P110" s="176" t="n">
        <f aca="false">Resume_SensAnal!AP46*1000</f>
        <v>9.61388836730854</v>
      </c>
      <c r="Q110" s="176" t="n">
        <f aca="false">Resume_SensAnal!AQ46*1000</f>
        <v>20.7676391803291</v>
      </c>
      <c r="R110" s="176" t="n">
        <f aca="false">Resume_SensAnal!AR46*1000</f>
        <v>20.6872667597862</v>
      </c>
      <c r="U110" s="109" t="n">
        <f aca="false">C110</f>
        <v>250</v>
      </c>
      <c r="V110" s="173" t="n">
        <f aca="false">D110</f>
        <v>203.056157284606</v>
      </c>
      <c r="W110" s="173" t="n">
        <f aca="false">E110</f>
        <v>390.494517225727</v>
      </c>
      <c r="X110" s="173" t="n">
        <f aca="false">F110</f>
        <v>129.95802580617</v>
      </c>
      <c r="Y110" s="173" t="n">
        <f aca="false">G110</f>
        <v>133.41112651688</v>
      </c>
      <c r="Z110" s="173" t="n">
        <f aca="false">H110</f>
        <v>144.75090008154</v>
      </c>
      <c r="AA110" s="173" t="n">
        <f aca="false">I110</f>
        <v>163.816769840369</v>
      </c>
      <c r="AB110" s="173" t="n">
        <f aca="false">J110</f>
        <v>173.082036118043</v>
      </c>
      <c r="AC110" s="109"/>
      <c r="AD110" s="173" t="n">
        <f aca="false">L110</f>
        <v>19.8970926386184</v>
      </c>
      <c r="AE110" s="173" t="n">
        <f aca="false">M110</f>
        <v>103.701520415481</v>
      </c>
      <c r="AF110" s="173" t="n">
        <f aca="false">N110</f>
        <v>9.04218093701235</v>
      </c>
      <c r="AG110" s="173" t="n">
        <f aca="false">O110</f>
        <v>9.79858286431291</v>
      </c>
      <c r="AH110" s="173" t="n">
        <f aca="false">P110</f>
        <v>9.61388836730854</v>
      </c>
      <c r="AI110" s="173" t="n">
        <f aca="false">Q110</f>
        <v>20.7676391803291</v>
      </c>
      <c r="AJ110" s="173" t="n">
        <f aca="false">R110</f>
        <v>20.6872667597862</v>
      </c>
      <c r="AK110" s="105"/>
    </row>
    <row r="111" customFormat="false" ht="15" hidden="false" customHeight="false" outlineLevel="0" collapsed="false">
      <c r="C111" s="0" t="n">
        <f aca="false">C91</f>
        <v>260</v>
      </c>
      <c r="D111" s="176" t="n">
        <f aca="false">Resume_SensAnal!AL103*1000</f>
        <v>195.246305081352</v>
      </c>
      <c r="E111" s="176" t="n">
        <f aca="false">Resume_SensAnal!AM103*1000</f>
        <v>375.47549733243</v>
      </c>
      <c r="F111" s="176" t="n">
        <f aca="false">Resume_SensAnal!AN103*1000</f>
        <v>124.95964019824</v>
      </c>
      <c r="G111" s="176" t="n">
        <f aca="false">Resume_SensAnal!AO103*1000</f>
        <v>128.279929343154</v>
      </c>
      <c r="H111" s="176" t="n">
        <f aca="false">Resume_SensAnal!AP103*1000</f>
        <v>139.183557770712</v>
      </c>
      <c r="I111" s="176" t="n">
        <f aca="false">Resume_SensAnal!AQ103*1000</f>
        <v>157.516124846509</v>
      </c>
      <c r="J111" s="176" t="n">
        <f aca="false">Resume_SensAnal!AR103*1000</f>
        <v>166.425034728887</v>
      </c>
      <c r="L111" s="113" t="n">
        <f aca="false">Resume_SensAnal!AL47*1000</f>
        <v>19.1318198448254</v>
      </c>
      <c r="M111" s="176" t="n">
        <f aca="false">Resume_SensAnal!AM47*1000</f>
        <v>99.7130003995014</v>
      </c>
      <c r="N111" s="176" t="n">
        <f aca="false">Resume_SensAnal!AN47*1000</f>
        <v>8.69440474712726</v>
      </c>
      <c r="O111" s="176" t="n">
        <f aca="false">Resume_SensAnal!AO47*1000</f>
        <v>9.42171429260857</v>
      </c>
      <c r="P111" s="176" t="n">
        <f aca="false">Resume_SensAnal!AP47*1000</f>
        <v>9.24412343010436</v>
      </c>
      <c r="Q111" s="176" t="n">
        <f aca="false">Resume_SensAnal!AQ47*1000</f>
        <v>19.9688838272395</v>
      </c>
      <c r="R111" s="176" t="n">
        <f aca="false">Resume_SensAnal!AR47*1000</f>
        <v>19.8916026536406</v>
      </c>
      <c r="U111" s="109" t="n">
        <f aca="false">C111</f>
        <v>260</v>
      </c>
      <c r="V111" s="173" t="n">
        <f aca="false">D111</f>
        <v>195.246305081352</v>
      </c>
      <c r="W111" s="173" t="n">
        <f aca="false">E111</f>
        <v>375.47549733243</v>
      </c>
      <c r="X111" s="173" t="n">
        <f aca="false">F111</f>
        <v>124.95964019824</v>
      </c>
      <c r="Y111" s="173" t="n">
        <f aca="false">G111</f>
        <v>128.279929343154</v>
      </c>
      <c r="Z111" s="173" t="n">
        <f aca="false">H111</f>
        <v>139.183557770712</v>
      </c>
      <c r="AA111" s="173" t="n">
        <f aca="false">I111</f>
        <v>157.516124846509</v>
      </c>
      <c r="AB111" s="173" t="n">
        <f aca="false">J111</f>
        <v>166.425034728887</v>
      </c>
      <c r="AC111" s="109"/>
      <c r="AD111" s="173" t="n">
        <f aca="false">L111</f>
        <v>19.1318198448254</v>
      </c>
      <c r="AE111" s="173" t="n">
        <f aca="false">M111</f>
        <v>99.7130003995014</v>
      </c>
      <c r="AF111" s="173" t="n">
        <f aca="false">N111</f>
        <v>8.69440474712726</v>
      </c>
      <c r="AG111" s="173" t="n">
        <f aca="false">O111</f>
        <v>9.42171429260857</v>
      </c>
      <c r="AH111" s="173" t="n">
        <f aca="false">P111</f>
        <v>9.24412343010436</v>
      </c>
      <c r="AI111" s="173" t="n">
        <f aca="false">Q111</f>
        <v>19.9688838272395</v>
      </c>
      <c r="AJ111" s="173" t="n">
        <f aca="false">R111</f>
        <v>19.8916026536406</v>
      </c>
      <c r="AK111" s="105"/>
    </row>
    <row r="112" customFormat="false" ht="15" hidden="false" customHeight="false" outlineLevel="0" collapsed="false">
      <c r="C112" s="0" t="n">
        <f aca="false">C92</f>
        <v>270</v>
      </c>
      <c r="D112" s="176" t="n">
        <f aca="false">Resume_SensAnal!AL104*1000</f>
        <v>188.01496044871</v>
      </c>
      <c r="E112" s="176" t="n">
        <f aca="false">Resume_SensAnal!AM104*1000</f>
        <v>361.568997431229</v>
      </c>
      <c r="F112" s="176" t="n">
        <f aca="false">Resume_SensAnal!AN104*1000</f>
        <v>120.331505376083</v>
      </c>
      <c r="G112" s="176" t="n">
        <f aca="false">Resume_SensAnal!AO104*1000</f>
        <v>123.528820848963</v>
      </c>
      <c r="H112" s="176" t="n">
        <f aca="false">Resume_SensAnal!AP104*1000</f>
        <v>134.028611186612</v>
      </c>
      <c r="I112" s="178" t="n">
        <f aca="false">Resume_SensAnal!AQ104*1000</f>
        <v>151.682194296638</v>
      </c>
      <c r="J112" s="176" t="n">
        <f aca="false">Resume_SensAnal!AR104*1000</f>
        <v>160.261144553743</v>
      </c>
      <c r="L112" s="176" t="n">
        <f aca="false">Resume_SensAnal!AL48*1000</f>
        <v>18.4232339246467</v>
      </c>
      <c r="M112" s="176" t="n">
        <f aca="false">Resume_SensAnal!AM48*1000</f>
        <v>96.019926310631</v>
      </c>
      <c r="N112" s="176" t="n">
        <f aca="false">Resume_SensAnal!AN48*1000</f>
        <v>8.37238975649292</v>
      </c>
      <c r="O112" s="176" t="n">
        <f aca="false">Resume_SensAnal!AO48*1000</f>
        <v>9.07276191140085</v>
      </c>
      <c r="P112" s="176" t="n">
        <f aca="false">Resume_SensAnal!AP48*1000</f>
        <v>8.90174848824865</v>
      </c>
      <c r="Q112" s="181" t="n">
        <f aca="false">Resume_SensAnal!AQ48*1000</f>
        <v>19.2292955373418</v>
      </c>
      <c r="R112" s="113" t="n">
        <f aca="false">Resume_SensAnal!AR48*1000</f>
        <v>19.1548766294317</v>
      </c>
      <c r="U112" s="109" t="n">
        <f aca="false">C112</f>
        <v>270</v>
      </c>
      <c r="V112" s="173" t="n">
        <f aca="false">D112</f>
        <v>188.01496044871</v>
      </c>
      <c r="W112" s="173" t="n">
        <f aca="false">E112</f>
        <v>361.568997431229</v>
      </c>
      <c r="X112" s="173" t="n">
        <f aca="false">F112</f>
        <v>120.331505376083</v>
      </c>
      <c r="Y112" s="173" t="n">
        <f aca="false">G112</f>
        <v>123.528820848963</v>
      </c>
      <c r="Z112" s="173" t="n">
        <f aca="false">H112</f>
        <v>134.028611186612</v>
      </c>
      <c r="AA112" s="178" t="n">
        <f aca="false">I112</f>
        <v>151.682194296638</v>
      </c>
      <c r="AB112" s="173" t="n">
        <f aca="false">J112</f>
        <v>160.261144553743</v>
      </c>
      <c r="AC112" s="109"/>
      <c r="AD112" s="173" t="n">
        <f aca="false">L112</f>
        <v>18.4232339246467</v>
      </c>
      <c r="AE112" s="173" t="n">
        <f aca="false">M112</f>
        <v>96.019926310631</v>
      </c>
      <c r="AF112" s="173" t="n">
        <f aca="false">N112</f>
        <v>8.37238975649292</v>
      </c>
      <c r="AG112" s="173" t="n">
        <f aca="false">O112</f>
        <v>9.07276191140085</v>
      </c>
      <c r="AH112" s="173" t="n">
        <f aca="false">P112</f>
        <v>8.90174848824865</v>
      </c>
      <c r="AI112" s="178" t="n">
        <f aca="false">Q112</f>
        <v>19.2292955373418</v>
      </c>
      <c r="AJ112" s="173" t="n">
        <f aca="false">R112</f>
        <v>19.1548766294317</v>
      </c>
      <c r="AK112" s="105"/>
    </row>
    <row r="113" customFormat="false" ht="15" hidden="false" customHeight="false" outlineLevel="0" collapsed="false">
      <c r="C113" s="0" t="n">
        <f aca="false">C93</f>
        <v>280</v>
      </c>
      <c r="D113" s="176" t="n">
        <f aca="false">Resume_SensAnal!AL105*1000</f>
        <v>181.300140432684</v>
      </c>
      <c r="E113" s="176" t="n">
        <f aca="false">Resume_SensAnal!AM105*1000</f>
        <v>348.655818951542</v>
      </c>
      <c r="F113" s="176" t="n">
        <f aca="false">Resume_SensAnal!AN105*1000</f>
        <v>116.033951612652</v>
      </c>
      <c r="G113" s="176" t="n">
        <f aca="false">Resume_SensAnal!AO105*1000</f>
        <v>119.117077247214</v>
      </c>
      <c r="H113" s="176" t="n">
        <f aca="false">Resume_SensAnal!AP105*1000</f>
        <v>129.241875072804</v>
      </c>
      <c r="I113" s="176" t="n">
        <f aca="false">Resume_SensAnal!AQ105*1000</f>
        <v>146.264973071758</v>
      </c>
      <c r="J113" s="176" t="n">
        <f aca="false">Resume_SensAnal!AR105*1000</f>
        <v>154.537532248252</v>
      </c>
      <c r="L113" s="176" t="n">
        <f aca="false">Resume_SensAnal!AL49*1000</f>
        <v>17.7652612844807</v>
      </c>
      <c r="M113" s="176" t="n">
        <f aca="false">Resume_SensAnal!AM49*1000</f>
        <v>92.5906432281085</v>
      </c>
      <c r="N113" s="176" t="n">
        <f aca="false">Resume_SensAnal!AN49*1000</f>
        <v>8.07337583661817</v>
      </c>
      <c r="O113" s="176" t="n">
        <f aca="false">Resume_SensAnal!AO49*1000</f>
        <v>8.74873470027939</v>
      </c>
      <c r="P113" s="176" t="n">
        <f aca="false">Resume_SensAnal!AP49*1000</f>
        <v>8.58382889938262</v>
      </c>
      <c r="Q113" s="176" t="n">
        <f aca="false">Resume_SensAnal!AQ49*1000</f>
        <v>18.5425349824367</v>
      </c>
      <c r="R113" s="176" t="n">
        <f aca="false">Resume_SensAnal!AR49*1000</f>
        <v>18.4707738926663</v>
      </c>
      <c r="U113" s="182" t="n">
        <f aca="false">C113</f>
        <v>280</v>
      </c>
      <c r="V113" s="173" t="n">
        <f aca="false">D113</f>
        <v>181.300140432684</v>
      </c>
      <c r="W113" s="173" t="n">
        <f aca="false">E113</f>
        <v>348.655818951542</v>
      </c>
      <c r="X113" s="173" t="n">
        <f aca="false">F113</f>
        <v>116.033951612652</v>
      </c>
      <c r="Y113" s="173" t="n">
        <f aca="false">G113</f>
        <v>119.117077247214</v>
      </c>
      <c r="Z113" s="173" t="n">
        <f aca="false">H113</f>
        <v>129.241875072804</v>
      </c>
      <c r="AA113" s="173" t="n">
        <f aca="false">I113</f>
        <v>146.264973071758</v>
      </c>
      <c r="AB113" s="173" t="n">
        <f aca="false">J113</f>
        <v>154.537532248252</v>
      </c>
      <c r="AC113" s="182"/>
      <c r="AD113" s="173" t="n">
        <f aca="false">L113</f>
        <v>17.7652612844807</v>
      </c>
      <c r="AE113" s="173" t="n">
        <f aca="false">M113</f>
        <v>92.5906432281085</v>
      </c>
      <c r="AF113" s="173" t="n">
        <f aca="false">N113</f>
        <v>8.07337583661817</v>
      </c>
      <c r="AG113" s="173" t="n">
        <f aca="false">O113</f>
        <v>8.74873470027939</v>
      </c>
      <c r="AH113" s="173" t="n">
        <f aca="false">P113</f>
        <v>8.58382889938262</v>
      </c>
      <c r="AI113" s="173" t="n">
        <f aca="false">Q113</f>
        <v>18.5425349824367</v>
      </c>
      <c r="AJ113" s="173" t="n">
        <f aca="false">R113</f>
        <v>18.4707738926663</v>
      </c>
      <c r="AK113" s="105"/>
    </row>
    <row r="114" customFormat="false" ht="15" hidden="false" customHeight="false" outlineLevel="0" collapsed="false">
      <c r="D114" s="85"/>
      <c r="E114" s="85"/>
      <c r="F114" s="85"/>
      <c r="G114" s="85"/>
      <c r="H114" s="85"/>
      <c r="I114" s="85"/>
      <c r="J114" s="85"/>
      <c r="L114" s="85"/>
      <c r="M114" s="85"/>
      <c r="N114" s="85"/>
      <c r="O114" s="85"/>
      <c r="P114" s="85"/>
      <c r="Q114" s="85"/>
      <c r="R114" s="85"/>
      <c r="U114" s="109"/>
      <c r="V114" s="109"/>
      <c r="W114" s="109"/>
      <c r="X114" s="109"/>
      <c r="Y114" s="109"/>
      <c r="Z114" s="109"/>
      <c r="AA114" s="109"/>
      <c r="AB114" s="109"/>
      <c r="AC114" s="109"/>
      <c r="AD114" s="109"/>
      <c r="AE114" s="109"/>
      <c r="AF114" s="109"/>
      <c r="AG114" s="109"/>
      <c r="AH114" s="109"/>
      <c r="AI114" s="109"/>
      <c r="AJ114" s="109"/>
      <c r="AK114" s="105"/>
    </row>
    <row r="115" customFormat="false" ht="15" hidden="false" customHeight="false" outlineLevel="0" collapsed="false">
      <c r="C115" s="0" t="s">
        <v>381</v>
      </c>
      <c r="D115" s="85"/>
      <c r="E115" s="85"/>
      <c r="F115" s="85"/>
      <c r="G115" s="85"/>
      <c r="H115" s="85"/>
      <c r="I115" s="85"/>
      <c r="J115" s="85"/>
      <c r="L115" s="85"/>
      <c r="M115" s="85"/>
      <c r="N115" s="85"/>
      <c r="O115" s="85"/>
      <c r="P115" s="85"/>
      <c r="Q115" s="85"/>
      <c r="R115" s="85"/>
      <c r="U115" s="149"/>
      <c r="V115" s="149"/>
      <c r="W115" s="149"/>
      <c r="X115" s="149"/>
      <c r="Y115" s="149"/>
      <c r="Z115" s="149"/>
      <c r="AA115" s="149"/>
      <c r="AB115" s="149"/>
      <c r="AC115" s="149"/>
      <c r="AD115" s="149"/>
      <c r="AE115" s="149"/>
      <c r="AF115" s="149"/>
      <c r="AG115" s="149"/>
      <c r="AH115" s="149"/>
      <c r="AI115" s="149"/>
      <c r="AJ115" s="149"/>
    </row>
    <row r="116" customFormat="false" ht="43.25" hidden="false" customHeight="false" outlineLevel="0" collapsed="false">
      <c r="C116" s="94" t="s">
        <v>377</v>
      </c>
      <c r="D116" s="95" t="s">
        <v>66</v>
      </c>
      <c r="E116" s="95" t="s">
        <v>67</v>
      </c>
      <c r="F116" s="95" t="s">
        <v>68</v>
      </c>
      <c r="G116" s="95" t="s">
        <v>69</v>
      </c>
      <c r="H116" s="95" t="s">
        <v>70</v>
      </c>
      <c r="I116" s="96" t="s">
        <v>371</v>
      </c>
      <c r="J116" s="95" t="s">
        <v>72</v>
      </c>
      <c r="K116" s="97" t="n">
        <v>0</v>
      </c>
      <c r="L116" s="98" t="s">
        <v>66</v>
      </c>
      <c r="M116" s="95" t="s">
        <v>67</v>
      </c>
      <c r="N116" s="95" t="s">
        <v>68</v>
      </c>
      <c r="O116" s="95" t="s">
        <v>69</v>
      </c>
      <c r="P116" s="95" t="s">
        <v>70</v>
      </c>
      <c r="Q116" s="96" t="s">
        <v>371</v>
      </c>
      <c r="R116" s="95" t="s">
        <v>72</v>
      </c>
      <c r="U116" s="183" t="str">
        <f aca="false">C116</f>
        <v>En. Dens.</v>
      </c>
      <c r="V116" s="145" t="str">
        <f aca="false">D116</f>
        <v>NaNMC</v>
      </c>
      <c r="W116" s="145" t="str">
        <f aca="false">E116</f>
        <v>NaMVP</v>
      </c>
      <c r="X116" s="145" t="str">
        <f aca="false">F116</f>
        <v>NaMMO</v>
      </c>
      <c r="Y116" s="145" t="str">
        <f aca="false">G116</f>
        <v>NaNMMT</v>
      </c>
      <c r="Z116" s="145" t="str">
        <f aca="false">H116</f>
        <v>NaPBA</v>
      </c>
      <c r="AA116" s="146" t="str">
        <f aca="false">I116</f>
        <v>LiNMC622</v>
      </c>
      <c r="AB116" s="145" t="str">
        <f aca="false">J116</f>
        <v>LiFP</v>
      </c>
      <c r="AC116" s="147"/>
      <c r="AD116" s="102" t="str">
        <f aca="false">L116</f>
        <v>NaNMC</v>
      </c>
      <c r="AE116" s="145" t="str">
        <f aca="false">M116</f>
        <v>NaMVP</v>
      </c>
      <c r="AF116" s="145" t="str">
        <f aca="false">N116</f>
        <v>NaMMO</v>
      </c>
      <c r="AG116" s="145" t="str">
        <f aca="false">O116</f>
        <v>NaNMMT</v>
      </c>
      <c r="AH116" s="145" t="str">
        <f aca="false">P116</f>
        <v>NaPBA</v>
      </c>
      <c r="AI116" s="146" t="str">
        <f aca="false">Q116</f>
        <v>LiNMC622</v>
      </c>
      <c r="AJ116" s="145" t="str">
        <f aca="false">R116</f>
        <v>LiFP</v>
      </c>
    </row>
    <row r="117" customFormat="false" ht="15" hidden="false" customHeight="false" outlineLevel="0" collapsed="false">
      <c r="C117" s="97" t="s">
        <v>64</v>
      </c>
      <c r="D117" s="103" t="s">
        <v>369</v>
      </c>
      <c r="E117" s="103"/>
      <c r="F117" s="103"/>
      <c r="G117" s="103"/>
      <c r="H117" s="103"/>
      <c r="I117" s="103"/>
      <c r="J117" s="103"/>
      <c r="K117" s="97"/>
      <c r="L117" s="103" t="s">
        <v>379</v>
      </c>
      <c r="M117" s="103"/>
      <c r="N117" s="103"/>
      <c r="O117" s="103"/>
      <c r="P117" s="103"/>
      <c r="Q117" s="103"/>
      <c r="R117" s="103"/>
      <c r="U117" s="184" t="str">
        <f aca="false">C117</f>
        <v>Wh/kg</v>
      </c>
      <c r="V117" s="103" t="str">
        <f aca="false">D117</f>
        <v>GWP gCO2 eq /kWh</v>
      </c>
      <c r="W117" s="103"/>
      <c r="X117" s="103"/>
      <c r="Y117" s="103"/>
      <c r="Z117" s="103"/>
      <c r="AA117" s="103"/>
      <c r="AB117" s="103"/>
      <c r="AC117" s="185"/>
      <c r="AD117" s="103" t="str">
        <f aca="false">L117</f>
        <v>ADP gSb eq./kWh</v>
      </c>
      <c r="AE117" s="103"/>
      <c r="AF117" s="103"/>
      <c r="AG117" s="103"/>
      <c r="AH117" s="103"/>
      <c r="AI117" s="103"/>
      <c r="AJ117" s="103"/>
      <c r="AK117" s="105"/>
    </row>
    <row r="118" customFormat="false" ht="15" hidden="false" customHeight="false" outlineLevel="0" collapsed="false">
      <c r="C118" s="97" t="n">
        <f aca="false">'Use Phase'!AD269</f>
        <v>100</v>
      </c>
      <c r="D118" s="186" t="n">
        <f aca="false">'Use Phase'!AE291</f>
        <v>37.7093218316002</v>
      </c>
      <c r="E118" s="186" t="n">
        <f aca="false">'Use Phase'!AF291</f>
        <v>34.8051973998012</v>
      </c>
      <c r="F118" s="186" t="n">
        <f aca="false">'Use Phase'!AG291</f>
        <v>36.7699480876093</v>
      </c>
      <c r="G118" s="186" t="n">
        <f aca="false">'Use Phase'!AH291</f>
        <v>33.5402134232483</v>
      </c>
      <c r="H118" s="186" t="n">
        <f aca="false">'Use Phase'!AI291</f>
        <v>27.6232406485932</v>
      </c>
      <c r="I118" s="186" t="n">
        <f aca="false">'Use Phase'!AJ291</f>
        <v>37.7007650751955</v>
      </c>
      <c r="J118" s="186" t="n">
        <f aca="false">'Use Phase'!AK291</f>
        <v>26.1139001393319</v>
      </c>
      <c r="K118" s="97"/>
      <c r="L118" s="187" t="n">
        <f aca="false">'Use Phase'!AE335</f>
        <v>0.00553326213496548</v>
      </c>
      <c r="M118" s="187" t="n">
        <f aca="false">'Use Phase'!AF335</f>
        <v>0.00241814404453432</v>
      </c>
      <c r="N118" s="187" t="n">
        <f aca="false">'Use Phase'!AG335</f>
        <v>0.00215803802568237</v>
      </c>
      <c r="O118" s="187" t="n">
        <f aca="false">'Use Phase'!AH335</f>
        <v>0.0032680284666906</v>
      </c>
      <c r="P118" s="187" t="n">
        <f aca="false">'Use Phase'!AI335</f>
        <v>0.00167901679756213</v>
      </c>
      <c r="Q118" s="187" t="n">
        <f aca="false">'Use Phase'!AJ335</f>
        <v>0.00308553405661815</v>
      </c>
      <c r="R118" s="187" t="n">
        <f aca="false">'Use Phase'!AK335</f>
        <v>0.00364997723825968</v>
      </c>
      <c r="U118" s="185" t="n">
        <f aca="false">C118</f>
        <v>100</v>
      </c>
      <c r="V118" s="186" t="n">
        <f aca="false">D118</f>
        <v>37.7093218316002</v>
      </c>
      <c r="W118" s="186" t="n">
        <f aca="false">E118</f>
        <v>34.8051973998012</v>
      </c>
      <c r="X118" s="186" t="n">
        <f aca="false">F118</f>
        <v>36.7699480876093</v>
      </c>
      <c r="Y118" s="186" t="n">
        <f aca="false">G118</f>
        <v>33.5402134232483</v>
      </c>
      <c r="Z118" s="186" t="n">
        <f aca="false">H118</f>
        <v>27.6232406485932</v>
      </c>
      <c r="AA118" s="186" t="n">
        <f aca="false">I118</f>
        <v>37.7007650751955</v>
      </c>
      <c r="AB118" s="186" t="n">
        <f aca="false">J118</f>
        <v>26.1139001393319</v>
      </c>
      <c r="AC118" s="185"/>
      <c r="AD118" s="187" t="n">
        <f aca="false">L118</f>
        <v>0.00553326213496548</v>
      </c>
      <c r="AE118" s="187" t="n">
        <f aca="false">M118</f>
        <v>0.00241814404453432</v>
      </c>
      <c r="AF118" s="187" t="n">
        <f aca="false">N118</f>
        <v>0.00215803802568237</v>
      </c>
      <c r="AG118" s="187" t="n">
        <f aca="false">O118</f>
        <v>0.0032680284666906</v>
      </c>
      <c r="AH118" s="187" t="n">
        <f aca="false">P118</f>
        <v>0.00167901679756213</v>
      </c>
      <c r="AI118" s="187" t="n">
        <f aca="false">Q118</f>
        <v>0.00308553405661815</v>
      </c>
      <c r="AJ118" s="187" t="n">
        <f aca="false">R118</f>
        <v>0.00364997723825968</v>
      </c>
      <c r="AK118" s="105"/>
    </row>
    <row r="119" customFormat="false" ht="15" hidden="false" customHeight="false" outlineLevel="0" collapsed="false">
      <c r="C119" s="97" t="n">
        <f aca="false">'Use Phase'!AD270</f>
        <v>110</v>
      </c>
      <c r="D119" s="186" t="n">
        <f aca="false">'Use Phase'!AE292</f>
        <v>35.0359052224034</v>
      </c>
      <c r="E119" s="186" t="n">
        <f aca="false">'Use Phase'!AF292</f>
        <v>32.2943534524097</v>
      </c>
      <c r="F119" s="186" t="n">
        <f aca="false">'Use Phase'!AG292</f>
        <v>34.1819290915025</v>
      </c>
      <c r="G119" s="186" t="n">
        <f aca="false">'Use Phase'!AH292</f>
        <v>31.2458066693561</v>
      </c>
      <c r="H119" s="186" t="n">
        <f aca="false">'Use Phase'!AI292</f>
        <v>25.7653018604025</v>
      </c>
      <c r="I119" s="186" t="n">
        <f aca="false">'Use Phase'!AJ292</f>
        <v>35.0281263529445</v>
      </c>
      <c r="J119" s="186" t="n">
        <f aca="false">'Use Phase'!AK292</f>
        <v>24.3931741247103</v>
      </c>
      <c r="K119" s="97"/>
      <c r="L119" s="187" t="n">
        <f aca="false">'Use Phase'!AE336</f>
        <v>0.00514466755352593</v>
      </c>
      <c r="M119" s="187" t="n">
        <f aca="false">'Use Phase'!AF336</f>
        <v>0.00229736174136551</v>
      </c>
      <c r="N119" s="187" t="n">
        <f aca="false">'Use Phase'!AG336</f>
        <v>0.00207628199963219</v>
      </c>
      <c r="O119" s="187" t="n">
        <f aca="false">'Use Phase'!AH336</f>
        <v>0.00308536421873058</v>
      </c>
      <c r="P119" s="187" t="n">
        <f aca="false">'Use Phase'!AI336</f>
        <v>0.0016254278804817</v>
      </c>
      <c r="Q119" s="187" t="n">
        <f aca="false">'Use Phase'!AJ336</f>
        <v>0.00291946020957381</v>
      </c>
      <c r="R119" s="187" t="n">
        <f aca="false">'Use Phase'!AK336</f>
        <v>0.00341721009929766</v>
      </c>
      <c r="U119" s="185" t="n">
        <f aca="false">C119</f>
        <v>110</v>
      </c>
      <c r="V119" s="186" t="n">
        <f aca="false">D119</f>
        <v>35.0359052224034</v>
      </c>
      <c r="W119" s="186" t="n">
        <f aca="false">E119</f>
        <v>32.2943534524097</v>
      </c>
      <c r="X119" s="186" t="n">
        <f aca="false">F119</f>
        <v>34.1819290915025</v>
      </c>
      <c r="Y119" s="186" t="n">
        <f aca="false">G119</f>
        <v>31.2458066693561</v>
      </c>
      <c r="Z119" s="186" t="n">
        <f aca="false">H119</f>
        <v>25.7653018604025</v>
      </c>
      <c r="AA119" s="186" t="n">
        <f aca="false">I119</f>
        <v>35.0281263529445</v>
      </c>
      <c r="AB119" s="186" t="n">
        <f aca="false">J119</f>
        <v>24.3931741247103</v>
      </c>
      <c r="AC119" s="185"/>
      <c r="AD119" s="187" t="n">
        <f aca="false">L119</f>
        <v>0.00514466755352593</v>
      </c>
      <c r="AE119" s="187" t="n">
        <f aca="false">M119</f>
        <v>0.00229736174136551</v>
      </c>
      <c r="AF119" s="187" t="n">
        <f aca="false">N119</f>
        <v>0.00207628199963219</v>
      </c>
      <c r="AG119" s="187" t="n">
        <f aca="false">O119</f>
        <v>0.00308536421873058</v>
      </c>
      <c r="AH119" s="187" t="n">
        <f aca="false">P119</f>
        <v>0.0016254278804817</v>
      </c>
      <c r="AI119" s="187" t="n">
        <f aca="false">Q119</f>
        <v>0.00291946020957381</v>
      </c>
      <c r="AJ119" s="187" t="n">
        <f aca="false">R119</f>
        <v>0.00341721009929766</v>
      </c>
      <c r="AK119" s="105"/>
    </row>
    <row r="120" customFormat="false" ht="15" hidden="false" customHeight="false" outlineLevel="0" collapsed="false">
      <c r="C120" s="97" t="n">
        <f aca="false">'Use Phase'!AD271</f>
        <v>120</v>
      </c>
      <c r="D120" s="186" t="n">
        <f aca="false">'Use Phase'!AE293</f>
        <v>32.8080580480726</v>
      </c>
      <c r="E120" s="186" t="n">
        <f aca="false">'Use Phase'!AF293</f>
        <v>30.2019834962501</v>
      </c>
      <c r="F120" s="186" t="n">
        <f aca="false">'Use Phase'!AG293</f>
        <v>32.0252465947469</v>
      </c>
      <c r="G120" s="186" t="n">
        <f aca="false">'Use Phase'!AH293</f>
        <v>29.3338010411127</v>
      </c>
      <c r="H120" s="114" t="n">
        <f aca="false">'Use Phase'!AI293</f>
        <v>24.2170195369101</v>
      </c>
      <c r="I120" s="186" t="n">
        <f aca="false">'Use Phase'!AJ293</f>
        <v>32.8009274177353</v>
      </c>
      <c r="J120" s="186" t="n">
        <f aca="false">'Use Phase'!AK293</f>
        <v>22.9592357791923</v>
      </c>
      <c r="K120" s="97"/>
      <c r="L120" s="187" t="n">
        <f aca="false">'Use Phase'!AE337</f>
        <v>0.00482083873565964</v>
      </c>
      <c r="M120" s="187" t="n">
        <f aca="false">'Use Phase'!AF337</f>
        <v>0.00219670982205817</v>
      </c>
      <c r="N120" s="187" t="n">
        <f aca="false">'Use Phase'!AG337</f>
        <v>0.00200815197792371</v>
      </c>
      <c r="O120" s="187" t="n">
        <f aca="false">'Use Phase'!AH337</f>
        <v>0.00293314401209724</v>
      </c>
      <c r="P120" s="187" t="n">
        <f aca="false">'Use Phase'!AI337</f>
        <v>0.00158077044958134</v>
      </c>
      <c r="Q120" s="187" t="n">
        <f aca="false">'Use Phase'!AJ337</f>
        <v>0.00278106533703686</v>
      </c>
      <c r="R120" s="187" t="n">
        <f aca="false">'Use Phase'!AK337</f>
        <v>0.00322323748349597</v>
      </c>
      <c r="U120" s="185" t="n">
        <f aca="false">C120</f>
        <v>120</v>
      </c>
      <c r="V120" s="186" t="n">
        <f aca="false">D120</f>
        <v>32.8080580480726</v>
      </c>
      <c r="W120" s="186" t="n">
        <f aca="false">E120</f>
        <v>30.2019834962501</v>
      </c>
      <c r="X120" s="186" t="n">
        <f aca="false">F120</f>
        <v>32.0252465947469</v>
      </c>
      <c r="Y120" s="186" t="n">
        <f aca="false">G120</f>
        <v>29.3338010411127</v>
      </c>
      <c r="Z120" s="114" t="n">
        <f aca="false">H120</f>
        <v>24.2170195369101</v>
      </c>
      <c r="AA120" s="186" t="n">
        <f aca="false">I120</f>
        <v>32.8009274177353</v>
      </c>
      <c r="AB120" s="186" t="n">
        <f aca="false">J120</f>
        <v>22.9592357791923</v>
      </c>
      <c r="AC120" s="185"/>
      <c r="AD120" s="187" t="n">
        <f aca="false">L120</f>
        <v>0.00482083873565964</v>
      </c>
      <c r="AE120" s="187" t="n">
        <f aca="false">M120</f>
        <v>0.00219670982205817</v>
      </c>
      <c r="AF120" s="187" t="n">
        <f aca="false">N120</f>
        <v>0.00200815197792371</v>
      </c>
      <c r="AG120" s="187" t="n">
        <f aca="false">O120</f>
        <v>0.00293314401209724</v>
      </c>
      <c r="AH120" s="187" t="n">
        <f aca="false">P120</f>
        <v>0.00158077044958134</v>
      </c>
      <c r="AI120" s="187" t="n">
        <f aca="false">Q120</f>
        <v>0.00278106533703686</v>
      </c>
      <c r="AJ120" s="187" t="n">
        <f aca="false">R120</f>
        <v>0.00322323748349597</v>
      </c>
      <c r="AK120" s="105"/>
    </row>
    <row r="121" customFormat="false" ht="15" hidden="false" customHeight="false" outlineLevel="0" collapsed="false">
      <c r="C121" s="97" t="n">
        <f aca="false">'Use Phase'!AD272</f>
        <v>130</v>
      </c>
      <c r="D121" s="186" t="n">
        <f aca="false">'Use Phase'!AE294</f>
        <v>30.9229565928697</v>
      </c>
      <c r="E121" s="186" t="n">
        <f aca="false">'Use Phase'!AF294</f>
        <v>28.4315166102689</v>
      </c>
      <c r="F121" s="186" t="n">
        <f aca="false">'Use Phase'!AG294</f>
        <v>30.2003614051844</v>
      </c>
      <c r="G121" s="186" t="n">
        <f aca="false">'Use Phase'!AH294</f>
        <v>27.7159501249067</v>
      </c>
      <c r="H121" s="186" t="n">
        <f aca="false">'Use Phase'!AI294</f>
        <v>22.9069344939551</v>
      </c>
      <c r="I121" s="186" t="n">
        <f aca="false">'Use Phase'!AJ294</f>
        <v>30.9163744725584</v>
      </c>
      <c r="J121" s="186" t="n">
        <f aca="false">'Use Phase'!AK294</f>
        <v>21.7459033329848</v>
      </c>
      <c r="K121" s="97"/>
      <c r="L121" s="187" t="n">
        <f aca="false">'Use Phase'!AE338</f>
        <v>0.00454682973592663</v>
      </c>
      <c r="M121" s="187" t="n">
        <f aca="false">'Use Phase'!AF338</f>
        <v>0.0021115428134135</v>
      </c>
      <c r="N121" s="187" t="n">
        <f aca="false">'Use Phase'!AG338</f>
        <v>0.00195050349801654</v>
      </c>
      <c r="O121" s="187" t="n">
        <f aca="false">'Use Phase'!AH338</f>
        <v>0.0028043422987921</v>
      </c>
      <c r="P121" s="188" t="n">
        <f aca="false">'Use Phase'!AI338</f>
        <v>0.00154298339266566</v>
      </c>
      <c r="Q121" s="187" t="n">
        <f aca="false">'Use Phase'!AJ338</f>
        <v>0.00266396198335175</v>
      </c>
      <c r="R121" s="187" t="n">
        <f aca="false">'Use Phase'!AK338</f>
        <v>0.00305910680858685</v>
      </c>
      <c r="U121" s="185" t="n">
        <f aca="false">C121</f>
        <v>130</v>
      </c>
      <c r="V121" s="186" t="n">
        <f aca="false">D121</f>
        <v>30.9229565928697</v>
      </c>
      <c r="W121" s="186" t="n">
        <f aca="false">E121</f>
        <v>28.4315166102689</v>
      </c>
      <c r="X121" s="186" t="n">
        <f aca="false">F121</f>
        <v>30.2003614051844</v>
      </c>
      <c r="Y121" s="186" t="n">
        <f aca="false">G121</f>
        <v>27.7159501249067</v>
      </c>
      <c r="Z121" s="186" t="n">
        <f aca="false">H121</f>
        <v>22.9069344939551</v>
      </c>
      <c r="AA121" s="186" t="n">
        <f aca="false">I121</f>
        <v>30.9163744725584</v>
      </c>
      <c r="AB121" s="186" t="n">
        <f aca="false">J121</f>
        <v>21.7459033329848</v>
      </c>
      <c r="AC121" s="185"/>
      <c r="AD121" s="187" t="n">
        <f aca="false">L121</f>
        <v>0.00454682973592663</v>
      </c>
      <c r="AE121" s="187" t="n">
        <f aca="false">M121</f>
        <v>0.0021115428134135</v>
      </c>
      <c r="AF121" s="187" t="n">
        <f aca="false">N121</f>
        <v>0.00195050349801654</v>
      </c>
      <c r="AG121" s="187" t="n">
        <f aca="false">O121</f>
        <v>0.0028043422987921</v>
      </c>
      <c r="AH121" s="188" t="n">
        <f aca="false">P121</f>
        <v>0.00154298339266566</v>
      </c>
      <c r="AI121" s="187" t="n">
        <f aca="false">Q121</f>
        <v>0.00266396198335175</v>
      </c>
      <c r="AJ121" s="187" t="n">
        <f aca="false">R121</f>
        <v>0.00305910680858685</v>
      </c>
      <c r="AK121" s="105"/>
    </row>
    <row r="122" customFormat="false" ht="15" hidden="false" customHeight="false" outlineLevel="0" collapsed="false">
      <c r="C122" s="97" t="n">
        <f aca="false">'Use Phase'!AD273</f>
        <v>140</v>
      </c>
      <c r="D122" s="114" t="n">
        <f aca="false">'Use Phase'!AE295</f>
        <v>29.307155345553</v>
      </c>
      <c r="E122" s="186" t="n">
        <f aca="false">'Use Phase'!AF295</f>
        <v>26.9139735651422</v>
      </c>
      <c r="F122" s="186" t="n">
        <f aca="false">'Use Phase'!AG295</f>
        <v>28.6361740998452</v>
      </c>
      <c r="G122" s="186" t="n">
        <f aca="false">'Use Phase'!AH295</f>
        <v>26.3292207681587</v>
      </c>
      <c r="H122" s="186" t="n">
        <f aca="false">'Use Phase'!AI295</f>
        <v>21.7840044571365</v>
      </c>
      <c r="I122" s="186" t="n">
        <f aca="false">'Use Phase'!AJ295</f>
        <v>29.3010433766924</v>
      </c>
      <c r="J122" s="186" t="n">
        <f aca="false">'Use Phase'!AK295</f>
        <v>20.7059040933784</v>
      </c>
      <c r="K122" s="97"/>
      <c r="L122" s="189" t="n">
        <f aca="false">'Use Phase'!AE339</f>
        <v>0.00431196487901261</v>
      </c>
      <c r="M122" s="187" t="n">
        <f aca="false">'Use Phase'!AF339</f>
        <v>0.00203854252028949</v>
      </c>
      <c r="N122" s="113" t="n">
        <f aca="false">'Use Phase'!AG339</f>
        <v>0.00190109051523896</v>
      </c>
      <c r="O122" s="187" t="n">
        <f aca="false">'Use Phase'!AH339</f>
        <v>0.00269394083024484</v>
      </c>
      <c r="P122" s="187" t="n">
        <f aca="false">'Use Phase'!AI339</f>
        <v>0.00151059448673793</v>
      </c>
      <c r="Q122" s="187" t="n">
        <f aca="false">'Use Phase'!AJ339</f>
        <v>0.00256358768019309</v>
      </c>
      <c r="R122" s="187" t="n">
        <f aca="false">'Use Phase'!AK339</f>
        <v>0.00291842337295046</v>
      </c>
      <c r="U122" s="185" t="n">
        <f aca="false">C122</f>
        <v>140</v>
      </c>
      <c r="V122" s="115" t="n">
        <f aca="false">D122</f>
        <v>29.307155345553</v>
      </c>
      <c r="W122" s="186" t="n">
        <f aca="false">E122</f>
        <v>26.9139735651422</v>
      </c>
      <c r="X122" s="186" t="n">
        <f aca="false">F122</f>
        <v>28.6361740998452</v>
      </c>
      <c r="Y122" s="186" t="n">
        <f aca="false">G122</f>
        <v>26.3292207681587</v>
      </c>
      <c r="Z122" s="186" t="n">
        <f aca="false">H122</f>
        <v>21.7840044571365</v>
      </c>
      <c r="AA122" s="186" t="n">
        <f aca="false">I122</f>
        <v>29.3010433766924</v>
      </c>
      <c r="AB122" s="186" t="n">
        <f aca="false">J122</f>
        <v>20.7059040933784</v>
      </c>
      <c r="AC122" s="185"/>
      <c r="AD122" s="190" t="n">
        <f aca="false">L122</f>
        <v>0.00431196487901261</v>
      </c>
      <c r="AE122" s="187" t="n">
        <f aca="false">M122</f>
        <v>0.00203854252028949</v>
      </c>
      <c r="AF122" s="187" t="n">
        <f aca="false">N122</f>
        <v>0.00190109051523896</v>
      </c>
      <c r="AG122" s="187" t="n">
        <f aca="false">O122</f>
        <v>0.00269394083024484</v>
      </c>
      <c r="AH122" s="187" t="n">
        <f aca="false">P122</f>
        <v>0.00151059448673793</v>
      </c>
      <c r="AI122" s="187" t="n">
        <f aca="false">Q122</f>
        <v>0.00256358768019309</v>
      </c>
      <c r="AJ122" s="187" t="n">
        <f aca="false">R122</f>
        <v>0.00291842337295046</v>
      </c>
      <c r="AK122" s="105"/>
    </row>
    <row r="123" customFormat="false" ht="15" hidden="false" customHeight="false" outlineLevel="0" collapsed="false">
      <c r="C123" s="97" t="n">
        <f aca="false">'Use Phase'!AD274</f>
        <v>150</v>
      </c>
      <c r="D123" s="186" t="n">
        <f aca="false">'Use Phase'!AE296</f>
        <v>27.9067942645451</v>
      </c>
      <c r="E123" s="186" t="n">
        <f aca="false">'Use Phase'!AF296</f>
        <v>25.598769592699</v>
      </c>
      <c r="F123" s="186" t="n">
        <f aca="false">'Use Phase'!AG296</f>
        <v>27.2805451018845</v>
      </c>
      <c r="G123" s="186" t="n">
        <f aca="false">'Use Phase'!AH296</f>
        <v>25.1273886589771</v>
      </c>
      <c r="H123" s="186" t="n">
        <f aca="false">'Use Phase'!AI296</f>
        <v>20.810798425227</v>
      </c>
      <c r="I123" s="186" t="n">
        <f aca="false">'Use Phase'!AJ296</f>
        <v>27.9010897602752</v>
      </c>
      <c r="J123" s="186" t="n">
        <f aca="false">'Use Phase'!AK296</f>
        <v>19.8045714190528</v>
      </c>
      <c r="K123" s="97"/>
      <c r="L123" s="187" t="n">
        <f aca="false">'Use Phase'!AE340</f>
        <v>0.0041084153363538</v>
      </c>
      <c r="M123" s="187" t="n">
        <f aca="false">'Use Phase'!AF340</f>
        <v>0.00197527559958202</v>
      </c>
      <c r="N123" s="187" t="n">
        <f aca="false">'Use Phase'!AG340</f>
        <v>0.00185826593016506</v>
      </c>
      <c r="O123" s="187" t="n">
        <f aca="false">'Use Phase'!AH340</f>
        <v>0.00259825955750388</v>
      </c>
      <c r="P123" s="187" t="n">
        <f aca="false">'Use Phase'!AI340</f>
        <v>0.00148252410160056</v>
      </c>
      <c r="Q123" s="187" t="n">
        <f aca="false">'Use Phase'!AJ340</f>
        <v>0.00247659661745558</v>
      </c>
      <c r="R123" s="187" t="n">
        <f aca="false">'Use Phase'!AK340</f>
        <v>0.00279649772873226</v>
      </c>
      <c r="U123" s="185" t="n">
        <f aca="false">C123</f>
        <v>150</v>
      </c>
      <c r="V123" s="186" t="n">
        <f aca="false">D123</f>
        <v>27.9067942645451</v>
      </c>
      <c r="W123" s="186" t="n">
        <f aca="false">E123</f>
        <v>25.598769592699</v>
      </c>
      <c r="X123" s="186" t="n">
        <f aca="false">F123</f>
        <v>27.2805451018845</v>
      </c>
      <c r="Y123" s="186" t="n">
        <f aca="false">G123</f>
        <v>25.1273886589771</v>
      </c>
      <c r="Z123" s="186" t="n">
        <f aca="false">H123</f>
        <v>20.810798425227</v>
      </c>
      <c r="AA123" s="186" t="n">
        <f aca="false">I123</f>
        <v>27.9010897602752</v>
      </c>
      <c r="AB123" s="186" t="n">
        <f aca="false">J123</f>
        <v>19.8045714190528</v>
      </c>
      <c r="AC123" s="185"/>
      <c r="AD123" s="187" t="n">
        <f aca="false">L123</f>
        <v>0.0041084153363538</v>
      </c>
      <c r="AE123" s="187" t="n">
        <f aca="false">M123</f>
        <v>0.00197527559958202</v>
      </c>
      <c r="AF123" s="187" t="n">
        <f aca="false">N123</f>
        <v>0.00185826593016506</v>
      </c>
      <c r="AG123" s="187" t="n">
        <f aca="false">O123</f>
        <v>0.00259825955750388</v>
      </c>
      <c r="AH123" s="187" t="n">
        <f aca="false">P123</f>
        <v>0.00148252410160056</v>
      </c>
      <c r="AI123" s="187" t="n">
        <f aca="false">Q123</f>
        <v>0.00247659661745558</v>
      </c>
      <c r="AJ123" s="187" t="n">
        <f aca="false">R123</f>
        <v>0.00279649772873226</v>
      </c>
      <c r="AK123" s="105"/>
    </row>
    <row r="124" customFormat="false" ht="15" hidden="false" customHeight="false" outlineLevel="0" collapsed="false">
      <c r="C124" s="97" t="n">
        <f aca="false">'Use Phase'!AD275</f>
        <v>160</v>
      </c>
      <c r="D124" s="186" t="n">
        <f aca="false">'Use Phase'!AE297</f>
        <v>26.6814783186632</v>
      </c>
      <c r="E124" s="114" t="n">
        <f aca="false">'Use Phase'!AF297</f>
        <v>24.4479661168112</v>
      </c>
      <c r="F124" s="114" t="n">
        <f aca="false">'Use Phase'!AG297</f>
        <v>26.0943697286689</v>
      </c>
      <c r="G124" s="186" t="n">
        <f aca="false">'Use Phase'!AH297</f>
        <v>24.0757855634432</v>
      </c>
      <c r="H124" s="186" t="n">
        <f aca="false">'Use Phase'!AI297</f>
        <v>19.9592431473063</v>
      </c>
      <c r="I124" s="186" t="n">
        <f aca="false">'Use Phase'!AJ297</f>
        <v>26.6761303459102</v>
      </c>
      <c r="J124" s="113" t="n">
        <f aca="false">'Use Phase'!AK297</f>
        <v>19.0159053290179</v>
      </c>
      <c r="K124" s="97"/>
      <c r="L124" s="187" t="n">
        <f aca="false">'Use Phase'!AE341</f>
        <v>0.00393030948652734</v>
      </c>
      <c r="M124" s="189" t="n">
        <f aca="false">'Use Phase'!AF341</f>
        <v>0.00191991704396298</v>
      </c>
      <c r="N124" s="189" t="n">
        <f aca="false">'Use Phase'!AG341</f>
        <v>0.00182079441822539</v>
      </c>
      <c r="O124" s="187" t="n">
        <f aca="false">'Use Phase'!AH341</f>
        <v>0.00251453844385554</v>
      </c>
      <c r="P124" s="187" t="n">
        <f aca="false">'Use Phase'!AI341</f>
        <v>0.00145796251460536</v>
      </c>
      <c r="Q124" s="187" t="n">
        <f aca="false">'Use Phase'!AJ341</f>
        <v>0.00240047943756025</v>
      </c>
      <c r="R124" s="187" t="n">
        <f aca="false">'Use Phase'!AK341</f>
        <v>0.00268981279004133</v>
      </c>
      <c r="U124" s="185" t="n">
        <f aca="false">C124</f>
        <v>160</v>
      </c>
      <c r="V124" s="186" t="n">
        <f aca="false">D124</f>
        <v>26.6814783186632</v>
      </c>
      <c r="W124" s="114" t="n">
        <f aca="false">E124</f>
        <v>24.4479661168112</v>
      </c>
      <c r="X124" s="114" t="n">
        <f aca="false">F124</f>
        <v>26.0943697286689</v>
      </c>
      <c r="Y124" s="186" t="n">
        <f aca="false">G124</f>
        <v>24.0757855634432</v>
      </c>
      <c r="Z124" s="186" t="n">
        <f aca="false">H124</f>
        <v>19.9592431473063</v>
      </c>
      <c r="AA124" s="186" t="n">
        <f aca="false">I124</f>
        <v>26.6761303459102</v>
      </c>
      <c r="AB124" s="186" t="n">
        <f aca="false">J124</f>
        <v>19.0159053290179</v>
      </c>
      <c r="AC124" s="185"/>
      <c r="AD124" s="187" t="n">
        <f aca="false">L124</f>
        <v>0.00393030948652734</v>
      </c>
      <c r="AE124" s="189" t="n">
        <f aca="false">M124</f>
        <v>0.00191991704396298</v>
      </c>
      <c r="AF124" s="189" t="n">
        <f aca="false">N124</f>
        <v>0.00182079441822539</v>
      </c>
      <c r="AG124" s="187" t="n">
        <f aca="false">O124</f>
        <v>0.00251453844385554</v>
      </c>
      <c r="AH124" s="187" t="n">
        <f aca="false">P124</f>
        <v>0.00145796251460536</v>
      </c>
      <c r="AI124" s="187" t="n">
        <f aca="false">Q124</f>
        <v>0.00240047943756025</v>
      </c>
      <c r="AJ124" s="187" t="n">
        <f aca="false">R124</f>
        <v>0.00268981279004133</v>
      </c>
      <c r="AK124" s="105"/>
    </row>
    <row r="125" customFormat="false" ht="15" hidden="false" customHeight="false" outlineLevel="0" collapsed="false">
      <c r="C125" s="97" t="n">
        <f aca="false">'Use Phase'!AD276</f>
        <v>170</v>
      </c>
      <c r="D125" s="186" t="n">
        <f aca="false">'Use Phase'!AE298</f>
        <v>25.6003171899439</v>
      </c>
      <c r="E125" s="186" t="n">
        <f aca="false">'Use Phase'!AF298</f>
        <v>23.4325512851455</v>
      </c>
      <c r="F125" s="186" t="n">
        <f aca="false">'Use Phase'!AG298</f>
        <v>25.047744399361</v>
      </c>
      <c r="G125" s="114" t="n">
        <f aca="false">'Use Phase'!AH298</f>
        <v>23.1479004791486</v>
      </c>
      <c r="H125" s="186" t="n">
        <f aca="false">'Use Phase'!AI298</f>
        <v>19.2078708432585</v>
      </c>
      <c r="I125" s="186" t="n">
        <f aca="false">'Use Phase'!AJ298</f>
        <v>25.5952838038234</v>
      </c>
      <c r="J125" s="186" t="n">
        <f aca="false">'Use Phase'!AK298</f>
        <v>18.3200234848695</v>
      </c>
      <c r="K125" s="97"/>
      <c r="L125" s="187" t="n">
        <f aca="false">'Use Phase'!AE342</f>
        <v>0.00377315726609223</v>
      </c>
      <c r="M125" s="187" t="n">
        <f aca="false">'Use Phase'!AF342</f>
        <v>0.00187107125959324</v>
      </c>
      <c r="N125" s="187" t="n">
        <f aca="false">'Use Phase'!AG342</f>
        <v>0.0017877313194551</v>
      </c>
      <c r="O125" s="189" t="n">
        <f aca="false">'Use Phase'!AH342</f>
        <v>0.00244066687298935</v>
      </c>
      <c r="P125" s="187" t="n">
        <f aca="false">'Use Phase'!AI342</f>
        <v>0.00143629052608019</v>
      </c>
      <c r="Q125" s="187" t="n">
        <f aca="false">'Use Phase'!AJ342</f>
        <v>0.00233331722000556</v>
      </c>
      <c r="R125" s="187" t="n">
        <f aca="false">'Use Phase'!AK342</f>
        <v>0.00259567902060816</v>
      </c>
      <c r="U125" s="185" t="n">
        <f aca="false">C125</f>
        <v>170</v>
      </c>
      <c r="V125" s="186" t="n">
        <f aca="false">D125</f>
        <v>25.6003171899439</v>
      </c>
      <c r="W125" s="186" t="n">
        <f aca="false">E125</f>
        <v>23.4325512851455</v>
      </c>
      <c r="X125" s="186" t="n">
        <f aca="false">F125</f>
        <v>25.047744399361</v>
      </c>
      <c r="Y125" s="114" t="n">
        <f aca="false">G125</f>
        <v>23.1479004791486</v>
      </c>
      <c r="Z125" s="186" t="n">
        <f aca="false">H125</f>
        <v>19.2078708432585</v>
      </c>
      <c r="AA125" s="186" t="n">
        <f aca="false">I125</f>
        <v>25.5952838038234</v>
      </c>
      <c r="AB125" s="186" t="n">
        <f aca="false">J125</f>
        <v>18.3200234848695</v>
      </c>
      <c r="AC125" s="185"/>
      <c r="AD125" s="187" t="n">
        <f aca="false">L125</f>
        <v>0.00377315726609223</v>
      </c>
      <c r="AE125" s="187" t="n">
        <f aca="false">M125</f>
        <v>0.00187107125959324</v>
      </c>
      <c r="AF125" s="187" t="n">
        <f aca="false">N125</f>
        <v>0.0017877313194551</v>
      </c>
      <c r="AG125" s="189" t="n">
        <f aca="false">O125</f>
        <v>0.00244066687298935</v>
      </c>
      <c r="AH125" s="187" t="n">
        <f aca="false">P125</f>
        <v>0.00143629052608019</v>
      </c>
      <c r="AI125" s="187" t="n">
        <f aca="false">Q125</f>
        <v>0.00233331722000556</v>
      </c>
      <c r="AJ125" s="187" t="n">
        <f aca="false">R125</f>
        <v>0.00259567902060816</v>
      </c>
      <c r="AK125" s="105"/>
    </row>
    <row r="126" customFormat="false" ht="15" hidden="false" customHeight="false" outlineLevel="0" collapsed="false">
      <c r="C126" s="97" t="n">
        <f aca="false">'Use Phase'!AD277</f>
        <v>180</v>
      </c>
      <c r="D126" s="186" t="n">
        <f aca="false">'Use Phase'!AE299</f>
        <v>24.6392850755267</v>
      </c>
      <c r="E126" s="186" t="n">
        <f aca="false">'Use Phase'!AF299</f>
        <v>22.5299603236649</v>
      </c>
      <c r="F126" s="186" t="n">
        <f aca="false">'Use Phase'!AG299</f>
        <v>24.1174107733095</v>
      </c>
      <c r="G126" s="186" t="n">
        <f aca="false">'Use Phase'!AH299</f>
        <v>22.3231137375534</v>
      </c>
      <c r="H126" s="186" t="n">
        <f aca="false">'Use Phase'!AI299</f>
        <v>18.5399843507716</v>
      </c>
      <c r="I126" s="186" t="n">
        <f aca="false">'Use Phase'!AJ299</f>
        <v>24.6345313219685</v>
      </c>
      <c r="J126" s="186" t="n">
        <f aca="false">'Use Phase'!AK299</f>
        <v>17.7014618456264</v>
      </c>
      <c r="K126" s="97"/>
      <c r="L126" s="187" t="n">
        <f aca="false">'Use Phase'!AE343</f>
        <v>0.00363346640348324</v>
      </c>
      <c r="M126" s="187" t="n">
        <f aca="false">'Use Phase'!AF343</f>
        <v>0.00182765278459792</v>
      </c>
      <c r="N126" s="187" t="n">
        <f aca="false">'Use Phase'!AG343</f>
        <v>0.00175834189832595</v>
      </c>
      <c r="O126" s="187" t="n">
        <f aca="false">'Use Phase'!AH343</f>
        <v>0.00237500325444164</v>
      </c>
      <c r="P126" s="187" t="n">
        <f aca="false">'Use Phase'!AI343</f>
        <v>0.00141702653628004</v>
      </c>
      <c r="Q126" s="187" t="n">
        <f aca="false">'Use Phase'!AJ343</f>
        <v>0.00227361747106805</v>
      </c>
      <c r="R126" s="187" t="n">
        <f aca="false">'Use Phase'!AK343</f>
        <v>0.00251200455888979</v>
      </c>
      <c r="U126" s="185" t="n">
        <f aca="false">C126</f>
        <v>180</v>
      </c>
      <c r="V126" s="186" t="n">
        <f aca="false">D126</f>
        <v>24.6392850755267</v>
      </c>
      <c r="W126" s="186" t="n">
        <f aca="false">E126</f>
        <v>22.5299603236649</v>
      </c>
      <c r="X126" s="186" t="n">
        <f aca="false">F126</f>
        <v>24.1174107733095</v>
      </c>
      <c r="Y126" s="186" t="n">
        <f aca="false">G126</f>
        <v>22.3231137375534</v>
      </c>
      <c r="Z126" s="186" t="n">
        <f aca="false">H126</f>
        <v>18.5399843507716</v>
      </c>
      <c r="AA126" s="186" t="n">
        <f aca="false">I126</f>
        <v>24.6345313219685</v>
      </c>
      <c r="AB126" s="186" t="n">
        <f aca="false">J126</f>
        <v>17.7014618456264</v>
      </c>
      <c r="AC126" s="185"/>
      <c r="AD126" s="187" t="n">
        <f aca="false">L126</f>
        <v>0.00363346640348324</v>
      </c>
      <c r="AE126" s="187" t="n">
        <f aca="false">M126</f>
        <v>0.00182765278459792</v>
      </c>
      <c r="AF126" s="187" t="n">
        <f aca="false">N126</f>
        <v>0.00175834189832595</v>
      </c>
      <c r="AG126" s="187" t="n">
        <f aca="false">O126</f>
        <v>0.00237500325444164</v>
      </c>
      <c r="AH126" s="187" t="n">
        <f aca="false">P126</f>
        <v>0.00141702653628004</v>
      </c>
      <c r="AI126" s="187" t="n">
        <f aca="false">Q126</f>
        <v>0.00227361747106805</v>
      </c>
      <c r="AJ126" s="187" t="n">
        <f aca="false">R126</f>
        <v>0.00251200455888979</v>
      </c>
      <c r="AK126" s="105"/>
    </row>
    <row r="127" customFormat="false" ht="15" hidden="false" customHeight="false" outlineLevel="0" collapsed="false">
      <c r="C127" s="97" t="n">
        <f aca="false">'Use Phase'!AD278</f>
        <v>190</v>
      </c>
      <c r="D127" s="186" t="n">
        <f aca="false">'Use Phase'!AE300</f>
        <v>23.7794142363113</v>
      </c>
      <c r="E127" s="186" t="n">
        <f aca="false">'Use Phase'!AF300</f>
        <v>21.722378937077</v>
      </c>
      <c r="F127" s="186" t="n">
        <f aca="false">'Use Phase'!AG300</f>
        <v>23.2850070026319</v>
      </c>
      <c r="G127" s="186" t="n">
        <f aca="false">'Use Phase'!AH300</f>
        <v>21.5851466529682</v>
      </c>
      <c r="H127" s="186" t="n">
        <f aca="false">'Use Phase'!AI300</f>
        <v>17.9424016995992</v>
      </c>
      <c r="I127" s="186" t="n">
        <f aca="false">'Use Phase'!AJ300</f>
        <v>23.7749106803088</v>
      </c>
      <c r="J127" s="186" t="n">
        <f aca="false">'Use Phase'!AK300</f>
        <v>17.1480119578826</v>
      </c>
      <c r="K127" s="97"/>
      <c r="L127" s="187" t="n">
        <f aca="false">'Use Phase'!AE344</f>
        <v>0.00350847984220151</v>
      </c>
      <c r="M127" s="187" t="n">
        <f aca="false">'Use Phase'!AF344</f>
        <v>0.00178880467539158</v>
      </c>
      <c r="N127" s="187" t="n">
        <f aca="false">'Use Phase'!AG344</f>
        <v>0.00173204610047356</v>
      </c>
      <c r="O127" s="187" t="n">
        <f aca="false">'Use Phase'!AH344</f>
        <v>0.00231625159574105</v>
      </c>
      <c r="P127" s="187" t="n">
        <f aca="false">'Use Phase'!AI344</f>
        <v>0.0013997903348799</v>
      </c>
      <c r="Q127" s="187" t="n">
        <f aca="false">'Use Phase'!AJ344</f>
        <v>0.00222020190622923</v>
      </c>
      <c r="R127" s="187" t="n">
        <f aca="false">'Use Phase'!AK344</f>
        <v>0.00243713793524703</v>
      </c>
      <c r="U127" s="185" t="n">
        <f aca="false">C127</f>
        <v>190</v>
      </c>
      <c r="V127" s="186" t="n">
        <f aca="false">D127</f>
        <v>23.7794142363113</v>
      </c>
      <c r="W127" s="186" t="n">
        <f aca="false">E127</f>
        <v>21.722378937077</v>
      </c>
      <c r="X127" s="186" t="n">
        <f aca="false">F127</f>
        <v>23.2850070026319</v>
      </c>
      <c r="Y127" s="186" t="n">
        <f aca="false">G127</f>
        <v>21.5851466529682</v>
      </c>
      <c r="Z127" s="186" t="n">
        <f aca="false">H127</f>
        <v>17.9424016995992</v>
      </c>
      <c r="AA127" s="186" t="n">
        <f aca="false">I127</f>
        <v>23.7749106803088</v>
      </c>
      <c r="AB127" s="186" t="n">
        <f aca="false">J127</f>
        <v>17.1480119578826</v>
      </c>
      <c r="AC127" s="185"/>
      <c r="AD127" s="187" t="n">
        <f aca="false">L127</f>
        <v>0.00350847984220151</v>
      </c>
      <c r="AE127" s="187" t="n">
        <f aca="false">M127</f>
        <v>0.00178880467539158</v>
      </c>
      <c r="AF127" s="187" t="n">
        <f aca="false">N127</f>
        <v>0.00173204610047356</v>
      </c>
      <c r="AG127" s="187" t="n">
        <f aca="false">O127</f>
        <v>0.00231625159574105</v>
      </c>
      <c r="AH127" s="187" t="n">
        <f aca="false">P127</f>
        <v>0.0013997903348799</v>
      </c>
      <c r="AI127" s="187" t="n">
        <f aca="false">Q127</f>
        <v>0.00222020190622923</v>
      </c>
      <c r="AJ127" s="187" t="n">
        <f aca="false">R127</f>
        <v>0.00243713793524703</v>
      </c>
      <c r="AK127" s="105"/>
    </row>
    <row r="128" customFormat="false" ht="15" hidden="false" customHeight="false" outlineLevel="0" collapsed="false">
      <c r="C128" s="97" t="n">
        <f aca="false">'Use Phase'!AD279</f>
        <v>200</v>
      </c>
      <c r="D128" s="186" t="n">
        <f aca="false">'Use Phase'!AE301</f>
        <v>23.0055304810175</v>
      </c>
      <c r="E128" s="186" t="n">
        <f aca="false">'Use Phase'!AF301</f>
        <v>20.9955556891479</v>
      </c>
      <c r="F128" s="186" t="n">
        <f aca="false">'Use Phase'!AG301</f>
        <v>22.535843609022</v>
      </c>
      <c r="G128" s="186" t="n">
        <f aca="false">'Use Phase'!AH301</f>
        <v>20.9209762768415</v>
      </c>
      <c r="H128" s="186" t="n">
        <f aca="false">'Use Phase'!AI301</f>
        <v>17.4045773135439</v>
      </c>
      <c r="I128" s="186" t="n">
        <f aca="false">'Use Phase'!AJ301</f>
        <v>23.0012521028151</v>
      </c>
      <c r="J128" s="114" t="n">
        <f aca="false">'Use Phase'!AK301</f>
        <v>16.6499070589132</v>
      </c>
      <c r="K128" s="97"/>
      <c r="L128" s="187" t="n">
        <f aca="false">'Use Phase'!AE345</f>
        <v>0.00339599193704796</v>
      </c>
      <c r="M128" s="187" t="n">
        <f aca="false">'Use Phase'!AF345</f>
        <v>0.00175384137710587</v>
      </c>
      <c r="N128" s="187" t="n">
        <f aca="false">'Use Phase'!AG345</f>
        <v>0.0017083798824064</v>
      </c>
      <c r="O128" s="187" t="n">
        <f aca="false">'Use Phase'!AH345</f>
        <v>0.00226337510291051</v>
      </c>
      <c r="P128" s="187" t="n">
        <f aca="false">'Use Phase'!AI345</f>
        <v>0.00138427775361977</v>
      </c>
      <c r="Q128" s="187" t="n">
        <f aca="false">'Use Phase'!AJ345</f>
        <v>0.00217212789787429</v>
      </c>
      <c r="R128" s="189" t="n">
        <f aca="false">'Use Phase'!AK345</f>
        <v>0.00236975797396855</v>
      </c>
      <c r="U128" s="185" t="n">
        <f aca="false">C128</f>
        <v>200</v>
      </c>
      <c r="V128" s="186" t="n">
        <f aca="false">D128</f>
        <v>23.0055304810175</v>
      </c>
      <c r="W128" s="186" t="n">
        <f aca="false">E128</f>
        <v>20.9955556891479</v>
      </c>
      <c r="X128" s="186" t="n">
        <f aca="false">F128</f>
        <v>22.535843609022</v>
      </c>
      <c r="Y128" s="186" t="n">
        <f aca="false">G128</f>
        <v>20.9209762768415</v>
      </c>
      <c r="Z128" s="186" t="n">
        <f aca="false">H128</f>
        <v>17.4045773135439</v>
      </c>
      <c r="AA128" s="186" t="n">
        <f aca="false">I128</f>
        <v>23.0012521028151</v>
      </c>
      <c r="AB128" s="191" t="n">
        <f aca="false">J128</f>
        <v>16.6499070589132</v>
      </c>
      <c r="AC128" s="185"/>
      <c r="AD128" s="187" t="n">
        <f aca="false">L128</f>
        <v>0.00339599193704796</v>
      </c>
      <c r="AE128" s="187" t="n">
        <f aca="false">M128</f>
        <v>0.00175384137710587</v>
      </c>
      <c r="AF128" s="187" t="n">
        <f aca="false">N128</f>
        <v>0.0017083798824064</v>
      </c>
      <c r="AG128" s="187" t="n">
        <f aca="false">O128</f>
        <v>0.00226337510291051</v>
      </c>
      <c r="AH128" s="187" t="n">
        <f aca="false">P128</f>
        <v>0.00138427775361977</v>
      </c>
      <c r="AI128" s="187" t="n">
        <f aca="false">Q128</f>
        <v>0.00217212789787429</v>
      </c>
      <c r="AJ128" s="192" t="n">
        <f aca="false">R128</f>
        <v>0.00236975797396855</v>
      </c>
      <c r="AK128" s="105"/>
    </row>
    <row r="129" customFormat="false" ht="15" hidden="false" customHeight="false" outlineLevel="0" collapsed="false">
      <c r="C129" s="97" t="n">
        <f aca="false">'Use Phase'!AD280</f>
        <v>210</v>
      </c>
      <c r="D129" s="186" t="n">
        <f aca="false">'Use Phase'!AE302</f>
        <v>22.3053499405136</v>
      </c>
      <c r="E129" s="186" t="n">
        <f aca="false">'Use Phase'!AF302</f>
        <v>20.3379537029263</v>
      </c>
      <c r="F129" s="186" t="n">
        <f aca="false">'Use Phase'!AG302</f>
        <v>21.8580291100417</v>
      </c>
      <c r="G129" s="186" t="n">
        <f aca="false">'Use Phase'!AH302</f>
        <v>20.3200602222507</v>
      </c>
      <c r="H129" s="113" t="n">
        <f aca="false">'Use Phase'!AI302</f>
        <v>16.9179742975892</v>
      </c>
      <c r="I129" s="186" t="n">
        <f aca="false">'Use Phase'!AJ302</f>
        <v>22.3012752946065</v>
      </c>
      <c r="J129" s="186" t="n">
        <f aca="false">'Use Phase'!AK302</f>
        <v>16.1992407217504</v>
      </c>
      <c r="K129" s="97"/>
      <c r="L129" s="187" t="n">
        <f aca="false">'Use Phase'!AE346</f>
        <v>0.00329421716571855</v>
      </c>
      <c r="M129" s="187" t="n">
        <f aca="false">'Use Phase'!AF346</f>
        <v>0.00172220791675213</v>
      </c>
      <c r="N129" s="187" t="n">
        <f aca="false">'Use Phase'!AG346</f>
        <v>0.00168696758986945</v>
      </c>
      <c r="O129" s="187" t="n">
        <f aca="false">'Use Phase'!AH346</f>
        <v>0.00221553446654004</v>
      </c>
      <c r="P129" s="187" t="n">
        <f aca="false">'Use Phase'!AI346</f>
        <v>0.00137024256105109</v>
      </c>
      <c r="Q129" s="187" t="n">
        <f aca="false">'Use Phase'!AJ346</f>
        <v>0.00212863236650553</v>
      </c>
      <c r="R129" s="187" t="n">
        <f aca="false">'Use Phase'!AK346</f>
        <v>0.00230879515185945</v>
      </c>
      <c r="U129" s="185" t="n">
        <f aca="false">C129</f>
        <v>210</v>
      </c>
      <c r="V129" s="186" t="n">
        <f aca="false">D129</f>
        <v>22.3053499405136</v>
      </c>
      <c r="W129" s="186" t="n">
        <f aca="false">E129</f>
        <v>20.3379537029263</v>
      </c>
      <c r="X129" s="186" t="n">
        <f aca="false">F129</f>
        <v>21.8580291100417</v>
      </c>
      <c r="Y129" s="186" t="n">
        <f aca="false">G129</f>
        <v>20.3200602222507</v>
      </c>
      <c r="Z129" s="186" t="n">
        <f aca="false">H129</f>
        <v>16.9179742975892</v>
      </c>
      <c r="AA129" s="186" t="n">
        <f aca="false">I129</f>
        <v>22.3012752946065</v>
      </c>
      <c r="AB129" s="186" t="n">
        <f aca="false">J129</f>
        <v>16.1992407217504</v>
      </c>
      <c r="AC129" s="185"/>
      <c r="AD129" s="187" t="n">
        <f aca="false">L129</f>
        <v>0.00329421716571855</v>
      </c>
      <c r="AE129" s="187" t="n">
        <f aca="false">M129</f>
        <v>0.00172220791675213</v>
      </c>
      <c r="AF129" s="187" t="n">
        <f aca="false">N129</f>
        <v>0.00168696758986945</v>
      </c>
      <c r="AG129" s="187" t="n">
        <f aca="false">O129</f>
        <v>0.00221553446654004</v>
      </c>
      <c r="AH129" s="187" t="n">
        <f aca="false">P129</f>
        <v>0.00137024256105109</v>
      </c>
      <c r="AI129" s="187" t="n">
        <f aca="false">Q129</f>
        <v>0.00212863236650553</v>
      </c>
      <c r="AJ129" s="187" t="n">
        <f aca="false">R129</f>
        <v>0.00230879515185945</v>
      </c>
      <c r="AK129" s="105"/>
    </row>
    <row r="130" customFormat="false" ht="15" hidden="false" customHeight="false" outlineLevel="0" collapsed="false">
      <c r="C130" s="97" t="n">
        <f aca="false">'Use Phase'!AD281</f>
        <v>220</v>
      </c>
      <c r="D130" s="186" t="n">
        <f aca="false">'Use Phase'!AE303</f>
        <v>21.6688221764191</v>
      </c>
      <c r="E130" s="186" t="n">
        <f aca="false">'Use Phase'!AF303</f>
        <v>19.7401337154521</v>
      </c>
      <c r="F130" s="113" t="n">
        <f aca="false">'Use Phase'!AG303</f>
        <v>21.2418341109687</v>
      </c>
      <c r="G130" s="113" t="n">
        <f aca="false">'Use Phase'!AH303</f>
        <v>19.7737728998955</v>
      </c>
      <c r="H130" s="186" t="n">
        <f aca="false">'Use Phase'!AI303</f>
        <v>16.4756079194485</v>
      </c>
      <c r="I130" s="186" t="n">
        <f aca="false">'Use Phase'!AJ303</f>
        <v>21.6649327416896</v>
      </c>
      <c r="J130" s="186" t="n">
        <f aca="false">'Use Phase'!AK303</f>
        <v>15.7895440516024</v>
      </c>
      <c r="K130" s="97"/>
      <c r="L130" s="187" t="n">
        <f aca="false">'Use Phase'!AE347</f>
        <v>0.00320169464632818</v>
      </c>
      <c r="M130" s="187" t="n">
        <f aca="false">'Use Phase'!AF347</f>
        <v>0.00169345022552146</v>
      </c>
      <c r="N130" s="187" t="n">
        <f aca="false">'Use Phase'!AG347</f>
        <v>0.00166750186938131</v>
      </c>
      <c r="O130" s="187" t="n">
        <f aca="false">'Use Phase'!AH347</f>
        <v>0.00217204297893051</v>
      </c>
      <c r="P130" s="187" t="n">
        <f aca="false">'Use Phase'!AI347</f>
        <v>0.00135748329507956</v>
      </c>
      <c r="Q130" s="187" t="n">
        <f aca="false">'Use Phase'!AJ347</f>
        <v>0.00208909097435212</v>
      </c>
      <c r="R130" s="187" t="n">
        <f aca="false">'Use Phase'!AK347</f>
        <v>0.00225337440448754</v>
      </c>
      <c r="U130" s="185" t="n">
        <f aca="false">C130</f>
        <v>220</v>
      </c>
      <c r="V130" s="186" t="n">
        <f aca="false">D130</f>
        <v>21.6688221764191</v>
      </c>
      <c r="W130" s="186" t="n">
        <f aca="false">E130</f>
        <v>19.7401337154521</v>
      </c>
      <c r="X130" s="186" t="n">
        <f aca="false">F130</f>
        <v>21.2418341109687</v>
      </c>
      <c r="Y130" s="186" t="n">
        <f aca="false">G130</f>
        <v>19.7737728998955</v>
      </c>
      <c r="Z130" s="186" t="n">
        <f aca="false">H130</f>
        <v>16.4756079194485</v>
      </c>
      <c r="AA130" s="186" t="n">
        <f aca="false">I130</f>
        <v>21.6649327416896</v>
      </c>
      <c r="AB130" s="186" t="n">
        <f aca="false">J130</f>
        <v>15.7895440516024</v>
      </c>
      <c r="AC130" s="185"/>
      <c r="AD130" s="187" t="n">
        <f aca="false">L130</f>
        <v>0.00320169464632818</v>
      </c>
      <c r="AE130" s="187" t="n">
        <f aca="false">M130</f>
        <v>0.00169345022552146</v>
      </c>
      <c r="AF130" s="187" t="n">
        <f aca="false">N130</f>
        <v>0.00166750186938131</v>
      </c>
      <c r="AG130" s="187" t="n">
        <f aca="false">O130</f>
        <v>0.00217204297893051</v>
      </c>
      <c r="AH130" s="187" t="n">
        <f aca="false">P130</f>
        <v>0.00135748329507956</v>
      </c>
      <c r="AI130" s="187" t="n">
        <f aca="false">Q130</f>
        <v>0.00208909097435212</v>
      </c>
      <c r="AJ130" s="187" t="n">
        <f aca="false">R130</f>
        <v>0.00225337440448754</v>
      </c>
      <c r="AK130" s="105"/>
    </row>
    <row r="131" customFormat="false" ht="15" hidden="false" customHeight="false" outlineLevel="0" collapsed="false">
      <c r="C131" s="97" t="n">
        <f aca="false">'Use Phase'!AD282</f>
        <v>230</v>
      </c>
      <c r="D131" s="186" t="n">
        <f aca="false">'Use Phase'!AE304</f>
        <v>21.0876446526806</v>
      </c>
      <c r="E131" s="186" t="n">
        <f aca="false">'Use Phase'!AF304</f>
        <v>19.1942980747149</v>
      </c>
      <c r="F131" s="186" t="n">
        <f aca="false">'Use Phase'!AG304</f>
        <v>20.6792212857281</v>
      </c>
      <c r="G131" s="186" t="n">
        <f aca="false">'Use Phase'!AH304</f>
        <v>19.2749888229624</v>
      </c>
      <c r="H131" s="186" t="n">
        <f aca="false">'Use Phase'!AI304</f>
        <v>16.0717081828853</v>
      </c>
      <c r="I131" s="186" t="n">
        <f aca="false">'Use Phase'!AJ304</f>
        <v>21.083924323809</v>
      </c>
      <c r="J131" s="186" t="n">
        <f aca="false">'Use Phase'!AK304</f>
        <v>15.4154731788586</v>
      </c>
      <c r="K131" s="97"/>
      <c r="L131" s="187" t="n">
        <f aca="false">'Use Phase'!AE348</f>
        <v>0.00311721756340654</v>
      </c>
      <c r="M131" s="187" t="n">
        <f aca="false">'Use Phase'!AF348</f>
        <v>0.00166719320309346</v>
      </c>
      <c r="N131" s="187" t="n">
        <f aca="false">'Use Phase'!AG348</f>
        <v>0.00164972882023997</v>
      </c>
      <c r="O131" s="187" t="n">
        <f aca="false">'Use Phase'!AH348</f>
        <v>0.00213233335980877</v>
      </c>
      <c r="P131" s="187" t="n">
        <f aca="false">'Use Phase'!AI348</f>
        <v>0.00134583353049686</v>
      </c>
      <c r="Q131" s="187" t="n">
        <f aca="false">'Use Phase'!AJ348</f>
        <v>0.00205298796412509</v>
      </c>
      <c r="R131" s="187" t="n">
        <f aca="false">'Use Phase'!AK348</f>
        <v>0.00220277285253927</v>
      </c>
      <c r="U131" s="185" t="n">
        <f aca="false">C131</f>
        <v>230</v>
      </c>
      <c r="V131" s="186" t="n">
        <f aca="false">D131</f>
        <v>21.0876446526806</v>
      </c>
      <c r="W131" s="186" t="n">
        <f aca="false">E131</f>
        <v>19.1942980747149</v>
      </c>
      <c r="X131" s="186" t="n">
        <f aca="false">F131</f>
        <v>20.6792212857281</v>
      </c>
      <c r="Y131" s="186" t="n">
        <f aca="false">G131</f>
        <v>19.2749888229624</v>
      </c>
      <c r="Z131" s="186" t="n">
        <f aca="false">H131</f>
        <v>16.0717081828853</v>
      </c>
      <c r="AA131" s="186" t="n">
        <f aca="false">I131</f>
        <v>21.083924323809</v>
      </c>
      <c r="AB131" s="186" t="n">
        <f aca="false">J131</f>
        <v>15.4154731788586</v>
      </c>
      <c r="AC131" s="185"/>
      <c r="AD131" s="187" t="n">
        <f aca="false">L131</f>
        <v>0.00311721756340654</v>
      </c>
      <c r="AE131" s="187" t="n">
        <f aca="false">M131</f>
        <v>0.00166719320309346</v>
      </c>
      <c r="AF131" s="187" t="n">
        <f aca="false">N131</f>
        <v>0.00164972882023997</v>
      </c>
      <c r="AG131" s="187" t="n">
        <f aca="false">O131</f>
        <v>0.00213233335980877</v>
      </c>
      <c r="AH131" s="187" t="n">
        <f aca="false">P131</f>
        <v>0.00134583353049686</v>
      </c>
      <c r="AI131" s="187" t="n">
        <f aca="false">Q131</f>
        <v>0.00205298796412509</v>
      </c>
      <c r="AJ131" s="187" t="n">
        <f aca="false">R131</f>
        <v>0.00220277285253927</v>
      </c>
      <c r="AK131" s="105"/>
    </row>
    <row r="132" customFormat="false" ht="15" hidden="false" customHeight="false" outlineLevel="0" collapsed="false">
      <c r="C132" s="97" t="n">
        <f aca="false">'Use Phase'!AD283</f>
        <v>240</v>
      </c>
      <c r="D132" s="186" t="n">
        <f aca="false">'Use Phase'!AE305</f>
        <v>20.5548985892537</v>
      </c>
      <c r="E132" s="186" t="n">
        <f aca="false">'Use Phase'!AF305</f>
        <v>18.6939487373724</v>
      </c>
      <c r="F132" s="186" t="n">
        <f aca="false">'Use Phase'!AG305</f>
        <v>20.1634928625908</v>
      </c>
      <c r="G132" s="186" t="n">
        <f aca="false">'Use Phase'!AH305</f>
        <v>18.8177700857737</v>
      </c>
      <c r="H132" s="186" t="n">
        <f aca="false">'Use Phase'!AI305</f>
        <v>15.7014667577024</v>
      </c>
      <c r="I132" s="186" t="n">
        <f aca="false">'Use Phase'!AJ305</f>
        <v>20.5513332740851</v>
      </c>
      <c r="J132" s="186" t="n">
        <f aca="false">'Use Phase'!AK305</f>
        <v>15.0725748788435</v>
      </c>
      <c r="K132" s="97"/>
      <c r="L132" s="187" t="n">
        <f aca="false">'Use Phase'!AE349</f>
        <v>0.00303978023739504</v>
      </c>
      <c r="M132" s="187" t="n">
        <f aca="false">'Use Phase'!AF349</f>
        <v>0.00164312426586779</v>
      </c>
      <c r="N132" s="187" t="n">
        <f aca="false">'Use Phase'!AG349</f>
        <v>0.00163343685852707</v>
      </c>
      <c r="O132" s="187" t="n">
        <f aca="false">'Use Phase'!AH349</f>
        <v>0.00209593287561383</v>
      </c>
      <c r="P132" s="187" t="n">
        <f aca="false">'Use Phase'!AI349</f>
        <v>0.00133515457962938</v>
      </c>
      <c r="Q132" s="187" t="n">
        <f aca="false">'Use Phase'!AJ349</f>
        <v>0.00201989353808365</v>
      </c>
      <c r="R132" s="187" t="n">
        <f aca="false">'Use Phase'!AK349</f>
        <v>0.00215638809658669</v>
      </c>
      <c r="U132" s="185" t="n">
        <f aca="false">C132</f>
        <v>240</v>
      </c>
      <c r="V132" s="186" t="n">
        <f aca="false">D132</f>
        <v>20.5548985892537</v>
      </c>
      <c r="W132" s="186" t="n">
        <f aca="false">E132</f>
        <v>18.6939487373724</v>
      </c>
      <c r="X132" s="186" t="n">
        <f aca="false">F132</f>
        <v>20.1634928625908</v>
      </c>
      <c r="Y132" s="186" t="n">
        <f aca="false">G132</f>
        <v>18.8177700857737</v>
      </c>
      <c r="Z132" s="186" t="n">
        <f aca="false">H132</f>
        <v>15.7014667577024</v>
      </c>
      <c r="AA132" s="186" t="n">
        <f aca="false">I132</f>
        <v>20.5513332740851</v>
      </c>
      <c r="AB132" s="186" t="n">
        <f aca="false">J132</f>
        <v>15.0725748788435</v>
      </c>
      <c r="AC132" s="185"/>
      <c r="AD132" s="187" t="n">
        <f aca="false">L132</f>
        <v>0.00303978023739504</v>
      </c>
      <c r="AE132" s="187" t="n">
        <f aca="false">M132</f>
        <v>0.00164312426586779</v>
      </c>
      <c r="AF132" s="187" t="n">
        <f aca="false">N132</f>
        <v>0.00163343685852707</v>
      </c>
      <c r="AG132" s="187" t="n">
        <f aca="false">O132</f>
        <v>0.00209593287561383</v>
      </c>
      <c r="AH132" s="187" t="n">
        <f aca="false">P132</f>
        <v>0.00133515457962938</v>
      </c>
      <c r="AI132" s="187" t="n">
        <f aca="false">Q132</f>
        <v>0.00201989353808365</v>
      </c>
      <c r="AJ132" s="187" t="n">
        <f aca="false">R132</f>
        <v>0.00215638809658669</v>
      </c>
      <c r="AK132" s="105"/>
    </row>
    <row r="133" customFormat="false" ht="15" hidden="false" customHeight="false" outlineLevel="0" collapsed="false">
      <c r="C133" s="97" t="n">
        <f aca="false">'Use Phase'!AD284</f>
        <v>250</v>
      </c>
      <c r="D133" s="113" t="n">
        <f aca="false">'Use Phase'!AE306</f>
        <v>20.064772210901</v>
      </c>
      <c r="E133" s="113" t="n">
        <f aca="false">'Use Phase'!AF306</f>
        <v>18.2336273470172</v>
      </c>
      <c r="F133" s="186" t="n">
        <f aca="false">'Use Phase'!AG306</f>
        <v>19.6890227133046</v>
      </c>
      <c r="G133" s="186" t="n">
        <f aca="false">'Use Phase'!AH306</f>
        <v>18.3971288475602</v>
      </c>
      <c r="H133" s="186" t="n">
        <f aca="false">'Use Phase'!AI306</f>
        <v>15.3608446465341</v>
      </c>
      <c r="I133" s="186" t="n">
        <f aca="false">'Use Phase'!AJ306</f>
        <v>20.061349508339</v>
      </c>
      <c r="J133" s="186" t="n">
        <f aca="false">'Use Phase'!AK306</f>
        <v>14.7571084428295</v>
      </c>
      <c r="K133" s="97"/>
      <c r="L133" s="187" t="n">
        <f aca="false">'Use Phase'!AE350</f>
        <v>0.00296853789746445</v>
      </c>
      <c r="M133" s="187" t="n">
        <f aca="false">'Use Phase'!AF350</f>
        <v>0.00162098084362018</v>
      </c>
      <c r="N133" s="187" t="n">
        <f aca="false">'Use Phase'!AG350</f>
        <v>0.00161844825375121</v>
      </c>
      <c r="O133" s="187" t="n">
        <f aca="false">'Use Phase'!AH350</f>
        <v>0.0020624444301545</v>
      </c>
      <c r="P133" s="187" t="n">
        <f aca="false">'Use Phase'!AI350</f>
        <v>0.0013253299448313</v>
      </c>
      <c r="Q133" s="187" t="n">
        <f aca="false">'Use Phase'!AJ350</f>
        <v>0.00198944666612552</v>
      </c>
      <c r="R133" s="187" t="n">
        <f aca="false">'Use Phase'!AK350</f>
        <v>0.00211371412111032</v>
      </c>
      <c r="U133" s="185" t="n">
        <f aca="false">C133</f>
        <v>250</v>
      </c>
      <c r="V133" s="186" t="n">
        <f aca="false">D133</f>
        <v>20.064772210901</v>
      </c>
      <c r="W133" s="186" t="n">
        <f aca="false">E133</f>
        <v>18.2336273470172</v>
      </c>
      <c r="X133" s="186" t="n">
        <f aca="false">F133</f>
        <v>19.6890227133046</v>
      </c>
      <c r="Y133" s="186" t="n">
        <f aca="false">G133</f>
        <v>18.3971288475602</v>
      </c>
      <c r="Z133" s="186" t="n">
        <f aca="false">H133</f>
        <v>15.3608446465341</v>
      </c>
      <c r="AA133" s="186" t="n">
        <f aca="false">I133</f>
        <v>20.061349508339</v>
      </c>
      <c r="AB133" s="186" t="n">
        <f aca="false">J133</f>
        <v>14.7571084428295</v>
      </c>
      <c r="AC133" s="185"/>
      <c r="AD133" s="187" t="n">
        <f aca="false">L133</f>
        <v>0.00296853789746445</v>
      </c>
      <c r="AE133" s="187" t="n">
        <f aca="false">M133</f>
        <v>0.00162098084362018</v>
      </c>
      <c r="AF133" s="187" t="n">
        <f aca="false">N133</f>
        <v>0.00161844825375121</v>
      </c>
      <c r="AG133" s="187" t="n">
        <f aca="false">O133</f>
        <v>0.0020624444301545</v>
      </c>
      <c r="AH133" s="187" t="n">
        <f aca="false">P133</f>
        <v>0.0013253299448313</v>
      </c>
      <c r="AI133" s="187" t="n">
        <f aca="false">Q133</f>
        <v>0.00198944666612552</v>
      </c>
      <c r="AJ133" s="187" t="n">
        <f aca="false">R133</f>
        <v>0.00211371412111032</v>
      </c>
      <c r="AK133" s="105"/>
    </row>
    <row r="134" customFormat="false" ht="15" hidden="false" customHeight="false" outlineLevel="0" collapsed="false">
      <c r="C134" s="97" t="n">
        <f aca="false">'Use Phase'!AD285</f>
        <v>260</v>
      </c>
      <c r="D134" s="186" t="n">
        <f aca="false">'Use Phase'!AE307</f>
        <v>19.6123478616523</v>
      </c>
      <c r="E134" s="186" t="n">
        <f aca="false">'Use Phase'!AF307</f>
        <v>17.8087152943818</v>
      </c>
      <c r="F134" s="186" t="n">
        <f aca="false">'Use Phase'!AG307</f>
        <v>19.2510502678096</v>
      </c>
      <c r="G134" s="186" t="n">
        <f aca="false">'Use Phase'!AH307</f>
        <v>18.0088446276707</v>
      </c>
      <c r="H134" s="186" t="n">
        <f aca="false">'Use Phase'!AI307</f>
        <v>15.0464242362249</v>
      </c>
      <c r="I134" s="186" t="n">
        <f aca="false">'Use Phase'!AJ307</f>
        <v>19.6090568014966</v>
      </c>
      <c r="J134" s="186" t="n">
        <f aca="false">'Use Phase'!AK307</f>
        <v>14.4659086557397</v>
      </c>
      <c r="K134" s="97"/>
      <c r="L134" s="187" t="n">
        <f aca="false">'Use Phase'!AE351</f>
        <v>0.00290277573752853</v>
      </c>
      <c r="M134" s="187" t="n">
        <f aca="false">'Use Phase'!AF351</f>
        <v>0.00160054076154546</v>
      </c>
      <c r="N134" s="187" t="n">
        <f aca="false">'Use Phase'!AG351</f>
        <v>0.00160461261857349</v>
      </c>
      <c r="O134" s="187" t="n">
        <f aca="false">'Use Phase'!AH351</f>
        <v>0.00203153201896127</v>
      </c>
      <c r="P134" s="187" t="n">
        <f aca="false">'Use Phase'!AI351</f>
        <v>0.00131626105117154</v>
      </c>
      <c r="Q134" s="187" t="n">
        <f aca="false">'Use Phase'!AJ351</f>
        <v>0.00196134186124109</v>
      </c>
      <c r="R134" s="187" t="n">
        <f aca="false">'Use Phase'!AK351</f>
        <v>0.00207432275913213</v>
      </c>
      <c r="U134" s="185" t="n">
        <f aca="false">C134</f>
        <v>260</v>
      </c>
      <c r="V134" s="186" t="n">
        <f aca="false">D134</f>
        <v>19.6123478616523</v>
      </c>
      <c r="W134" s="186" t="n">
        <f aca="false">E134</f>
        <v>17.8087152943818</v>
      </c>
      <c r="X134" s="186" t="n">
        <f aca="false">F134</f>
        <v>19.2510502678096</v>
      </c>
      <c r="Y134" s="186" t="n">
        <f aca="false">G134</f>
        <v>18.0088446276707</v>
      </c>
      <c r="Z134" s="186" t="n">
        <f aca="false">H134</f>
        <v>15.0464242362249</v>
      </c>
      <c r="AA134" s="186" t="n">
        <f aca="false">I134</f>
        <v>19.6090568014966</v>
      </c>
      <c r="AB134" s="186" t="n">
        <f aca="false">J134</f>
        <v>14.4659086557397</v>
      </c>
      <c r="AC134" s="185"/>
      <c r="AD134" s="187" t="n">
        <f aca="false">L134</f>
        <v>0.00290277573752853</v>
      </c>
      <c r="AE134" s="187" t="n">
        <f aca="false">M134</f>
        <v>0.00160054076154546</v>
      </c>
      <c r="AF134" s="187" t="n">
        <f aca="false">N134</f>
        <v>0.00160461261857349</v>
      </c>
      <c r="AG134" s="187" t="n">
        <f aca="false">O134</f>
        <v>0.00203153201896127</v>
      </c>
      <c r="AH134" s="187" t="n">
        <f aca="false">P134</f>
        <v>0.00131626105117154</v>
      </c>
      <c r="AI134" s="187" t="n">
        <f aca="false">Q134</f>
        <v>0.00196134186124109</v>
      </c>
      <c r="AJ134" s="187" t="n">
        <f aca="false">R134</f>
        <v>0.00207432275913213</v>
      </c>
      <c r="AK134" s="105"/>
    </row>
    <row r="135" customFormat="false" ht="15" hidden="false" customHeight="false" outlineLevel="0" collapsed="false">
      <c r="C135" s="97" t="n">
        <f aca="false">'Use Phase'!AD286</f>
        <v>270</v>
      </c>
      <c r="D135" s="186" t="n">
        <f aca="false">'Use Phase'!AE308</f>
        <v>19.1934364271627</v>
      </c>
      <c r="E135" s="186" t="n">
        <f aca="false">'Use Phase'!AF308</f>
        <v>17.4152782086082</v>
      </c>
      <c r="F135" s="186" t="n">
        <f aca="false">'Use Phase'!AG308</f>
        <v>18.8455202256846</v>
      </c>
      <c r="G135" s="186" t="n">
        <f aca="false">'Use Phase'!AH308</f>
        <v>17.6493222018472</v>
      </c>
      <c r="H135" s="186" t="n">
        <f aca="false">'Use Phase'!AI308</f>
        <v>14.7552942266793</v>
      </c>
      <c r="I135" s="116" t="n">
        <f aca="false">'Use Phase'!AJ308</f>
        <v>19.1902672581239</v>
      </c>
      <c r="J135" s="186" t="n">
        <f aca="false">'Use Phase'!AK308</f>
        <v>14.1962792232491</v>
      </c>
      <c r="K135" s="97"/>
      <c r="L135" s="187" t="n">
        <f aca="false">'Use Phase'!AE352</f>
        <v>0.00284188484869897</v>
      </c>
      <c r="M135" s="187" t="n">
        <f aca="false">'Use Phase'!AF352</f>
        <v>0.00158161475962442</v>
      </c>
      <c r="N135" s="187" t="n">
        <f aca="false">'Use Phase'!AG352</f>
        <v>0.00159180184526078</v>
      </c>
      <c r="O135" s="187" t="n">
        <f aca="false">'Use Phase'!AH352</f>
        <v>0.00200290941600457</v>
      </c>
      <c r="P135" s="187" t="n">
        <f aca="false">'Use Phase'!AI352</f>
        <v>0.0013078639274125</v>
      </c>
      <c r="Q135" s="193" t="n">
        <f aca="false">'Use Phase'!AJ352</f>
        <v>0.00193531889375551</v>
      </c>
      <c r="R135" s="187" t="n">
        <f aca="false">'Use Phase'!AK352</f>
        <v>0.002037849275819</v>
      </c>
      <c r="U135" s="185" t="n">
        <f aca="false">C135</f>
        <v>270</v>
      </c>
      <c r="V135" s="186" t="n">
        <f aca="false">D135</f>
        <v>19.1934364271627</v>
      </c>
      <c r="W135" s="186" t="n">
        <f aca="false">E135</f>
        <v>17.4152782086082</v>
      </c>
      <c r="X135" s="186" t="n">
        <f aca="false">F135</f>
        <v>18.8455202256846</v>
      </c>
      <c r="Y135" s="186" t="n">
        <f aca="false">G135</f>
        <v>17.6493222018472</v>
      </c>
      <c r="Z135" s="186" t="n">
        <f aca="false">H135</f>
        <v>14.7552942266793</v>
      </c>
      <c r="AA135" s="116" t="n">
        <f aca="false">I135</f>
        <v>19.1902672581239</v>
      </c>
      <c r="AB135" s="186" t="n">
        <f aca="false">J135</f>
        <v>14.1962792232491</v>
      </c>
      <c r="AC135" s="185"/>
      <c r="AD135" s="187" t="n">
        <f aca="false">L135</f>
        <v>0.00284188484869897</v>
      </c>
      <c r="AE135" s="187" t="n">
        <f aca="false">M135</f>
        <v>0.00158161475962442</v>
      </c>
      <c r="AF135" s="187" t="n">
        <f aca="false">N135</f>
        <v>0.00159180184526078</v>
      </c>
      <c r="AG135" s="187" t="n">
        <f aca="false">O135</f>
        <v>0.00200290941600457</v>
      </c>
      <c r="AH135" s="187" t="n">
        <f aca="false">P135</f>
        <v>0.0013078639274125</v>
      </c>
      <c r="AI135" s="193" t="n">
        <f aca="false">Q135</f>
        <v>0.00193531889375551</v>
      </c>
      <c r="AJ135" s="187" t="n">
        <f aca="false">R135</f>
        <v>0.002037849275819</v>
      </c>
      <c r="AK135" s="105"/>
    </row>
    <row r="136" customFormat="false" ht="15" hidden="false" customHeight="false" outlineLevel="0" collapsed="false">
      <c r="C136" s="97" t="n">
        <f aca="false">'Use Phase'!AD287</f>
        <v>280</v>
      </c>
      <c r="D136" s="186" t="n">
        <f aca="false">'Use Phase'!AE309</f>
        <v>18.8044472379939</v>
      </c>
      <c r="E136" s="186" t="n">
        <f aca="false">'Use Phase'!AF309</f>
        <v>17.0499437718184</v>
      </c>
      <c r="F136" s="186" t="n">
        <f aca="false">'Use Phase'!AG309</f>
        <v>18.46895661514</v>
      </c>
      <c r="G136" s="186" t="n">
        <f aca="false">'Use Phase'!AH309</f>
        <v>17.3154799492967</v>
      </c>
      <c r="H136" s="186" t="n">
        <f aca="false">'Use Phase'!AI309</f>
        <v>14.4849592178156</v>
      </c>
      <c r="I136" s="186" t="n">
        <f aca="false">'Use Phase'!AJ309</f>
        <v>18.8013912535636</v>
      </c>
      <c r="J136" s="186" t="n">
        <f aca="false">'Use Phase'!AK309</f>
        <v>13.9459090359365</v>
      </c>
      <c r="K136" s="97"/>
      <c r="L136" s="187" t="n">
        <f aca="false">'Use Phase'!AE353</f>
        <v>0.00278534330907152</v>
      </c>
      <c r="M136" s="187" t="n">
        <f aca="false">'Use Phase'!AF353</f>
        <v>0.00156404061498345</v>
      </c>
      <c r="N136" s="187" t="n">
        <f aca="false">'Use Phase'!AG353</f>
        <v>0.0015799061271847</v>
      </c>
      <c r="O136" s="187" t="n">
        <f aca="false">'Use Phase'!AH353</f>
        <v>0.00197633128468763</v>
      </c>
      <c r="P136" s="187" t="n">
        <f aca="false">'Use Phase'!AI353</f>
        <v>0.00130006659820767</v>
      </c>
      <c r="Q136" s="187" t="n">
        <f aca="false">'Use Phase'!AJ353</f>
        <v>0.00191115470966176</v>
      </c>
      <c r="R136" s="187" t="n">
        <f aca="false">'Use Phase'!AK353</f>
        <v>0.00200398104131394</v>
      </c>
      <c r="U136" s="185" t="n">
        <f aca="false">C136</f>
        <v>280</v>
      </c>
      <c r="V136" s="186" t="n">
        <f aca="false">D136</f>
        <v>18.8044472379939</v>
      </c>
      <c r="W136" s="186" t="n">
        <f aca="false">E136</f>
        <v>17.0499437718184</v>
      </c>
      <c r="X136" s="186" t="n">
        <f aca="false">F136</f>
        <v>18.46895661514</v>
      </c>
      <c r="Y136" s="186" t="n">
        <f aca="false">G136</f>
        <v>17.3154799492967</v>
      </c>
      <c r="Z136" s="186" t="n">
        <f aca="false">H136</f>
        <v>14.4849592178156</v>
      </c>
      <c r="AA136" s="186" t="n">
        <f aca="false">I136</f>
        <v>18.8013912535636</v>
      </c>
      <c r="AB136" s="186" t="n">
        <f aca="false">J136</f>
        <v>13.9459090359365</v>
      </c>
      <c r="AC136" s="185"/>
      <c r="AD136" s="187" t="n">
        <f aca="false">L136</f>
        <v>0.00278534330907152</v>
      </c>
      <c r="AE136" s="187" t="n">
        <f aca="false">M136</f>
        <v>0.00156404061498345</v>
      </c>
      <c r="AF136" s="187" t="n">
        <f aca="false">N136</f>
        <v>0.0015799061271847</v>
      </c>
      <c r="AG136" s="187" t="n">
        <f aca="false">O136</f>
        <v>0.00197633128468763</v>
      </c>
      <c r="AH136" s="187" t="n">
        <f aca="false">P136</f>
        <v>0.00130006659820767</v>
      </c>
      <c r="AI136" s="187" t="n">
        <f aca="false">Q136</f>
        <v>0.00191115470966176</v>
      </c>
      <c r="AJ136" s="187" t="n">
        <f aca="false">R136</f>
        <v>0.00200398104131394</v>
      </c>
      <c r="AK136" s="105"/>
    </row>
    <row r="137" customFormat="false" ht="15" hidden="false" customHeight="false" outlineLevel="0" collapsed="false">
      <c r="C137" s="97" t="s">
        <v>64</v>
      </c>
      <c r="D137" s="194" t="s">
        <v>373</v>
      </c>
      <c r="E137" s="194"/>
      <c r="F137" s="194"/>
      <c r="G137" s="194"/>
      <c r="H137" s="194"/>
      <c r="I137" s="194"/>
      <c r="J137" s="194"/>
      <c r="K137" s="97"/>
      <c r="L137" s="194" t="s">
        <v>374</v>
      </c>
      <c r="M137" s="194"/>
      <c r="N137" s="194"/>
      <c r="O137" s="194"/>
      <c r="P137" s="194"/>
      <c r="Q137" s="194"/>
      <c r="R137" s="194"/>
      <c r="U137" s="185" t="str">
        <f aca="false">C137</f>
        <v>Wh/kg</v>
      </c>
      <c r="V137" s="194" t="str">
        <f aca="false">D137</f>
        <v>AP mmolc H+ eq /kWh</v>
      </c>
      <c r="W137" s="194"/>
      <c r="X137" s="194"/>
      <c r="Y137" s="194"/>
      <c r="Z137" s="194"/>
      <c r="AA137" s="194"/>
      <c r="AB137" s="194"/>
      <c r="AC137" s="185"/>
      <c r="AD137" s="194" t="str">
        <f aca="false">L137</f>
        <v>HTP mCTUh/kWh</v>
      </c>
      <c r="AE137" s="194"/>
      <c r="AF137" s="194"/>
      <c r="AG137" s="194"/>
      <c r="AH137" s="194"/>
      <c r="AI137" s="194"/>
      <c r="AJ137" s="194"/>
      <c r="AK137" s="105"/>
    </row>
    <row r="138" customFormat="false" ht="15" hidden="false" customHeight="false" outlineLevel="0" collapsed="false">
      <c r="C138" s="97" t="n">
        <f aca="false">'Use Phase'!J292</f>
        <v>100</v>
      </c>
      <c r="D138" s="186" t="n">
        <f aca="false">'Use Phase'!AE269</f>
        <v>0.249586567977364</v>
      </c>
      <c r="E138" s="186" t="n">
        <f aca="false">'Use Phase'!AF269</f>
        <v>0.260344489238596</v>
      </c>
      <c r="F138" s="186" t="n">
        <f aca="false">'Use Phase'!AG269</f>
        <v>0.177580935746567</v>
      </c>
      <c r="G138" s="186" t="n">
        <f aca="false">'Use Phase'!AH269</f>
        <v>0.180982427615133</v>
      </c>
      <c r="H138" s="186" t="n">
        <f aca="false">'Use Phase'!AI269</f>
        <v>0.123505685529276</v>
      </c>
      <c r="I138" s="186" t="n">
        <f aca="false">'Use Phase'!AJ269</f>
        <v>0.210933638769386</v>
      </c>
      <c r="J138" s="186" t="n">
        <f aca="false">'Use Phase'!AK269</f>
        <v>0.139281471724717</v>
      </c>
      <c r="K138" s="195"/>
      <c r="L138" s="186" t="n">
        <f aca="false">'Use Phase'!AE313</f>
        <v>0.0277905176127695</v>
      </c>
      <c r="M138" s="186" t="n">
        <f aca="false">'Use Phase'!AF313</f>
        <v>0.0648345882497881</v>
      </c>
      <c r="N138" s="186" t="n">
        <f aca="false">'Use Phase'!AG313</f>
        <v>0.0170978396458342</v>
      </c>
      <c r="O138" s="186" t="n">
        <f aca="false">'Use Phase'!AH313</f>
        <v>0.0178429366530256</v>
      </c>
      <c r="P138" s="186" t="n">
        <f aca="false">'Use Phase'!AI313</f>
        <v>0.0124432416791849</v>
      </c>
      <c r="Q138" s="186" t="n">
        <f aca="false">'Use Phase'!AJ313</f>
        <v>0.0286480532686666</v>
      </c>
      <c r="R138" s="186" t="n">
        <f aca="false">'Use Phase'!AK313</f>
        <v>0.0186092933954263</v>
      </c>
      <c r="U138" s="185" t="n">
        <f aca="false">C138</f>
        <v>100</v>
      </c>
      <c r="V138" s="186" t="n">
        <f aca="false">D138</f>
        <v>0.249586567977364</v>
      </c>
      <c r="W138" s="186" t="n">
        <f aca="false">E138</f>
        <v>0.260344489238596</v>
      </c>
      <c r="X138" s="186" t="n">
        <f aca="false">F138</f>
        <v>0.177580935746567</v>
      </c>
      <c r="Y138" s="186" t="n">
        <f aca="false">G138</f>
        <v>0.180982427615133</v>
      </c>
      <c r="Z138" s="186" t="n">
        <f aca="false">H138</f>
        <v>0.123505685529276</v>
      </c>
      <c r="AA138" s="186" t="n">
        <f aca="false">I138</f>
        <v>0.210933638769386</v>
      </c>
      <c r="AB138" s="186" t="n">
        <f aca="false">J138</f>
        <v>0.139281471724717</v>
      </c>
      <c r="AC138" s="196"/>
      <c r="AD138" s="186" t="n">
        <f aca="false">L138</f>
        <v>0.0277905176127695</v>
      </c>
      <c r="AE138" s="186" t="n">
        <f aca="false">M138</f>
        <v>0.0648345882497881</v>
      </c>
      <c r="AF138" s="186" t="n">
        <f aca="false">N138</f>
        <v>0.0170978396458342</v>
      </c>
      <c r="AG138" s="186" t="n">
        <f aca="false">O138</f>
        <v>0.0178429366530256</v>
      </c>
      <c r="AH138" s="186" t="n">
        <f aca="false">P138</f>
        <v>0.0124432416791849</v>
      </c>
      <c r="AI138" s="186" t="n">
        <f aca="false">Q138</f>
        <v>0.0286480532686666</v>
      </c>
      <c r="AJ138" s="186" t="n">
        <f aca="false">R138</f>
        <v>0.0186092933954263</v>
      </c>
      <c r="AK138" s="105"/>
    </row>
    <row r="139" customFormat="false" ht="15" hidden="false" customHeight="false" outlineLevel="0" collapsed="false">
      <c r="C139" s="97" t="n">
        <f aca="false">'Use Phase'!J293</f>
        <v>110</v>
      </c>
      <c r="D139" s="186" t="n">
        <f aca="false">'Use Phase'!AE270</f>
        <v>0.231402808833176</v>
      </c>
      <c r="E139" s="186" t="n">
        <f aca="false">'Use Phase'!AF270</f>
        <v>0.240577101653855</v>
      </c>
      <c r="F139" s="186" t="n">
        <f aca="false">'Use Phase'!AG270</f>
        <v>0.165943143168816</v>
      </c>
      <c r="G139" s="186" t="n">
        <f aca="false">'Use Phase'!AH270</f>
        <v>0.169035408503876</v>
      </c>
      <c r="H139" s="186" t="n">
        <f aca="false">'Use Phase'!AI270</f>
        <v>0.116178189190837</v>
      </c>
      <c r="I139" s="186" t="n">
        <f aca="false">'Use Phase'!AJ270</f>
        <v>0.196263782280469</v>
      </c>
      <c r="J139" s="186" t="n">
        <f aca="false">'Use Phase'!AK270</f>
        <v>0.130519813004874</v>
      </c>
      <c r="K139" s="195"/>
      <c r="L139" s="186" t="n">
        <f aca="false">'Use Phase'!AE314</f>
        <v>0.0260087251025177</v>
      </c>
      <c r="M139" s="186" t="n">
        <f aca="false">'Use Phase'!AF314</f>
        <v>0.0595850698653987</v>
      </c>
      <c r="N139" s="113" t="n">
        <f aca="false">'Use Phase'!AG314</f>
        <v>0.0162881087689401</v>
      </c>
      <c r="O139" s="197" t="n">
        <f aca="false">'Use Phase'!AH314</f>
        <v>0.0169654696845687</v>
      </c>
      <c r="P139" s="186" t="n">
        <f aca="false">'Use Phase'!AI314</f>
        <v>0.0119565729830322</v>
      </c>
      <c r="Q139" s="186" t="n">
        <f aca="false">'Use Phase'!AJ314</f>
        <v>0.026788302971515</v>
      </c>
      <c r="R139" s="186" t="n">
        <f aca="false">'Use Phase'!AK314</f>
        <v>0.0175620745432516</v>
      </c>
      <c r="U139" s="185" t="n">
        <f aca="false">C139</f>
        <v>110</v>
      </c>
      <c r="V139" s="186" t="n">
        <f aca="false">D139</f>
        <v>0.231402808833176</v>
      </c>
      <c r="W139" s="186" t="n">
        <f aca="false">E139</f>
        <v>0.240577101653855</v>
      </c>
      <c r="X139" s="186" t="n">
        <f aca="false">F139</f>
        <v>0.165943143168816</v>
      </c>
      <c r="Y139" s="186" t="n">
        <f aca="false">G139</f>
        <v>0.169035408503876</v>
      </c>
      <c r="Z139" s="186" t="n">
        <f aca="false">H139</f>
        <v>0.116178189190837</v>
      </c>
      <c r="AA139" s="186" t="n">
        <f aca="false">I139</f>
        <v>0.196263782280469</v>
      </c>
      <c r="AB139" s="186" t="n">
        <f aca="false">J139</f>
        <v>0.130519813004874</v>
      </c>
      <c r="AC139" s="196"/>
      <c r="AD139" s="186" t="n">
        <f aca="false">L139</f>
        <v>0.0260087251025177</v>
      </c>
      <c r="AE139" s="186" t="n">
        <f aca="false">M139</f>
        <v>0.0595850698653987</v>
      </c>
      <c r="AF139" s="186" t="n">
        <f aca="false">N139</f>
        <v>0.0162881087689401</v>
      </c>
      <c r="AG139" s="186" t="n">
        <f aca="false">O139</f>
        <v>0.0169654696845687</v>
      </c>
      <c r="AH139" s="186" t="n">
        <f aca="false">P139</f>
        <v>0.0119565729830322</v>
      </c>
      <c r="AI139" s="186" t="n">
        <f aca="false">Q139</f>
        <v>0.026788302971515</v>
      </c>
      <c r="AJ139" s="186" t="n">
        <f aca="false">R139</f>
        <v>0.0175620745432516</v>
      </c>
      <c r="AK139" s="105"/>
    </row>
    <row r="140" customFormat="false" ht="15" hidden="false" customHeight="false" outlineLevel="0" collapsed="false">
      <c r="C140" s="97" t="n">
        <f aca="false">'Use Phase'!J294</f>
        <v>120</v>
      </c>
      <c r="D140" s="186" t="n">
        <f aca="false">'Use Phase'!AE271</f>
        <v>0.21624967621302</v>
      </c>
      <c r="E140" s="186" t="n">
        <f aca="false">'Use Phase'!AF271</f>
        <v>0.224104278666572</v>
      </c>
      <c r="F140" s="186" t="n">
        <f aca="false">'Use Phase'!AG271</f>
        <v>0.156244982687356</v>
      </c>
      <c r="G140" s="186" t="n">
        <f aca="false">'Use Phase'!AH271</f>
        <v>0.159079559244495</v>
      </c>
      <c r="H140" s="198" t="n">
        <f aca="false">'Use Phase'!AI271</f>
        <v>0.110071942242138</v>
      </c>
      <c r="I140" s="186" t="n">
        <f aca="false">'Use Phase'!AJ271</f>
        <v>0.184038901873039</v>
      </c>
      <c r="J140" s="186" t="n">
        <f aca="false">'Use Phase'!AK271</f>
        <v>0.123218430738339</v>
      </c>
      <c r="K140" s="195"/>
      <c r="L140" s="186" t="n">
        <f aca="false">'Use Phase'!AE315</f>
        <v>0.0245238980106412</v>
      </c>
      <c r="M140" s="186" t="n">
        <f aca="false">'Use Phase'!AF315</f>
        <v>0.055210471211741</v>
      </c>
      <c r="N140" s="186" t="n">
        <f aca="false">'Use Phase'!AG315</f>
        <v>0.0156133330381951</v>
      </c>
      <c r="O140" s="134" t="n">
        <f aca="false">'Use Phase'!AH315</f>
        <v>0.0162342472108547</v>
      </c>
      <c r="P140" s="186" t="n">
        <f aca="false">'Use Phase'!AI315</f>
        <v>0.0115510157362383</v>
      </c>
      <c r="Q140" s="186" t="n">
        <f aca="false">'Use Phase'!AJ315</f>
        <v>0.0252385110572221</v>
      </c>
      <c r="R140" s="186" t="n">
        <f aca="false">'Use Phase'!AK315</f>
        <v>0.0166893921664395</v>
      </c>
      <c r="U140" s="185" t="n">
        <f aca="false">C140</f>
        <v>120</v>
      </c>
      <c r="V140" s="186" t="n">
        <f aca="false">D140</f>
        <v>0.21624967621302</v>
      </c>
      <c r="W140" s="186" t="n">
        <f aca="false">E140</f>
        <v>0.224104278666572</v>
      </c>
      <c r="X140" s="186" t="n">
        <f aca="false">F140</f>
        <v>0.156244982687356</v>
      </c>
      <c r="Y140" s="186" t="n">
        <f aca="false">G140</f>
        <v>0.159079559244495</v>
      </c>
      <c r="Z140" s="198" t="n">
        <f aca="false">H140</f>
        <v>0.110071942242138</v>
      </c>
      <c r="AA140" s="186" t="n">
        <f aca="false">I140</f>
        <v>0.184038901873039</v>
      </c>
      <c r="AB140" s="186" t="n">
        <f aca="false">J140</f>
        <v>0.123218430738339</v>
      </c>
      <c r="AC140" s="196"/>
      <c r="AD140" s="186" t="n">
        <f aca="false">L140</f>
        <v>0.0245238980106412</v>
      </c>
      <c r="AE140" s="186" t="n">
        <f aca="false">M140</f>
        <v>0.055210471211741</v>
      </c>
      <c r="AF140" s="186" t="n">
        <f aca="false">N140</f>
        <v>0.0156133330381951</v>
      </c>
      <c r="AG140" s="186" t="n">
        <f aca="false">O140</f>
        <v>0.0162342472108547</v>
      </c>
      <c r="AH140" s="186" t="n">
        <f aca="false">P140</f>
        <v>0.0115510157362383</v>
      </c>
      <c r="AI140" s="186" t="n">
        <f aca="false">Q140</f>
        <v>0.0252385110572221</v>
      </c>
      <c r="AJ140" s="186" t="n">
        <f aca="false">R140</f>
        <v>0.0166893921664395</v>
      </c>
      <c r="AK140" s="105"/>
    </row>
    <row r="141" customFormat="false" ht="15" hidden="false" customHeight="false" outlineLevel="0" collapsed="false">
      <c r="C141" s="97" t="n">
        <f aca="false">'Use Phase'!J295</f>
        <v>130</v>
      </c>
      <c r="D141" s="186" t="n">
        <f aca="false">'Use Phase'!AE272</f>
        <v>0.203427794765196</v>
      </c>
      <c r="E141" s="186" t="n">
        <f aca="false">'Use Phase'!AF272</f>
        <v>0.21016573613887</v>
      </c>
      <c r="F141" s="186" t="n">
        <f aca="false">'Use Phase'!AG272</f>
        <v>0.148038846895352</v>
      </c>
      <c r="G141" s="186" t="n">
        <f aca="false">'Use Phase'!AH272</f>
        <v>0.150655379101942</v>
      </c>
      <c r="H141" s="186" t="n">
        <f aca="false">'Use Phase'!AI272</f>
        <v>0.104905117900932</v>
      </c>
      <c r="I141" s="186" t="n">
        <f aca="false">'Use Phase'!AJ272</f>
        <v>0.173694772297521</v>
      </c>
      <c r="J141" s="186" t="n">
        <f aca="false">'Use Phase'!AK272</f>
        <v>0.117040338051271</v>
      </c>
      <c r="K141" s="195"/>
      <c r="L141" s="186" t="n">
        <f aca="false">'Use Phase'!AE316</f>
        <v>0.0232675058559765</v>
      </c>
      <c r="M141" s="186" t="n">
        <f aca="false">'Use Phase'!AF316</f>
        <v>0.051508887735569</v>
      </c>
      <c r="N141" s="186" t="n">
        <f aca="false">'Use Phase'!AG316</f>
        <v>0.015042368958334</v>
      </c>
      <c r="O141" s="186" t="n">
        <f aca="false">'Use Phase'!AH316</f>
        <v>0.0156155205023274</v>
      </c>
      <c r="P141" s="199" t="n">
        <f aca="false">'Use Phase'!AI316</f>
        <v>0.0112078519120281</v>
      </c>
      <c r="Q141" s="186" t="n">
        <f aca="false">'Use Phase'!AJ316</f>
        <v>0.023927148668205</v>
      </c>
      <c r="R141" s="186" t="n">
        <f aca="false">'Use Phase'!AK316</f>
        <v>0.0159509686168291</v>
      </c>
      <c r="U141" s="185" t="n">
        <f aca="false">C141</f>
        <v>130</v>
      </c>
      <c r="V141" s="186" t="n">
        <f aca="false">D141</f>
        <v>0.203427794765196</v>
      </c>
      <c r="W141" s="186" t="n">
        <f aca="false">E141</f>
        <v>0.21016573613887</v>
      </c>
      <c r="X141" s="186" t="n">
        <f aca="false">F141</f>
        <v>0.148038846895352</v>
      </c>
      <c r="Y141" s="186" t="n">
        <f aca="false">G141</f>
        <v>0.150655379101942</v>
      </c>
      <c r="Z141" s="186" t="n">
        <f aca="false">H141</f>
        <v>0.104905117900932</v>
      </c>
      <c r="AA141" s="186" t="n">
        <f aca="false">I141</f>
        <v>0.173694772297521</v>
      </c>
      <c r="AB141" s="186" t="n">
        <f aca="false">J141</f>
        <v>0.117040338051271</v>
      </c>
      <c r="AC141" s="196"/>
      <c r="AD141" s="186" t="n">
        <f aca="false">L141</f>
        <v>0.0232675058559765</v>
      </c>
      <c r="AE141" s="186" t="n">
        <f aca="false">M141</f>
        <v>0.051508887735569</v>
      </c>
      <c r="AF141" s="186" t="n">
        <f aca="false">N141</f>
        <v>0.015042368958334</v>
      </c>
      <c r="AG141" s="186" t="n">
        <f aca="false">O141</f>
        <v>0.0156155205023274</v>
      </c>
      <c r="AH141" s="199" t="n">
        <f aca="false">P141</f>
        <v>0.0112078519120281</v>
      </c>
      <c r="AI141" s="186" t="n">
        <f aca="false">Q141</f>
        <v>0.023927148668205</v>
      </c>
      <c r="AJ141" s="186" t="n">
        <f aca="false">R141</f>
        <v>0.0159509686168291</v>
      </c>
      <c r="AK141" s="105"/>
    </row>
    <row r="142" customFormat="false" ht="15" hidden="false" customHeight="false" outlineLevel="0" collapsed="false">
      <c r="C142" s="97" t="n">
        <f aca="false">'Use Phase'!J296</f>
        <v>140</v>
      </c>
      <c r="D142" s="198" t="n">
        <f aca="false">'Use Phase'!AE273</f>
        <v>0.192437610667061</v>
      </c>
      <c r="E142" s="186" t="n">
        <f aca="false">'Use Phase'!AF273</f>
        <v>0.198218413972269</v>
      </c>
      <c r="F142" s="186" t="n">
        <f aca="false">'Use Phase'!AG273</f>
        <v>0.141005016216492</v>
      </c>
      <c r="G142" s="186" t="n">
        <f aca="false">'Use Phase'!AH273</f>
        <v>0.143434653265467</v>
      </c>
      <c r="H142" s="134" t="n">
        <f aca="false">'Use Phase'!AI273</f>
        <v>0.100476411322754</v>
      </c>
      <c r="I142" s="186" t="n">
        <f aca="false">'Use Phase'!AJ273</f>
        <v>0.164828375518505</v>
      </c>
      <c r="J142" s="186" t="n">
        <f aca="false">'Use Phase'!AK273</f>
        <v>0.111744830033784</v>
      </c>
      <c r="K142" s="195"/>
      <c r="L142" s="198" t="n">
        <f aca="false">'Use Phase'!AE317</f>
        <v>0.0221905982948353</v>
      </c>
      <c r="M142" s="186" t="n">
        <f aca="false">'Use Phase'!AF317</f>
        <v>0.0483361018988501</v>
      </c>
      <c r="N142" s="186" t="n">
        <f aca="false">'Use Phase'!AG317</f>
        <v>0.0145529711755958</v>
      </c>
      <c r="O142" s="186" t="n">
        <f aca="false">'Use Phase'!AH317</f>
        <v>0.0150851833235897</v>
      </c>
      <c r="P142" s="186" t="n">
        <f aca="false">'Use Phase'!AI317</f>
        <v>0.0109137114912764</v>
      </c>
      <c r="Q142" s="186" t="n">
        <f aca="false">'Use Phase'!AJ317</f>
        <v>0.0228031237633333</v>
      </c>
      <c r="R142" s="186" t="n">
        <f aca="false">'Use Phase'!AK317</f>
        <v>0.0153180341457346</v>
      </c>
      <c r="U142" s="185" t="n">
        <f aca="false">C142</f>
        <v>140</v>
      </c>
      <c r="V142" s="200" t="n">
        <f aca="false">D142</f>
        <v>0.192437610667061</v>
      </c>
      <c r="W142" s="186" t="n">
        <f aca="false">E142</f>
        <v>0.198218413972269</v>
      </c>
      <c r="X142" s="186" t="n">
        <f aca="false">F142</f>
        <v>0.141005016216492</v>
      </c>
      <c r="Y142" s="186" t="n">
        <f aca="false">G142</f>
        <v>0.143434653265467</v>
      </c>
      <c r="Z142" s="186" t="n">
        <f aca="false">H142</f>
        <v>0.100476411322754</v>
      </c>
      <c r="AA142" s="186" t="n">
        <f aca="false">I142</f>
        <v>0.164828375518505</v>
      </c>
      <c r="AB142" s="186" t="n">
        <f aca="false">J142</f>
        <v>0.111744830033784</v>
      </c>
      <c r="AC142" s="196"/>
      <c r="AD142" s="200" t="n">
        <f aca="false">L142</f>
        <v>0.0221905982948353</v>
      </c>
      <c r="AE142" s="186" t="n">
        <f aca="false">M142</f>
        <v>0.0483361018988501</v>
      </c>
      <c r="AF142" s="186" t="n">
        <f aca="false">N142</f>
        <v>0.0145529711755958</v>
      </c>
      <c r="AG142" s="186" t="n">
        <f aca="false">O142</f>
        <v>0.0150851833235897</v>
      </c>
      <c r="AH142" s="186" t="n">
        <f aca="false">P142</f>
        <v>0.0109137114912764</v>
      </c>
      <c r="AI142" s="186" t="n">
        <f aca="false">Q142</f>
        <v>0.0228031237633333</v>
      </c>
      <c r="AJ142" s="186" t="n">
        <f aca="false">R142</f>
        <v>0.0153180341457346</v>
      </c>
      <c r="AK142" s="105"/>
    </row>
    <row r="143" customFormat="false" ht="15" hidden="false" customHeight="false" outlineLevel="0" collapsed="false">
      <c r="C143" s="97" t="n">
        <f aca="false">'Use Phase'!J297</f>
        <v>150</v>
      </c>
      <c r="D143" s="186" t="n">
        <f aca="false">'Use Phase'!AE274</f>
        <v>0.182912784448677</v>
      </c>
      <c r="E143" s="186" t="n">
        <f aca="false">'Use Phase'!AF274</f>
        <v>0.187864068094548</v>
      </c>
      <c r="F143" s="186" t="n">
        <f aca="false">'Use Phase'!AG274</f>
        <v>0.134909029628146</v>
      </c>
      <c r="G143" s="186" t="n">
        <f aca="false">'Use Phase'!AH274</f>
        <v>0.137176690873857</v>
      </c>
      <c r="H143" s="186" t="n">
        <f aca="false">'Use Phase'!AI274</f>
        <v>0.0966381989550009</v>
      </c>
      <c r="I143" s="186" t="n">
        <f aca="false">'Use Phase'!AJ274</f>
        <v>0.157144164976692</v>
      </c>
      <c r="J143" s="134" t="n">
        <f aca="false">'Use Phase'!AK274</f>
        <v>0.107155389751962</v>
      </c>
      <c r="K143" s="195"/>
      <c r="L143" s="186" t="n">
        <f aca="false">'Use Phase'!AE318</f>
        <v>0.021257278408513</v>
      </c>
      <c r="M143" s="186" t="n">
        <f aca="false">'Use Phase'!AF318</f>
        <v>0.0455863541736939</v>
      </c>
      <c r="N143" s="186" t="n">
        <f aca="false">'Use Phase'!AG318</f>
        <v>0.0141288264305561</v>
      </c>
      <c r="O143" s="186" t="n">
        <f aca="false">'Use Phase'!AH318</f>
        <v>0.0146255577686837</v>
      </c>
      <c r="P143" s="186" t="n">
        <f aca="false">'Use Phase'!AI318</f>
        <v>0.0106587897932917</v>
      </c>
      <c r="Q143" s="186" t="n">
        <f aca="false">'Use Phase'!AJ318</f>
        <v>0.0218289688457777</v>
      </c>
      <c r="R143" s="186" t="n">
        <f aca="false">'Use Phase'!AK318</f>
        <v>0.0147694909374526</v>
      </c>
      <c r="U143" s="185" t="n">
        <f aca="false">C143</f>
        <v>150</v>
      </c>
      <c r="V143" s="186" t="n">
        <f aca="false">D143</f>
        <v>0.182912784448677</v>
      </c>
      <c r="W143" s="186" t="n">
        <f aca="false">E143</f>
        <v>0.187864068094548</v>
      </c>
      <c r="X143" s="186" t="n">
        <f aca="false">F143</f>
        <v>0.134909029628146</v>
      </c>
      <c r="Y143" s="186" t="n">
        <f aca="false">G143</f>
        <v>0.137176690873857</v>
      </c>
      <c r="Z143" s="186" t="n">
        <f aca="false">H143</f>
        <v>0.0966381989550009</v>
      </c>
      <c r="AA143" s="186" t="n">
        <f aca="false">I143</f>
        <v>0.157144164976692</v>
      </c>
      <c r="AB143" s="186" t="n">
        <f aca="false">J143</f>
        <v>0.107155389751962</v>
      </c>
      <c r="AC143" s="196"/>
      <c r="AD143" s="186" t="n">
        <f aca="false">L143</f>
        <v>0.021257278408513</v>
      </c>
      <c r="AE143" s="186" t="n">
        <f aca="false">M143</f>
        <v>0.0455863541736939</v>
      </c>
      <c r="AF143" s="186" t="n">
        <f aca="false">N143</f>
        <v>0.0141288264305561</v>
      </c>
      <c r="AG143" s="186" t="n">
        <f aca="false">O143</f>
        <v>0.0146255577686837</v>
      </c>
      <c r="AH143" s="186" t="n">
        <f aca="false">P143</f>
        <v>0.0106587897932917</v>
      </c>
      <c r="AI143" s="186" t="n">
        <f aca="false">Q143</f>
        <v>0.0218289688457777</v>
      </c>
      <c r="AJ143" s="186" t="n">
        <f aca="false">R143</f>
        <v>0.0147694909374526</v>
      </c>
      <c r="AK143" s="105"/>
    </row>
    <row r="144" customFormat="false" ht="15" hidden="false" customHeight="false" outlineLevel="0" collapsed="false">
      <c r="C144" s="97" t="n">
        <f aca="false">'Use Phase'!J298</f>
        <v>160</v>
      </c>
      <c r="D144" s="186" t="n">
        <f aca="false">'Use Phase'!AE275</f>
        <v>0.174578561507591</v>
      </c>
      <c r="E144" s="198" t="n">
        <f aca="false">'Use Phase'!AF275</f>
        <v>0.178804015451542</v>
      </c>
      <c r="F144" s="198" t="n">
        <f aca="false">'Use Phase'!AG275</f>
        <v>0.129575041363343</v>
      </c>
      <c r="G144" s="186" t="n">
        <f aca="false">'Use Phase'!AH275</f>
        <v>0.131700973781197</v>
      </c>
      <c r="H144" s="186" t="n">
        <f aca="false">'Use Phase'!AI275</f>
        <v>0.0932797631332166</v>
      </c>
      <c r="I144" s="186" t="n">
        <f aca="false">'Use Phase'!AJ275</f>
        <v>0.150420480752605</v>
      </c>
      <c r="J144" s="186" t="n">
        <f aca="false">'Use Phase'!AK275</f>
        <v>0.103139629505367</v>
      </c>
      <c r="K144" s="195"/>
      <c r="L144" s="186" t="n">
        <f aca="false">'Use Phase'!AE319</f>
        <v>0.0204406235079809</v>
      </c>
      <c r="M144" s="198" t="n">
        <f aca="false">'Use Phase'!AF319</f>
        <v>0.0431803249141821</v>
      </c>
      <c r="N144" s="198" t="n">
        <f aca="false">'Use Phase'!AG319</f>
        <v>0.0137576997786463</v>
      </c>
      <c r="O144" s="186" t="n">
        <f aca="false">'Use Phase'!AH319</f>
        <v>0.014223385408141</v>
      </c>
      <c r="P144" s="186" t="n">
        <f aca="false">'Use Phase'!AI319</f>
        <v>0.0104357333075551</v>
      </c>
      <c r="Q144" s="186" t="n">
        <f aca="false">'Use Phase'!AJ319</f>
        <v>0.0209765832929166</v>
      </c>
      <c r="R144" s="186" t="n">
        <f aca="false">'Use Phase'!AK319</f>
        <v>0.0142895156302059</v>
      </c>
      <c r="U144" s="185" t="n">
        <f aca="false">C144</f>
        <v>160</v>
      </c>
      <c r="V144" s="186" t="n">
        <f aca="false">D144</f>
        <v>0.174578561507591</v>
      </c>
      <c r="W144" s="198" t="n">
        <f aca="false">E144</f>
        <v>0.178804015451542</v>
      </c>
      <c r="X144" s="198" t="n">
        <f aca="false">F144</f>
        <v>0.129575041363343</v>
      </c>
      <c r="Y144" s="186" t="n">
        <f aca="false">G144</f>
        <v>0.131700973781197</v>
      </c>
      <c r="Z144" s="186" t="n">
        <f aca="false">H144</f>
        <v>0.0932797631332166</v>
      </c>
      <c r="AA144" s="186" t="n">
        <f aca="false">I144</f>
        <v>0.150420480752605</v>
      </c>
      <c r="AB144" s="186" t="n">
        <f aca="false">J144</f>
        <v>0.103139629505367</v>
      </c>
      <c r="AC144" s="196"/>
      <c r="AD144" s="186" t="n">
        <f aca="false">L144</f>
        <v>0.0204406235079809</v>
      </c>
      <c r="AE144" s="198" t="n">
        <f aca="false">M144</f>
        <v>0.0431803249141821</v>
      </c>
      <c r="AF144" s="198" t="n">
        <f aca="false">N144</f>
        <v>0.0137576997786463</v>
      </c>
      <c r="AG144" s="186" t="n">
        <f aca="false">O144</f>
        <v>0.014223385408141</v>
      </c>
      <c r="AH144" s="186" t="n">
        <f aca="false">P144</f>
        <v>0.0104357333075551</v>
      </c>
      <c r="AI144" s="186" t="n">
        <f aca="false">Q144</f>
        <v>0.0209765832929166</v>
      </c>
      <c r="AJ144" s="186" t="n">
        <f aca="false">R144</f>
        <v>0.0142895156302059</v>
      </c>
      <c r="AK144" s="105"/>
    </row>
    <row r="145" customFormat="false" ht="15" hidden="false" customHeight="false" outlineLevel="0" collapsed="false">
      <c r="C145" s="97" t="n">
        <f aca="false">'Use Phase'!J299</f>
        <v>170</v>
      </c>
      <c r="D145" s="186" t="n">
        <f aca="false">'Use Phase'!AE276</f>
        <v>0.167224835383104</v>
      </c>
      <c r="E145" s="186" t="n">
        <f aca="false">'Use Phase'!AF276</f>
        <v>0.170809851354772</v>
      </c>
      <c r="F145" s="186" t="n">
        <f aca="false">'Use Phase'!AG276</f>
        <v>0.124868581129694</v>
      </c>
      <c r="G145" s="198" t="n">
        <f aca="false">'Use Phase'!AH276</f>
        <v>0.126869458699439</v>
      </c>
      <c r="H145" s="186" t="n">
        <f aca="false">'Use Phase'!AI276</f>
        <v>0.0903164374081128</v>
      </c>
      <c r="I145" s="186" t="n">
        <f aca="false">'Use Phase'!AJ276</f>
        <v>0.14448781820194</v>
      </c>
      <c r="J145" s="186" t="n">
        <f aca="false">'Use Phase'!AK276</f>
        <v>0.0995963116407251</v>
      </c>
      <c r="K145" s="195"/>
      <c r="L145" s="186" t="n">
        <f aca="false">'Use Phase'!AE320</f>
        <v>0.0197200456545703</v>
      </c>
      <c r="M145" s="186" t="n">
        <f aca="false">'Use Phase'!AF320</f>
        <v>0.0410573579204952</v>
      </c>
      <c r="N145" s="186" t="n">
        <f aca="false">'Use Phase'!AG320</f>
        <v>0.0134302350857848</v>
      </c>
      <c r="O145" s="198" t="n">
        <f aca="false">'Use Phase'!AH320</f>
        <v>0.0138685274429562</v>
      </c>
      <c r="P145" s="186" t="n">
        <f aca="false">'Use Phase'!AI320</f>
        <v>0.0102389187613168</v>
      </c>
      <c r="Q145" s="186" t="n">
        <f aca="false">'Use Phase'!AJ320</f>
        <v>0.0202244783933333</v>
      </c>
      <c r="R145" s="186" t="n">
        <f aca="false">'Use Phase'!AK320</f>
        <v>0.0138660080061647</v>
      </c>
      <c r="U145" s="185" t="n">
        <f aca="false">C145</f>
        <v>170</v>
      </c>
      <c r="V145" s="186" t="n">
        <f aca="false">D145</f>
        <v>0.167224835383104</v>
      </c>
      <c r="W145" s="186" t="n">
        <f aca="false">E145</f>
        <v>0.170809851354772</v>
      </c>
      <c r="X145" s="186" t="n">
        <f aca="false">F145</f>
        <v>0.124868581129694</v>
      </c>
      <c r="Y145" s="198" t="n">
        <f aca="false">G145</f>
        <v>0.126869458699439</v>
      </c>
      <c r="Z145" s="186" t="n">
        <f aca="false">H145</f>
        <v>0.0903164374081128</v>
      </c>
      <c r="AA145" s="186" t="n">
        <f aca="false">I145</f>
        <v>0.14448781820194</v>
      </c>
      <c r="AB145" s="186" t="n">
        <f aca="false">J145</f>
        <v>0.0995963116407251</v>
      </c>
      <c r="AC145" s="196"/>
      <c r="AD145" s="186" t="n">
        <f aca="false">L145</f>
        <v>0.0197200456545703</v>
      </c>
      <c r="AE145" s="186" t="n">
        <f aca="false">M145</f>
        <v>0.0410573579204952</v>
      </c>
      <c r="AF145" s="186" t="n">
        <f aca="false">N145</f>
        <v>0.0134302350857848</v>
      </c>
      <c r="AG145" s="198" t="n">
        <f aca="false">O145</f>
        <v>0.0138685274429562</v>
      </c>
      <c r="AH145" s="186" t="n">
        <f aca="false">P145</f>
        <v>0.0102389187613168</v>
      </c>
      <c r="AI145" s="186" t="n">
        <f aca="false">Q145</f>
        <v>0.0202244783933333</v>
      </c>
      <c r="AJ145" s="186" t="n">
        <f aca="false">R145</f>
        <v>0.0138660080061647</v>
      </c>
      <c r="AK145" s="105"/>
    </row>
    <row r="146" customFormat="false" ht="15" hidden="false" customHeight="false" outlineLevel="0" collapsed="false">
      <c r="C146" s="97" t="n">
        <f aca="false">'Use Phase'!J300</f>
        <v>180</v>
      </c>
      <c r="D146" s="186" t="n">
        <f aca="false">'Use Phase'!AE277</f>
        <v>0.160688189939115</v>
      </c>
      <c r="E146" s="186" t="n">
        <f aca="false">'Use Phase'!AF277</f>
        <v>0.163703927713198</v>
      </c>
      <c r="F146" s="186" t="n">
        <f aca="false">'Use Phase'!AG277</f>
        <v>0.120685060922006</v>
      </c>
      <c r="G146" s="186" t="n">
        <f aca="false">'Use Phase'!AH277</f>
        <v>0.122574778626765</v>
      </c>
      <c r="H146" s="186" t="n">
        <f aca="false">'Use Phase'!AI277</f>
        <v>0.0876823700969093</v>
      </c>
      <c r="I146" s="186" t="n">
        <f aca="false">'Use Phase'!AJ277</f>
        <v>0.139214340379127</v>
      </c>
      <c r="J146" s="186" t="n">
        <f aca="false">'Use Phase'!AK277</f>
        <v>0.0964466957610432</v>
      </c>
      <c r="K146" s="195"/>
      <c r="L146" s="186" t="n">
        <f aca="false">'Use Phase'!AE321</f>
        <v>0.0190795320070941</v>
      </c>
      <c r="M146" s="186" t="n">
        <f aca="false">'Use Phase'!AF321</f>
        <v>0.0391702761483291</v>
      </c>
      <c r="N146" s="186" t="n">
        <f aca="false">'Use Phase'!AG321</f>
        <v>0.0131391553587968</v>
      </c>
      <c r="O146" s="186" t="n">
        <f aca="false">'Use Phase'!AH321</f>
        <v>0.0135530981405698</v>
      </c>
      <c r="P146" s="186" t="n">
        <f aca="false">'Use Phase'!AI321</f>
        <v>0.010063972497994</v>
      </c>
      <c r="Q146" s="186" t="n">
        <f aca="false">'Use Phase'!AJ321</f>
        <v>0.0195559407048147</v>
      </c>
      <c r="R146" s="186" t="n">
        <f aca="false">'Use Phase'!AK321</f>
        <v>0.0134895567847948</v>
      </c>
      <c r="U146" s="185" t="n">
        <f aca="false">C146</f>
        <v>180</v>
      </c>
      <c r="V146" s="186" t="n">
        <f aca="false">D146</f>
        <v>0.160688189939115</v>
      </c>
      <c r="W146" s="186" t="n">
        <f aca="false">E146</f>
        <v>0.163703927713198</v>
      </c>
      <c r="X146" s="186" t="n">
        <f aca="false">F146</f>
        <v>0.120685060922006</v>
      </c>
      <c r="Y146" s="186" t="n">
        <f aca="false">G146</f>
        <v>0.122574778626765</v>
      </c>
      <c r="Z146" s="186" t="n">
        <f aca="false">H146</f>
        <v>0.0876823700969093</v>
      </c>
      <c r="AA146" s="186" t="n">
        <f aca="false">I146</f>
        <v>0.139214340379127</v>
      </c>
      <c r="AB146" s="186" t="n">
        <f aca="false">J146</f>
        <v>0.0964466957610432</v>
      </c>
      <c r="AC146" s="196"/>
      <c r="AD146" s="186" t="n">
        <f aca="false">L146</f>
        <v>0.0190795320070941</v>
      </c>
      <c r="AE146" s="186" t="n">
        <f aca="false">M146</f>
        <v>0.0391702761483291</v>
      </c>
      <c r="AF146" s="186" t="n">
        <f aca="false">N146</f>
        <v>0.0131391553587968</v>
      </c>
      <c r="AG146" s="186" t="n">
        <f aca="false">O146</f>
        <v>0.0135530981405698</v>
      </c>
      <c r="AH146" s="186" t="n">
        <f aca="false">P146</f>
        <v>0.010063972497994</v>
      </c>
      <c r="AI146" s="186" t="n">
        <f aca="false">Q146</f>
        <v>0.0195559407048147</v>
      </c>
      <c r="AJ146" s="186" t="n">
        <f aca="false">R146</f>
        <v>0.0134895567847948</v>
      </c>
      <c r="AK146" s="105"/>
    </row>
    <row r="147" customFormat="false" ht="15" hidden="false" customHeight="false" outlineLevel="0" collapsed="false">
      <c r="C147" s="97" t="n">
        <f aca="false">'Use Phase'!J301</f>
        <v>190</v>
      </c>
      <c r="D147" s="186" t="n">
        <f aca="false">'Use Phase'!AE278</f>
        <v>0.154839612436599</v>
      </c>
      <c r="E147" s="186" t="n">
        <f aca="false">'Use Phase'!AF278</f>
        <v>0.157345996033896</v>
      </c>
      <c r="F147" s="186" t="n">
        <f aca="false">'Use Phase'!AG278</f>
        <v>0.116941911262495</v>
      </c>
      <c r="G147" s="186" t="n">
        <f aca="false">'Use Phase'!AH278</f>
        <v>0.118732170140688</v>
      </c>
      <c r="H147" s="186" t="n">
        <f aca="false">'Use Phase'!AI278</f>
        <v>0.0853255730289905</v>
      </c>
      <c r="I147" s="186" t="n">
        <f aca="false">'Use Phase'!AJ278</f>
        <v>0.134495965485031</v>
      </c>
      <c r="J147" s="186" t="n">
        <f aca="false">'Use Phase'!AK278</f>
        <v>0.0936286183950121</v>
      </c>
      <c r="K147" s="195"/>
      <c r="L147" s="186" t="n">
        <f aca="false">'Use Phase'!AE322</f>
        <v>0.018506440848826</v>
      </c>
      <c r="M147" s="186" t="n">
        <f aca="false">'Use Phase'!AF322</f>
        <v>0.0374818345627068</v>
      </c>
      <c r="N147" s="186" t="n">
        <f aca="false">'Use Phase'!AG322</f>
        <v>0.0128787156030706</v>
      </c>
      <c r="O147" s="186" t="n">
        <f aca="false">'Use Phase'!AH322</f>
        <v>0.0132708719226451</v>
      </c>
      <c r="P147" s="186" t="n">
        <f aca="false">'Use Phase'!AI322</f>
        <v>0.00990744163081036</v>
      </c>
      <c r="Q147" s="186" t="n">
        <f aca="false">'Use Phase'!AJ322</f>
        <v>0.0189577754045613</v>
      </c>
      <c r="R147" s="186" t="n">
        <f aca="false">'Use Phase'!AK322</f>
        <v>0.0131527320077795</v>
      </c>
      <c r="U147" s="185" t="n">
        <f aca="false">C147</f>
        <v>190</v>
      </c>
      <c r="V147" s="186" t="n">
        <f aca="false">D147</f>
        <v>0.154839612436599</v>
      </c>
      <c r="W147" s="186" t="n">
        <f aca="false">E147</f>
        <v>0.157345996033896</v>
      </c>
      <c r="X147" s="186" t="n">
        <f aca="false">F147</f>
        <v>0.116941911262495</v>
      </c>
      <c r="Y147" s="186" t="n">
        <f aca="false">G147</f>
        <v>0.118732170140688</v>
      </c>
      <c r="Z147" s="186" t="n">
        <f aca="false">H147</f>
        <v>0.0853255730289905</v>
      </c>
      <c r="AA147" s="186" t="n">
        <f aca="false">I147</f>
        <v>0.134495965485031</v>
      </c>
      <c r="AB147" s="186" t="n">
        <f aca="false">J147</f>
        <v>0.0936286183950121</v>
      </c>
      <c r="AC147" s="196"/>
      <c r="AD147" s="186" t="n">
        <f aca="false">L147</f>
        <v>0.018506440848826</v>
      </c>
      <c r="AE147" s="186" t="n">
        <f aca="false">M147</f>
        <v>0.0374818345627068</v>
      </c>
      <c r="AF147" s="186" t="n">
        <f aca="false">N147</f>
        <v>0.0128787156030706</v>
      </c>
      <c r="AG147" s="186" t="n">
        <f aca="false">O147</f>
        <v>0.0132708719226451</v>
      </c>
      <c r="AH147" s="186" t="n">
        <f aca="false">P147</f>
        <v>0.00990744163081036</v>
      </c>
      <c r="AI147" s="186" t="n">
        <f aca="false">Q147</f>
        <v>0.0189577754045613</v>
      </c>
      <c r="AJ147" s="186" t="n">
        <f aca="false">R147</f>
        <v>0.0131527320077795</v>
      </c>
      <c r="AK147" s="105"/>
    </row>
    <row r="148" customFormat="false" ht="15" hidden="false" customHeight="false" outlineLevel="0" collapsed="false">
      <c r="C148" s="97" t="n">
        <f aca="false">'Use Phase'!J302</f>
        <v>200</v>
      </c>
      <c r="D148" s="186" t="n">
        <f aca="false">'Use Phase'!AE279</f>
        <v>0.149575892684334</v>
      </c>
      <c r="E148" s="186" t="n">
        <f aca="false">'Use Phase'!AF279</f>
        <v>0.151623857522524</v>
      </c>
      <c r="F148" s="186" t="n">
        <f aca="false">'Use Phase'!AG279</f>
        <v>0.113573076568936</v>
      </c>
      <c r="G148" s="186" t="n">
        <f aca="false">'Use Phase'!AH279</f>
        <v>0.115273822503219</v>
      </c>
      <c r="H148" s="186" t="n">
        <f aca="false">'Use Phase'!AI279</f>
        <v>0.0832044556678636</v>
      </c>
      <c r="I148" s="186" t="n">
        <f aca="false">'Use Phase'!AJ279</f>
        <v>0.130249428080345</v>
      </c>
      <c r="J148" s="198" t="n">
        <f aca="false">'Use Phase'!AK279</f>
        <v>0.0910923487655841</v>
      </c>
      <c r="K148" s="195"/>
      <c r="L148" s="186" t="n">
        <f aca="false">'Use Phase'!AE323</f>
        <v>0.0179906588063847</v>
      </c>
      <c r="M148" s="186" t="n">
        <f aca="false">'Use Phase'!AF323</f>
        <v>0.0359622371356467</v>
      </c>
      <c r="N148" s="186" t="n">
        <f aca="false">'Use Phase'!AG323</f>
        <v>0.0126443198229171</v>
      </c>
      <c r="O148" s="186" t="n">
        <f aca="false">'Use Phase'!AH323</f>
        <v>0.0130168683265128</v>
      </c>
      <c r="P148" s="186" t="n">
        <f aca="false">'Use Phase'!AI323</f>
        <v>0.00976656385034511</v>
      </c>
      <c r="Q148" s="186" t="n">
        <f aca="false">'Use Phase'!AJ323</f>
        <v>0.0184194266343333</v>
      </c>
      <c r="R148" s="198" t="n">
        <f aca="false">'Use Phase'!AK323</f>
        <v>0.0128495897084658</v>
      </c>
      <c r="U148" s="185" t="n">
        <f aca="false">C148</f>
        <v>200</v>
      </c>
      <c r="V148" s="186" t="n">
        <f aca="false">D148</f>
        <v>0.149575892684334</v>
      </c>
      <c r="W148" s="186" t="n">
        <f aca="false">E148</f>
        <v>0.151623857522524</v>
      </c>
      <c r="X148" s="186" t="n">
        <f aca="false">F148</f>
        <v>0.113573076568936</v>
      </c>
      <c r="Y148" s="186" t="n">
        <f aca="false">G148</f>
        <v>0.115273822503219</v>
      </c>
      <c r="Z148" s="186" t="n">
        <f aca="false">H148</f>
        <v>0.0832044556678636</v>
      </c>
      <c r="AA148" s="186" t="n">
        <f aca="false">I148</f>
        <v>0.130249428080345</v>
      </c>
      <c r="AB148" s="201" t="n">
        <f aca="false">J148</f>
        <v>0.0910923487655841</v>
      </c>
      <c r="AC148" s="196"/>
      <c r="AD148" s="186" t="n">
        <f aca="false">L148</f>
        <v>0.0179906588063847</v>
      </c>
      <c r="AE148" s="186" t="n">
        <f aca="false">M148</f>
        <v>0.0359622371356467</v>
      </c>
      <c r="AF148" s="186" t="n">
        <f aca="false">N148</f>
        <v>0.0126443198229171</v>
      </c>
      <c r="AG148" s="186" t="n">
        <f aca="false">O148</f>
        <v>0.0130168683265128</v>
      </c>
      <c r="AH148" s="186" t="n">
        <f aca="false">P148</f>
        <v>0.00976656385034511</v>
      </c>
      <c r="AI148" s="186" t="n">
        <f aca="false">Q148</f>
        <v>0.0184194266343333</v>
      </c>
      <c r="AJ148" s="201" t="n">
        <f aca="false">R148</f>
        <v>0.0128495897084658</v>
      </c>
      <c r="AK148" s="105"/>
    </row>
    <row r="149" customFormat="false" ht="15" hidden="false" customHeight="false" outlineLevel="0" collapsed="false">
      <c r="C149" s="97" t="n">
        <f aca="false">'Use Phase'!J303</f>
        <v>210</v>
      </c>
      <c r="D149" s="186" t="n">
        <f aca="false">'Use Phase'!AE280</f>
        <v>0.144813479575142</v>
      </c>
      <c r="E149" s="186" t="n">
        <f aca="false">'Use Phase'!AF280</f>
        <v>0.146446684583663</v>
      </c>
      <c r="F149" s="186" t="n">
        <f aca="false">'Use Phase'!AG280</f>
        <v>0.110525083274763</v>
      </c>
      <c r="G149" s="186" t="n">
        <f aca="false">'Use Phase'!AH280</f>
        <v>0.112144841307413</v>
      </c>
      <c r="H149" s="186" t="n">
        <f aca="false">'Use Phase'!AI280</f>
        <v>0.0812853494839868</v>
      </c>
      <c r="I149" s="186" t="n">
        <f aca="false">'Use Phase'!AJ280</f>
        <v>0.126407322809438</v>
      </c>
      <c r="J149" s="186" t="n">
        <f aca="false">'Use Phase'!AK280</f>
        <v>0.088797628624673</v>
      </c>
      <c r="K149" s="195"/>
      <c r="L149" s="186" t="n">
        <f aca="false">'Use Phase'!AE324</f>
        <v>0.0175239988632235</v>
      </c>
      <c r="M149" s="186" t="n">
        <f aca="false">'Use Phase'!AF324</f>
        <v>0.0345873632730686</v>
      </c>
      <c r="N149" s="186" t="n">
        <f aca="false">'Use Phase'!AG324</f>
        <v>0.0124322474503972</v>
      </c>
      <c r="O149" s="186" t="n">
        <f aca="false">'Use Phase'!AH324</f>
        <v>0.0127870555490598</v>
      </c>
      <c r="P149" s="186" t="n">
        <f aca="false">'Use Phase'!AI324</f>
        <v>0.00963910300135274</v>
      </c>
      <c r="Q149" s="186" t="n">
        <f aca="false">'Use Phase'!AJ324</f>
        <v>0.0179323491755555</v>
      </c>
      <c r="R149" s="186" t="n">
        <f aca="false">'Use Phase'!AK324</f>
        <v>0.0125753181043248</v>
      </c>
      <c r="U149" s="185" t="n">
        <f aca="false">C149</f>
        <v>210</v>
      </c>
      <c r="V149" s="186" t="n">
        <f aca="false">D149</f>
        <v>0.144813479575142</v>
      </c>
      <c r="W149" s="186" t="n">
        <f aca="false">E149</f>
        <v>0.146446684583663</v>
      </c>
      <c r="X149" s="186" t="n">
        <f aca="false">F149</f>
        <v>0.110525083274763</v>
      </c>
      <c r="Y149" s="186" t="n">
        <f aca="false">G149</f>
        <v>0.112144841307413</v>
      </c>
      <c r="Z149" s="186" t="n">
        <f aca="false">H149</f>
        <v>0.0812853494839868</v>
      </c>
      <c r="AA149" s="186" t="n">
        <f aca="false">I149</f>
        <v>0.126407322809438</v>
      </c>
      <c r="AB149" s="186" t="n">
        <f aca="false">J149</f>
        <v>0.088797628624673</v>
      </c>
      <c r="AC149" s="196"/>
      <c r="AD149" s="186" t="n">
        <f aca="false">L149</f>
        <v>0.0175239988632235</v>
      </c>
      <c r="AE149" s="186" t="n">
        <f aca="false">M149</f>
        <v>0.0345873632730686</v>
      </c>
      <c r="AF149" s="186" t="n">
        <f aca="false">N149</f>
        <v>0.0124322474503972</v>
      </c>
      <c r="AG149" s="186" t="n">
        <f aca="false">O149</f>
        <v>0.0127870555490598</v>
      </c>
      <c r="AH149" s="186" t="n">
        <f aca="false">P149</f>
        <v>0.00963910300135274</v>
      </c>
      <c r="AI149" s="186" t="n">
        <f aca="false">Q149</f>
        <v>0.0179323491755555</v>
      </c>
      <c r="AJ149" s="186" t="n">
        <f aca="false">R149</f>
        <v>0.0125753181043248</v>
      </c>
      <c r="AK149" s="105"/>
    </row>
    <row r="150" customFormat="false" ht="15" hidden="false" customHeight="false" outlineLevel="0" collapsed="false">
      <c r="C150" s="97" t="n">
        <f aca="false">'Use Phase'!J304</f>
        <v>220</v>
      </c>
      <c r="D150" s="186" t="n">
        <f aca="false">'Use Phase'!AE281</f>
        <v>0.14048401311224</v>
      </c>
      <c r="E150" s="186" t="n">
        <f aca="false">'Use Phase'!AF281</f>
        <v>0.141740163730154</v>
      </c>
      <c r="F150" s="113" t="n">
        <f aca="false">'Use Phase'!AG281</f>
        <v>0.10775418028006</v>
      </c>
      <c r="G150" s="134" t="n">
        <f aca="false">'Use Phase'!AH281</f>
        <v>0.10930031294759</v>
      </c>
      <c r="H150" s="186" t="n">
        <f aca="false">'Use Phase'!AI281</f>
        <v>0.0795407074986443</v>
      </c>
      <c r="I150" s="186" t="n">
        <f aca="false">'Use Phase'!AJ281</f>
        <v>0.122914499835887</v>
      </c>
      <c r="J150" s="186" t="n">
        <f aca="false">'Use Phase'!AK281</f>
        <v>0.0867115194056629</v>
      </c>
      <c r="K150" s="195"/>
      <c r="L150" s="186" t="n">
        <f aca="false">'Use Phase'!AE325</f>
        <v>0.0170997625512588</v>
      </c>
      <c r="M150" s="186" t="n">
        <f aca="false">'Use Phase'!AF325</f>
        <v>0.0333374779434521</v>
      </c>
      <c r="N150" s="186" t="n">
        <f aca="false">'Use Phase'!AG325</f>
        <v>0.0122394543844701</v>
      </c>
      <c r="O150" s="186" t="n">
        <f aca="false">'Use Phase'!AH325</f>
        <v>0.0125781348422844</v>
      </c>
      <c r="P150" s="186" t="n">
        <f aca="false">'Use Phase'!AI325</f>
        <v>0.00952322950226878</v>
      </c>
      <c r="Q150" s="186" t="n">
        <f aca="false">'Use Phase'!AJ325</f>
        <v>0.0174895514857575</v>
      </c>
      <c r="R150" s="186" t="n">
        <f aca="false">'Use Phase'!AK325</f>
        <v>0.0123259802823785</v>
      </c>
      <c r="U150" s="185" t="n">
        <f aca="false">C150</f>
        <v>220</v>
      </c>
      <c r="V150" s="186" t="n">
        <f aca="false">D150</f>
        <v>0.14048401311224</v>
      </c>
      <c r="W150" s="186" t="n">
        <f aca="false">E150</f>
        <v>0.141740163730154</v>
      </c>
      <c r="X150" s="186" t="n">
        <f aca="false">F150</f>
        <v>0.10775418028006</v>
      </c>
      <c r="Y150" s="186" t="n">
        <f aca="false">G150</f>
        <v>0.10930031294759</v>
      </c>
      <c r="Z150" s="186" t="n">
        <f aca="false">H150</f>
        <v>0.0795407074986443</v>
      </c>
      <c r="AA150" s="186" t="n">
        <f aca="false">I150</f>
        <v>0.122914499835887</v>
      </c>
      <c r="AB150" s="186" t="n">
        <f aca="false">J150</f>
        <v>0.0867115194056629</v>
      </c>
      <c r="AC150" s="196"/>
      <c r="AD150" s="186" t="n">
        <f aca="false">L150</f>
        <v>0.0170997625512588</v>
      </c>
      <c r="AE150" s="186" t="n">
        <f aca="false">M150</f>
        <v>0.0333374779434521</v>
      </c>
      <c r="AF150" s="186" t="n">
        <f aca="false">N150</f>
        <v>0.0122394543844701</v>
      </c>
      <c r="AG150" s="186" t="n">
        <f aca="false">O150</f>
        <v>0.0125781348422844</v>
      </c>
      <c r="AH150" s="186" t="n">
        <f aca="false">P150</f>
        <v>0.00952322950226878</v>
      </c>
      <c r="AI150" s="186" t="n">
        <f aca="false">Q150</f>
        <v>0.0174895514857575</v>
      </c>
      <c r="AJ150" s="186" t="n">
        <f aca="false">R150</f>
        <v>0.0123259802823785</v>
      </c>
      <c r="AK150" s="105"/>
    </row>
    <row r="151" customFormat="false" ht="15" hidden="false" customHeight="false" outlineLevel="0" collapsed="false">
      <c r="C151" s="97" t="n">
        <f aca="false">'Use Phase'!J305</f>
        <v>230</v>
      </c>
      <c r="D151" s="186" t="n">
        <f aca="false">'Use Phase'!AE282</f>
        <v>0.136531021993939</v>
      </c>
      <c r="E151" s="186" t="n">
        <f aca="false">'Use Phase'!AF282</f>
        <v>0.137442905559558</v>
      </c>
      <c r="F151" s="186" t="n">
        <f aca="false">'Use Phase'!AG282</f>
        <v>0.105224225371853</v>
      </c>
      <c r="G151" s="186" t="n">
        <f aca="false">'Use Phase'!AH282</f>
        <v>0.106703134879925</v>
      </c>
      <c r="H151" s="186" t="n">
        <f aca="false">'Use Phase'!AI282</f>
        <v>0.0779477735120272</v>
      </c>
      <c r="I151" s="186" t="n">
        <f aca="false">'Use Phase'!AJ282</f>
        <v>0.119725400599166</v>
      </c>
      <c r="J151" s="186" t="n">
        <f aca="false">'Use Phase'!AK282</f>
        <v>0.0848068109883059</v>
      </c>
      <c r="K151" s="195"/>
      <c r="L151" s="186" t="n">
        <f aca="false">'Use Phase'!AE326</f>
        <v>0.016712416353378</v>
      </c>
      <c r="M151" s="186" t="n">
        <f aca="false">'Use Phase'!AF326</f>
        <v>0.0321962782946718</v>
      </c>
      <c r="N151" s="186" t="n">
        <f aca="false">'Use Phase'!AG326</f>
        <v>0.0120634259329714</v>
      </c>
      <c r="O151" s="186" t="n">
        <f aca="false">'Use Phase'!AH326</f>
        <v>0.0123873811534894</v>
      </c>
      <c r="P151" s="186" t="n">
        <f aca="false">'Use Phase'!AI326</f>
        <v>0.00941743195962689</v>
      </c>
      <c r="Q151" s="186" t="n">
        <f aca="false">'Use Phase'!AJ326</f>
        <v>0.0170852579428985</v>
      </c>
      <c r="R151" s="186" t="n">
        <f aca="false">'Use Phase'!AK326</f>
        <v>0.0120983240101666</v>
      </c>
      <c r="U151" s="185" t="n">
        <f aca="false">C151</f>
        <v>230</v>
      </c>
      <c r="V151" s="186" t="n">
        <f aca="false">D151</f>
        <v>0.136531021993939</v>
      </c>
      <c r="W151" s="186" t="n">
        <f aca="false">E151</f>
        <v>0.137442905559558</v>
      </c>
      <c r="X151" s="186" t="n">
        <f aca="false">F151</f>
        <v>0.105224225371853</v>
      </c>
      <c r="Y151" s="186" t="n">
        <f aca="false">G151</f>
        <v>0.106703134879925</v>
      </c>
      <c r="Z151" s="186" t="n">
        <f aca="false">H151</f>
        <v>0.0779477735120272</v>
      </c>
      <c r="AA151" s="186" t="n">
        <f aca="false">I151</f>
        <v>0.119725400599166</v>
      </c>
      <c r="AB151" s="186" t="n">
        <f aca="false">J151</f>
        <v>0.0848068109883059</v>
      </c>
      <c r="AC151" s="196"/>
      <c r="AD151" s="186" t="n">
        <f aca="false">L151</f>
        <v>0.016712416353378</v>
      </c>
      <c r="AE151" s="186" t="n">
        <f aca="false">M151</f>
        <v>0.0321962782946718</v>
      </c>
      <c r="AF151" s="186" t="n">
        <f aca="false">N151</f>
        <v>0.0120634259329714</v>
      </c>
      <c r="AG151" s="186" t="n">
        <f aca="false">O151</f>
        <v>0.0123873811534894</v>
      </c>
      <c r="AH151" s="186" t="n">
        <f aca="false">P151</f>
        <v>0.00941743195962689</v>
      </c>
      <c r="AI151" s="186" t="n">
        <f aca="false">Q151</f>
        <v>0.0170852579428985</v>
      </c>
      <c r="AJ151" s="186" t="n">
        <f aca="false">R151</f>
        <v>0.0120983240101666</v>
      </c>
      <c r="AK151" s="105"/>
    </row>
    <row r="152" customFormat="false" ht="15" hidden="false" customHeight="false" outlineLevel="0" collapsed="false">
      <c r="C152" s="97" t="n">
        <f aca="false">'Use Phase'!J306</f>
        <v>240</v>
      </c>
      <c r="D152" s="186" t="n">
        <f aca="false">'Use Phase'!AE283</f>
        <v>0.132907446802162</v>
      </c>
      <c r="E152" s="186" t="n">
        <f aca="false">'Use Phase'!AF283</f>
        <v>0.133503752236512</v>
      </c>
      <c r="F152" s="186" t="n">
        <f aca="false">'Use Phase'!AG283</f>
        <v>0.10290510003933</v>
      </c>
      <c r="G152" s="186" t="n">
        <f aca="false">'Use Phase'!AH283</f>
        <v>0.104322388317899</v>
      </c>
      <c r="H152" s="186" t="n">
        <f aca="false">'Use Phase'!AI283</f>
        <v>0.0764875840242949</v>
      </c>
      <c r="I152" s="186" t="n">
        <f aca="false">'Use Phase'!AJ283</f>
        <v>0.116802059632171</v>
      </c>
      <c r="J152" s="186" t="n">
        <f aca="false">'Use Phase'!AK283</f>
        <v>0.0830608282723953</v>
      </c>
      <c r="K152" s="195"/>
      <c r="L152" s="186" t="n">
        <f aca="false">'Use Phase'!AE327</f>
        <v>0.0163573490053206</v>
      </c>
      <c r="M152" s="186" t="n">
        <f aca="false">'Use Phase'!AF327</f>
        <v>0.0311501786166232</v>
      </c>
      <c r="N152" s="186" t="n">
        <f aca="false">'Use Phase'!AG327</f>
        <v>0.0119020665190976</v>
      </c>
      <c r="O152" s="186" t="n">
        <f aca="false">'Use Phase'!AH327</f>
        <v>0.0122125236054273</v>
      </c>
      <c r="P152" s="186" t="n">
        <f aca="false">'Use Phase'!AI327</f>
        <v>0.00932045087887182</v>
      </c>
      <c r="Q152" s="186" t="n">
        <f aca="false">'Use Phase'!AJ327</f>
        <v>0.0167146555286111</v>
      </c>
      <c r="R152" s="186" t="n">
        <f aca="false">'Use Phase'!AK327</f>
        <v>0.0118896390939724</v>
      </c>
      <c r="U152" s="185" t="n">
        <f aca="false">C152</f>
        <v>240</v>
      </c>
      <c r="V152" s="186" t="n">
        <f aca="false">D152</f>
        <v>0.132907446802162</v>
      </c>
      <c r="W152" s="186" t="n">
        <f aca="false">E152</f>
        <v>0.133503752236512</v>
      </c>
      <c r="X152" s="186" t="n">
        <f aca="false">F152</f>
        <v>0.10290510003933</v>
      </c>
      <c r="Y152" s="186" t="n">
        <f aca="false">G152</f>
        <v>0.104322388317899</v>
      </c>
      <c r="Z152" s="186" t="n">
        <f aca="false">H152</f>
        <v>0.0764875840242949</v>
      </c>
      <c r="AA152" s="186" t="n">
        <f aca="false">I152</f>
        <v>0.116802059632171</v>
      </c>
      <c r="AB152" s="186" t="n">
        <f aca="false">J152</f>
        <v>0.0830608282723953</v>
      </c>
      <c r="AC152" s="196"/>
      <c r="AD152" s="186" t="n">
        <f aca="false">L152</f>
        <v>0.0163573490053206</v>
      </c>
      <c r="AE152" s="186" t="n">
        <f aca="false">M152</f>
        <v>0.0311501786166232</v>
      </c>
      <c r="AF152" s="186" t="n">
        <f aca="false">N152</f>
        <v>0.0119020665190976</v>
      </c>
      <c r="AG152" s="186" t="n">
        <f aca="false">O152</f>
        <v>0.0122125236054273</v>
      </c>
      <c r="AH152" s="186" t="n">
        <f aca="false">P152</f>
        <v>0.00932045087887182</v>
      </c>
      <c r="AI152" s="186" t="n">
        <f aca="false">Q152</f>
        <v>0.0167146555286111</v>
      </c>
      <c r="AJ152" s="186" t="n">
        <f aca="false">R152</f>
        <v>0.0118896390939724</v>
      </c>
      <c r="AK152" s="105"/>
    </row>
    <row r="153" customFormat="false" ht="15" hidden="false" customHeight="false" outlineLevel="0" collapsed="false">
      <c r="C153" s="97" t="n">
        <f aca="false">'Use Phase'!J307</f>
        <v>250</v>
      </c>
      <c r="D153" s="186" t="n">
        <f aca="false">'Use Phase'!AE284</f>
        <v>0.129573757625728</v>
      </c>
      <c r="E153" s="186" t="n">
        <f aca="false">'Use Phase'!AF284</f>
        <v>0.129879731179309</v>
      </c>
      <c r="F153" s="186" t="n">
        <f aca="false">'Use Phase'!AG284</f>
        <v>0.100771504733409</v>
      </c>
      <c r="G153" s="186" t="n">
        <f aca="false">'Use Phase'!AH284</f>
        <v>0.102132101480836</v>
      </c>
      <c r="H153" s="186" t="n">
        <f aca="false">'Use Phase'!AI284</f>
        <v>0.0751442096955812</v>
      </c>
      <c r="I153" s="186" t="n">
        <f aca="false">'Use Phase'!AJ284</f>
        <v>0.114112585942537</v>
      </c>
      <c r="J153" s="186" t="n">
        <f aca="false">'Use Phase'!AK284</f>
        <v>0.0814545241737576</v>
      </c>
      <c r="K153" s="195"/>
      <c r="L153" s="186" t="n">
        <f aca="false">'Use Phase'!AE328</f>
        <v>0.0160306870451078</v>
      </c>
      <c r="M153" s="186" t="n">
        <f aca="false">'Use Phase'!AF328</f>
        <v>0.0301877669128185</v>
      </c>
      <c r="N153" s="186" t="n">
        <f aca="false">'Use Phase'!AG328</f>
        <v>0.0117536158583337</v>
      </c>
      <c r="O153" s="186" t="n">
        <f aca="false">'Use Phase'!AH328</f>
        <v>0.0120516546612102</v>
      </c>
      <c r="P153" s="186" t="n">
        <f aca="false">'Use Phase'!AI328</f>
        <v>0.00923122828457717</v>
      </c>
      <c r="Q153" s="186" t="n">
        <f aca="false">'Use Phase'!AJ328</f>
        <v>0.0163737013074666</v>
      </c>
      <c r="R153" s="186" t="n">
        <f aca="false">'Use Phase'!AK328</f>
        <v>0.0116976489710737</v>
      </c>
      <c r="U153" s="185" t="n">
        <f aca="false">C153</f>
        <v>250</v>
      </c>
      <c r="V153" s="186" t="n">
        <f aca="false">D153</f>
        <v>0.129573757625728</v>
      </c>
      <c r="W153" s="186" t="n">
        <f aca="false">E153</f>
        <v>0.129879731179309</v>
      </c>
      <c r="X153" s="186" t="n">
        <f aca="false">F153</f>
        <v>0.100771504733409</v>
      </c>
      <c r="Y153" s="186" t="n">
        <f aca="false">G153</f>
        <v>0.102132101480836</v>
      </c>
      <c r="Z153" s="186" t="n">
        <f aca="false">H153</f>
        <v>0.0751442096955812</v>
      </c>
      <c r="AA153" s="186" t="n">
        <f aca="false">I153</f>
        <v>0.114112585942537</v>
      </c>
      <c r="AB153" s="186" t="n">
        <f aca="false">J153</f>
        <v>0.0814545241737576</v>
      </c>
      <c r="AC153" s="196"/>
      <c r="AD153" s="186" t="n">
        <f aca="false">L153</f>
        <v>0.0160306870451078</v>
      </c>
      <c r="AE153" s="186" t="n">
        <f aca="false">M153</f>
        <v>0.0301877669128185</v>
      </c>
      <c r="AF153" s="186" t="n">
        <f aca="false">N153</f>
        <v>0.0117536158583337</v>
      </c>
      <c r="AG153" s="186" t="n">
        <f aca="false">O153</f>
        <v>0.0120516546612102</v>
      </c>
      <c r="AH153" s="186" t="n">
        <f aca="false">P153</f>
        <v>0.00923122828457717</v>
      </c>
      <c r="AI153" s="186" t="n">
        <f aca="false">Q153</f>
        <v>0.0163737013074666</v>
      </c>
      <c r="AJ153" s="186" t="n">
        <f aca="false">R153</f>
        <v>0.0116976489710737</v>
      </c>
      <c r="AK153" s="105"/>
    </row>
    <row r="154" customFormat="false" ht="15" hidden="false" customHeight="false" outlineLevel="0" collapsed="false">
      <c r="C154" s="97" t="n">
        <f aca="false">'Use Phase'!J308</f>
        <v>260</v>
      </c>
      <c r="D154" s="186" t="n">
        <f aca="false">'Use Phase'!AE285</f>
        <v>0.12649650607825</v>
      </c>
      <c r="E154" s="186" t="n">
        <f aca="false">'Use Phase'!AF285</f>
        <v>0.126534480972661</v>
      </c>
      <c r="F154" s="186" t="n">
        <f aca="false">'Use Phase'!AG285</f>
        <v>0.0988020321433284</v>
      </c>
      <c r="G154" s="186" t="n">
        <f aca="false">'Use Phase'!AH285</f>
        <v>0.100110298246623</v>
      </c>
      <c r="H154" s="186" t="n">
        <f aca="false">'Use Phase'!AI285</f>
        <v>0.0739041718536916</v>
      </c>
      <c r="I154" s="186" t="n">
        <f aca="false">'Use Phase'!AJ285</f>
        <v>0.111629994844412</v>
      </c>
      <c r="J154" s="186" t="n">
        <f aca="false">'Use Phase'!AK285</f>
        <v>0.0799717819288612</v>
      </c>
      <c r="K154" s="195"/>
      <c r="L154" s="113" t="n">
        <f aca="false">'Use Phase'!AE329</f>
        <v>0.0157291529279883</v>
      </c>
      <c r="M154" s="186" t="n">
        <f aca="false">'Use Phase'!AF329</f>
        <v>0.0292993868785372</v>
      </c>
      <c r="N154" s="186" t="n">
        <f aca="false">'Use Phase'!AG329</f>
        <v>0.011616584479167</v>
      </c>
      <c r="O154" s="186" t="n">
        <f aca="false">'Use Phase'!AH329</f>
        <v>0.0119031602511637</v>
      </c>
      <c r="P154" s="186" t="n">
        <f aca="false">'Use Phase'!AI329</f>
        <v>0.00914886896676671</v>
      </c>
      <c r="Q154" s="186" t="n">
        <f aca="false">'Use Phase'!AJ329</f>
        <v>0.0160589743341025</v>
      </c>
      <c r="R154" s="186" t="n">
        <f aca="false">'Use Phase'!AK329</f>
        <v>0.0115204273191673</v>
      </c>
      <c r="U154" s="185" t="n">
        <f aca="false">C154</f>
        <v>260</v>
      </c>
      <c r="V154" s="186" t="n">
        <f aca="false">D154</f>
        <v>0.12649650607825</v>
      </c>
      <c r="W154" s="186" t="n">
        <f aca="false">E154</f>
        <v>0.126534480972661</v>
      </c>
      <c r="X154" s="186" t="n">
        <f aca="false">F154</f>
        <v>0.0988020321433284</v>
      </c>
      <c r="Y154" s="186" t="n">
        <f aca="false">G154</f>
        <v>0.100110298246623</v>
      </c>
      <c r="Z154" s="186" t="n">
        <f aca="false">H154</f>
        <v>0.0739041718536916</v>
      </c>
      <c r="AA154" s="186" t="n">
        <f aca="false">I154</f>
        <v>0.111629994844412</v>
      </c>
      <c r="AB154" s="186" t="n">
        <f aca="false">J154</f>
        <v>0.0799717819288612</v>
      </c>
      <c r="AC154" s="196"/>
      <c r="AD154" s="186" t="n">
        <f aca="false">L154</f>
        <v>0.0157291529279883</v>
      </c>
      <c r="AE154" s="186" t="n">
        <f aca="false">M154</f>
        <v>0.0292993868785372</v>
      </c>
      <c r="AF154" s="186" t="n">
        <f aca="false">N154</f>
        <v>0.011616584479167</v>
      </c>
      <c r="AG154" s="186" t="n">
        <f aca="false">O154</f>
        <v>0.0119031602511637</v>
      </c>
      <c r="AH154" s="186" t="n">
        <f aca="false">P154</f>
        <v>0.00914886896676671</v>
      </c>
      <c r="AI154" s="186" t="n">
        <f aca="false">Q154</f>
        <v>0.0160589743341025</v>
      </c>
      <c r="AJ154" s="186" t="n">
        <f aca="false">R154</f>
        <v>0.0115204273191673</v>
      </c>
      <c r="AK154" s="105"/>
    </row>
    <row r="155" customFormat="false" ht="15" hidden="false" customHeight="false" outlineLevel="0" collapsed="false">
      <c r="C155" s="97" t="n">
        <f aca="false">'Use Phase'!J309</f>
        <v>270</v>
      </c>
      <c r="D155" s="186" t="n">
        <f aca="false">'Use Phase'!AE286</f>
        <v>0.123647199089845</v>
      </c>
      <c r="E155" s="186" t="n">
        <f aca="false">'Use Phase'!AF286</f>
        <v>0.123437027077616</v>
      </c>
      <c r="F155" s="186" t="n">
        <f aca="false">'Use Phase'!AG286</f>
        <v>0.0969784464117719</v>
      </c>
      <c r="G155" s="186" t="n">
        <f aca="false">'Use Phase'!AH286</f>
        <v>0.0982382582149445</v>
      </c>
      <c r="H155" s="186" t="n">
        <f aca="false">'Use Phase'!AI286</f>
        <v>0.0727559886667568</v>
      </c>
      <c r="I155" s="116" t="n">
        <f aca="false">'Use Phase'!AJ286</f>
        <v>0.109331299383186</v>
      </c>
      <c r="J155" s="186" t="n">
        <f aca="false">'Use Phase'!AK286</f>
        <v>0.078598872442846</v>
      </c>
      <c r="K155" s="195"/>
      <c r="L155" s="186" t="n">
        <f aca="false">'Use Phase'!AE330</f>
        <v>0.0154499546713961</v>
      </c>
      <c r="M155" s="186" t="n">
        <f aca="false">'Use Phase'!AF330</f>
        <v>0.0284768127727212</v>
      </c>
      <c r="N155" s="186" t="n">
        <f aca="false">'Use Phase'!AG330</f>
        <v>0.0114897035725312</v>
      </c>
      <c r="O155" s="186" t="n">
        <f aca="false">'Use Phase'!AH330</f>
        <v>0.0117656654270465</v>
      </c>
      <c r="P155" s="186" t="n">
        <f aca="false">'Use Phase'!AI330</f>
        <v>0.00907261033916444</v>
      </c>
      <c r="Q155" s="202" t="n">
        <f aca="false">'Use Phase'!AJ330</f>
        <v>0.0157675604698765</v>
      </c>
      <c r="R155" s="186" t="n">
        <f aca="false">'Use Phase'!AK330</f>
        <v>0.0113563331970316</v>
      </c>
      <c r="U155" s="185" t="n">
        <f aca="false">C155</f>
        <v>270</v>
      </c>
      <c r="V155" s="186" t="n">
        <f aca="false">D155</f>
        <v>0.123647199089845</v>
      </c>
      <c r="W155" s="186" t="n">
        <f aca="false">E155</f>
        <v>0.123437027077616</v>
      </c>
      <c r="X155" s="186" t="n">
        <f aca="false">F155</f>
        <v>0.0969784464117719</v>
      </c>
      <c r="Y155" s="186" t="n">
        <f aca="false">G155</f>
        <v>0.0982382582149445</v>
      </c>
      <c r="Z155" s="186" t="n">
        <f aca="false">H155</f>
        <v>0.0727559886667568</v>
      </c>
      <c r="AA155" s="116" t="n">
        <f aca="false">I155</f>
        <v>0.109331299383186</v>
      </c>
      <c r="AB155" s="186" t="n">
        <f aca="false">J155</f>
        <v>0.078598872442846</v>
      </c>
      <c r="AC155" s="196"/>
      <c r="AD155" s="186" t="n">
        <f aca="false">L155</f>
        <v>0.0154499546713961</v>
      </c>
      <c r="AE155" s="186" t="n">
        <f aca="false">M155</f>
        <v>0.0284768127727212</v>
      </c>
      <c r="AF155" s="186" t="n">
        <f aca="false">N155</f>
        <v>0.0114897035725312</v>
      </c>
      <c r="AG155" s="186" t="n">
        <f aca="false">O155</f>
        <v>0.0117656654270465</v>
      </c>
      <c r="AH155" s="186" t="n">
        <f aca="false">P155</f>
        <v>0.00907261033916444</v>
      </c>
      <c r="AI155" s="116" t="n">
        <f aca="false">Q155</f>
        <v>0.0157675604698765</v>
      </c>
      <c r="AJ155" s="186" t="n">
        <f aca="false">R155</f>
        <v>0.0113563331970316</v>
      </c>
      <c r="AK155" s="105"/>
    </row>
    <row r="156" customFormat="false" ht="15" hidden="false" customHeight="false" outlineLevel="0" collapsed="false">
      <c r="C156" s="97" t="n">
        <f aca="false">'Use Phase'!J310</f>
        <v>280</v>
      </c>
      <c r="D156" s="186" t="n">
        <f aca="false">'Use Phase'!AE287</f>
        <v>0.121001414029183</v>
      </c>
      <c r="E156" s="186" t="n">
        <f aca="false">'Use Phase'!AF287</f>
        <v>0.12056081988936</v>
      </c>
      <c r="F156" s="186" t="n">
        <f aca="false">'Use Phase'!AG287</f>
        <v>0.0952851168038981</v>
      </c>
      <c r="G156" s="186" t="n">
        <f aca="false">'Use Phase'!AH287</f>
        <v>0.0964999353283859</v>
      </c>
      <c r="H156" s="186" t="n">
        <f aca="false">'Use Phase'!AI287</f>
        <v>0.071689818564603</v>
      </c>
      <c r="I156" s="186" t="n">
        <f aca="false">'Use Phase'!AJ287</f>
        <v>0.107196796454905</v>
      </c>
      <c r="J156" s="186" t="n">
        <f aca="false">'Use Phase'!AK287</f>
        <v>0.0773240279201176</v>
      </c>
      <c r="K156" s="195"/>
      <c r="L156" s="186" t="n">
        <f aca="false">'Use Phase'!AE331</f>
        <v>0.0151906991474177</v>
      </c>
      <c r="M156" s="186" t="n">
        <f aca="false">'Use Phase'!AF331</f>
        <v>0.0277129939601778</v>
      </c>
      <c r="N156" s="186" t="n">
        <f aca="false">'Use Phase'!AG331</f>
        <v>0.0113718855877979</v>
      </c>
      <c r="O156" s="186" t="n">
        <f aca="false">'Use Phase'!AH331</f>
        <v>0.0116379916617949</v>
      </c>
      <c r="P156" s="186" t="n">
        <f aca="false">'Use Phase'!AI331</f>
        <v>0.0090017987563909</v>
      </c>
      <c r="Q156" s="186" t="n">
        <f aca="false">'Use Phase'!AJ331</f>
        <v>0.0154969618816666</v>
      </c>
      <c r="R156" s="186" t="n">
        <f aca="false">'Use Phase'!AK331</f>
        <v>0.01120396008362</v>
      </c>
      <c r="U156" s="203" t="n">
        <f aca="false">C156</f>
        <v>280</v>
      </c>
      <c r="V156" s="186" t="n">
        <f aca="false">D156</f>
        <v>0.121001414029183</v>
      </c>
      <c r="W156" s="186" t="n">
        <f aca="false">E156</f>
        <v>0.12056081988936</v>
      </c>
      <c r="X156" s="186" t="n">
        <f aca="false">F156</f>
        <v>0.0952851168038981</v>
      </c>
      <c r="Y156" s="186" t="n">
        <f aca="false">G156</f>
        <v>0.0964999353283859</v>
      </c>
      <c r="Z156" s="186" t="n">
        <f aca="false">H156</f>
        <v>0.071689818564603</v>
      </c>
      <c r="AA156" s="186" t="n">
        <f aca="false">I156</f>
        <v>0.107196796454905</v>
      </c>
      <c r="AB156" s="186" t="n">
        <f aca="false">J156</f>
        <v>0.0773240279201176</v>
      </c>
      <c r="AC156" s="196"/>
      <c r="AD156" s="186" t="n">
        <f aca="false">L156</f>
        <v>0.0151906991474177</v>
      </c>
      <c r="AE156" s="186" t="n">
        <f aca="false">M156</f>
        <v>0.0277129939601778</v>
      </c>
      <c r="AF156" s="186" t="n">
        <f aca="false">N156</f>
        <v>0.0113718855877979</v>
      </c>
      <c r="AG156" s="186" t="n">
        <f aca="false">O156</f>
        <v>0.0116379916617949</v>
      </c>
      <c r="AH156" s="186" t="n">
        <f aca="false">P156</f>
        <v>0.0090017987563909</v>
      </c>
      <c r="AI156" s="186" t="n">
        <f aca="false">Q156</f>
        <v>0.0154969618816666</v>
      </c>
      <c r="AJ156" s="186" t="n">
        <f aca="false">R156</f>
        <v>0.01120396008362</v>
      </c>
      <c r="AK156" s="105"/>
    </row>
    <row r="157" customFormat="false" ht="15" hidden="false" customHeight="false" outlineLevel="0" collapsed="false">
      <c r="U157" s="105"/>
      <c r="V157" s="105"/>
      <c r="W157" s="105"/>
      <c r="X157" s="105"/>
      <c r="Y157" s="105"/>
      <c r="Z157" s="105"/>
      <c r="AA157" s="105"/>
      <c r="AB157" s="204"/>
      <c r="AC157" s="105"/>
      <c r="AD157" s="205"/>
      <c r="AE157" s="105"/>
      <c r="AF157" s="105"/>
      <c r="AG157" s="105"/>
      <c r="AH157" s="105"/>
      <c r="AI157" s="105"/>
      <c r="AJ157" s="204"/>
      <c r="AK157" s="105"/>
    </row>
  </sheetData>
  <mergeCells count="32">
    <mergeCell ref="D7:J7"/>
    <mergeCell ref="L7:R7"/>
    <mergeCell ref="V7:AB7"/>
    <mergeCell ref="AD7:AJ7"/>
    <mergeCell ref="D27:J27"/>
    <mergeCell ref="L27:R27"/>
    <mergeCell ref="V27:AB27"/>
    <mergeCell ref="AD27:AJ27"/>
    <mergeCell ref="D50:J50"/>
    <mergeCell ref="L50:R50"/>
    <mergeCell ref="V50:AB50"/>
    <mergeCell ref="AD50:AJ50"/>
    <mergeCell ref="D59:J59"/>
    <mergeCell ref="L59:R59"/>
    <mergeCell ref="V59:AB59"/>
    <mergeCell ref="AD59:AJ59"/>
    <mergeCell ref="D74:J74"/>
    <mergeCell ref="L74:R74"/>
    <mergeCell ref="V74:AB74"/>
    <mergeCell ref="AD74:AJ74"/>
    <mergeCell ref="D94:J94"/>
    <mergeCell ref="L94:R94"/>
    <mergeCell ref="V94:AB94"/>
    <mergeCell ref="AD94:AJ94"/>
    <mergeCell ref="D117:J117"/>
    <mergeCell ref="L117:R117"/>
    <mergeCell ref="V117:AB117"/>
    <mergeCell ref="AD117:AJ117"/>
    <mergeCell ref="D137:J137"/>
    <mergeCell ref="L137:R137"/>
    <mergeCell ref="V137:AB137"/>
    <mergeCell ref="AD137:AJ137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R118"/>
  <sheetViews>
    <sheetView showFormulas="false" showGridLines="fals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1" activeCellId="0" sqref="A1"/>
    </sheetView>
  </sheetViews>
  <sheetFormatPr defaultColWidth="11.42578125" defaultRowHeight="15" zeroHeight="false" outlineLevelRow="0" outlineLevelCol="0"/>
  <cols>
    <col collapsed="false" customWidth="true" hidden="false" outlineLevel="0" max="17" min="2" style="0" width="9.71"/>
  </cols>
  <sheetData>
    <row r="2" customFormat="false" ht="15" hidden="false" customHeight="false" outlineLevel="0" collapsed="false">
      <c r="R2" s="206"/>
    </row>
    <row r="3" customFormat="false" ht="15" hidden="false" customHeight="false" outlineLevel="0" collapsed="false">
      <c r="B3" s="6"/>
      <c r="C3" s="207" t="s">
        <v>382</v>
      </c>
      <c r="D3" s="207"/>
      <c r="E3" s="207"/>
      <c r="F3" s="207"/>
      <c r="G3" s="207"/>
      <c r="H3" s="207"/>
      <c r="I3" s="207"/>
      <c r="J3" s="207"/>
      <c r="K3" s="207" t="s">
        <v>383</v>
      </c>
      <c r="L3" s="207"/>
      <c r="M3" s="207"/>
      <c r="N3" s="207"/>
      <c r="O3" s="207"/>
      <c r="P3" s="207"/>
      <c r="Q3" s="207"/>
      <c r="R3" s="206"/>
    </row>
    <row r="4" customFormat="false" ht="15" hidden="false" customHeight="false" outlineLevel="0" collapsed="false">
      <c r="B4" s="0" t="s">
        <v>74</v>
      </c>
      <c r="C4" s="0" t="str">
        <f aca="false">C20</f>
        <v>NaNMC</v>
      </c>
      <c r="D4" s="0" t="str">
        <f aca="false">D20</f>
        <v>NaMVP</v>
      </c>
      <c r="E4" s="0" t="str">
        <f aca="false">E20</f>
        <v>NaMMO</v>
      </c>
      <c r="F4" s="0" t="str">
        <f aca="false">F20</f>
        <v>NaNMMT</v>
      </c>
      <c r="G4" s="0" t="str">
        <f aca="false">G20</f>
        <v>NaPBA</v>
      </c>
      <c r="H4" s="0" t="str">
        <f aca="false">H20</f>
        <v>LiNMC</v>
      </c>
      <c r="I4" s="0" t="str">
        <f aca="false">I20</f>
        <v>LiFP</v>
      </c>
      <c r="K4" s="0" t="str">
        <f aca="false">'Use Phase_Grid'!L44</f>
        <v>NaNMC</v>
      </c>
      <c r="L4" s="0" t="str">
        <f aca="false">'Use Phase_Grid'!M44</f>
        <v>NaMVP</v>
      </c>
      <c r="M4" s="0" t="str">
        <f aca="false">'Use Phase_Grid'!N44</f>
        <v>NaMMO</v>
      </c>
      <c r="N4" s="0" t="str">
        <f aca="false">'Use Phase_Grid'!O44</f>
        <v>NaNMMT</v>
      </c>
      <c r="O4" s="0" t="str">
        <f aca="false">'Use Phase_Grid'!P44</f>
        <v>NaPBA</v>
      </c>
      <c r="P4" s="0" t="str">
        <f aca="false">'Use Phase_Grid'!Q44</f>
        <v>LiNMC</v>
      </c>
      <c r="Q4" s="0" t="str">
        <f aca="false">'Use Phase_Grid'!R44</f>
        <v>LiFP</v>
      </c>
      <c r="R4" s="206"/>
    </row>
    <row r="5" customFormat="false" ht="15" hidden="false" customHeight="false" outlineLevel="0" collapsed="false">
      <c r="B5" s="0" t="str">
        <f aca="false">'Use Phase'!K48</f>
        <v>Production</v>
      </c>
      <c r="C5" s="87" t="n">
        <f aca="false">'Use Phase'!L48</f>
        <v>0.0402027510993896</v>
      </c>
      <c r="D5" s="87" t="n">
        <f aca="false">'Use Phase'!M48</f>
        <v>0.0683771194536704</v>
      </c>
      <c r="E5" s="87" t="n">
        <f aca="false">'Use Phase'!N48</f>
        <v>0.022327985452882</v>
      </c>
      <c r="F5" s="87" t="n">
        <f aca="false">'Use Phase'!O48</f>
        <v>0.0209439175772888</v>
      </c>
      <c r="G5" s="87" t="n">
        <f aca="false">'Use Phase'!P48</f>
        <v>0.0311402215435943</v>
      </c>
      <c r="H5" s="87" t="n">
        <f aca="false">'Use Phase'!Q48</f>
        <v>0.0162470138394599</v>
      </c>
      <c r="I5" s="87" t="n">
        <f aca="false">'Use Phase'!R48</f>
        <v>0.0234064667732962</v>
      </c>
      <c r="J5" s="87"/>
      <c r="K5" s="87" t="n">
        <f aca="false">'Use Phase_Grid'!L45</f>
        <v>0.0402027510993896</v>
      </c>
      <c r="L5" s="87" t="n">
        <f aca="false">'Use Phase_Grid'!M45</f>
        <v>0.0683771194536704</v>
      </c>
      <c r="M5" s="87" t="n">
        <f aca="false">'Use Phase_Grid'!N45</f>
        <v>0.022327985452882</v>
      </c>
      <c r="N5" s="87" t="n">
        <f aca="false">'Use Phase_Grid'!O45</f>
        <v>0.0209439175772888</v>
      </c>
      <c r="O5" s="87" t="n">
        <f aca="false">'Use Phase_Grid'!P45</f>
        <v>0.0311402215435943</v>
      </c>
      <c r="P5" s="87" t="n">
        <f aca="false">'Use Phase_Grid'!Q45</f>
        <v>0.0162470138394599</v>
      </c>
      <c r="Q5" s="87" t="n">
        <f aca="false">'Use Phase_Grid'!R45</f>
        <v>0.0234064667732962</v>
      </c>
      <c r="R5" s="206"/>
    </row>
    <row r="6" customFormat="false" ht="15" hidden="false" customHeight="false" outlineLevel="0" collapsed="false">
      <c r="B6" s="0" t="str">
        <f aca="false">'Use Phase'!K49</f>
        <v>Use</v>
      </c>
      <c r="C6" s="87" t="n">
        <f aca="false">'Use Phase'!L49</f>
        <v>0.0495652173913043</v>
      </c>
      <c r="D6" s="87" t="n">
        <f aca="false">'Use Phase'!M49</f>
        <v>0.0429032258064516</v>
      </c>
      <c r="E6" s="87" t="n">
        <f aca="false">'Use Phase'!N49</f>
        <v>0.0495652173913043</v>
      </c>
      <c r="F6" s="87" t="n">
        <f aca="false">'Use Phase'!O49</f>
        <v>0.0495652173913043</v>
      </c>
      <c r="G6" s="87" t="n">
        <f aca="false">'Use Phase'!P49</f>
        <v>0.0429032258064516</v>
      </c>
      <c r="H6" s="87" t="n">
        <f aca="false">'Use Phase'!Q49</f>
        <v>0.0495652173913043</v>
      </c>
      <c r="I6" s="87" t="n">
        <f aca="false">'Use Phase'!R49</f>
        <v>0.0429032258064516</v>
      </c>
      <c r="J6" s="87"/>
      <c r="K6" s="87" t="n">
        <f aca="false">'Use Phase_Grid'!L46</f>
        <v>0.193043478260869</v>
      </c>
      <c r="L6" s="87" t="n">
        <f aca="false">'Use Phase_Grid'!M46</f>
        <v>0.167096774193548</v>
      </c>
      <c r="M6" s="87" t="n">
        <f aca="false">'Use Phase_Grid'!N46</f>
        <v>0.193043478260869</v>
      </c>
      <c r="N6" s="87" t="n">
        <f aca="false">'Use Phase_Grid'!O46</f>
        <v>0.193043478260869</v>
      </c>
      <c r="O6" s="87" t="n">
        <f aca="false">'Use Phase_Grid'!P46</f>
        <v>0.167096774193548</v>
      </c>
      <c r="P6" s="87" t="n">
        <f aca="false">'Use Phase_Grid'!Q46</f>
        <v>0.193043478260869</v>
      </c>
      <c r="Q6" s="87" t="n">
        <f aca="false">'Use Phase_Grid'!R46</f>
        <v>0.167096774193548</v>
      </c>
      <c r="R6" s="206"/>
    </row>
    <row r="7" customFormat="false" ht="15" hidden="false" customHeight="false" outlineLevel="0" collapsed="false">
      <c r="B7" s="0" t="str">
        <f aca="false">'Use Phase'!K50</f>
        <v>Replacement</v>
      </c>
      <c r="C7" s="87" t="n">
        <f aca="false">'Use Phase'!L50</f>
        <v>0.106537290413382</v>
      </c>
      <c r="D7" s="87" t="n">
        <f aca="false">'Use Phase'!M50</f>
        <v>0.0742380154068421</v>
      </c>
      <c r="E7" s="87" t="n">
        <f aca="false">'Use Phase'!N50</f>
        <v>0.0591691614501372</v>
      </c>
      <c r="F7" s="87" t="n">
        <f aca="false">'Use Phase'!O50</f>
        <v>0.0555013815798153</v>
      </c>
      <c r="G7" s="87" t="n">
        <f aca="false">'Use Phase'!P50</f>
        <v>0.0338093833901881</v>
      </c>
      <c r="H7" s="87" t="n">
        <f aca="false">'Use Phase'!Q50</f>
        <v>0.0430545866745686</v>
      </c>
      <c r="I7" s="87" t="n">
        <f aca="false">'Use Phase'!R50</f>
        <v>0.0254127353538645</v>
      </c>
      <c r="J7" s="87"/>
      <c r="K7" s="87" t="n">
        <f aca="false">'Use Phase_Grid'!L47</f>
        <v>0.106537290413382</v>
      </c>
      <c r="L7" s="87" t="n">
        <f aca="false">'Use Phase_Grid'!M47</f>
        <v>0.0742380154068421</v>
      </c>
      <c r="M7" s="87" t="n">
        <f aca="false">'Use Phase_Grid'!N47</f>
        <v>0.0591691614501372</v>
      </c>
      <c r="N7" s="87" t="n">
        <f aca="false">'Use Phase_Grid'!O47</f>
        <v>0.0555013815798153</v>
      </c>
      <c r="O7" s="87" t="n">
        <f aca="false">'Use Phase_Grid'!P47</f>
        <v>0.0338093833901881</v>
      </c>
      <c r="P7" s="87" t="n">
        <f aca="false">'Use Phase_Grid'!Q47</f>
        <v>0.0430545866745686</v>
      </c>
      <c r="Q7" s="87" t="n">
        <f aca="false">'Use Phase_Grid'!R47</f>
        <v>0.0254127353538645</v>
      </c>
      <c r="R7" s="206"/>
    </row>
    <row r="8" customFormat="false" ht="15" hidden="false" customHeight="false" outlineLevel="0" collapsed="false">
      <c r="B8" s="0" t="str">
        <f aca="false">'Use Phase'!K51</f>
        <v>Total</v>
      </c>
      <c r="C8" s="87" t="n">
        <f aca="false">'Use Phase'!L51</f>
        <v>0.196305258904076</v>
      </c>
      <c r="D8" s="87" t="n">
        <f aca="false">'Use Phase'!M51</f>
        <v>0.185518360666964</v>
      </c>
      <c r="E8" s="87" t="n">
        <f aca="false">'Use Phase'!N51</f>
        <v>0.131062364294324</v>
      </c>
      <c r="F8" s="87" t="n">
        <f aca="false">'Use Phase'!O51</f>
        <v>0.126010516548408</v>
      </c>
      <c r="G8" s="87" t="n">
        <f aca="false">'Use Phase'!P51</f>
        <v>0.107852830740234</v>
      </c>
      <c r="H8" s="87" t="n">
        <f aca="false">'Use Phase'!Q51</f>
        <v>0.108866817905333</v>
      </c>
      <c r="I8" s="87" t="n">
        <f aca="false">'Use Phase'!R51</f>
        <v>0.0917224279336123</v>
      </c>
      <c r="J8" s="87"/>
      <c r="K8" s="87" t="n">
        <f aca="false">'Use Phase_Grid'!L48</f>
        <v>0.339783519773641</v>
      </c>
      <c r="L8" s="87" t="n">
        <f aca="false">'Use Phase_Grid'!M48</f>
        <v>0.309711909054061</v>
      </c>
      <c r="M8" s="87" t="n">
        <f aca="false">'Use Phase_Grid'!N48</f>
        <v>0.274540625163889</v>
      </c>
      <c r="N8" s="87" t="n">
        <f aca="false">'Use Phase_Grid'!O48</f>
        <v>0.269488777417973</v>
      </c>
      <c r="O8" s="87" t="n">
        <f aca="false">'Use Phase_Grid'!P48</f>
        <v>0.232046379127331</v>
      </c>
      <c r="P8" s="87" t="n">
        <f aca="false">'Use Phase_Grid'!Q48</f>
        <v>0.252345078774898</v>
      </c>
      <c r="Q8" s="87" t="n">
        <f aca="false">'Use Phase_Grid'!R48</f>
        <v>0.215915976320709</v>
      </c>
      <c r="R8" s="206"/>
    </row>
    <row r="9" customFormat="false" ht="15" hidden="false" customHeight="false" outlineLevel="0" collapsed="false">
      <c r="B9" s="0" t="str">
        <f aca="false">'Use Phase'!K53</f>
        <v>W+</v>
      </c>
      <c r="C9" s="87" t="n">
        <f aca="false">'Use Phase'!L53</f>
        <v>0.440220124538316</v>
      </c>
      <c r="D9" s="87" t="n">
        <f aca="false">'Use Phase'!M53</f>
        <v>0.855690809163075</v>
      </c>
      <c r="E9" s="87" t="n">
        <f aca="false">'Use Phase'!N53</f>
        <v>0.244491440709058</v>
      </c>
      <c r="F9" s="87" t="n">
        <f aca="false">'Use Phase'!O53</f>
        <v>0.229335897471312</v>
      </c>
      <c r="G9" s="87" t="n">
        <f aca="false">'Use Phase'!P53</f>
        <v>0.389697629602695</v>
      </c>
      <c r="H9" s="87" t="n">
        <f aca="false">'Use Phase'!Q53</f>
        <v>0.177904801542086</v>
      </c>
      <c r="I9" s="87" t="n">
        <f aca="false">'Use Phase'!R53</f>
        <v>0.292915212762964</v>
      </c>
      <c r="J9" s="87"/>
      <c r="K9" s="87" t="n">
        <f aca="false">'Use Phase_Grid'!L50</f>
        <v>0.440220124538316</v>
      </c>
      <c r="L9" s="87" t="n">
        <f aca="false">'Use Phase_Grid'!M50</f>
        <v>0.855690809163075</v>
      </c>
      <c r="M9" s="87" t="n">
        <f aca="false">'Use Phase_Grid'!N50</f>
        <v>0.244491440709058</v>
      </c>
      <c r="N9" s="87" t="n">
        <f aca="false">'Use Phase_Grid'!O50</f>
        <v>0.229335897471312</v>
      </c>
      <c r="O9" s="87" t="n">
        <f aca="false">'Use Phase_Grid'!P50</f>
        <v>0.389697629602695</v>
      </c>
      <c r="P9" s="87" t="n">
        <f aca="false">'Use Phase_Grid'!Q50</f>
        <v>0.177904801542086</v>
      </c>
      <c r="Q9" s="87" t="n">
        <f aca="false">'Use Phase_Grid'!R50</f>
        <v>0.0878745638288893</v>
      </c>
      <c r="R9" s="206"/>
    </row>
    <row r="10" customFormat="false" ht="15" hidden="false" customHeight="false" outlineLevel="0" collapsed="false">
      <c r="B10" s="0" t="str">
        <f aca="false">'Use Phase'!K54</f>
        <v>W-</v>
      </c>
      <c r="C10" s="87" t="n">
        <f aca="false">'Use Phase'!L54</f>
        <v>0.0395002710775296</v>
      </c>
      <c r="D10" s="87" t="n">
        <f aca="false">'Use Phase'!M54</f>
        <v>0.0311553963161634</v>
      </c>
      <c r="E10" s="87" t="n">
        <f aca="false">'Use Phase'!N54</f>
        <v>0.0361372352729032</v>
      </c>
      <c r="F10" s="87" t="n">
        <f aca="false">'Use Phase'!O54</f>
        <v>0.0358768307499178</v>
      </c>
      <c r="G10" s="87" t="n">
        <f aca="false">'Use Phase'!P54</f>
        <v>0.0279526940511436</v>
      </c>
      <c r="H10" s="87" t="n">
        <f aca="false">'Use Phase'!Q54</f>
        <v>0.0349931349435738</v>
      </c>
      <c r="I10" s="87" t="n">
        <f aca="false">'Use Phase'!R54</f>
        <v>0.027287522801386</v>
      </c>
      <c r="J10" s="87"/>
      <c r="K10" s="87" t="n">
        <f aca="false">'Use Phase_Grid'!L51</f>
        <v>0.124383684446436</v>
      </c>
      <c r="L10" s="87" t="n">
        <f aca="false">'Use Phase_Grid'!M51</f>
        <v>0.0984369803791152</v>
      </c>
      <c r="M10" s="87" t="n">
        <f aca="false">'Use Phase_Grid'!N51</f>
        <v>0.124383684446436</v>
      </c>
      <c r="N10" s="87" t="n">
        <f aca="false">'Use Phase_Grid'!O51</f>
        <v>0.124383684446436</v>
      </c>
      <c r="O10" s="87" t="n">
        <f aca="false">'Use Phase_Grid'!P51</f>
        <v>0.0984369803791151</v>
      </c>
      <c r="P10" s="87" t="n">
        <f aca="false">'Use Phase_Grid'!Q51</f>
        <v>0.124383684446436</v>
      </c>
      <c r="Q10" s="87" t="n">
        <f aca="false">'Use Phase_Grid'!R51</f>
        <v>0.0984369803791151</v>
      </c>
      <c r="R10" s="206"/>
    </row>
    <row r="11" customFormat="false" ht="15" hidden="false" customHeight="false" outlineLevel="0" collapsed="false"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206"/>
    </row>
    <row r="12" customFormat="false" ht="15" hidden="false" customHeight="false" outlineLevel="0" collapsed="false">
      <c r="B12" s="0" t="s">
        <v>75</v>
      </c>
      <c r="C12" s="87" t="str">
        <f aca="false">C20</f>
        <v>NaNMC</v>
      </c>
      <c r="D12" s="87" t="str">
        <f aca="false">D20</f>
        <v>NaMVP</v>
      </c>
      <c r="E12" s="87" t="str">
        <f aca="false">E20</f>
        <v>NaMMO</v>
      </c>
      <c r="F12" s="87" t="str">
        <f aca="false">F20</f>
        <v>NaNMMT</v>
      </c>
      <c r="G12" s="87" t="str">
        <f aca="false">G20</f>
        <v>NaPBA</v>
      </c>
      <c r="H12" s="87" t="str">
        <f aca="false">H20</f>
        <v>LiNMC</v>
      </c>
      <c r="I12" s="87" t="str">
        <f aca="false">I20</f>
        <v>LiFP</v>
      </c>
      <c r="J12" s="87"/>
      <c r="K12" s="87" t="str">
        <f aca="false">'Use Phase_Grid'!L58</f>
        <v>NaNMC</v>
      </c>
      <c r="L12" s="87" t="str">
        <f aca="false">'Use Phase_Grid'!M58</f>
        <v>NaMVP</v>
      </c>
      <c r="M12" s="87" t="str">
        <f aca="false">'Use Phase_Grid'!N58</f>
        <v>NaMMO</v>
      </c>
      <c r="N12" s="87" t="str">
        <f aca="false">'Use Phase_Grid'!O58</f>
        <v>NaNMMT</v>
      </c>
      <c r="O12" s="87" t="str">
        <f aca="false">'Use Phase_Grid'!P58</f>
        <v>NaPBA</v>
      </c>
      <c r="P12" s="87" t="str">
        <f aca="false">'Use Phase_Grid'!Q58</f>
        <v>LiNMC</v>
      </c>
      <c r="Q12" s="87" t="str">
        <f aca="false">'Use Phase_Grid'!R58</f>
        <v>LiFP</v>
      </c>
      <c r="R12" s="206"/>
    </row>
    <row r="13" customFormat="false" ht="15" hidden="false" customHeight="false" outlineLevel="0" collapsed="false">
      <c r="B13" s="0" t="str">
        <f aca="false">'Use Phase'!K62</f>
        <v>Production</v>
      </c>
      <c r="C13" s="87" t="n">
        <f aca="false">'Use Phase'!L62/1000</f>
        <v>0.00591069765455362</v>
      </c>
      <c r="D13" s="87" t="n">
        <f aca="false">'Use Phase'!M62/1000</f>
        <v>0.00868522842405576</v>
      </c>
      <c r="E13" s="87" t="n">
        <f aca="false">'Use Phase'!N62/1000</f>
        <v>0.00496531022621307</v>
      </c>
      <c r="F13" s="87" t="n">
        <f aca="false">'Use Phase'!O62/1000</f>
        <v>0.00402224734846307</v>
      </c>
      <c r="G13" s="87" t="n">
        <f aca="false">'Use Phase'!P62/1000</f>
        <v>0.00789582454994814</v>
      </c>
      <c r="H13" s="87" t="n">
        <f aca="false">'Use Phase'!Q62/1000</f>
        <v>0.00295997430793511</v>
      </c>
      <c r="I13" s="87" t="n">
        <f aca="false">'Use Phase'!R62/1000</f>
        <v>0.00459685974711318</v>
      </c>
      <c r="J13" s="87"/>
      <c r="K13" s="87" t="n">
        <f aca="false">'Use Phase_Grid'!L59</f>
        <v>0.00591069765455362</v>
      </c>
      <c r="L13" s="87" t="n">
        <f aca="false">'Use Phase_Grid'!M59</f>
        <v>0.00868522842405576</v>
      </c>
      <c r="M13" s="87" t="n">
        <f aca="false">'Use Phase_Grid'!N59</f>
        <v>0.00496531022621307</v>
      </c>
      <c r="N13" s="87" t="n">
        <f aca="false">'Use Phase_Grid'!O59</f>
        <v>0.00402224734846307</v>
      </c>
      <c r="O13" s="87" t="n">
        <f aca="false">'Use Phase_Grid'!P59</f>
        <v>0.00789582454994814</v>
      </c>
      <c r="P13" s="87" t="n">
        <f aca="false">'Use Phase_Grid'!Q59</f>
        <v>0.00295997430793511</v>
      </c>
      <c r="Q13" s="87" t="n">
        <f aca="false">'Use Phase_Grid'!R59</f>
        <v>0.00459685974711318</v>
      </c>
      <c r="R13" s="206"/>
    </row>
    <row r="14" customFormat="false" ht="15" hidden="false" customHeight="false" outlineLevel="0" collapsed="false">
      <c r="B14" s="0" t="str">
        <f aca="false">'Use Phase'!K63</f>
        <v>Use</v>
      </c>
      <c r="C14" s="87" t="n">
        <f aca="false">'Use Phase'!L63/1000</f>
        <v>0.00830173913043477</v>
      </c>
      <c r="D14" s="87" t="n">
        <f aca="false">'Use Phase'!M63/1000</f>
        <v>0.00718591397849462</v>
      </c>
      <c r="E14" s="87" t="n">
        <f aca="false">'Use Phase'!N63/1000</f>
        <v>0.00830173913043477</v>
      </c>
      <c r="F14" s="87" t="n">
        <f aca="false">'Use Phase'!O63/1000</f>
        <v>0.00830173913043477</v>
      </c>
      <c r="G14" s="87" t="n">
        <f aca="false">'Use Phase'!P63/1000</f>
        <v>0.00718591397849462</v>
      </c>
      <c r="H14" s="87" t="n">
        <f aca="false">'Use Phase'!Q63/1000</f>
        <v>0.00830173913043477</v>
      </c>
      <c r="I14" s="87" t="n">
        <f aca="false">'Use Phase'!R63/1000</f>
        <v>0.00718591397849462</v>
      </c>
      <c r="J14" s="87"/>
      <c r="K14" s="87" t="n">
        <f aca="false">'Use Phase_Grid'!L60</f>
        <v>0.0374791304347826</v>
      </c>
      <c r="L14" s="87" t="n">
        <f aca="false">'Use Phase_Grid'!M60</f>
        <v>0.0324416129032258</v>
      </c>
      <c r="M14" s="87" t="n">
        <f aca="false">'Use Phase_Grid'!N60</f>
        <v>0.0374791304347826</v>
      </c>
      <c r="N14" s="87" t="n">
        <f aca="false">'Use Phase_Grid'!O60</f>
        <v>0.0374791304347826</v>
      </c>
      <c r="O14" s="87" t="n">
        <f aca="false">'Use Phase_Grid'!P60</f>
        <v>0.0324416129032258</v>
      </c>
      <c r="P14" s="87" t="n">
        <f aca="false">'Use Phase_Grid'!Q60</f>
        <v>0.0374791304347826</v>
      </c>
      <c r="Q14" s="87" t="n">
        <f aca="false">'Use Phase_Grid'!R60</f>
        <v>0.0324416129032258</v>
      </c>
      <c r="R14" s="206"/>
    </row>
    <row r="15" customFormat="false" ht="15" hidden="false" customHeight="false" outlineLevel="0" collapsed="false">
      <c r="B15" s="0" t="str">
        <f aca="false">'Use Phase'!K64</f>
        <v>Replacement</v>
      </c>
      <c r="C15" s="87" t="n">
        <f aca="false">'Use Phase'!L64/1000</f>
        <v>0.0156633487845671</v>
      </c>
      <c r="D15" s="87" t="n">
        <f aca="false">'Use Phase'!M64/1000</f>
        <v>0.00942967657468911</v>
      </c>
      <c r="E15" s="87" t="n">
        <f aca="false">'Use Phase'!N64/1000</f>
        <v>0.0131580720994646</v>
      </c>
      <c r="F15" s="87" t="n">
        <f aca="false">'Use Phase'!O64/1000</f>
        <v>0.0106589554734271</v>
      </c>
      <c r="G15" s="87" t="n">
        <f aca="false">'Use Phase'!P64/1000</f>
        <v>0.00857260951137227</v>
      </c>
      <c r="H15" s="87" t="n">
        <f aca="false">'Use Phase'!Q64/1000</f>
        <v>0.00784393191602803</v>
      </c>
      <c r="I15" s="87" t="n">
        <f aca="false">'Use Phase'!R64/1000</f>
        <v>0.00499087629686574</v>
      </c>
      <c r="J15" s="87"/>
      <c r="K15" s="87" t="n">
        <f aca="false">'Use Phase_Grid'!L61</f>
        <v>0.0156633487845671</v>
      </c>
      <c r="L15" s="87" t="n">
        <f aca="false">'Use Phase_Grid'!M61</f>
        <v>0.00942967657468911</v>
      </c>
      <c r="M15" s="87" t="n">
        <f aca="false">'Use Phase_Grid'!N61</f>
        <v>0.0131580720994646</v>
      </c>
      <c r="N15" s="87" t="n">
        <f aca="false">'Use Phase_Grid'!O61</f>
        <v>0.0106589554734271</v>
      </c>
      <c r="O15" s="87" t="n">
        <f aca="false">'Use Phase_Grid'!P61</f>
        <v>0.00857260951137227</v>
      </c>
      <c r="P15" s="87" t="n">
        <f aca="false">'Use Phase_Grid'!Q61</f>
        <v>0.00784393191602803</v>
      </c>
      <c r="Q15" s="87" t="n">
        <f aca="false">'Use Phase_Grid'!R61</f>
        <v>0.00499087629686574</v>
      </c>
      <c r="R15" s="206"/>
    </row>
    <row r="16" customFormat="false" ht="15" hidden="false" customHeight="false" outlineLevel="0" collapsed="false">
      <c r="B16" s="0" t="str">
        <f aca="false">'Use Phase'!K65</f>
        <v>Total</v>
      </c>
      <c r="C16" s="87" t="n">
        <f aca="false">'Use Phase'!L65/1000</f>
        <v>0.0298757855695555</v>
      </c>
      <c r="D16" s="87" t="n">
        <f aca="false">'Use Phase'!M65/1000</f>
        <v>0.0253008189772395</v>
      </c>
      <c r="E16" s="87" t="n">
        <f aca="false">'Use Phase'!N65/1000</f>
        <v>0.0264251214561125</v>
      </c>
      <c r="F16" s="87" t="n">
        <f aca="false">'Use Phase'!O65/1000</f>
        <v>0.022982941952325</v>
      </c>
      <c r="G16" s="87" t="n">
        <f aca="false">'Use Phase'!P65/1000</f>
        <v>0.023654348039815</v>
      </c>
      <c r="H16" s="87" t="n">
        <f aca="false">'Use Phase'!Q65/1000</f>
        <v>0.0191056453543979</v>
      </c>
      <c r="I16" s="87" t="n">
        <f aca="false">'Use Phase'!R65/1000</f>
        <v>0.0167736500224735</v>
      </c>
      <c r="J16" s="87"/>
      <c r="K16" s="87" t="n">
        <f aca="false">'Use Phase_Grid'!L62</f>
        <v>0.0590531768739033</v>
      </c>
      <c r="L16" s="87" t="n">
        <f aca="false">'Use Phase_Grid'!M62</f>
        <v>0.0505565179019707</v>
      </c>
      <c r="M16" s="87" t="n">
        <f aca="false">'Use Phase_Grid'!N62</f>
        <v>0.0556025127604603</v>
      </c>
      <c r="N16" s="87" t="n">
        <f aca="false">'Use Phase_Grid'!O62</f>
        <v>0.0521603332566728</v>
      </c>
      <c r="O16" s="87" t="n">
        <f aca="false">'Use Phase_Grid'!P62</f>
        <v>0.0489100469645462</v>
      </c>
      <c r="P16" s="87" t="n">
        <f aca="false">'Use Phase_Grid'!Q62</f>
        <v>0.0482830366587457</v>
      </c>
      <c r="Q16" s="87" t="n">
        <f aca="false">'Use Phase_Grid'!R62</f>
        <v>0.0420293489472047</v>
      </c>
      <c r="R16" s="206"/>
    </row>
    <row r="17" customFormat="false" ht="15" hidden="false" customHeight="false" outlineLevel="0" collapsed="false">
      <c r="B17" s="0" t="str">
        <f aca="false">'Use Phase'!K53</f>
        <v>W+</v>
      </c>
      <c r="C17" s="87" t="n">
        <f aca="false">'Use Phase'!L67/1000</f>
        <v>0.0647221393173622</v>
      </c>
      <c r="D17" s="87" t="n">
        <f aca="false">'Use Phase'!M67/1000</f>
        <v>0.108689429992469</v>
      </c>
      <c r="E17" s="87" t="n">
        <f aca="false">'Use Phase'!N67/1000</f>
        <v>0.0543701469770331</v>
      </c>
      <c r="F17" s="87" t="n">
        <f aca="false">'Use Phase'!O67/1000</f>
        <v>0.0440436084656706</v>
      </c>
      <c r="G17" s="87" t="n">
        <f aca="false">'Use Phase'!P67/1000</f>
        <v>0.0988106043679225</v>
      </c>
      <c r="H17" s="87" t="n">
        <f aca="false">'Use Phase'!Q67/1000</f>
        <v>0.0324117186718894</v>
      </c>
      <c r="I17" s="87" t="n">
        <f aca="false">'Use Phase'!R67/1000</f>
        <v>0.0575264162638736</v>
      </c>
      <c r="J17" s="87"/>
      <c r="K17" s="87" t="n">
        <f aca="false">'Use Phase_Grid'!L64</f>
        <v>0.0647221393173622</v>
      </c>
      <c r="L17" s="87" t="n">
        <f aca="false">'Use Phase_Grid'!M64</f>
        <v>0.160718410772975</v>
      </c>
      <c r="M17" s="87" t="n">
        <f aca="false">'Use Phase_Grid'!N64</f>
        <v>0.0945544279569921</v>
      </c>
      <c r="N17" s="87" t="n">
        <f aca="false">'Use Phase_Grid'!O64</f>
        <v>0.0929447597148644</v>
      </c>
      <c r="O17" s="87" t="n">
        <f aca="false">'Use Phase_Grid'!P64</f>
        <v>0.0988106043679225</v>
      </c>
      <c r="P17" s="87" t="n">
        <f aca="false">'Use Phase_Grid'!Q64</f>
        <v>0.079678357669716</v>
      </c>
      <c r="Q17" s="87" t="n">
        <f aca="false">'Use Phase_Grid'!R64</f>
        <v>0.0754496469943892</v>
      </c>
      <c r="R17" s="206"/>
    </row>
    <row r="18" customFormat="false" ht="15" hidden="false" customHeight="false" outlineLevel="0" collapsed="false">
      <c r="B18" s="0" t="str">
        <f aca="false">'Use Phase'!K68</f>
        <v>W-</v>
      </c>
      <c r="C18" s="87" t="n">
        <f aca="false">'Use Phase'!L68/1000</f>
        <v>0.00975265113001348</v>
      </c>
      <c r="D18" s="87" t="n">
        <f aca="false">'Use Phase'!M68/1000</f>
        <v>0.0049802399578243</v>
      </c>
      <c r="E18" s="87" t="n">
        <f aca="false">'Use Phase'!N68/1000</f>
        <v>0.00819276187325156</v>
      </c>
      <c r="F18" s="87" t="n">
        <f aca="false">'Use Phase'!O68/1000</f>
        <v>0.00663670812496406</v>
      </c>
      <c r="G18" s="87" t="n">
        <f aca="false">'Use Phase'!P68/1000</f>
        <v>0.00491234424906453</v>
      </c>
      <c r="H18" s="87" t="n">
        <f aca="false">'Use Phase'!Q68/1000</f>
        <v>0.00590596110074215</v>
      </c>
      <c r="I18" s="87" t="n">
        <f aca="false">'Use Phase'!R68/1000</f>
        <v>0.00462860412463807</v>
      </c>
      <c r="J18" s="87"/>
      <c r="K18" s="87" t="n">
        <f aca="false">'Use Phase_Grid'!L65</f>
        <v>0.0241489242492155</v>
      </c>
      <c r="L18" s="87" t="n">
        <f aca="false">'Use Phase_Grid'!M65</f>
        <v>0.0191114067176588</v>
      </c>
      <c r="M18" s="87" t="n">
        <f aca="false">'Use Phase_Grid'!N65</f>
        <v>0.0241489242492155</v>
      </c>
      <c r="N18" s="87" t="n">
        <f aca="false">'Use Phase_Grid'!O65</f>
        <v>0.0241489242492155</v>
      </c>
      <c r="O18" s="87" t="n">
        <f aca="false">'Use Phase_Grid'!P65</f>
        <v>0.0191114067176588</v>
      </c>
      <c r="P18" s="87" t="n">
        <f aca="false">'Use Phase_Grid'!Q65</f>
        <v>0.0241489242492155</v>
      </c>
      <c r="Q18" s="87" t="n">
        <f aca="false">'Use Phase_Grid'!R65</f>
        <v>0.0191114067176588</v>
      </c>
      <c r="R18" s="206"/>
    </row>
    <row r="19" customFormat="false" ht="15" hidden="false" customHeight="false" outlineLevel="0" collapsed="false"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206"/>
    </row>
    <row r="20" customFormat="false" ht="15" hidden="false" customHeight="false" outlineLevel="0" collapsed="false">
      <c r="B20" s="0" t="str">
        <f aca="false">'Use Phase'!K75</f>
        <v>mHtox per kWh</v>
      </c>
      <c r="C20" s="87" t="str">
        <f aca="false">'Use Phase'!L75</f>
        <v>NaNMC</v>
      </c>
      <c r="D20" s="87" t="str">
        <f aca="false">'Use Phase'!M75</f>
        <v>NaMVP</v>
      </c>
      <c r="E20" s="87" t="str">
        <f aca="false">'Use Phase'!N75</f>
        <v>NaMMO</v>
      </c>
      <c r="F20" s="87" t="str">
        <f aca="false">'Use Phase'!O75</f>
        <v>NaNMMT</v>
      </c>
      <c r="G20" s="87" t="str">
        <f aca="false">'Use Phase'!P75</f>
        <v>NaPBA</v>
      </c>
      <c r="H20" s="87" t="str">
        <f aca="false">'Use Phase'!Q75</f>
        <v>LiNMC</v>
      </c>
      <c r="I20" s="87" t="str">
        <f aca="false">'Use Phase'!R75</f>
        <v>LiFP</v>
      </c>
      <c r="J20" s="87"/>
      <c r="K20" s="87" t="str">
        <f aca="false">'Use Phase_Grid'!L72</f>
        <v>NaNMC</v>
      </c>
      <c r="L20" s="87" t="str">
        <f aca="false">'Use Phase_Grid'!M72</f>
        <v>NaMVP</v>
      </c>
      <c r="M20" s="87" t="str">
        <f aca="false">'Use Phase_Grid'!N72</f>
        <v>NaMMO</v>
      </c>
      <c r="N20" s="87" t="str">
        <f aca="false">'Use Phase_Grid'!O72</f>
        <v>NaNMMT</v>
      </c>
      <c r="O20" s="87" t="str">
        <f aca="false">'Use Phase_Grid'!P72</f>
        <v>NaPBA</v>
      </c>
      <c r="P20" s="87" t="str">
        <f aca="false">'Use Phase_Grid'!Q72</f>
        <v>LiNMC</v>
      </c>
      <c r="Q20" s="87" t="str">
        <f aca="false">'Use Phase_Grid'!R72</f>
        <v>LiFP</v>
      </c>
      <c r="R20" s="206"/>
    </row>
    <row r="21" customFormat="false" ht="15" hidden="false" customHeight="false" outlineLevel="0" collapsed="false">
      <c r="B21" s="0" t="str">
        <f aca="false">'Use Phase'!K76</f>
        <v>Production</v>
      </c>
      <c r="C21" s="87" t="n">
        <f aca="false">'Use Phase'!L76</f>
        <v>0.0039393923023506</v>
      </c>
      <c r="D21" s="87" t="n">
        <f aca="false">'Use Phase'!M76</f>
        <v>0.0181585424024731</v>
      </c>
      <c r="E21" s="87" t="n">
        <f aca="false">'Use Phase'!N76</f>
        <v>0.00155352994300682</v>
      </c>
      <c r="F21" s="87" t="n">
        <f aca="false">'Use Phase'!O76</f>
        <v>0.00153825784432184</v>
      </c>
      <c r="G21" s="87" t="n">
        <f aca="false">'Use Phase'!P76</f>
        <v>0.00206823317495592</v>
      </c>
      <c r="H21" s="87" t="n">
        <f aca="false">'Use Phase'!Q76</f>
        <v>0.0020596921884402</v>
      </c>
      <c r="I21" s="87" t="n">
        <f aca="false">'Use Phase'!R76</f>
        <v>0.00279760876924867</v>
      </c>
      <c r="J21" s="87"/>
      <c r="K21" s="87" t="n">
        <f aca="false">'Use Phase_Grid'!L73</f>
        <v>0.0039393923023506</v>
      </c>
      <c r="L21" s="87" t="n">
        <f aca="false">'Use Phase_Grid'!M73</f>
        <v>0.0181585424024731</v>
      </c>
      <c r="M21" s="87" t="n">
        <f aca="false">'Use Phase_Grid'!N73</f>
        <v>0.00155352994300682</v>
      </c>
      <c r="N21" s="87" t="n">
        <f aca="false">'Use Phase_Grid'!O73</f>
        <v>0.00153825784432184</v>
      </c>
      <c r="O21" s="87" t="n">
        <f aca="false">'Use Phase_Grid'!P73</f>
        <v>0.00206823317495592</v>
      </c>
      <c r="P21" s="87" t="n">
        <f aca="false">'Use Phase_Grid'!Q73</f>
        <v>0.0020596921884402</v>
      </c>
      <c r="Q21" s="87" t="n">
        <f aca="false">'Use Phase_Grid'!R73</f>
        <v>0.00279760876924867</v>
      </c>
      <c r="R21" s="206"/>
    </row>
    <row r="22" customFormat="false" ht="15" hidden="false" customHeight="false" outlineLevel="0" collapsed="false">
      <c r="B22" s="0" t="str">
        <f aca="false">'Use Phase'!K77</f>
        <v>Use</v>
      </c>
      <c r="C22" s="87" t="n">
        <f aca="false">'Use Phase'!L77</f>
        <v>0.00819079999999999</v>
      </c>
      <c r="D22" s="87" t="n">
        <f aca="false">'Use Phase'!M77</f>
        <v>0.00708988602150537</v>
      </c>
      <c r="E22" s="87" t="n">
        <f aca="false">'Use Phase'!N77</f>
        <v>0.00819079999999999</v>
      </c>
      <c r="F22" s="87" t="n">
        <f aca="false">'Use Phase'!O77</f>
        <v>0.00819079999999999</v>
      </c>
      <c r="G22" s="87" t="n">
        <f aca="false">'Use Phase'!P77</f>
        <v>0.00708988602150537</v>
      </c>
      <c r="H22" s="87" t="n">
        <f aca="false">'Use Phase'!Q77</f>
        <v>0.00819079999999999</v>
      </c>
      <c r="I22" s="87" t="n">
        <f aca="false">'Use Phase'!R77</f>
        <v>0.00708988602150537</v>
      </c>
      <c r="J22" s="87"/>
      <c r="K22" s="87" t="n">
        <f aca="false">'Use Phase_Grid'!L74</f>
        <v>0.0151557478260869</v>
      </c>
      <c r="L22" s="87" t="n">
        <f aca="false">'Use Phase_Grid'!M74</f>
        <v>0.0131186849462366</v>
      </c>
      <c r="M22" s="87" t="n">
        <f aca="false">'Use Phase_Grid'!N74</f>
        <v>0.0151557478260869</v>
      </c>
      <c r="N22" s="87" t="n">
        <f aca="false">'Use Phase_Grid'!O74</f>
        <v>0.0151557478260869</v>
      </c>
      <c r="O22" s="87" t="n">
        <f aca="false">'Use Phase_Grid'!P74</f>
        <v>0.0131186849462366</v>
      </c>
      <c r="P22" s="87" t="n">
        <f aca="false">'Use Phase_Grid'!Q74</f>
        <v>0.0151557478260869</v>
      </c>
      <c r="Q22" s="87" t="n">
        <f aca="false">'Use Phase_Grid'!R74</f>
        <v>0.0131186849462366</v>
      </c>
      <c r="R22" s="206"/>
    </row>
    <row r="23" customFormat="false" ht="15" hidden="false" customHeight="false" outlineLevel="0" collapsed="false">
      <c r="B23" s="0" t="str">
        <f aca="false">'Use Phase'!K78</f>
        <v>Replacement</v>
      </c>
      <c r="C23" s="87" t="n">
        <f aca="false">'Use Phase'!L78</f>
        <v>0.0104393896012291</v>
      </c>
      <c r="D23" s="87" t="n">
        <f aca="false">'Use Phase'!M78</f>
        <v>0.0197149888941136</v>
      </c>
      <c r="E23" s="87" t="n">
        <f aca="false">'Use Phase'!N78</f>
        <v>0.00411685434896808</v>
      </c>
      <c r="F23" s="87" t="n">
        <f aca="false">'Use Phase'!O78</f>
        <v>0.00407638328745288</v>
      </c>
      <c r="G23" s="87" t="n">
        <f aca="false">'Use Phase'!P78</f>
        <v>0.00224551030423786</v>
      </c>
      <c r="H23" s="87" t="n">
        <f aca="false">'Use Phase'!Q78</f>
        <v>0.00545818429936654</v>
      </c>
      <c r="I23" s="87" t="n">
        <f aca="false">'Use Phase'!R78</f>
        <v>0.00303740380661285</v>
      </c>
      <c r="J23" s="87"/>
      <c r="K23" s="87" t="n">
        <f aca="false">'Use Phase_Grid'!L75</f>
        <v>0.0104393896012291</v>
      </c>
      <c r="L23" s="87" t="n">
        <f aca="false">'Use Phase_Grid'!M75</f>
        <v>0.0197149888941136</v>
      </c>
      <c r="M23" s="87" t="n">
        <f aca="false">'Use Phase_Grid'!N75</f>
        <v>0.00411685434896808</v>
      </c>
      <c r="N23" s="87" t="n">
        <f aca="false">'Use Phase_Grid'!O75</f>
        <v>0.00407638328745288</v>
      </c>
      <c r="O23" s="87" t="n">
        <f aca="false">'Use Phase_Grid'!P75</f>
        <v>0.00224551030423786</v>
      </c>
      <c r="P23" s="87" t="n">
        <f aca="false">'Use Phase_Grid'!Q75</f>
        <v>0.00545818429936654</v>
      </c>
      <c r="Q23" s="87" t="n">
        <f aca="false">'Use Phase_Grid'!R75</f>
        <v>0.00303740380661285</v>
      </c>
      <c r="R23" s="206"/>
    </row>
    <row r="24" customFormat="false" ht="15" hidden="false" customHeight="false" outlineLevel="0" collapsed="false">
      <c r="B24" s="0" t="str">
        <f aca="false">'Use Phase'!K79</f>
        <v>Total</v>
      </c>
      <c r="C24" s="87" t="n">
        <f aca="false">'Use Phase'!L79</f>
        <v>0.0225695819035797</v>
      </c>
      <c r="D24" s="87" t="n">
        <f aca="false">'Use Phase'!M79</f>
        <v>0.0449634173180921</v>
      </c>
      <c r="E24" s="87" t="n">
        <f aca="false">'Use Phase'!N79</f>
        <v>0.0138611842919749</v>
      </c>
      <c r="F24" s="87" t="n">
        <f aca="false">'Use Phase'!O79</f>
        <v>0.0138054411317747</v>
      </c>
      <c r="G24" s="87" t="n">
        <f aca="false">'Use Phase'!P79</f>
        <v>0.0114036295006992</v>
      </c>
      <c r="H24" s="87" t="n">
        <f aca="false">'Use Phase'!Q79</f>
        <v>0.0157086764878067</v>
      </c>
      <c r="I24" s="87" t="n">
        <f aca="false">'Use Phase'!R79</f>
        <v>0.0129248985973669</v>
      </c>
      <c r="J24" s="87"/>
      <c r="K24" s="87" t="n">
        <f aca="false">'Use Phase_Grid'!L76</f>
        <v>0.0295345297296666</v>
      </c>
      <c r="L24" s="87" t="n">
        <f aca="false">'Use Phase_Grid'!M76</f>
        <v>0.0509922162428233</v>
      </c>
      <c r="M24" s="87" t="n">
        <f aca="false">'Use Phase_Grid'!N76</f>
        <v>0.0208261321180618</v>
      </c>
      <c r="N24" s="87" t="n">
        <f aca="false">'Use Phase_Grid'!O76</f>
        <v>0.0207703889578617</v>
      </c>
      <c r="O24" s="87" t="n">
        <f aca="false">'Use Phase_Grid'!P76</f>
        <v>0.0174324284254303</v>
      </c>
      <c r="P24" s="87" t="n">
        <f aca="false">'Use Phase_Grid'!Q76</f>
        <v>0.0226736243138937</v>
      </c>
      <c r="Q24" s="87" t="n">
        <f aca="false">'Use Phase_Grid'!R76</f>
        <v>0.0189536975220981</v>
      </c>
      <c r="R24" s="206"/>
    </row>
    <row r="25" customFormat="false" ht="15" hidden="false" customHeight="false" outlineLevel="0" collapsed="false">
      <c r="B25" s="0" t="str">
        <f aca="false">'Use Phase'!K81</f>
        <v>W+</v>
      </c>
      <c r="C25" s="87" t="n">
        <f aca="false">'Use Phase'!L81</f>
        <v>0.0431363457107391</v>
      </c>
      <c r="D25" s="87" t="n">
        <f aca="false">'Use Phase'!M81</f>
        <v>0.22724118777952</v>
      </c>
      <c r="E25" s="87" t="n">
        <f aca="false">'Use Phase'!N81</f>
        <v>0.0170111528759247</v>
      </c>
      <c r="F25" s="87" t="n">
        <f aca="false">'Use Phase'!O81</f>
        <v>0.0168439233953242</v>
      </c>
      <c r="G25" s="87" t="n">
        <f aca="false">'Use Phase'!P81</f>
        <v>0.0258824608751627</v>
      </c>
      <c r="H25" s="87" t="n">
        <f aca="false">'Use Phase'!Q81</f>
        <v>0.0225536294634202</v>
      </c>
      <c r="I25" s="87" t="n">
        <f aca="false">'Use Phase'!R81</f>
        <v>0.0350100754551691</v>
      </c>
      <c r="J25" s="87"/>
      <c r="K25" s="87" t="n">
        <f aca="false">'Use Phase_Grid'!L78</f>
        <v>0.0431363457107391</v>
      </c>
      <c r="L25" s="87" t="n">
        <f aca="false">'Use Phase_Grid'!M78</f>
        <v>0.22724118777952</v>
      </c>
      <c r="M25" s="87" t="n">
        <f aca="false">'Use Phase_Grid'!N78</f>
        <v>0.0170111528759247</v>
      </c>
      <c r="N25" s="87" t="n">
        <f aca="false">'Use Phase_Grid'!O78</f>
        <v>0.0168439233953242</v>
      </c>
      <c r="O25" s="87" t="n">
        <f aca="false">'Use Phase_Grid'!P78</f>
        <v>0.0258824608751627</v>
      </c>
      <c r="P25" s="87" t="n">
        <f aca="false">'Use Phase_Grid'!Q78</f>
        <v>0.0225536294634202</v>
      </c>
      <c r="Q25" s="87" t="n">
        <f aca="false">'Use Phase_Grid'!R78</f>
        <v>0.0105030226365507</v>
      </c>
      <c r="R25" s="206"/>
    </row>
    <row r="26" customFormat="false" ht="15" hidden="false" customHeight="false" outlineLevel="0" collapsed="false">
      <c r="B26" s="0" t="str">
        <f aca="false">'Use Phase'!K82</f>
        <v>W-</v>
      </c>
      <c r="C26" s="87" t="n">
        <f aca="false">'Use Phase'!L82</f>
        <v>0.00649999729887849</v>
      </c>
      <c r="D26" s="87" t="n">
        <f aca="false">'Use Phase'!M82</f>
        <v>0.00573845844610688</v>
      </c>
      <c r="E26" s="87" t="n">
        <f aca="false">'Use Phase'!N82</f>
        <v>0.00556986516968941</v>
      </c>
      <c r="F26" s="87" t="n">
        <f aca="false">'Use Phase'!O82</f>
        <v>0.00556699181091621</v>
      </c>
      <c r="G26" s="87" t="n">
        <f aca="false">'Use Phase'!P82</f>
        <v>0.00435454967013191</v>
      </c>
      <c r="H26" s="87" t="n">
        <f aca="false">'Use Phase'!Q82</f>
        <v>0.00566509672617559</v>
      </c>
      <c r="I26" s="87" t="n">
        <f aca="false">'Use Phase'!R82</f>
        <v>0.00441728241638625</v>
      </c>
      <c r="J26" s="87"/>
      <c r="K26" s="87" t="n">
        <f aca="false">'Use Phase_Grid'!L79</f>
        <v>0.00976530143433435</v>
      </c>
      <c r="L26" s="87" t="n">
        <f aca="false">'Use Phase_Grid'!M79</f>
        <v>0.00772823855448397</v>
      </c>
      <c r="M26" s="87" t="n">
        <f aca="false">'Use Phase_Grid'!N79</f>
        <v>0.00976530143433435</v>
      </c>
      <c r="N26" s="87" t="n">
        <f aca="false">'Use Phase_Grid'!O79</f>
        <v>0.00976530143433435</v>
      </c>
      <c r="O26" s="87" t="n">
        <f aca="false">'Use Phase_Grid'!P79</f>
        <v>0.00772823855448396</v>
      </c>
      <c r="P26" s="87" t="n">
        <f aca="false">'Use Phase_Grid'!Q79</f>
        <v>0.00976530143433435</v>
      </c>
      <c r="Q26" s="87" t="n">
        <f aca="false">'Use Phase_Grid'!R79</f>
        <v>0.00772823855448396</v>
      </c>
      <c r="R26" s="206"/>
    </row>
    <row r="27" customFormat="false" ht="15" hidden="false" customHeight="false" outlineLevel="0" collapsed="false"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206"/>
    </row>
    <row r="28" customFormat="false" ht="15" hidden="false" customHeight="false" outlineLevel="0" collapsed="false">
      <c r="B28" s="0" t="str">
        <f aca="false">'Use Phase'!K89</f>
        <v>RDP per kWh</v>
      </c>
      <c r="C28" s="87" t="str">
        <f aca="false">'Use Phase'!L89</f>
        <v>NaNMC</v>
      </c>
      <c r="D28" s="87" t="str">
        <f aca="false">'Use Phase'!M89</f>
        <v>NaMVP</v>
      </c>
      <c r="E28" s="87" t="str">
        <f aca="false">'Use Phase'!N89</f>
        <v>NaMMO</v>
      </c>
      <c r="F28" s="87" t="str">
        <f aca="false">'Use Phase'!O89</f>
        <v>NaNMMT</v>
      </c>
      <c r="G28" s="87" t="str">
        <f aca="false">'Use Phase'!P89</f>
        <v>NaPBA</v>
      </c>
      <c r="H28" s="87" t="str">
        <f aca="false">'Use Phase'!Q89</f>
        <v>LiNMC</v>
      </c>
      <c r="I28" s="87" t="str">
        <f aca="false">'Use Phase'!R89</f>
        <v>LiFP</v>
      </c>
      <c r="J28" s="87"/>
      <c r="K28" s="87" t="str">
        <f aca="false">'Use Phase_Grid'!L86</f>
        <v>NaNMC</v>
      </c>
      <c r="L28" s="87" t="str">
        <f aca="false">'Use Phase_Grid'!M86</f>
        <v>NaMVP</v>
      </c>
      <c r="M28" s="87" t="str">
        <f aca="false">'Use Phase_Grid'!N86</f>
        <v>NaMMO</v>
      </c>
      <c r="N28" s="87" t="str">
        <f aca="false">'Use Phase_Grid'!O86</f>
        <v>NaNMMT</v>
      </c>
      <c r="O28" s="87" t="str">
        <f aca="false">'Use Phase_Grid'!P86</f>
        <v>NaPBA</v>
      </c>
      <c r="P28" s="87" t="str">
        <f aca="false">'Use Phase_Grid'!Q86</f>
        <v>LiNMC</v>
      </c>
      <c r="Q28" s="87" t="str">
        <f aca="false">'Use Phase_Grid'!R86</f>
        <v>LiFP</v>
      </c>
      <c r="R28" s="206"/>
    </row>
    <row r="29" customFormat="false" ht="15" hidden="false" customHeight="false" outlineLevel="0" collapsed="false">
      <c r="B29" s="0" t="str">
        <f aca="false">'Use Phase'!K90</f>
        <v>Production</v>
      </c>
      <c r="C29" s="87" t="n">
        <f aca="false">'Use Phase'!L90</f>
        <v>0.000859149701242042</v>
      </c>
      <c r="D29" s="87" t="n">
        <f aca="false">'Use Phase'!M90</f>
        <v>0.000417796531598262</v>
      </c>
      <c r="E29" s="87" t="n">
        <f aca="false">'Use Phase'!N90</f>
        <v>0.000156855120774675</v>
      </c>
      <c r="F29" s="87" t="n">
        <f aca="false">'Use Phase'!O90</f>
        <v>0.000320222552417883</v>
      </c>
      <c r="G29" s="87" t="n">
        <f aca="false">'Use Phase'!P90</f>
        <v>0.000227740919011015</v>
      </c>
      <c r="H29" s="87" t="n">
        <f aca="false">'Use Phase'!Q90</f>
        <v>0.000183928458559923</v>
      </c>
      <c r="I29" s="87" t="n">
        <f aca="false">'Use Phase'!R90</f>
        <v>0.0006218293223053</v>
      </c>
      <c r="J29" s="87"/>
      <c r="K29" s="87" t="n">
        <f aca="false">'Use Phase_Grid'!L87</f>
        <v>0.000859149701242042</v>
      </c>
      <c r="L29" s="87" t="n">
        <f aca="false">'Use Phase_Grid'!M87</f>
        <v>0.000417796531598262</v>
      </c>
      <c r="M29" s="87" t="n">
        <f aca="false">'Use Phase_Grid'!N87</f>
        <v>0.000156855120774675</v>
      </c>
      <c r="N29" s="87" t="n">
        <f aca="false">'Use Phase_Grid'!O87</f>
        <v>0.000320222552417883</v>
      </c>
      <c r="O29" s="87" t="n">
        <f aca="false">'Use Phase_Grid'!P87</f>
        <v>0.000227740919011015</v>
      </c>
      <c r="P29" s="87" t="n">
        <f aca="false">'Use Phase_Grid'!Q87</f>
        <v>0.000183928458559923</v>
      </c>
      <c r="Q29" s="87" t="n">
        <f aca="false">'Use Phase_Grid'!R87</f>
        <v>0.0006218293223053</v>
      </c>
      <c r="R29" s="206"/>
    </row>
    <row r="30" customFormat="false" ht="15" hidden="false" customHeight="false" outlineLevel="0" collapsed="false">
      <c r="B30" s="0" t="str">
        <f aca="false">'Use Phase'!K91</f>
        <v>Use</v>
      </c>
      <c r="C30" s="87" t="n">
        <f aca="false">'Use Phase'!L91</f>
        <v>0.00125872173913043</v>
      </c>
      <c r="D30" s="87" t="n">
        <f aca="false">'Use Phase'!M91</f>
        <v>0.00108953870967742</v>
      </c>
      <c r="E30" s="87" t="n">
        <f aca="false">'Use Phase'!N91</f>
        <v>0.00125872173913043</v>
      </c>
      <c r="F30" s="87" t="n">
        <f aca="false">'Use Phase'!O91</f>
        <v>0.00125872173913043</v>
      </c>
      <c r="G30" s="87" t="n">
        <f aca="false">'Use Phase'!P91</f>
        <v>0.00108953870967742</v>
      </c>
      <c r="H30" s="87" t="n">
        <f aca="false">'Use Phase'!Q91</f>
        <v>0.00125872173913043</v>
      </c>
      <c r="I30" s="87" t="n">
        <f aca="false">'Use Phase'!R91</f>
        <v>0.00108953870967742</v>
      </c>
      <c r="J30" s="87"/>
      <c r="K30" s="87" t="n">
        <f aca="false">'Use Phase_Grid'!L88</f>
        <v>0.000282709565217391</v>
      </c>
      <c r="L30" s="87" t="n">
        <f aca="false">'Use Phase_Grid'!M88</f>
        <v>0.000244710967741935</v>
      </c>
      <c r="M30" s="87" t="n">
        <f aca="false">'Use Phase_Grid'!N88</f>
        <v>0.000282709565217391</v>
      </c>
      <c r="N30" s="87" t="n">
        <f aca="false">'Use Phase_Grid'!O88</f>
        <v>0.000282709565217391</v>
      </c>
      <c r="O30" s="87" t="n">
        <f aca="false">'Use Phase_Grid'!P88</f>
        <v>0.000244710967741935</v>
      </c>
      <c r="P30" s="87" t="n">
        <f aca="false">'Use Phase_Grid'!Q88</f>
        <v>0.000282709565217391</v>
      </c>
      <c r="Q30" s="87" t="n">
        <f aca="false">'Use Phase_Grid'!R88</f>
        <v>0.000244710967741935</v>
      </c>
      <c r="R30" s="206"/>
    </row>
    <row r="31" customFormat="false" ht="15" hidden="false" customHeight="false" outlineLevel="0" collapsed="false">
      <c r="B31" s="0" t="str">
        <f aca="false">'Use Phase'!K92</f>
        <v>Replacement</v>
      </c>
      <c r="C31" s="87" t="n">
        <f aca="false">'Use Phase'!L92</f>
        <v>0.00227674670829141</v>
      </c>
      <c r="D31" s="87" t="n">
        <f aca="false">'Use Phase'!M92</f>
        <v>0.000453607662878113</v>
      </c>
      <c r="E31" s="87" t="n">
        <f aca="false">'Use Phase'!N92</f>
        <v>0.000415666070052888</v>
      </c>
      <c r="F31" s="87" t="n">
        <f aca="false">'Use Phase'!O92</f>
        <v>0.000848589763907391</v>
      </c>
      <c r="G31" s="87" t="n">
        <f aca="false">'Use Phase'!P92</f>
        <v>0.000247261569211959</v>
      </c>
      <c r="H31" s="87" t="n">
        <f aca="false">'Use Phase'!Q92</f>
        <v>0.000487410415183796</v>
      </c>
      <c r="I31" s="87" t="n">
        <f aca="false">'Use Phase'!R92</f>
        <v>0.000675128978502897</v>
      </c>
      <c r="J31" s="87"/>
      <c r="K31" s="87" t="n">
        <f aca="false">'Use Phase_Grid'!L89</f>
        <v>0.00227674670829141</v>
      </c>
      <c r="L31" s="87" t="n">
        <f aca="false">'Use Phase_Grid'!M89</f>
        <v>0.000453607662878113</v>
      </c>
      <c r="M31" s="87" t="n">
        <f aca="false">'Use Phase_Grid'!N89</f>
        <v>0.000415666070052888</v>
      </c>
      <c r="N31" s="87" t="n">
        <f aca="false">'Use Phase_Grid'!O89</f>
        <v>0.000848589763907391</v>
      </c>
      <c r="O31" s="87" t="n">
        <f aca="false">'Use Phase_Grid'!P89</f>
        <v>0.000247261569211959</v>
      </c>
      <c r="P31" s="87" t="n">
        <f aca="false">'Use Phase_Grid'!Q89</f>
        <v>0.000487410415183796</v>
      </c>
      <c r="Q31" s="87" t="n">
        <f aca="false">'Use Phase_Grid'!R89</f>
        <v>0.000675128978502897</v>
      </c>
      <c r="R31" s="206"/>
    </row>
    <row r="32" customFormat="false" ht="15" hidden="false" customHeight="false" outlineLevel="0" collapsed="false">
      <c r="B32" s="0" t="str">
        <f aca="false">'Use Phase'!K93</f>
        <v>Total</v>
      </c>
      <c r="C32" s="87" t="n">
        <f aca="false">'Use Phase'!L93</f>
        <v>0.00439461814866389</v>
      </c>
      <c r="D32" s="87" t="n">
        <f aca="false">'Use Phase'!M93</f>
        <v>0.00196094290415379</v>
      </c>
      <c r="E32" s="87" t="n">
        <f aca="false">'Use Phase'!N93</f>
        <v>0.001831242929958</v>
      </c>
      <c r="F32" s="87" t="n">
        <f aca="false">'Use Phase'!O93</f>
        <v>0.00242753405545571</v>
      </c>
      <c r="G32" s="87" t="n">
        <f aca="false">'Use Phase'!P93</f>
        <v>0.00156454119790039</v>
      </c>
      <c r="H32" s="87" t="n">
        <f aca="false">'Use Phase'!Q93</f>
        <v>0.00193006061287415</v>
      </c>
      <c r="I32" s="87" t="n">
        <f aca="false">'Use Phase'!R93</f>
        <v>0.00238649701048562</v>
      </c>
      <c r="J32" s="87"/>
      <c r="K32" s="87" t="n">
        <f aca="false">'Use Phase_Grid'!L90</f>
        <v>0.00341860597475084</v>
      </c>
      <c r="L32" s="87" t="n">
        <f aca="false">'Use Phase_Grid'!M90</f>
        <v>0.00111611516221831</v>
      </c>
      <c r="M32" s="87" t="n">
        <f aca="false">'Use Phase_Grid'!N90</f>
        <v>0.000855230756044954</v>
      </c>
      <c r="N32" s="87" t="n">
        <f aca="false">'Use Phase_Grid'!O90</f>
        <v>0.00145152188154267</v>
      </c>
      <c r="O32" s="87" t="n">
        <f aca="false">'Use Phase_Grid'!P90</f>
        <v>0.000719713455964909</v>
      </c>
      <c r="P32" s="87" t="n">
        <f aca="false">'Use Phase_Grid'!Q90</f>
        <v>0.00095404843896111</v>
      </c>
      <c r="Q32" s="87" t="n">
        <f aca="false">'Use Phase_Grid'!R90</f>
        <v>0.00154166926855013</v>
      </c>
      <c r="R32" s="206"/>
    </row>
    <row r="33" customFormat="false" ht="15" hidden="false" customHeight="false" outlineLevel="0" collapsed="false">
      <c r="B33" s="0" t="str">
        <f aca="false">'Use Phase'!K95</f>
        <v>W+</v>
      </c>
      <c r="C33" s="87" t="n">
        <f aca="false">'Use Phase'!L95</f>
        <v>0.00940768922860036</v>
      </c>
      <c r="D33" s="87" t="n">
        <f aca="false">'Use Phase'!M95</f>
        <v>0.00522842516685825</v>
      </c>
      <c r="E33" s="87" t="n">
        <f aca="false">'Use Phase'!N95</f>
        <v>0.00171756357248269</v>
      </c>
      <c r="F33" s="87" t="n">
        <f aca="false">'Use Phase'!O95</f>
        <v>0.00350643694897582</v>
      </c>
      <c r="G33" s="87" t="n">
        <f aca="false">'Use Phase'!P95</f>
        <v>0.00285001492933784</v>
      </c>
      <c r="H33" s="87" t="n">
        <f aca="false">'Use Phase'!Q95</f>
        <v>0.00201401662123116</v>
      </c>
      <c r="I33" s="87" t="n">
        <f aca="false">'Use Phase'!R95</f>
        <v>0.00778174980484918</v>
      </c>
      <c r="J33" s="87"/>
      <c r="K33" s="87" t="n">
        <f aca="false">'Use Phase_Grid'!L92</f>
        <v>0.00940768922860036</v>
      </c>
      <c r="L33" s="87" t="n">
        <f aca="false">'Use Phase_Grid'!M92</f>
        <v>0.00522842516685825</v>
      </c>
      <c r="M33" s="87" t="n">
        <f aca="false">'Use Phase_Grid'!N92</f>
        <v>0.00171756357248269</v>
      </c>
      <c r="N33" s="87" t="n">
        <f aca="false">'Use Phase_Grid'!O92</f>
        <v>0.00350643694897582</v>
      </c>
      <c r="O33" s="87" t="n">
        <f aca="false">'Use Phase_Grid'!P92</f>
        <v>0.00285001492933784</v>
      </c>
      <c r="P33" s="87" t="n">
        <f aca="false">'Use Phase_Grid'!Q92</f>
        <v>0.00201401662123116</v>
      </c>
      <c r="Q33" s="87" t="n">
        <f aca="false">'Use Phase_Grid'!R92</f>
        <v>0.00233452494145475</v>
      </c>
      <c r="R33" s="206"/>
    </row>
    <row r="34" customFormat="false" ht="15" hidden="false" customHeight="false" outlineLevel="0" collapsed="false">
      <c r="B34" s="0" t="str">
        <f aca="false">'Use Phase'!K96</f>
        <v>W-</v>
      </c>
      <c r="C34" s="87" t="n">
        <f aca="false">'Use Phase'!L96</f>
        <v>0.00141759700704937</v>
      </c>
      <c r="D34" s="87" t="n">
        <f aca="false">'Use Phase'!M96</f>
        <v>0.000677783212542423</v>
      </c>
      <c r="E34" s="87" t="n">
        <f aca="false">'Use Phase'!N96</f>
        <v>0.000840543449997832</v>
      </c>
      <c r="F34" s="87" t="n">
        <f aca="false">'Use Phase'!O96</f>
        <v>0.000871280105951323</v>
      </c>
      <c r="G34" s="87" t="n">
        <f aca="false">'Use Phase'!P96</f>
        <v>0.00066143675042888</v>
      </c>
      <c r="H34" s="87" t="n">
        <f aca="false">'Use Phase'!Q96</f>
        <v>0.000845637144993511</v>
      </c>
      <c r="I34" s="87" t="n">
        <f aca="false">'Use Phase'!R96</f>
        <v>0.000695331835483942</v>
      </c>
      <c r="J34" s="87"/>
      <c r="K34" s="87" t="n">
        <f aca="false">'Use Phase_Grid'!L93</f>
        <v>0.00141759700704937</v>
      </c>
      <c r="L34" s="87" t="n">
        <f aca="false">'Use Phase_Grid'!M93</f>
        <v>0.00014415962753575</v>
      </c>
      <c r="M34" s="87" t="n">
        <f aca="false">'Use Phase_Grid'!N93</f>
        <v>0.000258810949278213</v>
      </c>
      <c r="N34" s="87" t="n">
        <f aca="false">'Use Phase_Grid'!O93</f>
        <v>0.000528367211489508</v>
      </c>
      <c r="O34" s="87" t="n">
        <f aca="false">'Use Phase_Grid'!P93</f>
        <v>0.000144159627535749</v>
      </c>
      <c r="P34" s="87" t="n">
        <f aca="false">'Use Phase_Grid'!Q93</f>
        <v>0.000303481956623873</v>
      </c>
      <c r="Q34" s="87" t="n">
        <f aca="false">'Use Phase_Grid'!R93</f>
        <v>0.00014415962753575</v>
      </c>
      <c r="R34" s="206"/>
    </row>
    <row r="35" customFormat="false" ht="15" hidden="false" customHeight="false" outlineLevel="0" collapsed="false"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206"/>
    </row>
    <row r="36" customFormat="false" ht="15" hidden="false" customHeight="false" outlineLevel="0" collapsed="false">
      <c r="A36" s="59"/>
      <c r="B36" s="59" t="s">
        <v>384</v>
      </c>
      <c r="C36" s="208"/>
      <c r="D36" s="208" t="s">
        <v>385</v>
      </c>
      <c r="E36" s="208"/>
      <c r="F36" s="208"/>
      <c r="G36" s="208"/>
      <c r="H36" s="208"/>
      <c r="I36" s="208"/>
      <c r="J36" s="208"/>
      <c r="K36" s="208"/>
      <c r="L36" s="208"/>
      <c r="M36" s="208"/>
      <c r="N36" s="208"/>
      <c r="O36" s="208"/>
      <c r="P36" s="208"/>
      <c r="Q36" s="208"/>
      <c r="R36" s="206"/>
    </row>
    <row r="37" customFormat="false" ht="15" hidden="false" customHeight="false" outlineLevel="0" collapsed="false">
      <c r="C37" s="207" t="s">
        <v>382</v>
      </c>
      <c r="D37" s="207"/>
      <c r="E37" s="207"/>
      <c r="F37" s="207"/>
      <c r="G37" s="207"/>
      <c r="H37" s="207"/>
      <c r="I37" s="207"/>
      <c r="J37" s="207"/>
      <c r="K37" s="207" t="s">
        <v>383</v>
      </c>
      <c r="L37" s="207"/>
      <c r="M37" s="207"/>
      <c r="N37" s="207"/>
      <c r="O37" s="207"/>
      <c r="P37" s="207"/>
      <c r="Q37" s="207"/>
      <c r="R37" s="206"/>
    </row>
    <row r="38" customFormat="false" ht="15" hidden="false" customHeight="false" outlineLevel="0" collapsed="false">
      <c r="B38" s="0" t="s">
        <v>74</v>
      </c>
      <c r="C38" s="87" t="s">
        <v>66</v>
      </c>
      <c r="D38" s="87" t="s">
        <v>67</v>
      </c>
      <c r="E38" s="87" t="s">
        <v>68</v>
      </c>
      <c r="F38" s="87" t="s">
        <v>69</v>
      </c>
      <c r="G38" s="87" t="s">
        <v>70</v>
      </c>
      <c r="H38" s="87" t="s">
        <v>371</v>
      </c>
      <c r="I38" s="87" t="s">
        <v>72</v>
      </c>
      <c r="J38" s="87"/>
      <c r="K38" s="87" t="s">
        <v>66</v>
      </c>
      <c r="L38" s="87" t="s">
        <v>67</v>
      </c>
      <c r="M38" s="87" t="s">
        <v>68</v>
      </c>
      <c r="N38" s="87" t="s">
        <v>69</v>
      </c>
      <c r="O38" s="87" t="s">
        <v>70</v>
      </c>
      <c r="P38" s="87" t="s">
        <v>371</v>
      </c>
      <c r="Q38" s="87" t="s">
        <v>72</v>
      </c>
      <c r="R38" s="206"/>
    </row>
    <row r="39" customFormat="false" ht="15" hidden="false" customHeight="false" outlineLevel="0" collapsed="false">
      <c r="B39" s="0" t="s">
        <v>320</v>
      </c>
      <c r="C39" s="87" t="n">
        <v>0.106902769968831</v>
      </c>
      <c r="D39" s="87" t="n">
        <v>0.0913357127303684</v>
      </c>
      <c r="E39" s="87" t="n">
        <v>0.0538217657892928</v>
      </c>
      <c r="F39" s="87" t="n">
        <v>0.0571903852126747</v>
      </c>
      <c r="G39" s="87" t="n">
        <v>0.0612154193776959</v>
      </c>
      <c r="H39" s="87" t="n">
        <v>0.0486661077019293</v>
      </c>
      <c r="I39" s="87" t="n">
        <v>0.0358295351906565</v>
      </c>
      <c r="J39" s="87"/>
      <c r="K39" s="87" t="n">
        <v>0.106902769968831</v>
      </c>
      <c r="L39" s="87" t="n">
        <v>0.0913357127303684</v>
      </c>
      <c r="M39" s="87" t="n">
        <v>0.0538217657892928</v>
      </c>
      <c r="N39" s="87" t="n">
        <v>0.0571903852126747</v>
      </c>
      <c r="O39" s="87" t="n">
        <v>0.0612154193776959</v>
      </c>
      <c r="P39" s="87" t="n">
        <v>0.0486661077019293</v>
      </c>
      <c r="Q39" s="87" t="n">
        <v>0.0358295351906565</v>
      </c>
      <c r="R39" s="206"/>
    </row>
    <row r="40" customFormat="false" ht="15" hidden="false" customHeight="false" outlineLevel="0" collapsed="false">
      <c r="B40" s="0" t="s">
        <v>321</v>
      </c>
      <c r="C40" s="87" t="n">
        <v>0.0495652173913043</v>
      </c>
      <c r="D40" s="87" t="n">
        <v>0.0429032258064516</v>
      </c>
      <c r="E40" s="87" t="n">
        <v>0.0495652173913043</v>
      </c>
      <c r="F40" s="87" t="n">
        <v>0.0495652173913043</v>
      </c>
      <c r="G40" s="87" t="n">
        <v>0.0429032258064516</v>
      </c>
      <c r="H40" s="87" t="n">
        <v>0.0495652173913043</v>
      </c>
      <c r="I40" s="87" t="n">
        <v>0.0429032258064516</v>
      </c>
      <c r="J40" s="87"/>
      <c r="K40" s="87" t="n">
        <v>0.193043478260869</v>
      </c>
      <c r="L40" s="87" t="n">
        <v>0.167096774193548</v>
      </c>
      <c r="M40" s="87" t="n">
        <v>0.193043478260869</v>
      </c>
      <c r="N40" s="87" t="n">
        <v>0.193043478260869</v>
      </c>
      <c r="O40" s="87" t="n">
        <v>0.167096774193548</v>
      </c>
      <c r="P40" s="87" t="n">
        <v>0.193043478260869</v>
      </c>
      <c r="Q40" s="87" t="n">
        <v>0.167096774193548</v>
      </c>
      <c r="R40" s="206"/>
    </row>
    <row r="41" customFormat="false" ht="15" hidden="false" customHeight="false" outlineLevel="0" collapsed="false">
      <c r="B41" s="0" t="s">
        <v>322</v>
      </c>
      <c r="C41" s="87" t="n">
        <v>0.283292340417403</v>
      </c>
      <c r="D41" s="87" t="n">
        <v>0.0991644881072572</v>
      </c>
      <c r="E41" s="87" t="n">
        <v>0.142627679341626</v>
      </c>
      <c r="F41" s="87" t="n">
        <v>0.151554520813588</v>
      </c>
      <c r="G41" s="87" t="n">
        <v>0.0664624553243556</v>
      </c>
      <c r="H41" s="87" t="n">
        <v>0.128965185410113</v>
      </c>
      <c r="I41" s="87" t="n">
        <v>0.0389006382069985</v>
      </c>
      <c r="J41" s="87"/>
      <c r="K41" s="87" t="n">
        <v>0.283292340417403</v>
      </c>
      <c r="L41" s="87" t="n">
        <v>0.0991644881072572</v>
      </c>
      <c r="M41" s="87" t="n">
        <v>0.142627679341626</v>
      </c>
      <c r="N41" s="87" t="n">
        <v>0.151554520813588</v>
      </c>
      <c r="O41" s="87" t="n">
        <v>0.0664624553243556</v>
      </c>
      <c r="P41" s="87" t="n">
        <v>0.128965185410113</v>
      </c>
      <c r="Q41" s="87" t="n">
        <v>0.0389006382069985</v>
      </c>
      <c r="R41" s="206"/>
    </row>
    <row r="42" customFormat="false" ht="15" hidden="false" customHeight="false" outlineLevel="0" collapsed="false">
      <c r="B42" s="0" t="s">
        <v>328</v>
      </c>
      <c r="C42" s="87" t="n">
        <v>0.439760327777539</v>
      </c>
      <c r="D42" s="87" t="n">
        <v>0.233403426644077</v>
      </c>
      <c r="E42" s="87" t="n">
        <v>0.246014662522223</v>
      </c>
      <c r="F42" s="87" t="n">
        <v>0.258310123417567</v>
      </c>
      <c r="G42" s="87" t="n">
        <v>0.170581100508503</v>
      </c>
      <c r="H42" s="87" t="n">
        <v>0.227196510503346</v>
      </c>
      <c r="I42" s="87" t="n">
        <v>0.117633399204107</v>
      </c>
      <c r="J42" s="87"/>
      <c r="K42" s="87" t="n">
        <v>0.583238588647104</v>
      </c>
      <c r="L42" s="87" t="n">
        <v>0.357596975031174</v>
      </c>
      <c r="M42" s="87" t="n">
        <v>0.389492923391788</v>
      </c>
      <c r="N42" s="87" t="n">
        <v>0.401788384287132</v>
      </c>
      <c r="O42" s="87" t="n">
        <v>0.2947746488956</v>
      </c>
      <c r="P42" s="87" t="n">
        <v>0.370674771372911</v>
      </c>
      <c r="Q42" s="87" t="n">
        <v>0.241826947591203</v>
      </c>
      <c r="R42" s="206"/>
    </row>
    <row r="43" customFormat="false" ht="15" hidden="false" customHeight="false" outlineLevel="0" collapsed="false">
      <c r="B43" s="0" t="s">
        <v>331</v>
      </c>
      <c r="C43" s="87" t="n">
        <v>1.1705853311587</v>
      </c>
      <c r="D43" s="87" t="n">
        <v>1.14300120502575</v>
      </c>
      <c r="E43" s="87" t="n">
        <v>0.589348335392756</v>
      </c>
      <c r="F43" s="87" t="n">
        <v>0.626234718078788</v>
      </c>
      <c r="G43" s="87" t="n">
        <v>0.766067248212309</v>
      </c>
      <c r="H43" s="87" t="n">
        <v>0.532893879336125</v>
      </c>
      <c r="I43" s="87" t="n">
        <v>0.448381040385929</v>
      </c>
      <c r="J43" s="87"/>
      <c r="K43" s="87" t="n">
        <v>1.1705853311587</v>
      </c>
      <c r="L43" s="87" t="n">
        <v>1.14300120502575</v>
      </c>
      <c r="M43" s="87" t="n">
        <v>0.589348335392756</v>
      </c>
      <c r="N43" s="87" t="n">
        <v>0.626234718078788</v>
      </c>
      <c r="O43" s="87" t="n">
        <v>0.766067248212309</v>
      </c>
      <c r="P43" s="87" t="n">
        <v>0.532893879336126</v>
      </c>
      <c r="Q43" s="87" t="n">
        <v>0.134514312115779</v>
      </c>
      <c r="R43" s="206"/>
    </row>
    <row r="44" customFormat="false" ht="15" hidden="false" customHeight="false" outlineLevel="0" collapsed="false">
      <c r="B44" s="0" t="s">
        <v>332</v>
      </c>
      <c r="C44" s="87" t="n">
        <v>0.0780390220772468</v>
      </c>
      <c r="D44" s="87" t="n">
        <v>0.0331300382121268</v>
      </c>
      <c r="E44" s="87" t="n">
        <v>0.0420626114702176</v>
      </c>
      <c r="F44" s="87" t="n">
        <v>0.0426963981143074</v>
      </c>
      <c r="G44" s="87" t="n">
        <v>0.0305394268250929</v>
      </c>
      <c r="H44" s="87" t="n">
        <v>0.041092603634193</v>
      </c>
      <c r="I44" s="87" t="n">
        <v>0.0283560164620249</v>
      </c>
      <c r="J44" s="87"/>
      <c r="K44" s="87" t="n">
        <v>0.176389570448572</v>
      </c>
      <c r="L44" s="87" t="n">
        <v>0.0984369803791151</v>
      </c>
      <c r="M44" s="87" t="n">
        <v>0.124383684446436</v>
      </c>
      <c r="N44" s="87" t="n">
        <v>0.124383684446436</v>
      </c>
      <c r="O44" s="87" t="n">
        <v>0.0984369803791151</v>
      </c>
      <c r="P44" s="87" t="n">
        <v>0.124383684446436</v>
      </c>
      <c r="Q44" s="87" t="n">
        <v>0.0984369803791152</v>
      </c>
      <c r="R44" s="206"/>
    </row>
    <row r="45" customFormat="false" ht="15" hidden="false" customHeight="false" outlineLevel="0" collapsed="false"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206"/>
    </row>
    <row r="46" customFormat="false" ht="15" hidden="false" customHeight="false" outlineLevel="0" collapsed="false">
      <c r="B46" s="0" t="s">
        <v>75</v>
      </c>
      <c r="C46" s="87" t="s">
        <v>66</v>
      </c>
      <c r="D46" s="87" t="s">
        <v>67</v>
      </c>
      <c r="E46" s="87" t="s">
        <v>68</v>
      </c>
      <c r="F46" s="87" t="s">
        <v>69</v>
      </c>
      <c r="G46" s="87" t="s">
        <v>70</v>
      </c>
      <c r="H46" s="87" t="s">
        <v>371</v>
      </c>
      <c r="I46" s="87" t="s">
        <v>72</v>
      </c>
      <c r="J46" s="87"/>
      <c r="K46" s="87" t="s">
        <v>66</v>
      </c>
      <c r="L46" s="87" t="s">
        <v>67</v>
      </c>
      <c r="M46" s="87" t="s">
        <v>68</v>
      </c>
      <c r="N46" s="87" t="s">
        <v>69</v>
      </c>
      <c r="O46" s="87" t="s">
        <v>70</v>
      </c>
      <c r="P46" s="87" t="s">
        <v>371</v>
      </c>
      <c r="Q46" s="87" t="s">
        <v>72</v>
      </c>
      <c r="R46" s="206"/>
    </row>
    <row r="47" customFormat="false" ht="15" hidden="false" customHeight="false" outlineLevel="0" collapsed="false">
      <c r="B47" s="0" t="s">
        <v>320</v>
      </c>
      <c r="C47" s="87" t="n">
        <v>0.00935427193685807</v>
      </c>
      <c r="D47" s="87" t="n">
        <v>0.00957390860138021</v>
      </c>
      <c r="E47" s="87" t="n">
        <v>0.00564966229836512</v>
      </c>
      <c r="F47" s="87" t="n">
        <v>0.00546224047396572</v>
      </c>
      <c r="G47" s="87" t="n">
        <v>0.00929581496173209</v>
      </c>
      <c r="H47" s="87" t="n">
        <v>0.00483669174093385</v>
      </c>
      <c r="I47" s="87" t="n">
        <v>0.00529566748411126</v>
      </c>
      <c r="J47" s="87"/>
      <c r="K47" s="87" t="n">
        <v>0.00935427193685807</v>
      </c>
      <c r="L47" s="87" t="n">
        <v>0.00957390860138021</v>
      </c>
      <c r="M47" s="87" t="n">
        <v>0.00564966229836512</v>
      </c>
      <c r="N47" s="87" t="n">
        <v>0.00546224047396572</v>
      </c>
      <c r="O47" s="87" t="n">
        <v>0.00929581496173209</v>
      </c>
      <c r="P47" s="87" t="n">
        <v>0.00483669174093385</v>
      </c>
      <c r="Q47" s="87" t="n">
        <v>0.00529566748411126</v>
      </c>
      <c r="R47" s="206"/>
    </row>
    <row r="48" customFormat="false" ht="15" hidden="false" customHeight="false" outlineLevel="0" collapsed="false">
      <c r="B48" s="0" t="s">
        <v>321</v>
      </c>
      <c r="C48" s="87" t="n">
        <v>0.00830173913043477</v>
      </c>
      <c r="D48" s="87" t="n">
        <v>0.00718591397849462</v>
      </c>
      <c r="E48" s="87" t="n">
        <v>0.00830173913043477</v>
      </c>
      <c r="F48" s="87" t="n">
        <v>0.00830173913043477</v>
      </c>
      <c r="G48" s="87" t="n">
        <v>0.00718591397849462</v>
      </c>
      <c r="H48" s="87" t="n">
        <v>0.00830173913043477</v>
      </c>
      <c r="I48" s="87" t="n">
        <v>0.00718591397849462</v>
      </c>
      <c r="J48" s="87"/>
      <c r="K48" s="87" t="n">
        <v>0.0374791304347826</v>
      </c>
      <c r="L48" s="87" t="n">
        <v>0.0324416129032258</v>
      </c>
      <c r="M48" s="87" t="n">
        <v>0.0374791304347826</v>
      </c>
      <c r="N48" s="87" t="n">
        <v>0.0374791304347826</v>
      </c>
      <c r="O48" s="87" t="n">
        <v>0.0324416129032258</v>
      </c>
      <c r="P48" s="87" t="n">
        <v>0.0374791304347826</v>
      </c>
      <c r="Q48" s="87" t="n">
        <v>0.0324416129032258</v>
      </c>
      <c r="R48" s="206"/>
    </row>
    <row r="49" customFormat="false" ht="15" hidden="false" customHeight="false" outlineLevel="0" collapsed="false">
      <c r="B49" s="0" t="s">
        <v>322</v>
      </c>
      <c r="C49" s="87" t="n">
        <v>0.0247888206326739</v>
      </c>
      <c r="D49" s="87" t="n">
        <v>0.0103945293386414</v>
      </c>
      <c r="E49" s="87" t="n">
        <v>0.0149716050906676</v>
      </c>
      <c r="F49" s="87" t="n">
        <v>0.0144749372560092</v>
      </c>
      <c r="G49" s="87" t="n">
        <v>0.0100925991013091</v>
      </c>
      <c r="H49" s="87" t="n">
        <v>0.0128172331134747</v>
      </c>
      <c r="I49" s="87" t="n">
        <v>0.00574958183989222</v>
      </c>
      <c r="J49" s="87"/>
      <c r="K49" s="87" t="n">
        <v>0.0247888206326739</v>
      </c>
      <c r="L49" s="87" t="n">
        <v>0.0103945293386414</v>
      </c>
      <c r="M49" s="87" t="n">
        <v>0.0149716050906676</v>
      </c>
      <c r="N49" s="87" t="n">
        <v>0.0144749372560092</v>
      </c>
      <c r="O49" s="87" t="n">
        <v>0.0100925991013091</v>
      </c>
      <c r="P49" s="87" t="n">
        <v>0.0128172331134747</v>
      </c>
      <c r="Q49" s="87" t="n">
        <v>0.00574958183989222</v>
      </c>
      <c r="R49" s="206"/>
    </row>
    <row r="50" customFormat="false" ht="15" hidden="false" customHeight="false" outlineLevel="0" collapsed="false">
      <c r="B50" s="0" t="s">
        <v>328</v>
      </c>
      <c r="C50" s="87" t="n">
        <v>0.0424448316999667</v>
      </c>
      <c r="D50" s="87" t="n">
        <v>0.0271543519185162</v>
      </c>
      <c r="E50" s="87" t="n">
        <v>0.0289230065194674</v>
      </c>
      <c r="F50" s="87" t="n">
        <v>0.0282389168604096</v>
      </c>
      <c r="G50" s="87" t="n">
        <v>0.0265743280415358</v>
      </c>
      <c r="H50" s="87" t="n">
        <v>0.0259556639848433</v>
      </c>
      <c r="I50" s="87" t="n">
        <v>0.0182311633024981</v>
      </c>
      <c r="J50" s="87"/>
      <c r="K50" s="87" t="n">
        <v>0.0716222230043145</v>
      </c>
      <c r="L50" s="87" t="n">
        <v>0.0524100508432474</v>
      </c>
      <c r="M50" s="87" t="n">
        <v>0.0581003978238152</v>
      </c>
      <c r="N50" s="87" t="n">
        <v>0.0574163081647574</v>
      </c>
      <c r="O50" s="87" t="n">
        <v>0.051830026966267</v>
      </c>
      <c r="P50" s="87" t="n">
        <v>0.0551330552891911</v>
      </c>
      <c r="Q50" s="87" t="n">
        <v>0.0434868622272293</v>
      </c>
      <c r="R50" s="206"/>
    </row>
    <row r="51" customFormat="false" ht="15" hidden="false" customHeight="false" outlineLevel="0" collapsed="false">
      <c r="B51" s="0" t="s">
        <v>331</v>
      </c>
      <c r="C51" s="87" t="n">
        <v>0.34526599464574</v>
      </c>
      <c r="D51" s="87" t="n">
        <v>0.173119036513434</v>
      </c>
      <c r="E51" s="87" t="n">
        <v>0.175029044532538</v>
      </c>
      <c r="F51" s="87" t="n">
        <v>0.18737480844285</v>
      </c>
      <c r="G51" s="87" t="n">
        <v>0.116330484378247</v>
      </c>
      <c r="H51" s="87" t="n">
        <v>0.16014824288431</v>
      </c>
      <c r="I51" s="87" t="n">
        <v>0.0710462194395835</v>
      </c>
      <c r="J51" s="87"/>
      <c r="K51" s="87" t="n">
        <v>0.102429277708596</v>
      </c>
      <c r="L51" s="87" t="n">
        <v>0.206749943808811</v>
      </c>
      <c r="M51" s="87" t="n">
        <v>0.207008841121537</v>
      </c>
      <c r="N51" s="87" t="n">
        <v>0.219988391675938</v>
      </c>
      <c r="O51" s="87" t="n">
        <v>0.144507641550218</v>
      </c>
      <c r="P51" s="87" t="n">
        <v>0.191158031637284</v>
      </c>
      <c r="Q51" s="87" t="n">
        <v>0.0999031049848588</v>
      </c>
      <c r="R51" s="206"/>
    </row>
    <row r="52" customFormat="false" ht="15" hidden="false" customHeight="false" outlineLevel="0" collapsed="false">
      <c r="B52" s="0" t="s">
        <v>332</v>
      </c>
      <c r="C52" s="87" t="n">
        <v>0.00710901194329724</v>
      </c>
      <c r="D52" s="87" t="n">
        <v>0.00505667430591818</v>
      </c>
      <c r="E52" s="87" t="n">
        <v>0.00641201064533336</v>
      </c>
      <c r="F52" s="87" t="n">
        <v>0.00637674829177367</v>
      </c>
      <c r="G52" s="87" t="n">
        <v>0.00503275579552724</v>
      </c>
      <c r="H52" s="87" t="n">
        <v>0.00625905484457954</v>
      </c>
      <c r="I52" s="87" t="n">
        <v>0.00468870776505146</v>
      </c>
      <c r="J52" s="87"/>
      <c r="K52" s="87" t="n">
        <v>0.0241489242492155</v>
      </c>
      <c r="L52" s="87" t="n">
        <v>0.0191114067176588</v>
      </c>
      <c r="M52" s="87" t="n">
        <v>0.0241489242492155</v>
      </c>
      <c r="N52" s="87" t="n">
        <v>0.0241489242492155</v>
      </c>
      <c r="O52" s="87" t="n">
        <v>0.0191114067176588</v>
      </c>
      <c r="P52" s="87" t="n">
        <v>0.0241489242492155</v>
      </c>
      <c r="Q52" s="87" t="n">
        <v>0.0191114067176587</v>
      </c>
      <c r="R52" s="206"/>
    </row>
    <row r="53" customFormat="false" ht="15" hidden="false" customHeight="false" outlineLevel="0" collapsed="false"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206"/>
    </row>
    <row r="54" customFormat="false" ht="15" hidden="false" customHeight="false" outlineLevel="0" collapsed="false">
      <c r="B54" s="0" t="s">
        <v>362</v>
      </c>
      <c r="C54" s="87" t="s">
        <v>66</v>
      </c>
      <c r="D54" s="87" t="s">
        <v>67</v>
      </c>
      <c r="E54" s="87" t="s">
        <v>68</v>
      </c>
      <c r="F54" s="87" t="s">
        <v>69</v>
      </c>
      <c r="G54" s="87" t="s">
        <v>70</v>
      </c>
      <c r="H54" s="87" t="s">
        <v>371</v>
      </c>
      <c r="I54" s="87" t="s">
        <v>72</v>
      </c>
      <c r="J54" s="87"/>
      <c r="K54" s="87" t="s">
        <v>66</v>
      </c>
      <c r="L54" s="87" t="s">
        <v>67</v>
      </c>
      <c r="M54" s="87" t="s">
        <v>68</v>
      </c>
      <c r="N54" s="87" t="s">
        <v>69</v>
      </c>
      <c r="O54" s="87" t="s">
        <v>70</v>
      </c>
      <c r="P54" s="87" t="s">
        <v>371</v>
      </c>
      <c r="Q54" s="87" t="s">
        <v>72</v>
      </c>
      <c r="R54" s="206"/>
    </row>
    <row r="55" customFormat="false" ht="15" hidden="false" customHeight="false" outlineLevel="0" collapsed="false">
      <c r="B55" s="0" t="s">
        <v>320</v>
      </c>
      <c r="C55" s="87" t="n">
        <v>0.0125119198348595</v>
      </c>
      <c r="D55" s="87" t="n">
        <v>0.0186125659365532</v>
      </c>
      <c r="E55" s="87" t="n">
        <v>0.00187516546002801</v>
      </c>
      <c r="F55" s="87" t="n">
        <v>0.00317985763823015</v>
      </c>
      <c r="G55" s="87" t="n">
        <v>0.0028971994029363</v>
      </c>
      <c r="H55" s="87" t="n">
        <v>0.0112322997871354</v>
      </c>
      <c r="I55" s="87" t="n">
        <v>0.0106636023498974</v>
      </c>
      <c r="J55" s="87"/>
      <c r="K55" s="87" t="n">
        <v>0.0125119198348595</v>
      </c>
      <c r="L55" s="87" t="n">
        <v>0.0186125659365532</v>
      </c>
      <c r="M55" s="87" t="n">
        <v>0.00187516546002801</v>
      </c>
      <c r="N55" s="87" t="n">
        <v>0.00317985763823015</v>
      </c>
      <c r="O55" s="87" t="n">
        <v>0.0028971994029363</v>
      </c>
      <c r="P55" s="87" t="n">
        <v>0.0112322997871354</v>
      </c>
      <c r="Q55" s="87" t="n">
        <v>0.0106636023498974</v>
      </c>
      <c r="R55" s="206"/>
    </row>
    <row r="56" customFormat="false" ht="15" hidden="false" customHeight="false" outlineLevel="0" collapsed="false">
      <c r="B56" s="0" t="s">
        <v>321</v>
      </c>
      <c r="C56" s="87" t="n">
        <v>0.00819079999999999</v>
      </c>
      <c r="D56" s="87" t="n">
        <v>0.00708988602150537</v>
      </c>
      <c r="E56" s="87" t="n">
        <v>0.00819079999999999</v>
      </c>
      <c r="F56" s="87" t="n">
        <v>0.00819079999999999</v>
      </c>
      <c r="G56" s="87" t="n">
        <v>0.00708988602150537</v>
      </c>
      <c r="H56" s="87" t="n">
        <v>0.00819079999999999</v>
      </c>
      <c r="I56" s="87" t="n">
        <v>0.00708988602150537</v>
      </c>
      <c r="J56" s="87"/>
      <c r="K56" s="87" t="n">
        <v>0.0151557478260869</v>
      </c>
      <c r="L56" s="87" t="n">
        <v>0.0131186849462366</v>
      </c>
      <c r="M56" s="87" t="n">
        <v>0.0151557478260869</v>
      </c>
      <c r="N56" s="87" t="n">
        <v>0.0151557478260869</v>
      </c>
      <c r="O56" s="87" t="n">
        <v>0.0131186849462366</v>
      </c>
      <c r="P56" s="87" t="n">
        <v>0.0151557478260869</v>
      </c>
      <c r="Q56" s="87" t="n">
        <v>0.0131186849462366</v>
      </c>
      <c r="R56" s="206"/>
    </row>
    <row r="57" customFormat="false" ht="15" hidden="false" customHeight="false" outlineLevel="0" collapsed="false">
      <c r="B57" s="0" t="s">
        <v>322</v>
      </c>
      <c r="C57" s="87" t="n">
        <v>0.0331565875623776</v>
      </c>
      <c r="D57" s="87" t="n">
        <v>0.0202079287311149</v>
      </c>
      <c r="E57" s="87" t="n">
        <v>0.00496918846907422</v>
      </c>
      <c r="F57" s="87" t="n">
        <v>0.00842662274130991</v>
      </c>
      <c r="G57" s="87" t="n">
        <v>0.00314553078033084</v>
      </c>
      <c r="H57" s="87" t="n">
        <v>0.0297655944359088</v>
      </c>
      <c r="I57" s="87" t="n">
        <v>0.01157762540846</v>
      </c>
      <c r="J57" s="87"/>
      <c r="K57" s="87" t="n">
        <v>0.0331565875623776</v>
      </c>
      <c r="L57" s="87" t="n">
        <v>0.0202079287311149</v>
      </c>
      <c r="M57" s="87" t="n">
        <v>0.00496918846907422</v>
      </c>
      <c r="N57" s="87" t="n">
        <v>0.00842662274130991</v>
      </c>
      <c r="O57" s="87" t="n">
        <v>0.00314553078033084</v>
      </c>
      <c r="P57" s="87" t="n">
        <v>0.0297655944359088</v>
      </c>
      <c r="Q57" s="87" t="n">
        <v>0.01157762540846</v>
      </c>
      <c r="R57" s="206"/>
    </row>
    <row r="58" customFormat="false" ht="15" hidden="false" customHeight="false" outlineLevel="0" collapsed="false">
      <c r="B58" s="0" t="s">
        <v>328</v>
      </c>
      <c r="C58" s="87" t="n">
        <v>0.0538593073972371</v>
      </c>
      <c r="D58" s="87" t="n">
        <v>0.0459103806891734</v>
      </c>
      <c r="E58" s="87" t="n">
        <v>0.0150351539291022</v>
      </c>
      <c r="F58" s="87" t="n">
        <v>0.01979728037954</v>
      </c>
      <c r="G58" s="87" t="n">
        <v>0.0131326162047725</v>
      </c>
      <c r="H58" s="87" t="n">
        <v>0.0491886942230442</v>
      </c>
      <c r="I58" s="87" t="n">
        <v>0.0293311137798628</v>
      </c>
      <c r="J58" s="87"/>
      <c r="K58" s="87" t="n">
        <v>0.060824255223324</v>
      </c>
      <c r="L58" s="87" t="n">
        <v>0.0519391796139046</v>
      </c>
      <c r="M58" s="87" t="n">
        <v>0.0220001017551892</v>
      </c>
      <c r="N58" s="87" t="n">
        <v>0.026762228205627</v>
      </c>
      <c r="O58" s="87" t="n">
        <v>0.0191614151295037</v>
      </c>
      <c r="P58" s="87" t="n">
        <v>0.0561536420491312</v>
      </c>
      <c r="Q58" s="87" t="n">
        <v>0.035359912704594</v>
      </c>
      <c r="R58" s="206"/>
    </row>
    <row r="59" customFormat="false" ht="15" hidden="false" customHeight="false" outlineLevel="0" collapsed="false">
      <c r="B59" s="0" t="s">
        <v>331</v>
      </c>
      <c r="C59" s="87" t="n">
        <v>0.137005522191711</v>
      </c>
      <c r="D59" s="87" t="n">
        <v>0.232922968006008</v>
      </c>
      <c r="E59" s="87" t="n">
        <v>0.0205330617873067</v>
      </c>
      <c r="F59" s="87" t="n">
        <v>0.0348194411386202</v>
      </c>
      <c r="G59" s="87" t="n">
        <v>0.0362563810996028</v>
      </c>
      <c r="H59" s="87" t="n">
        <v>0.122993682669133</v>
      </c>
      <c r="I59" s="87" t="n">
        <v>0.133447366550144</v>
      </c>
      <c r="J59" s="87"/>
      <c r="K59" s="87" t="n">
        <v>0.137005522191711</v>
      </c>
      <c r="L59" s="87" t="n">
        <v>0.232922968006008</v>
      </c>
      <c r="M59" s="87" t="n">
        <v>0.0205330617873067</v>
      </c>
      <c r="N59" s="87" t="n">
        <v>0.0348194411386202</v>
      </c>
      <c r="O59" s="87" t="n">
        <v>0.0362563810996028</v>
      </c>
      <c r="P59" s="87" t="n">
        <v>0.122993682669133</v>
      </c>
      <c r="Q59" s="87" t="n">
        <v>0.0400342099650433</v>
      </c>
      <c r="R59" s="206"/>
    </row>
    <row r="60" customFormat="false" ht="15" hidden="false" customHeight="false" outlineLevel="0" collapsed="false">
      <c r="B60" s="0" t="s">
        <v>332</v>
      </c>
      <c r="C60" s="87" t="n">
        <v>0.00913370147944741</v>
      </c>
      <c r="D60" s="87" t="n">
        <v>0.00577750848202776</v>
      </c>
      <c r="E60" s="87" t="n">
        <v>0.00563037906851041</v>
      </c>
      <c r="F60" s="87" t="n">
        <v>0.00587584950409998</v>
      </c>
      <c r="G60" s="87" t="n">
        <v>0.00442584809091845</v>
      </c>
      <c r="H60" s="87" t="n">
        <v>0.00819957884460885</v>
      </c>
      <c r="I60" s="87" t="n">
        <v>0.00509382737236546</v>
      </c>
      <c r="J60" s="87"/>
      <c r="K60" s="87" t="n">
        <v>0.0206446677275181</v>
      </c>
      <c r="L60" s="87" t="n">
        <v>0.00772823855448396</v>
      </c>
      <c r="M60" s="87" t="n">
        <v>0.00976530143433435</v>
      </c>
      <c r="N60" s="87" t="n">
        <v>0.00976530143433435</v>
      </c>
      <c r="O60" s="87" t="n">
        <v>0.00772823855448396</v>
      </c>
      <c r="P60" s="87" t="n">
        <v>0.0185332946487734</v>
      </c>
      <c r="Q60" s="87" t="n">
        <v>0.00772823855448396</v>
      </c>
      <c r="R60" s="206"/>
    </row>
    <row r="61" customFormat="false" ht="15" hidden="false" customHeight="false" outlineLevel="0" collapsed="false"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206"/>
    </row>
    <row r="62" customFormat="false" ht="15" hidden="false" customHeight="false" outlineLevel="0" collapsed="false">
      <c r="B62" s="0" t="s">
        <v>340</v>
      </c>
      <c r="C62" s="87" t="s">
        <v>66</v>
      </c>
      <c r="D62" s="87" t="s">
        <v>67</v>
      </c>
      <c r="E62" s="87" t="s">
        <v>68</v>
      </c>
      <c r="F62" s="87" t="s">
        <v>69</v>
      </c>
      <c r="G62" s="87" t="s">
        <v>70</v>
      </c>
      <c r="H62" s="87" t="s">
        <v>371</v>
      </c>
      <c r="I62" s="87" t="s">
        <v>72</v>
      </c>
      <c r="J62" s="87"/>
      <c r="K62" s="87" t="s">
        <v>66</v>
      </c>
      <c r="L62" s="87" t="s">
        <v>67</v>
      </c>
      <c r="M62" s="87" t="s">
        <v>68</v>
      </c>
      <c r="N62" s="87" t="s">
        <v>69</v>
      </c>
      <c r="O62" s="87" t="s">
        <v>70</v>
      </c>
      <c r="P62" s="87" t="s">
        <v>371</v>
      </c>
      <c r="Q62" s="87" t="s">
        <v>72</v>
      </c>
      <c r="R62" s="206"/>
    </row>
    <row r="63" customFormat="false" ht="15" hidden="false" customHeight="false" outlineLevel="0" collapsed="false">
      <c r="B63" s="0" t="s">
        <v>320</v>
      </c>
      <c r="C63" s="87" t="n">
        <v>0.00390708554612453</v>
      </c>
      <c r="D63" s="87" t="n">
        <v>0.000835593063196524</v>
      </c>
      <c r="E63" s="87" t="n">
        <v>0.000572862180220552</v>
      </c>
      <c r="F63" s="87" t="n">
        <v>0.000981107394642026</v>
      </c>
      <c r="G63" s="87" t="n">
        <v>0.000857377577453232</v>
      </c>
      <c r="H63" s="87" t="n">
        <v>0.00342651906132005</v>
      </c>
      <c r="I63" s="87" t="n">
        <v>0.00328488098522148</v>
      </c>
      <c r="J63" s="87"/>
      <c r="K63" s="87" t="n">
        <v>0.00390708554612453</v>
      </c>
      <c r="L63" s="87" t="n">
        <v>0.000835593063196524</v>
      </c>
      <c r="M63" s="87" t="n">
        <v>0.000572862180220552</v>
      </c>
      <c r="N63" s="87" t="n">
        <v>0.000981107394642026</v>
      </c>
      <c r="O63" s="87" t="n">
        <v>0.000857377577453232</v>
      </c>
      <c r="P63" s="87" t="n">
        <v>0.00342651906132005</v>
      </c>
      <c r="Q63" s="87" t="n">
        <v>0.00328488098522148</v>
      </c>
      <c r="R63" s="206"/>
    </row>
    <row r="64" customFormat="false" ht="15" hidden="false" customHeight="false" outlineLevel="0" collapsed="false">
      <c r="B64" s="0" t="s">
        <v>321</v>
      </c>
      <c r="C64" s="87" t="n">
        <v>0.00125872173913043</v>
      </c>
      <c r="D64" s="87" t="n">
        <v>0.00108953870967742</v>
      </c>
      <c r="E64" s="87" t="n">
        <v>0.00125872173913043</v>
      </c>
      <c r="F64" s="87" t="n">
        <v>0.00125872173913043</v>
      </c>
      <c r="G64" s="87" t="n">
        <v>0.00108953870967742</v>
      </c>
      <c r="H64" s="87" t="n">
        <v>0.00125872173913043</v>
      </c>
      <c r="I64" s="87" t="n">
        <v>0.00108953870967742</v>
      </c>
      <c r="J64" s="87"/>
      <c r="K64" s="87" t="n">
        <v>0.000282709565217391</v>
      </c>
      <c r="L64" s="87" t="n">
        <v>0.000244710967741935</v>
      </c>
      <c r="M64" s="87" t="n">
        <v>0.000282709565217391</v>
      </c>
      <c r="N64" s="87" t="n">
        <v>0.000282709565217391</v>
      </c>
      <c r="O64" s="87" t="n">
        <v>0.000244710967741935</v>
      </c>
      <c r="P64" s="87" t="n">
        <v>0.000282709565217391</v>
      </c>
      <c r="Q64" s="87" t="n">
        <v>0.000244710967741935</v>
      </c>
      <c r="R64" s="206"/>
    </row>
    <row r="65" customFormat="false" ht="15" hidden="false" customHeight="false" outlineLevel="0" collapsed="false">
      <c r="B65" s="0" t="s">
        <v>322</v>
      </c>
      <c r="C65" s="87" t="n">
        <v>0.01035377669723</v>
      </c>
      <c r="D65" s="87" t="n">
        <v>0.000907215325756226</v>
      </c>
      <c r="E65" s="87" t="n">
        <v>0.00151808477758446</v>
      </c>
      <c r="F65" s="87" t="n">
        <v>0.00259993459580137</v>
      </c>
      <c r="G65" s="87" t="n">
        <v>0.00093086708409208</v>
      </c>
      <c r="H65" s="87" t="n">
        <v>0.00908027551249812</v>
      </c>
      <c r="I65" s="87" t="n">
        <v>0.00356644221252617</v>
      </c>
      <c r="J65" s="87"/>
      <c r="K65" s="87" t="n">
        <v>0.01035377669723</v>
      </c>
      <c r="L65" s="87" t="n">
        <v>0.000907215325756226</v>
      </c>
      <c r="M65" s="87" t="n">
        <v>0.00151808477758446</v>
      </c>
      <c r="N65" s="87" t="n">
        <v>0.00259993459580137</v>
      </c>
      <c r="O65" s="87" t="n">
        <v>0.00093086708409208</v>
      </c>
      <c r="P65" s="87" t="n">
        <v>0.00908027551249812</v>
      </c>
      <c r="Q65" s="87" t="n">
        <v>0.00356644221252617</v>
      </c>
      <c r="R65" s="206"/>
    </row>
    <row r="66" customFormat="false" ht="15" hidden="false" customHeight="false" outlineLevel="0" collapsed="false">
      <c r="B66" s="0" t="s">
        <v>328</v>
      </c>
      <c r="C66" s="87" t="n">
        <v>0.015519583982485</v>
      </c>
      <c r="D66" s="87" t="n">
        <v>0.00283234709863017</v>
      </c>
      <c r="E66" s="87" t="n">
        <v>0.00334966869693545</v>
      </c>
      <c r="F66" s="87" t="n">
        <v>0.00483976372957383</v>
      </c>
      <c r="G66" s="87" t="n">
        <v>0.00287778337122273</v>
      </c>
      <c r="H66" s="87" t="n">
        <v>0.0137655163129486</v>
      </c>
      <c r="I66" s="87" t="n">
        <v>0.00794086190742507</v>
      </c>
      <c r="J66" s="87"/>
      <c r="K66" s="87" t="n">
        <v>0.0145435718085719</v>
      </c>
      <c r="L66" s="87" t="n">
        <v>0.00198751935669469</v>
      </c>
      <c r="M66" s="87" t="n">
        <v>0.0023736565230224</v>
      </c>
      <c r="N66" s="87" t="n">
        <v>0.00386375155566078</v>
      </c>
      <c r="O66" s="87" t="n">
        <v>0.00203295562928725</v>
      </c>
      <c r="P66" s="87" t="n">
        <v>0.0127895041390356</v>
      </c>
      <c r="Q66" s="87" t="n">
        <v>0.00709603416548958</v>
      </c>
      <c r="R66" s="206"/>
    </row>
    <row r="67" customFormat="false" ht="15" hidden="false" customHeight="false" outlineLevel="0" collapsed="false">
      <c r="B67" s="0" t="s">
        <v>331</v>
      </c>
      <c r="C67" s="87" t="n">
        <v>0.0427825867300636</v>
      </c>
      <c r="D67" s="87" t="n">
        <v>0.0104568503337165</v>
      </c>
      <c r="E67" s="87" t="n">
        <v>0.00627284087341504</v>
      </c>
      <c r="F67" s="87" t="n">
        <v>0.0107431259713302</v>
      </c>
      <c r="G67" s="87" t="n">
        <v>0.0107294679692719</v>
      </c>
      <c r="H67" s="87" t="n">
        <v>0.0375203837214545</v>
      </c>
      <c r="I67" s="87" t="n">
        <v>0.0411079391864859</v>
      </c>
      <c r="J67" s="87"/>
      <c r="K67" s="87" t="n">
        <v>0.0427825867300636</v>
      </c>
      <c r="L67" s="87" t="n">
        <v>0.0104568503337165</v>
      </c>
      <c r="M67" s="87" t="n">
        <v>0.00627284087341504</v>
      </c>
      <c r="N67" s="87" t="n">
        <v>0.0107431259713302</v>
      </c>
      <c r="O67" s="87" t="n">
        <v>0.0107294679692719</v>
      </c>
      <c r="P67" s="87" t="n">
        <v>0.0375203837214545</v>
      </c>
      <c r="Q67" s="87" t="n">
        <v>0.0123323817559458</v>
      </c>
      <c r="R67" s="206"/>
    </row>
    <row r="68" customFormat="false" ht="15" hidden="false" customHeight="false" outlineLevel="0" collapsed="false">
      <c r="B68" s="0" t="s">
        <v>332</v>
      </c>
      <c r="C68" s="87" t="n">
        <v>0.00285217244867091</v>
      </c>
      <c r="D68" s="87" t="n">
        <v>0.000713717406129077</v>
      </c>
      <c r="E68" s="87" t="n">
        <v>0.00091881281942966</v>
      </c>
      <c r="F68" s="87" t="n">
        <v>0.000995621841730607</v>
      </c>
      <c r="G68" s="87" t="n">
        <v>0.000715591066854544</v>
      </c>
      <c r="H68" s="87" t="n">
        <v>0.00250135891476364</v>
      </c>
      <c r="I68" s="87" t="n">
        <v>0.000924377810615465</v>
      </c>
      <c r="J68" s="87"/>
      <c r="K68" s="87" t="n">
        <v>0.00644669115110547</v>
      </c>
      <c r="L68" s="87" t="n">
        <v>0.00014415962753575</v>
      </c>
      <c r="M68" s="87" t="n">
        <v>0.00094522259736391</v>
      </c>
      <c r="N68" s="87" t="n">
        <v>0.00161882720115934</v>
      </c>
      <c r="O68" s="87" t="n">
        <v>0.000144159627535749</v>
      </c>
      <c r="P68" s="87" t="n">
        <v>0.00565375645117808</v>
      </c>
      <c r="Q68" s="87" t="n">
        <v>0.000281561227304698</v>
      </c>
      <c r="R68" s="206"/>
    </row>
    <row r="69" customFormat="false" ht="15" hidden="false" customHeight="false" outlineLevel="0" collapsed="false">
      <c r="A69" s="206"/>
      <c r="B69" s="206"/>
      <c r="C69" s="206"/>
      <c r="D69" s="206"/>
      <c r="E69" s="206"/>
      <c r="F69" s="206"/>
      <c r="G69" s="206"/>
      <c r="H69" s="206"/>
      <c r="I69" s="206"/>
      <c r="J69" s="206"/>
      <c r="K69" s="206"/>
      <c r="L69" s="206"/>
      <c r="M69" s="206"/>
      <c r="N69" s="206"/>
      <c r="O69" s="206"/>
      <c r="P69" s="206"/>
      <c r="Q69" s="206"/>
      <c r="R69" s="206"/>
    </row>
    <row r="83" customFormat="false" ht="15" hidden="false" customHeight="false" outlineLevel="0" collapsed="false">
      <c r="C83" s="12"/>
    </row>
    <row r="84" customFormat="false" ht="15" hidden="false" customHeight="false" outlineLevel="0" collapsed="false">
      <c r="C84" s="12"/>
    </row>
    <row r="85" customFormat="false" ht="15" hidden="false" customHeight="false" outlineLevel="0" collapsed="false">
      <c r="C85" s="12"/>
      <c r="D85" s="12"/>
      <c r="E85" s="12"/>
      <c r="F85" s="12"/>
      <c r="G85" s="12"/>
      <c r="H85" s="12"/>
      <c r="I85" s="12"/>
    </row>
    <row r="86" customFormat="false" ht="15" hidden="false" customHeight="false" outlineLevel="0" collapsed="false">
      <c r="C86" s="12"/>
      <c r="D86" s="12"/>
      <c r="E86" s="12"/>
      <c r="F86" s="12"/>
      <c r="G86" s="12"/>
      <c r="H86" s="12"/>
      <c r="I86" s="12"/>
    </row>
    <row r="90" customFormat="false" ht="15" hidden="false" customHeight="false" outlineLevel="0" collapsed="false">
      <c r="C90" s="12"/>
      <c r="D90" s="12"/>
      <c r="E90" s="12"/>
      <c r="F90" s="12"/>
      <c r="G90" s="12"/>
      <c r="H90" s="12"/>
      <c r="I90" s="12"/>
    </row>
    <row r="91" customFormat="false" ht="15" hidden="false" customHeight="false" outlineLevel="0" collapsed="false">
      <c r="C91" s="12"/>
      <c r="D91" s="12"/>
      <c r="E91" s="12"/>
      <c r="F91" s="12"/>
      <c r="G91" s="12"/>
      <c r="H91" s="12"/>
      <c r="I91" s="12"/>
    </row>
    <row r="95" customFormat="false" ht="15" hidden="false" customHeight="false" outlineLevel="0" collapsed="false">
      <c r="C95" s="12"/>
      <c r="D95" s="12"/>
      <c r="E95" s="12"/>
      <c r="F95" s="12"/>
      <c r="G95" s="12"/>
      <c r="H95" s="12"/>
      <c r="I95" s="12"/>
    </row>
    <row r="96" customFormat="false" ht="15" hidden="false" customHeight="false" outlineLevel="0" collapsed="false">
      <c r="C96" s="12"/>
      <c r="D96" s="12"/>
      <c r="E96" s="12"/>
      <c r="F96" s="12"/>
      <c r="G96" s="12"/>
      <c r="H96" s="12"/>
      <c r="I96" s="12"/>
    </row>
    <row r="97" customFormat="false" ht="15" hidden="false" customHeight="false" outlineLevel="0" collapsed="false">
      <c r="C97" s="12"/>
    </row>
    <row r="107" customFormat="false" ht="15" hidden="false" customHeight="false" outlineLevel="0" collapsed="false">
      <c r="C107" s="12"/>
      <c r="D107" s="12"/>
      <c r="E107" s="12"/>
      <c r="F107" s="12"/>
      <c r="G107" s="12"/>
      <c r="H107" s="12"/>
      <c r="I107" s="12"/>
    </row>
    <row r="108" customFormat="false" ht="15" hidden="false" customHeight="false" outlineLevel="0" collapsed="false">
      <c r="C108" s="12"/>
      <c r="D108" s="12"/>
      <c r="E108" s="12"/>
      <c r="F108" s="12"/>
      <c r="G108" s="12"/>
      <c r="H108" s="12"/>
      <c r="I108" s="12"/>
    </row>
    <row r="112" customFormat="false" ht="15" hidden="false" customHeight="false" outlineLevel="0" collapsed="false">
      <c r="C112" s="12"/>
      <c r="D112" s="12"/>
      <c r="E112" s="12"/>
      <c r="F112" s="12"/>
      <c r="G112" s="12"/>
      <c r="H112" s="12"/>
      <c r="I112" s="12"/>
    </row>
    <row r="113" customFormat="false" ht="15" hidden="false" customHeight="false" outlineLevel="0" collapsed="false">
      <c r="C113" s="12"/>
      <c r="D113" s="12"/>
      <c r="E113" s="12"/>
      <c r="F113" s="12"/>
      <c r="G113" s="12"/>
      <c r="H113" s="12"/>
      <c r="I113" s="12"/>
    </row>
    <row r="117" customFormat="false" ht="15" hidden="false" customHeight="false" outlineLevel="0" collapsed="false">
      <c r="C117" s="12"/>
      <c r="D117" s="12"/>
      <c r="E117" s="12"/>
      <c r="F117" s="12"/>
      <c r="G117" s="12"/>
      <c r="H117" s="12"/>
      <c r="I117" s="12"/>
    </row>
    <row r="118" customFormat="false" ht="15" hidden="false" customHeight="false" outlineLevel="0" collapsed="false">
      <c r="C118" s="12"/>
      <c r="D118" s="12"/>
      <c r="E118" s="12"/>
      <c r="F118" s="12"/>
      <c r="G118" s="12"/>
      <c r="H118" s="12"/>
      <c r="I118" s="12"/>
    </row>
  </sheetData>
  <mergeCells count="4">
    <mergeCell ref="C3:J3"/>
    <mergeCell ref="K3:Q3"/>
    <mergeCell ref="C37:J37"/>
    <mergeCell ref="K37:Q37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S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2578125" defaultRowHeight="15" zeroHeight="false" outlineLevelRow="0" outlineLevelCol="0"/>
  <sheetData>
    <row r="2" customFormat="false" ht="15" hidden="false" customHeight="false" outlineLevel="0" collapsed="false">
      <c r="B2" s="0" t="s">
        <v>74</v>
      </c>
      <c r="D2" s="209"/>
      <c r="E2" s="209" t="s">
        <v>347</v>
      </c>
      <c r="F2" s="209"/>
      <c r="G2" s="209"/>
      <c r="H2" s="209"/>
      <c r="I2" s="210" t="s">
        <v>386</v>
      </c>
      <c r="J2" s="210"/>
      <c r="K2" s="209"/>
    </row>
    <row r="3" customFormat="false" ht="15" hidden="false" customHeight="false" outlineLevel="0" collapsed="false">
      <c r="C3" s="211" t="s">
        <v>387</v>
      </c>
      <c r="D3" s="211" t="s">
        <v>350</v>
      </c>
      <c r="E3" s="211" t="s">
        <v>388</v>
      </c>
      <c r="F3" s="211" t="s">
        <v>389</v>
      </c>
      <c r="G3" s="211"/>
      <c r="H3" s="211"/>
      <c r="I3" s="211" t="s">
        <v>388</v>
      </c>
      <c r="J3" s="211" t="s">
        <v>389</v>
      </c>
      <c r="K3" s="211"/>
      <c r="S3" s="209"/>
    </row>
    <row r="4" customFormat="false" ht="15" hidden="false" customHeight="false" outlineLevel="0" collapsed="false">
      <c r="C4" s="212" t="e">
        <f aca="false">OFFSET(#REF!,,D4)</f>
        <v>#VALUE!</v>
      </c>
      <c r="D4" s="213" t="n">
        <v>0</v>
      </c>
      <c r="E4" s="214" t="n">
        <f aca="true" t="array" ref="E4:E4">OFFSET('Use Phase'!$K$147,,D4,)</f>
        <v>0.166957250601522</v>
      </c>
      <c r="F4" s="214" t="n">
        <f aca="true">OFFSET('Use Phase'!$K$139,,D4)</f>
        <v>0.636525383442392</v>
      </c>
      <c r="G4" s="209"/>
      <c r="H4" s="209"/>
      <c r="I4" s="215" t="n">
        <f aca="true">OFFSET('Use Phase'!$K$235,,D4)</f>
        <v>0.156804987826547</v>
      </c>
      <c r="J4" s="215" t="n">
        <f aca="true">OFFSET('Use Phase'!$K$228,,D4)</f>
        <v>0.2133342646575</v>
      </c>
      <c r="K4" s="209"/>
      <c r="S4" s="209"/>
    </row>
    <row r="5" customFormat="false" ht="15" hidden="false" customHeight="false" outlineLevel="0" collapsed="false">
      <c r="C5" s="212" t="e">
        <f aca="false">OFFSET(#REF!,,D5)</f>
        <v>#VALUE!</v>
      </c>
      <c r="D5" s="213" t="n">
        <v>2</v>
      </c>
      <c r="E5" s="214" t="n">
        <f aca="true" t="array" ref="E5:E5">OFFSET('Use Phase'!$K$147,,D5,)</f>
        <v>0.242564414611169</v>
      </c>
      <c r="F5" s="214" t="n">
        <f aca="true">OFFSET('Use Phase'!$K$139,,D5)</f>
        <v>1.04120916983004</v>
      </c>
      <c r="G5" s="209"/>
      <c r="H5" s="209"/>
      <c r="I5" s="215" t="n">
        <f aca="true">OFFSET('Use Phase'!$K$235,,D5)</f>
        <v>0.154362964350801</v>
      </c>
      <c r="J5" s="215" t="n">
        <f aca="true">OFFSET('Use Phase'!$K$228,,D5)</f>
        <v>0.21070230602253</v>
      </c>
      <c r="K5" s="209"/>
      <c r="S5" s="209"/>
    </row>
    <row r="6" customFormat="false" ht="15" hidden="false" customHeight="false" outlineLevel="0" collapsed="false">
      <c r="C6" s="212" t="e">
        <f aca="false">OFFSET(#REF!,,D6)</f>
        <v>#VALUE!</v>
      </c>
      <c r="D6" s="213" t="n">
        <v>4</v>
      </c>
      <c r="E6" s="214" t="n">
        <f aca="true" t="array" ref="E6:E6">OFFSET('Use Phase'!$K$147,,D6,)</f>
        <v>0.11476293491372</v>
      </c>
      <c r="F6" s="214" t="n">
        <f aca="true">OFFSET('Use Phase'!$K$139,,D6)</f>
        <v>0.375553805003381</v>
      </c>
      <c r="G6" s="209"/>
      <c r="H6" s="209"/>
      <c r="I6" s="215" t="n">
        <f aca="true">OFFSET('Use Phase'!$K$235,,D6)</f>
        <v>0.0949251290214203</v>
      </c>
      <c r="J6" s="215" t="n">
        <f aca="true">OFFSET('Use Phase'!$K$228,,D6)</f>
        <v>0.146641527945309</v>
      </c>
      <c r="K6" s="209"/>
      <c r="S6" s="209"/>
    </row>
    <row r="7" customFormat="false" ht="15" hidden="false" customHeight="false" outlineLevel="0" collapsed="false">
      <c r="C7" s="212" t="e">
        <f aca="false">OFFSET(#REF!,,D7)</f>
        <v>#VALUE!</v>
      </c>
      <c r="D7" s="213" t="n">
        <v>6</v>
      </c>
      <c r="E7" s="214" t="n">
        <f aca="true" t="array" ref="E7:E7">OFFSET('Use Phase'!$K$147,,D7,)</f>
        <v>0.110721456716988</v>
      </c>
      <c r="F7" s="214" t="n">
        <f aca="true">OFFSET('Use Phase'!$K$139,,D7)</f>
        <v>0.355346414019721</v>
      </c>
      <c r="G7" s="209"/>
      <c r="H7" s="209"/>
      <c r="I7" s="215" t="n">
        <f aca="true">OFFSET('Use Phase'!$K$235,,D7)</f>
        <v>0.0901336857984905</v>
      </c>
      <c r="J7" s="215" t="n">
        <f aca="true">OFFSET('Use Phase'!$K$228,,D7)</f>
        <v>0.141477416916151</v>
      </c>
      <c r="K7" s="209"/>
      <c r="S7" s="209"/>
    </row>
    <row r="8" customFormat="false" ht="15" hidden="false" customHeight="false" outlineLevel="0" collapsed="false">
      <c r="C8" s="212" t="e">
        <f aca="false">OFFSET(#REF!,,D8)</f>
        <v>#VALUE!</v>
      </c>
      <c r="D8" s="213" t="n">
        <v>8</v>
      </c>
      <c r="E8" s="214" t="n">
        <f aca="true" t="array" ref="E8:E8">OFFSET('Use Phase'!$K$147,,D8,)</f>
        <v>0.133832672713747</v>
      </c>
      <c r="F8" s="214" t="n">
        <f aca="true">OFFSET('Use Phase'!$K$139,,D8)</f>
        <v>0.497550460342929</v>
      </c>
      <c r="G8" s="209"/>
      <c r="H8" s="209"/>
      <c r="I8" s="215" t="n">
        <f aca="true">OFFSET('Use Phase'!$K$235,,D8)</f>
        <v>0.0799001366890904</v>
      </c>
      <c r="J8" s="215" t="n">
        <f aca="true">OFFSET('Use Phase'!$K$228,,D8)</f>
        <v>0.130447925098242</v>
      </c>
      <c r="K8" s="209"/>
      <c r="S8" s="209"/>
    </row>
    <row r="9" customFormat="false" ht="15" hidden="false" customHeight="false" outlineLevel="0" collapsed="false">
      <c r="C9" s="212" t="e">
        <f aca="false">OFFSET(#REF!,,D9)</f>
        <v>#VALUE!</v>
      </c>
      <c r="D9" s="213" t="n">
        <v>10</v>
      </c>
      <c r="E9" s="214" t="n">
        <f aca="true" t="array" ref="E9:E9">OFFSET('Use Phase'!$K$147,,D9,)</f>
        <v>0.0970064978025271</v>
      </c>
      <c r="F9" s="214" t="n">
        <f aca="true">OFFSET('Use Phase'!$K$139,,D9)</f>
        <v>0.286771619447418</v>
      </c>
      <c r="G9" s="209"/>
      <c r="H9" s="209"/>
      <c r="I9" s="215" t="n">
        <f aca="true">OFFSET('Use Phase'!$K$235,,D9)</f>
        <v>0.073873682961759</v>
      </c>
      <c r="J9" s="215" t="n">
        <f aca="true">OFFSET('Use Phase'!$K$228,,D9)</f>
        <v>0.123952747192118</v>
      </c>
      <c r="K9" s="209"/>
      <c r="S9" s="209"/>
    </row>
    <row r="10" customFormat="false" ht="15" hidden="false" customHeight="false" outlineLevel="0" collapsed="false">
      <c r="C10" s="212" t="e">
        <f aca="false">OFFSET(#REF!,,D10)</f>
        <v>#VALUE!</v>
      </c>
      <c r="D10" s="213" t="n">
        <v>12</v>
      </c>
      <c r="E10" s="214" t="n">
        <f aca="true" t="array" ref="E10:E10">OFFSET('Use Phase'!$K$147,,D10,)</f>
        <v>0.111250108784477</v>
      </c>
      <c r="F10" s="214" t="n">
        <f aca="true">OFFSET('Use Phase'!$K$139,,D10)</f>
        <v>0.384637640696577</v>
      </c>
      <c r="G10" s="209"/>
      <c r="H10" s="209"/>
      <c r="I10" s="215" t="n">
        <f aca="true">OFFSET('Use Phase'!$K$235,,D10)</f>
        <v>0.0644349051322263</v>
      </c>
      <c r="J10" s="215" t="n">
        <f aca="true">OFFSET('Use Phase'!$K$228,,D10)</f>
        <v>0.113779842198066</v>
      </c>
      <c r="K10" s="209"/>
      <c r="S10" s="209"/>
    </row>
    <row r="11" customFormat="false" ht="15" hidden="false" customHeight="false" outlineLevel="0" collapsed="false">
      <c r="C11" s="212" t="e">
        <f aca="false">OFFSET(#REF!,,D11)</f>
        <v>#VALUE!</v>
      </c>
      <c r="D11" s="213" t="n">
        <v>6</v>
      </c>
      <c r="E11" s="214"/>
      <c r="F11" s="214"/>
      <c r="G11" s="209"/>
      <c r="H11" s="209"/>
      <c r="I11" s="215"/>
      <c r="J11" s="215"/>
      <c r="K11" s="209"/>
      <c r="S11" s="209"/>
    </row>
    <row r="12" customFormat="false" ht="15" hidden="false" customHeight="false" outlineLevel="0" collapsed="false">
      <c r="C12" s="216" t="s">
        <v>390</v>
      </c>
      <c r="D12" s="213" t="n">
        <v>2</v>
      </c>
      <c r="E12" s="215"/>
      <c r="F12" s="215"/>
      <c r="G12" s="209"/>
      <c r="H12" s="209"/>
      <c r="I12" s="215"/>
      <c r="J12" s="215"/>
      <c r="K12" s="209"/>
      <c r="S12" s="209"/>
    </row>
    <row r="13" customFormat="false" ht="15" hidden="false" customHeight="false" outlineLevel="0" collapsed="false">
      <c r="C13" s="216" t="s">
        <v>391</v>
      </c>
      <c r="D13" s="213" t="n">
        <v>4</v>
      </c>
      <c r="E13" s="215"/>
      <c r="F13" s="215"/>
      <c r="G13" s="209"/>
      <c r="H13" s="209"/>
      <c r="I13" s="215"/>
      <c r="J13" s="215"/>
      <c r="K13" s="209"/>
      <c r="S13" s="209"/>
    </row>
    <row r="14" customFormat="false" ht="15" hidden="false" customHeight="false" outlineLevel="0" collapsed="false">
      <c r="C14" s="216" t="s">
        <v>392</v>
      </c>
      <c r="D14" s="213" t="n">
        <v>6</v>
      </c>
      <c r="E14" s="215"/>
      <c r="F14" s="215"/>
      <c r="G14" s="209"/>
      <c r="H14" s="209"/>
      <c r="I14" s="215"/>
      <c r="J14" s="215"/>
      <c r="K14" s="209"/>
      <c r="S14" s="209"/>
    </row>
    <row r="16" customFormat="false" ht="15" hidden="false" customHeight="false" outlineLevel="0" collapsed="false">
      <c r="B16" s="0" t="s">
        <v>75</v>
      </c>
    </row>
    <row r="17" customFormat="false" ht="15" hidden="false" customHeight="false" outlineLevel="0" collapsed="false">
      <c r="D17" s="209"/>
      <c r="E17" s="209" t="s">
        <v>347</v>
      </c>
      <c r="F17" s="209"/>
      <c r="G17" s="209"/>
      <c r="H17" s="209"/>
      <c r="I17" s="210" t="s">
        <v>386</v>
      </c>
      <c r="J17" s="210"/>
      <c r="K17" s="209"/>
    </row>
    <row r="18" customFormat="false" ht="15" hidden="false" customHeight="false" outlineLevel="0" collapsed="false">
      <c r="C18" s="211" t="s">
        <v>387</v>
      </c>
      <c r="D18" s="211"/>
      <c r="E18" s="211" t="s">
        <v>388</v>
      </c>
      <c r="F18" s="211" t="s">
        <v>389</v>
      </c>
      <c r="G18" s="211"/>
      <c r="H18" s="211"/>
      <c r="I18" s="211" t="s">
        <v>388</v>
      </c>
      <c r="J18" s="211" t="s">
        <v>389</v>
      </c>
      <c r="K18" s="211"/>
    </row>
    <row r="19" customFormat="false" ht="15" hidden="false" customHeight="false" outlineLevel="0" collapsed="false">
      <c r="C19" s="212" t="e">
        <f aca="false">C4</f>
        <v>#VALUE!</v>
      </c>
      <c r="D19" s="213" t="n">
        <v>0</v>
      </c>
      <c r="E19" s="214" t="n">
        <f aca="true" t="array" ref="E19:E19">OFFSET('Use Phase'!$K$169,,D19,)</f>
        <v>25.5609762817313</v>
      </c>
      <c r="F19" s="214" t="n">
        <f aca="true">OFFSET('Use Phase'!$K$161,,D19)</f>
        <v>94.5979248869176</v>
      </c>
      <c r="G19" s="209"/>
      <c r="H19" s="209"/>
      <c r="I19" s="215" t="n">
        <f aca="true">OFFSET('Use Phase'!$K$245,,D19)</f>
        <v>23.4146626020526</v>
      </c>
      <c r="J19" s="215" t="n">
        <f aca="true">OFFSET('Use Phase'!$K$238,,D19)</f>
        <v>32.6612474711012</v>
      </c>
      <c r="K19" s="209"/>
    </row>
    <row r="20" customFormat="false" ht="15" hidden="false" customHeight="false" outlineLevel="0" collapsed="false">
      <c r="C20" s="212" t="e">
        <f aca="false">C5</f>
        <v>#VALUE!</v>
      </c>
      <c r="D20" s="213" t="n">
        <v>2</v>
      </c>
      <c r="E20" s="214" t="n">
        <f aca="true" t="array" ref="E20:E20">OFFSET('Use Phase'!$K$169,,D20,)</f>
        <v>32.5467809767374</v>
      </c>
      <c r="F20" s="214" t="n">
        <f aca="true">OFFSET('Use Phase'!$K$161,,D20)</f>
        <v>133.990248969709</v>
      </c>
      <c r="G20" s="209"/>
      <c r="H20" s="209"/>
      <c r="I20" s="215" t="n">
        <f aca="true">OFFSET('Use Phase'!$K$245,,D20)</f>
        <v>20.3205790194152</v>
      </c>
      <c r="J20" s="215" t="n">
        <f aca="true">OFFSET('Use Phase'!$K$238,,D20)</f>
        <v>29.3265129431475</v>
      </c>
      <c r="K20" s="209"/>
    </row>
    <row r="21" customFormat="false" ht="15" hidden="false" customHeight="false" outlineLevel="0" collapsed="false">
      <c r="C21" s="212" t="e">
        <f aca="false">C6</f>
        <v>#VALUE!</v>
      </c>
      <c r="D21" s="213" t="n">
        <v>4</v>
      </c>
      <c r="E21" s="214" t="n">
        <f aca="true" t="array" ref="E21:E21">OFFSET('Use Phase'!$K$169,,D21,)</f>
        <v>22.8004449909769</v>
      </c>
      <c r="F21" s="214" t="n">
        <f aca="true">OFFSET('Use Phase'!$K$161,,D21)</f>
        <v>80.7952684331456</v>
      </c>
      <c r="G21" s="209"/>
      <c r="H21" s="209"/>
      <c r="I21" s="215" t="n">
        <f aca="true">OFFSET('Use Phase'!$K$245,,D21)</f>
        <v>20.1418677728077</v>
      </c>
      <c r="J21" s="215" t="n">
        <f aca="true">OFFSET('Use Phase'!$K$238,,D21)</f>
        <v>29.133901932915</v>
      </c>
      <c r="K21" s="209"/>
    </row>
    <row r="22" customFormat="false" ht="15" hidden="false" customHeight="false" outlineLevel="0" collapsed="false">
      <c r="C22" s="212" t="e">
        <f aca="false">C7</f>
        <v>#VALUE!</v>
      </c>
      <c r="D22" s="213" t="n">
        <v>6</v>
      </c>
      <c r="E22" s="214" t="n">
        <f aca="true" t="array" ref="E22:E22">OFFSET('Use Phase'!$K$169,,D22,)</f>
        <v>20.0467013879469</v>
      </c>
      <c r="F22" s="214" t="n">
        <f aca="true">OFFSET('Use Phase'!$K$161,,D22)</f>
        <v>67.0265504179956</v>
      </c>
      <c r="G22" s="209"/>
      <c r="H22" s="209"/>
      <c r="I22" s="215" t="n">
        <f aca="true">OFFSET('Use Phase'!$K$245,,D22)</f>
        <v>16.8771202022052</v>
      </c>
      <c r="J22" s="215" t="n">
        <f aca="true">OFFSET('Use Phase'!$K$238,,D22)</f>
        <v>25.6152295512655</v>
      </c>
      <c r="K22" s="209"/>
    </row>
    <row r="23" customFormat="false" ht="15" hidden="false" customHeight="false" outlineLevel="0" collapsed="false">
      <c r="C23" s="212" t="e">
        <f aca="false">C8</f>
        <v>#VALUE!</v>
      </c>
      <c r="D23" s="213" t="n">
        <v>8</v>
      </c>
      <c r="E23" s="214" t="n">
        <f aca="true" t="array" ref="E23:E23">OFFSET('Use Phase'!$K$169,,D23,)</f>
        <v>30.2417216643432</v>
      </c>
      <c r="F23" s="214" t="n">
        <f aca="true">OFFSET('Use Phase'!$K$161,,D23)</f>
        <v>122.464952407738</v>
      </c>
      <c r="G23" s="209"/>
      <c r="H23" s="209"/>
      <c r="I23" s="215" t="n">
        <f aca="true">OFFSET('Use Phase'!$K$245,,D23)</f>
        <v>18.7420037907505</v>
      </c>
      <c r="J23" s="215" t="n">
        <f aca="true">OFFSET('Use Phase'!$K$238,,D23)</f>
        <v>27.6251596411422</v>
      </c>
      <c r="K23" s="209"/>
    </row>
    <row r="24" customFormat="false" ht="15" hidden="false" customHeight="false" outlineLevel="0" collapsed="false">
      <c r="C24" s="212" t="e">
        <f aca="false">C9</f>
        <v>#VALUE!</v>
      </c>
      <c r="D24" s="213" t="n">
        <v>10</v>
      </c>
      <c r="E24" s="214" t="n">
        <f aca="true" t="array" ref="E24:E24">OFFSET('Use Phase'!$K$169,,D24,)</f>
        <v>16.9448641096053</v>
      </c>
      <c r="F24" s="214" t="n">
        <f aca="true">OFFSET('Use Phase'!$K$161,,D24)</f>
        <v>51.5173640262873</v>
      </c>
      <c r="G24" s="209"/>
      <c r="H24" s="209"/>
      <c r="I24" s="215" t="n">
        <f aca="true">OFFSET('Use Phase'!$K$245,,D24)</f>
        <v>13.1996842536558</v>
      </c>
      <c r="J24" s="215" t="n">
        <f aca="true">OFFSET('Use Phase'!$K$238,,D24)</f>
        <v>21.6517708067179</v>
      </c>
      <c r="K24" s="209"/>
    </row>
    <row r="25" customFormat="false" ht="15" hidden="false" customHeight="false" outlineLevel="0" collapsed="false">
      <c r="C25" s="212" t="e">
        <f aca="false">C10</f>
        <v>#VALUE!</v>
      </c>
      <c r="D25" s="213" t="n">
        <v>12</v>
      </c>
      <c r="E25" s="214" t="n">
        <f aca="true" t="array" ref="E25:E25">OFFSET('Use Phase'!$K$169,,D25,)</f>
        <v>20.6087444400651</v>
      </c>
      <c r="F25" s="214" t="n">
        <f aca="true">OFFSET('Use Phase'!$K$161,,D25)</f>
        <v>74.3000662863471</v>
      </c>
      <c r="G25" s="209"/>
      <c r="H25" s="209"/>
      <c r="I25" s="215" t="n">
        <f aca="true">OFFSET('Use Phase'!$K$245,,D25)</f>
        <v>12.1450458978355</v>
      </c>
      <c r="J25" s="215" t="n">
        <f aca="true">OFFSET('Use Phase'!$K$238,,D25)</f>
        <v>20.5151050232227</v>
      </c>
      <c r="K25" s="209"/>
    </row>
    <row r="26" customFormat="false" ht="15" hidden="false" customHeight="false" outlineLevel="0" collapsed="false">
      <c r="C26" s="212" t="e">
        <f aca="false">C11</f>
        <v>#VALUE!</v>
      </c>
      <c r="D26" s="213" t="n">
        <v>6</v>
      </c>
      <c r="E26" s="214"/>
      <c r="F26" s="214"/>
      <c r="G26" s="209"/>
      <c r="H26" s="209"/>
      <c r="I26" s="215"/>
      <c r="J26" s="215"/>
      <c r="K26" s="209"/>
    </row>
    <row r="27" customFormat="false" ht="15" hidden="false" customHeight="false" outlineLevel="0" collapsed="false">
      <c r="C27" s="216" t="s">
        <v>390</v>
      </c>
      <c r="D27" s="213" t="n">
        <v>2</v>
      </c>
      <c r="E27" s="215"/>
      <c r="F27" s="215"/>
      <c r="G27" s="209"/>
      <c r="H27" s="209"/>
      <c r="I27" s="215"/>
      <c r="J27" s="215"/>
      <c r="K27" s="209"/>
    </row>
    <row r="28" customFormat="false" ht="15" hidden="false" customHeight="false" outlineLevel="0" collapsed="false">
      <c r="C28" s="216" t="s">
        <v>391</v>
      </c>
      <c r="D28" s="213" t="n">
        <v>4</v>
      </c>
      <c r="E28" s="215"/>
      <c r="F28" s="215"/>
      <c r="G28" s="209"/>
      <c r="H28" s="209"/>
      <c r="I28" s="215"/>
      <c r="J28" s="215"/>
      <c r="K28" s="209"/>
    </row>
    <row r="29" customFormat="false" ht="15" hidden="false" customHeight="false" outlineLevel="0" collapsed="false">
      <c r="C29" s="216" t="s">
        <v>392</v>
      </c>
      <c r="D29" s="213" t="n">
        <v>6</v>
      </c>
      <c r="E29" s="215"/>
      <c r="F29" s="215"/>
      <c r="G29" s="209"/>
      <c r="H29" s="209"/>
      <c r="I29" s="215"/>
      <c r="J29" s="215"/>
      <c r="K29" s="209"/>
    </row>
    <row r="30" customFormat="false" ht="15" hidden="false" customHeight="false" outlineLevel="0" collapsed="false">
      <c r="D30" s="213"/>
      <c r="E30" s="209"/>
      <c r="F30" s="209"/>
      <c r="G30" s="209"/>
      <c r="H30" s="209"/>
      <c r="I30" s="209"/>
      <c r="J30" s="209"/>
      <c r="K30" s="209"/>
    </row>
    <row r="31" customFormat="false" ht="15" hidden="false" customHeight="false" outlineLevel="0" collapsed="false">
      <c r="B31" s="0" t="s">
        <v>393</v>
      </c>
      <c r="D31" s="213"/>
      <c r="E31" s="209"/>
      <c r="F31" s="209"/>
      <c r="G31" s="209"/>
      <c r="H31" s="209"/>
      <c r="I31" s="209"/>
      <c r="J31" s="209"/>
      <c r="K31" s="209"/>
    </row>
    <row r="32" customFormat="false" ht="15" hidden="false" customHeight="false" outlineLevel="0" collapsed="false">
      <c r="D32" s="209"/>
      <c r="E32" s="209" t="s">
        <v>347</v>
      </c>
      <c r="F32" s="209"/>
      <c r="G32" s="209"/>
      <c r="H32" s="209"/>
      <c r="I32" s="210" t="s">
        <v>386</v>
      </c>
      <c r="J32" s="210"/>
      <c r="K32" s="209"/>
    </row>
    <row r="33" customFormat="false" ht="15" hidden="false" customHeight="false" outlineLevel="0" collapsed="false">
      <c r="C33" s="211" t="s">
        <v>387</v>
      </c>
      <c r="D33" s="211"/>
      <c r="E33" s="211" t="s">
        <v>388</v>
      </c>
      <c r="F33" s="211" t="s">
        <v>389</v>
      </c>
      <c r="G33" s="211"/>
      <c r="H33" s="211"/>
      <c r="I33" s="211" t="s">
        <v>388</v>
      </c>
      <c r="J33" s="211" t="s">
        <v>389</v>
      </c>
      <c r="K33" s="211"/>
    </row>
    <row r="34" customFormat="false" ht="15" hidden="false" customHeight="false" outlineLevel="0" collapsed="false">
      <c r="C34" s="212" t="e">
        <f aca="false">C19</f>
        <v>#VALUE!</v>
      </c>
      <c r="D34" s="213" t="n">
        <v>0</v>
      </c>
      <c r="E34" s="214" t="n">
        <f aca="true" t="array" ref="E34:E34">OFFSET('Use Phase'!$K$191,,D34,)</f>
        <v>0.0196938255228637</v>
      </c>
      <c r="F34" s="214" t="n">
        <f aca="true">OFFSET('Use Phase'!$K$183,,D34)</f>
        <v>0.0657059276143187</v>
      </c>
      <c r="G34" s="209"/>
      <c r="H34" s="209"/>
      <c r="I34" s="215" t="n">
        <f aca="true">OFFSET('Use Phase'!$K$255,,D34)</f>
        <v>0.0165508302590653</v>
      </c>
      <c r="J34" s="215" t="n">
        <f aca="true">OFFSET('Use Phase'!$K$248,,D34)</f>
        <v>0.0251643326125481</v>
      </c>
      <c r="K34" s="209"/>
    </row>
    <row r="35" customFormat="false" ht="15" hidden="false" customHeight="false" outlineLevel="0" collapsed="false">
      <c r="C35" s="212" t="e">
        <f aca="false">C20</f>
        <v>#VALUE!</v>
      </c>
      <c r="D35" s="213" t="n">
        <v>2</v>
      </c>
      <c r="E35" s="214" t="n">
        <f aca="true" t="array" ref="E35:E35">OFFSET('Use Phase'!$K$191,,D35,)</f>
        <v>0.0601128298367268</v>
      </c>
      <c r="F35" s="214" t="n">
        <f aca="true">OFFSET('Use Phase'!$K$183,,D35)</f>
        <v>0.272204605097612</v>
      </c>
      <c r="G35" s="209"/>
      <c r="H35" s="209"/>
      <c r="I35" s="215" t="n">
        <f aca="true">OFFSET('Use Phase'!$K$255,,D35)</f>
        <v>0.0392249588719852</v>
      </c>
      <c r="J35" s="215" t="n">
        <f aca="true">OFFSET('Use Phase'!$K$248,,D35)</f>
        <v>0.0496020045620285</v>
      </c>
      <c r="K35" s="209"/>
    </row>
    <row r="36" customFormat="false" ht="15" hidden="false" customHeight="false" outlineLevel="0" collapsed="false">
      <c r="C36" s="212" t="e">
        <f aca="false">C21</f>
        <v>#VALUE!</v>
      </c>
      <c r="D36" s="213" t="n">
        <v>4</v>
      </c>
      <c r="E36" s="214" t="n">
        <f aca="true" t="array" ref="E36:E36">OFFSET('Use Phase'!$K$191,,D36,)</f>
        <v>0.0127271074335799</v>
      </c>
      <c r="F36" s="214" t="n">
        <f aca="true">OFFSET('Use Phase'!$K$183,,D36)</f>
        <v>0.0308723371678996</v>
      </c>
      <c r="G36" s="209"/>
      <c r="H36" s="209"/>
      <c r="I36" s="215" t="n">
        <f aca="true">OFFSET('Use Phase'!$K$255,,D36)</f>
        <v>0.00829131912228548</v>
      </c>
      <c r="J36" s="215" t="n">
        <f aca="true">OFFSET('Use Phase'!$K$248,,D36)</f>
        <v>0.0162624150540188</v>
      </c>
      <c r="K36" s="209"/>
    </row>
    <row r="37" customFormat="false" ht="15" hidden="false" customHeight="false" outlineLevel="0" collapsed="false">
      <c r="C37" s="212" t="e">
        <f aca="false">C22</f>
        <v>#VALUE!</v>
      </c>
      <c r="D37" s="213" t="n">
        <v>6</v>
      </c>
      <c r="E37" s="214" t="n">
        <f aca="true" t="array" ref="E37:E37">OFFSET('Use Phase'!$K$191,,D37,)</f>
        <v>0.0126825129054198</v>
      </c>
      <c r="F37" s="214" t="n">
        <f aca="true">OFFSET('Use Phase'!$K$183,,D37)</f>
        <v>0.0306493645270989</v>
      </c>
      <c r="G37" s="209"/>
      <c r="H37" s="209"/>
      <c r="I37" s="215" t="n">
        <f aca="true">OFFSET('Use Phase'!$K$255,,D37)</f>
        <v>0.00823844932085851</v>
      </c>
      <c r="J37" s="215" t="n">
        <f aca="true">OFFSET('Use Phase'!$K$248,,D37)</f>
        <v>0.0162054331569253</v>
      </c>
      <c r="K37" s="209"/>
    </row>
    <row r="38" customFormat="false" ht="15" hidden="false" customHeight="false" outlineLevel="0" collapsed="false">
      <c r="C38" s="212" t="e">
        <f aca="false">C23</f>
        <v>#VALUE!</v>
      </c>
      <c r="D38" s="213" t="n">
        <v>8</v>
      </c>
      <c r="E38" s="214" t="n">
        <f aca="true" t="array" ref="E38:E38">OFFSET('Use Phase'!$K$191,,D38,)</f>
        <v>0.0131291268923767</v>
      </c>
      <c r="F38" s="214" t="n">
        <f aca="true">OFFSET('Use Phase'!$K$183,,D38)</f>
        <v>0.0372860903758618</v>
      </c>
      <c r="G38" s="209"/>
      <c r="H38" s="209"/>
      <c r="I38" s="215" t="n">
        <f aca="true">OFFSET('Use Phase'!$K$255,,D38)</f>
        <v>0.00704907983056724</v>
      </c>
      <c r="J38" s="215" t="n">
        <f aca="true">OFFSET('Use Phase'!$K$248,,D38)</f>
        <v>0.0149235571507225</v>
      </c>
      <c r="K38" s="209"/>
    </row>
    <row r="39" customFormat="false" ht="15" hidden="false" customHeight="false" outlineLevel="0" collapsed="false">
      <c r="C39" s="212" t="e">
        <f aca="false">C24</f>
        <v>#VALUE!</v>
      </c>
      <c r="D39" s="213" t="n">
        <v>10</v>
      </c>
      <c r="E39" s="214" t="n">
        <f aca="true" t="array" ref="E39:E39">OFFSET('Use Phase'!$K$191,,D39,)</f>
        <v>0.0142051011902454</v>
      </c>
      <c r="F39" s="214" t="n">
        <f aca="true">OFFSET('Use Phase'!$K$183,,D39)</f>
        <v>0.038262305951227</v>
      </c>
      <c r="G39" s="209"/>
      <c r="H39" s="209"/>
      <c r="I39" s="215" t="n">
        <f aca="true">OFFSET('Use Phase'!$K$255,,D39)</f>
        <v>0.0100435797616311</v>
      </c>
      <c r="J39" s="215" t="n">
        <f aca="true">OFFSET('Use Phase'!$K$248,,D39)</f>
        <v>0.0181509626319802</v>
      </c>
      <c r="K39" s="209"/>
    </row>
    <row r="40" customFormat="false" ht="15" hidden="false" customHeight="false" outlineLevel="0" collapsed="false">
      <c r="C40" s="212" t="e">
        <f aca="false">C25</f>
        <v>#VALUE!</v>
      </c>
      <c r="D40" s="213" t="n">
        <v>12</v>
      </c>
      <c r="E40" s="214" t="n">
        <f aca="true" t="array" ref="E40:E40">OFFSET('Use Phase'!$K$191,,D40,)</f>
        <v>0.0152589036277115</v>
      </c>
      <c r="F40" s="214" t="n">
        <f aca="true">OFFSET('Use Phase'!$K$183,,D40)</f>
        <v>0.047934974052536</v>
      </c>
      <c r="G40" s="209"/>
      <c r="H40" s="209"/>
      <c r="I40" s="215" t="n">
        <f aca="true">OFFSET('Use Phase'!$K$255,,D40)</f>
        <v>0.00850761618098064</v>
      </c>
      <c r="J40" s="215" t="n">
        <f aca="true">OFFSET('Use Phase'!$K$248,,D40)</f>
        <v>0.0164955352172791</v>
      </c>
      <c r="K40" s="209"/>
    </row>
    <row r="41" customFormat="false" ht="15" hidden="false" customHeight="false" outlineLevel="0" collapsed="false">
      <c r="C41" s="212" t="e">
        <f aca="false">C26</f>
        <v>#VALUE!</v>
      </c>
      <c r="D41" s="213" t="n">
        <v>6</v>
      </c>
      <c r="E41" s="214"/>
      <c r="F41" s="214"/>
      <c r="G41" s="209"/>
      <c r="H41" s="209"/>
      <c r="I41" s="215"/>
      <c r="J41" s="215"/>
      <c r="K41" s="209"/>
    </row>
    <row r="42" customFormat="false" ht="15" hidden="false" customHeight="false" outlineLevel="0" collapsed="false">
      <c r="C42" s="212" t="str">
        <f aca="false">C27</f>
        <v>I</v>
      </c>
      <c r="D42" s="213" t="n">
        <v>2</v>
      </c>
      <c r="E42" s="215"/>
      <c r="F42" s="215"/>
      <c r="G42" s="209"/>
      <c r="H42" s="209"/>
      <c r="I42" s="215"/>
      <c r="J42" s="215"/>
      <c r="K42" s="209"/>
    </row>
    <row r="43" customFormat="false" ht="15" hidden="false" customHeight="false" outlineLevel="0" collapsed="false">
      <c r="C43" s="212" t="str">
        <f aca="false">C28</f>
        <v>J</v>
      </c>
      <c r="D43" s="213" t="n">
        <v>4</v>
      </c>
      <c r="E43" s="215"/>
      <c r="F43" s="215"/>
      <c r="G43" s="209"/>
      <c r="H43" s="209"/>
      <c r="I43" s="215"/>
      <c r="J43" s="215"/>
      <c r="K43" s="209"/>
    </row>
    <row r="44" customFormat="false" ht="15" hidden="false" customHeight="false" outlineLevel="0" collapsed="false">
      <c r="C44" s="212" t="str">
        <f aca="false">C29</f>
        <v>K</v>
      </c>
      <c r="D44" s="213" t="n">
        <v>6</v>
      </c>
      <c r="E44" s="215"/>
      <c r="F44" s="215"/>
      <c r="G44" s="209"/>
      <c r="H44" s="209"/>
      <c r="I44" s="215"/>
      <c r="J44" s="215"/>
      <c r="K44" s="209"/>
    </row>
    <row r="46" customFormat="false" ht="15" hidden="false" customHeight="false" outlineLevel="0" collapsed="false">
      <c r="B46" s="0" t="s">
        <v>86</v>
      </c>
    </row>
    <row r="47" customFormat="false" ht="15" hidden="false" customHeight="false" outlineLevel="0" collapsed="false">
      <c r="D47" s="209"/>
      <c r="E47" s="209" t="s">
        <v>347</v>
      </c>
      <c r="F47" s="209"/>
      <c r="G47" s="209"/>
      <c r="H47" s="209"/>
      <c r="I47" s="210" t="s">
        <v>386</v>
      </c>
      <c r="J47" s="210"/>
      <c r="K47" s="209"/>
    </row>
    <row r="48" customFormat="false" ht="15" hidden="false" customHeight="false" outlineLevel="0" collapsed="false">
      <c r="C48" s="211" t="s">
        <v>387</v>
      </c>
      <c r="D48" s="211"/>
      <c r="E48" s="211" t="s">
        <v>388</v>
      </c>
      <c r="F48" s="211" t="s">
        <v>389</v>
      </c>
      <c r="G48" s="211"/>
      <c r="H48" s="211"/>
      <c r="I48" s="211" t="s">
        <v>388</v>
      </c>
      <c r="J48" s="211" t="s">
        <v>389</v>
      </c>
      <c r="K48" s="211"/>
    </row>
    <row r="49" customFormat="false" ht="15" hidden="false" customHeight="false" outlineLevel="0" collapsed="false">
      <c r="C49" s="212" t="e">
        <f aca="false">C34</f>
        <v>#VALUE!</v>
      </c>
      <c r="D49" s="213" t="n">
        <v>0</v>
      </c>
      <c r="E49" s="214" t="n">
        <f aca="true" t="array" ref="E49:E49">OFFSET('Use Phase'!$K$213,,D49,)</f>
        <v>0.0037674388667572</v>
      </c>
      <c r="F49" s="214" t="n">
        <f aca="true">OFFSET('Use Phase'!$K$205,,D49)</f>
        <v>0.0138023073772642</v>
      </c>
      <c r="G49" s="209"/>
      <c r="H49" s="209"/>
      <c r="I49" s="215" t="n">
        <f aca="true">OFFSET('Use Phase'!$K$265,,D49)</f>
        <v>0.00342194195543379</v>
      </c>
      <c r="J49" s="215" t="n">
        <f aca="true">OFFSET('Use Phase'!$K$258,,D49)</f>
        <v>0.00481394966307864</v>
      </c>
      <c r="K49" s="209"/>
    </row>
    <row r="50" customFormat="false" ht="15" hidden="false" customHeight="false" outlineLevel="0" collapsed="false">
      <c r="C50" s="212" t="e">
        <f aca="false">C35</f>
        <v>#VALUE!</v>
      </c>
      <c r="D50" s="213" t="n">
        <v>2</v>
      </c>
      <c r="E50" s="214" t="n">
        <f aca="true" t="array" ref="E50:E50">OFFSET('Use Phase'!$K$213,,D50,)</f>
        <v>0.00230950458194434</v>
      </c>
      <c r="F50" s="214" t="n">
        <f aca="true">OFFSET('Use Phase'!$K$205,,D50)</f>
        <v>0.00718936807101204</v>
      </c>
      <c r="G50" s="209"/>
      <c r="H50" s="209"/>
      <c r="I50" s="215" t="n">
        <f aca="true">OFFSET('Use Phase'!$K$265,,D50)</f>
        <v>0.00128315969161137</v>
      </c>
      <c r="J50" s="215" t="n">
        <f aca="true">OFFSET('Use Phase'!$K$258,,D50)</f>
        <v>0.00250881766762559</v>
      </c>
      <c r="K50" s="209"/>
    </row>
    <row r="51" customFormat="false" ht="15" hidden="false" customHeight="false" outlineLevel="0" collapsed="false">
      <c r="C51" s="212" t="e">
        <f aca="false">C36</f>
        <v>#VALUE!</v>
      </c>
      <c r="D51" s="213" t="n">
        <v>4</v>
      </c>
      <c r="E51" s="214" t="n">
        <f aca="true" t="array" ref="E51:E51">OFFSET('Use Phase'!$K$213,,D51,)</f>
        <v>0.00171673869179248</v>
      </c>
      <c r="F51" s="214" t="n">
        <f aca="true">OFFSET('Use Phase'!$K$205,,D51)</f>
        <v>0.00354880650244069</v>
      </c>
      <c r="G51" s="209"/>
      <c r="H51" s="209"/>
      <c r="I51" s="215" t="n">
        <f aca="true">OFFSET('Use Phase'!$K$265,,D51)</f>
        <v>0.000990699479960164</v>
      </c>
      <c r="J51" s="215" t="n">
        <f aca="true">OFFSET('Use Phase'!$K$258,,D51)</f>
        <v>0.00219361055062373</v>
      </c>
      <c r="K51" s="209"/>
    </row>
    <row r="52" customFormat="false" ht="15" hidden="false" customHeight="false" outlineLevel="0" collapsed="false">
      <c r="C52" s="212" t="e">
        <f aca="false">C37</f>
        <v>#VALUE!</v>
      </c>
      <c r="D52" s="213" t="n">
        <v>6</v>
      </c>
      <c r="E52" s="214" t="n">
        <f aca="true" t="array" ref="E52:E52">OFFSET('Use Phase'!$K$213,,D52,)</f>
        <v>0.00219377159219065</v>
      </c>
      <c r="F52" s="214" t="n">
        <f aca="true">OFFSET('Use Phase'!$K$205,,D52)</f>
        <v>0.00593397100443153</v>
      </c>
      <c r="G52" s="209"/>
      <c r="H52" s="209"/>
      <c r="I52" s="215" t="n">
        <f aca="true">OFFSET('Use Phase'!$K$265,,D52)</f>
        <v>0.00155625394950438</v>
      </c>
      <c r="J52" s="215" t="n">
        <f aca="true">OFFSET('Use Phase'!$K$258,,D52)</f>
        <v>0.00280315259002139</v>
      </c>
      <c r="K52" s="209"/>
    </row>
    <row r="53" customFormat="false" ht="15" hidden="false" customHeight="false" outlineLevel="0" collapsed="false">
      <c r="C53" s="212" t="e">
        <f aca="false">C38</f>
        <v>#VALUE!</v>
      </c>
      <c r="D53" s="213" t="n">
        <v>8</v>
      </c>
      <c r="E53" s="214" t="n">
        <f aca="true" t="array" ref="E53:E53">OFFSET('Use Phase'!$K$213,,D53,)</f>
        <v>0.00175454219318958</v>
      </c>
      <c r="F53" s="214" t="n">
        <f aca="true">OFFSET('Use Phase'!$K$205,,D53)</f>
        <v>0.00441455612723824</v>
      </c>
      <c r="G53" s="209"/>
      <c r="H53" s="209"/>
      <c r="I53" s="215" t="n">
        <f aca="true">OFFSET('Use Phase'!$K$265,,D53)</f>
        <v>0.000903104447471512</v>
      </c>
      <c r="J53" s="215" t="n">
        <f aca="true">OFFSET('Use Phase'!$K$258,,D53)</f>
        <v>0.00209920257116374</v>
      </c>
      <c r="K53" s="209"/>
    </row>
    <row r="54" customFormat="false" ht="15" hidden="false" customHeight="false" outlineLevel="0" collapsed="false">
      <c r="C54" s="212" t="e">
        <f aca="false">C39</f>
        <v>#VALUE!</v>
      </c>
      <c r="D54" s="213" t="n">
        <v>10</v>
      </c>
      <c r="E54" s="214" t="n">
        <f aca="true" t="array" ref="E54:E54">OFFSET('Use Phase'!$K$213,,D54,)</f>
        <v>0.00179579283812541</v>
      </c>
      <c r="F54" s="214" t="n">
        <f aca="true">OFFSET('Use Phase'!$K$205,,D54)</f>
        <v>0.00394407723410531</v>
      </c>
      <c r="G54" s="209"/>
      <c r="H54" s="209"/>
      <c r="I54" s="215" t="n">
        <f aca="true">OFFSET('Use Phase'!$K$265,,D54)</f>
        <v>0.00108442346788064</v>
      </c>
      <c r="J54" s="215" t="n">
        <f aca="true">OFFSET('Use Phase'!$K$258,,D54)</f>
        <v>0.00229462418204913</v>
      </c>
      <c r="K54" s="209"/>
    </row>
    <row r="55" customFormat="false" ht="15" hidden="false" customHeight="false" outlineLevel="0" collapsed="false">
      <c r="C55" s="212" t="e">
        <f aca="false">C40</f>
        <v>#VALUE!</v>
      </c>
      <c r="D55" s="213" t="n">
        <v>12</v>
      </c>
      <c r="E55" s="214" t="n">
        <f aca="true" t="array" ref="E55:E55">OFFSET('Use Phase'!$K$213,,D55,)</f>
        <v>0.00290528033080889</v>
      </c>
      <c r="F55" s="214" t="n">
        <f aca="true">OFFSET('Use Phase'!$K$205,,D55)</f>
        <v>0.0101682468153348</v>
      </c>
      <c r="G55" s="209"/>
      <c r="H55" s="209"/>
      <c r="I55" s="215" t="n">
        <f aca="true">OFFSET('Use Phase'!$K$265,,D55)</f>
        <v>0.00169116517500167</v>
      </c>
      <c r="J55" s="215" t="n">
        <f aca="true">OFFSET('Use Phase'!$K$258,,D55)</f>
        <v>0.00294855691083514</v>
      </c>
      <c r="K55" s="209"/>
    </row>
    <row r="56" customFormat="false" ht="15" hidden="false" customHeight="false" outlineLevel="0" collapsed="false">
      <c r="C56" s="212" t="e">
        <f aca="false">C41</f>
        <v>#VALUE!</v>
      </c>
      <c r="D56" s="213" t="n">
        <v>6</v>
      </c>
      <c r="E56" s="214"/>
      <c r="F56" s="214"/>
      <c r="G56" s="209"/>
      <c r="H56" s="209"/>
      <c r="I56" s="215"/>
      <c r="J56" s="215"/>
      <c r="K56" s="209"/>
    </row>
    <row r="57" customFormat="false" ht="15" hidden="false" customHeight="false" outlineLevel="0" collapsed="false">
      <c r="C57" s="212" t="str">
        <f aca="false">C42</f>
        <v>I</v>
      </c>
      <c r="D57" s="213" t="n">
        <v>2</v>
      </c>
      <c r="E57" s="215"/>
      <c r="F57" s="215"/>
      <c r="G57" s="209"/>
      <c r="H57" s="209"/>
      <c r="I57" s="215"/>
      <c r="J57" s="215"/>
      <c r="K57" s="209"/>
    </row>
    <row r="58" customFormat="false" ht="15" hidden="false" customHeight="false" outlineLevel="0" collapsed="false">
      <c r="C58" s="212" t="str">
        <f aca="false">C43</f>
        <v>J</v>
      </c>
      <c r="D58" s="213" t="n">
        <v>4</v>
      </c>
      <c r="E58" s="215"/>
      <c r="F58" s="215"/>
      <c r="G58" s="209"/>
      <c r="H58" s="209"/>
      <c r="I58" s="215"/>
      <c r="J58" s="215"/>
      <c r="K58" s="209"/>
    </row>
    <row r="59" customFormat="false" ht="15" hidden="false" customHeight="false" outlineLevel="0" collapsed="false">
      <c r="C59" s="212" t="str">
        <f aca="false">C44</f>
        <v>K</v>
      </c>
      <c r="D59" s="213" t="n">
        <v>6</v>
      </c>
      <c r="E59" s="215"/>
      <c r="F59" s="215"/>
      <c r="G59" s="209"/>
      <c r="H59" s="209"/>
      <c r="I59" s="215"/>
      <c r="J59" s="215"/>
      <c r="K59" s="209"/>
    </row>
  </sheetData>
  <mergeCells count="4">
    <mergeCell ref="I2:J2"/>
    <mergeCell ref="I17:J17"/>
    <mergeCell ref="I32:J32"/>
    <mergeCell ref="I47:J47"/>
  </mergeCells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>lca-model</dc:title>
</cp:coreProperties>
</file>