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" sheetId="1" r:id="rId4"/>
    <sheet state="visible" name="correlacion" sheetId="2" r:id="rId5"/>
    <sheet state="visible" name="fertilidad" sheetId="3" r:id="rId6"/>
    <sheet state="visible" name="algun_nbi" sheetId="4" r:id="rId7"/>
    <sheet state="visible" name="propietarios" sheetId="5" r:id="rId8"/>
    <sheet state="visible" name="dispersion" sheetId="6" r:id="rId9"/>
    <sheet state="visible" name="poblacion" sheetId="7" r:id="rId10"/>
    <sheet state="visible" name="ICV" sheetId="8" r:id="rId11"/>
  </sheets>
  <definedNames/>
  <calcPr/>
</workbook>
</file>

<file path=xl/sharedStrings.xml><?xml version="1.0" encoding="utf-8"?>
<sst xmlns="http://schemas.openxmlformats.org/spreadsheetml/2006/main" count="319" uniqueCount="174">
  <si>
    <t>Codigo</t>
  </si>
  <si>
    <t>Provincia</t>
  </si>
  <si>
    <t>Poblacion</t>
  </si>
  <si>
    <t>superficie_Km2</t>
  </si>
  <si>
    <t>Densidad_pob</t>
  </si>
  <si>
    <t>Hogares</t>
  </si>
  <si>
    <t>H_algun_nbi</t>
  </si>
  <si>
    <t>pct_algunNBI</t>
  </si>
  <si>
    <t>H_propietarios</t>
  </si>
  <si>
    <t>pct_propietarios</t>
  </si>
  <si>
    <t>ICV</t>
  </si>
  <si>
    <t>fertilidad</t>
  </si>
  <si>
    <t>Ind_env</t>
  </si>
  <si>
    <t>Caba</t>
  </si>
  <si>
    <t>Buenos Aires</t>
  </si>
  <si>
    <t>Catamarca</t>
  </si>
  <si>
    <t>Cordoba</t>
  </si>
  <si>
    <t>Corrientes</t>
  </si>
  <si>
    <t>Chaco</t>
  </si>
  <si>
    <t>Chubut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</si>
  <si>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</si>
  <si>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</si>
  <si>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</si>
  <si>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</si>
  <si>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</si>
  <si>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</si>
  <si>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</si>
  <si>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</si>
  <si>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</si>
  <si>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</si>
  <si>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</si>
  <si>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</si>
  <si>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</si>
  <si>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</si>
  <si>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</si>
  <si>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Tucuman</t>
  </si>
  <si>
    <t>Tierra del Fuego</t>
  </si>
  <si>
    <t>Envejecimiento/algunNBI</t>
  </si>
  <si>
    <t>Envejecimiento/pct_porpietarios</t>
  </si>
  <si>
    <t>Envejecimiento/Densidad</t>
  </si>
  <si>
    <t>OUTLIER</t>
  </si>
  <si>
    <t>Envejecimiento/ICV</t>
  </si>
  <si>
    <t>fertilidad/algun_nbi</t>
  </si>
  <si>
    <t>fertilidad/pct_prop</t>
  </si>
  <si>
    <t>fertilidad/Densidad</t>
  </si>
  <si>
    <t>fertilidad/ICV</t>
  </si>
  <si>
    <t>AREA # 02</t>
  </si>
  <si>
    <t>AREA # 06</t>
  </si>
  <si>
    <t>AREA # 10</t>
  </si>
  <si>
    <t>Córdoba</t>
  </si>
  <si>
    <t>AREA # 14</t>
  </si>
  <si>
    <t>AREA # 18</t>
  </si>
  <si>
    <t>AREA # 22</t>
  </si>
  <si>
    <t>AREA # 26</t>
  </si>
  <si>
    <t>Entre Ríos</t>
  </si>
  <si>
    <t>AREA # 30</t>
  </si>
  <si>
    <t>AREA # 34</t>
  </si>
  <si>
    <t>AREA # 38</t>
  </si>
  <si>
    <t>AREA # 42</t>
  </si>
  <si>
    <t>AREA # 46</t>
  </si>
  <si>
    <t>AREA # 50</t>
  </si>
  <si>
    <t>AREA # 54</t>
  </si>
  <si>
    <t>Neuquén</t>
  </si>
  <si>
    <t>AREA # 58</t>
  </si>
  <si>
    <t>Río Negro</t>
  </si>
  <si>
    <t>AREA # 62</t>
  </si>
  <si>
    <t>AREA # 66</t>
  </si>
  <si>
    <t>AREA # 70</t>
  </si>
  <si>
    <t>AREA # 74</t>
  </si>
  <si>
    <t>AREA # 78</t>
  </si>
  <si>
    <t>AREA # 82</t>
  </si>
  <si>
    <t>AREA # 86</t>
  </si>
  <si>
    <t>Tucumán</t>
  </si>
  <si>
    <t>AREA # 90</t>
  </si>
  <si>
    <t>AREA # 94</t>
  </si>
  <si>
    <t>Código</t>
  </si>
  <si>
    <t>Total</t>
  </si>
  <si>
    <t>Seleccionado</t>
  </si>
  <si>
    <t>1 406 735</t>
  </si>
  <si>
    <t>66 855</t>
  </si>
  <si>
    <t>6 051 550</t>
  </si>
  <si>
    <t>384 245</t>
  </si>
  <si>
    <t>135 153</t>
  </si>
  <si>
    <t>9 302</t>
  </si>
  <si>
    <t>1 394 400</t>
  </si>
  <si>
    <t>60 504</t>
  </si>
  <si>
    <t>379 129</t>
  </si>
  <si>
    <t>44 745</t>
  </si>
  <si>
    <t>374 487</t>
  </si>
  <si>
    <t>42 014</t>
  </si>
  <si>
    <t>215 257</t>
  </si>
  <si>
    <t>11 070</t>
  </si>
  <si>
    <t>500 660</t>
  </si>
  <si>
    <t>30 252</t>
  </si>
  <si>
    <t>198 206</t>
  </si>
  <si>
    <t>23 118</t>
  </si>
  <si>
    <t>245 706</t>
  </si>
  <si>
    <t>26 726</t>
  </si>
  <si>
    <t>141 573</t>
  </si>
  <si>
    <t>3 731</t>
  </si>
  <si>
    <t>126 256</t>
  </si>
  <si>
    <t>10 158</t>
  </si>
  <si>
    <t>652 184</t>
  </si>
  <si>
    <t>41 825</t>
  </si>
  <si>
    <t>425 667</t>
  </si>
  <si>
    <t>37 163</t>
  </si>
  <si>
    <t>257 381</t>
  </si>
  <si>
    <t>17 048</t>
  </si>
  <si>
    <t>278 935</t>
  </si>
  <si>
    <t>16 447</t>
  </si>
  <si>
    <t>418 430</t>
  </si>
  <si>
    <t>59 579</t>
  </si>
  <si>
    <t>247 094</t>
  </si>
  <si>
    <t>19 970</t>
  </si>
  <si>
    <t>185 549</t>
  </si>
  <si>
    <t>12 092</t>
  </si>
  <si>
    <t>119 262</t>
  </si>
  <si>
    <t>7 123</t>
  </si>
  <si>
    <t>1 289 967</t>
  </si>
  <si>
    <t>63 133</t>
  </si>
  <si>
    <t>316 992</t>
  </si>
  <si>
    <t>30 269</t>
  </si>
  <si>
    <t>505 542</t>
  </si>
  <si>
    <t>48 072</t>
  </si>
  <si>
    <t>66 187</t>
  </si>
  <si>
    <t>8 850</t>
  </si>
  <si>
    <t>738 581</t>
  </si>
  <si>
    <t>4 081 250</t>
  </si>
  <si>
    <t>105 660</t>
  </si>
  <si>
    <t>822 978</t>
  </si>
  <si>
    <t>267 448</t>
  </si>
  <si>
    <t>281 336</t>
  </si>
  <si>
    <t>131 432</t>
  </si>
  <si>
    <t>333 391</t>
  </si>
  <si>
    <t>145 517</t>
  </si>
  <si>
    <t>179 717</t>
  </si>
  <si>
    <t>91 284</t>
  </si>
  <si>
    <t>91 011</t>
  </si>
  <si>
    <t>394 471</t>
  </si>
  <si>
    <t>307 049</t>
  </si>
  <si>
    <t>159 310</t>
  </si>
  <si>
    <t>173 127</t>
  </si>
  <si>
    <t>294 527</t>
  </si>
  <si>
    <t>158 264</t>
  </si>
  <si>
    <t>116 049</t>
  </si>
  <si>
    <t>68 774</t>
  </si>
  <si>
    <t>846 120</t>
  </si>
  <si>
    <t>264 842</t>
  </si>
  <si>
    <t>373 266</t>
  </si>
  <si>
    <t>36 683</t>
  </si>
  <si>
    <t>3 095 454</t>
  </si>
  <si>
    <t>17 408 906</t>
  </si>
  <si>
    <t>427 625</t>
  </si>
  <si>
    <t>3 812 064</t>
  </si>
  <si>
    <t>1 209 671</t>
  </si>
  <si>
    <t>1 124 603</t>
  </si>
  <si>
    <t>589 454</t>
  </si>
  <si>
    <t>1 415 097</t>
  </si>
  <si>
    <t>605 507</t>
  </si>
  <si>
    <t>809 364</t>
  </si>
  <si>
    <t>359 193</t>
  </si>
  <si>
    <t>382 453</t>
  </si>
  <si>
    <t>2 030 773</t>
  </si>
  <si>
    <t>1 273 347</t>
  </si>
  <si>
    <t>708 578</t>
  </si>
  <si>
    <t>747 697</t>
  </si>
  <si>
    <t>1 434 225</t>
  </si>
  <si>
    <t>819 445</t>
  </si>
  <si>
    <t>540 548</t>
  </si>
  <si>
    <t>335 677</t>
  </si>
  <si>
    <t>3 519 059</t>
  </si>
  <si>
    <t>1 057 752</t>
  </si>
  <si>
    <t>1 727 337</t>
  </si>
  <si>
    <t>184 958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</si>
</sst>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8.0"/>
      <color theme="1"/>
      <name val="Tahoma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  <font>
      <sz val="8.0"/>
      <color rgb="FF000000"/>
      <name val="Tahoma"/>
    </font>
    <font>
      <sz val="11.0"/>
      <color rgb="FF000000"/>
      <name val="Calibri"/>
    </font>
    <font>
      <sz val="11.0"/>
      <color rgb="FF2E2D29"/>
      <name val="Montserrat"/>
    </font>
    <font>
      <b/>
      <sz val="8.0"/>
      <color rgb="FF000000"/>
      <name val="Tahoma"/>
    </font>
    <font>
      <color theme="1"/>
      <name val="&quot;MS Sans Serif&quot;"/>
    </font>
  </fonts>
  <fills count="70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E5E4E1"/>
        <bgColor rgb="FFE5E4E1"/>
      </patternFill>
    </fill>
    <fill>
      <patternFill patternType="solid">
        <fgColor rgb="FFCC0000"/>
        <bgColor rgb="FFCC0000"/>
      </patternFill>
    </fill>
    <fill>
      <patternFill patternType="solid">
        <fgColor rgb="FFE1E383"/>
        <bgColor rgb="FFE1E383"/>
      </patternFill>
    </fill>
    <fill>
      <patternFill patternType="solid">
        <fgColor rgb="FFB3D57F"/>
        <bgColor rgb="FFB3D57F"/>
      </patternFill>
    </fill>
    <fill>
      <patternFill patternType="solid">
        <fgColor rgb="FFF3F3F3"/>
        <bgColor rgb="FFF3F3F3"/>
      </patternFill>
    </fill>
    <fill>
      <patternFill patternType="solid">
        <fgColor rgb="FFF8696B"/>
        <bgColor rgb="FFF8696B"/>
      </patternFill>
    </fill>
    <fill>
      <patternFill patternType="solid">
        <fgColor rgb="FFF9F9F9"/>
        <bgColor rgb="FFF9F9F9"/>
      </patternFill>
    </fill>
    <fill>
      <patternFill patternType="solid">
        <fgColor rgb="FF63BE7B"/>
        <bgColor rgb="FF63BE7B"/>
      </patternFill>
    </fill>
    <fill>
      <patternFill patternType="solid">
        <fgColor rgb="FFEFE683"/>
        <bgColor rgb="FFEFE683"/>
      </patternFill>
    </fill>
    <fill>
      <patternFill patternType="solid">
        <fgColor rgb="FFFED781"/>
        <bgColor rgb="FFFED781"/>
      </patternFill>
    </fill>
    <fill>
      <patternFill patternType="solid">
        <fgColor rgb="FFFA8F72"/>
        <bgColor rgb="FFFA8F72"/>
      </patternFill>
    </fill>
    <fill>
      <patternFill patternType="solid">
        <fgColor rgb="FFFFE984"/>
        <bgColor rgb="FFFFE984"/>
      </patternFill>
    </fill>
    <fill>
      <patternFill patternType="solid">
        <fgColor rgb="FFE2E383"/>
        <bgColor rgb="FFE2E383"/>
      </patternFill>
    </fill>
    <fill>
      <patternFill patternType="solid">
        <fgColor rgb="FFA3D07E"/>
        <bgColor rgb="FFA3D07E"/>
      </patternFill>
    </fill>
    <fill>
      <patternFill patternType="solid">
        <fgColor rgb="FFFED17F"/>
        <bgColor rgb="FFFED17F"/>
      </patternFill>
    </fill>
    <fill>
      <patternFill patternType="solid">
        <fgColor rgb="FFFDEB84"/>
        <bgColor rgb="FFFDEB84"/>
      </patternFill>
    </fill>
    <fill>
      <patternFill patternType="solid">
        <fgColor rgb="FFFB9474"/>
        <bgColor rgb="FFFB9474"/>
      </patternFill>
    </fill>
    <fill>
      <patternFill patternType="solid">
        <fgColor rgb="FFE7E482"/>
        <bgColor rgb="FFE7E482"/>
      </patternFill>
    </fill>
    <fill>
      <patternFill patternType="solid">
        <fgColor rgb="FFFB9E76"/>
        <bgColor rgb="FFFB9E76"/>
      </patternFill>
    </fill>
    <fill>
      <patternFill patternType="solid">
        <fgColor rgb="FFAFD47F"/>
        <bgColor rgb="FFAFD47F"/>
      </patternFill>
    </fill>
    <fill>
      <patternFill patternType="solid">
        <fgColor rgb="FFFCBC7B"/>
        <bgColor rgb="FFFCBC7B"/>
      </patternFill>
    </fill>
    <fill>
      <patternFill patternType="solid">
        <fgColor rgb="FFC1D980"/>
        <bgColor rgb="FFC1D980"/>
      </patternFill>
    </fill>
    <fill>
      <patternFill patternType="solid">
        <fgColor rgb="FFFFEB84"/>
        <bgColor rgb="FFFFEB84"/>
      </patternFill>
    </fill>
    <fill>
      <patternFill patternType="solid">
        <fgColor rgb="FFFAEA84"/>
        <bgColor rgb="FFFAEA84"/>
      </patternFill>
    </fill>
    <fill>
      <patternFill patternType="solid">
        <fgColor rgb="FFE4E382"/>
        <bgColor rgb="FFE4E382"/>
      </patternFill>
    </fill>
    <fill>
      <patternFill patternType="solid">
        <fgColor rgb="FFFFDA81"/>
        <bgColor rgb="FFFFDA81"/>
      </patternFill>
    </fill>
    <fill>
      <patternFill patternType="solid">
        <fgColor rgb="FFFBB379"/>
        <bgColor rgb="FFFBB379"/>
      </patternFill>
    </fill>
    <fill>
      <patternFill patternType="solid">
        <fgColor rgb="FFFB9674"/>
        <bgColor rgb="FFFB9674"/>
      </patternFill>
    </fill>
    <fill>
      <patternFill patternType="solid">
        <fgColor rgb="FFFDCD7E"/>
        <bgColor rgb="FFFDCD7E"/>
      </patternFill>
    </fill>
    <fill>
      <patternFill patternType="solid">
        <fgColor rgb="FFFCA477"/>
        <bgColor rgb="FFFCA477"/>
      </patternFill>
    </fill>
    <fill>
      <patternFill patternType="solid">
        <fgColor rgb="FFEDE683"/>
        <bgColor rgb="FFEDE683"/>
      </patternFill>
    </fill>
    <fill>
      <patternFill patternType="solid">
        <fgColor rgb="FFFA9373"/>
        <bgColor rgb="FFFA9373"/>
      </patternFill>
    </fill>
    <fill>
      <patternFill patternType="solid">
        <fgColor rgb="FFF98A71"/>
        <bgColor rgb="FFF98A71"/>
      </patternFill>
    </fill>
    <fill>
      <patternFill patternType="solid">
        <fgColor rgb="FFFED580"/>
        <bgColor rgb="FFFED580"/>
      </patternFill>
    </fill>
    <fill>
      <patternFill patternType="solid">
        <fgColor rgb="FFDFE182"/>
        <bgColor rgb="FFDFE182"/>
      </patternFill>
    </fill>
    <fill>
      <patternFill patternType="solid">
        <fgColor rgb="FFF6E984"/>
        <bgColor rgb="FFF6E984"/>
      </patternFill>
    </fill>
    <fill>
      <patternFill patternType="solid">
        <fgColor rgb="FFF2E783"/>
        <bgColor rgb="FFF2E783"/>
      </patternFill>
    </fill>
    <fill>
      <patternFill patternType="solid">
        <fgColor rgb="FFFFDB81"/>
        <bgColor rgb="FFFFDB81"/>
      </patternFill>
    </fill>
    <fill>
      <patternFill patternType="solid">
        <fgColor rgb="FFFCEB84"/>
        <bgColor rgb="FFFCEB84"/>
      </patternFill>
    </fill>
    <fill>
      <patternFill patternType="solid">
        <fgColor rgb="FFFEC97E"/>
        <bgColor rgb="FFFEC97E"/>
      </patternFill>
    </fill>
    <fill>
      <patternFill patternType="solid">
        <fgColor rgb="FF77C47C"/>
        <bgColor rgb="FF77C47C"/>
      </patternFill>
    </fill>
    <fill>
      <patternFill patternType="solid">
        <fgColor rgb="FFFDD47F"/>
        <bgColor rgb="FFFDD47F"/>
      </patternFill>
    </fill>
    <fill>
      <patternFill patternType="solid">
        <fgColor rgb="FFFAE983"/>
        <bgColor rgb="FFFAE983"/>
      </patternFill>
    </fill>
    <fill>
      <patternFill patternType="solid">
        <fgColor rgb="FFFEE081"/>
        <bgColor rgb="FFFEE081"/>
      </patternFill>
    </fill>
    <fill>
      <patternFill patternType="solid">
        <fgColor rgb="FFDEE182"/>
        <bgColor rgb="FFDEE182"/>
      </patternFill>
    </fill>
    <fill>
      <patternFill patternType="solid">
        <fgColor rgb="FFFFE182"/>
        <bgColor rgb="FFFFE182"/>
      </patternFill>
    </fill>
    <fill>
      <patternFill patternType="solid">
        <fgColor rgb="FFACD37F"/>
        <bgColor rgb="FFACD37F"/>
      </patternFill>
    </fill>
    <fill>
      <patternFill patternType="solid">
        <fgColor rgb="FFFDCE7E"/>
        <bgColor rgb="FFFDCE7E"/>
      </patternFill>
    </fill>
    <fill>
      <patternFill patternType="solid">
        <fgColor rgb="FFFED480"/>
        <bgColor rgb="FFFED480"/>
      </patternFill>
    </fill>
    <fill>
      <patternFill patternType="solid">
        <fgColor rgb="FFFBAB77"/>
        <bgColor rgb="FFFBAB77"/>
      </patternFill>
    </fill>
    <fill>
      <patternFill patternType="solid">
        <fgColor rgb="FFF6E883"/>
        <bgColor rgb="FFF6E883"/>
      </patternFill>
    </fill>
    <fill>
      <patternFill patternType="solid">
        <fgColor rgb="FFFFE683"/>
        <bgColor rgb="FFFFE683"/>
      </patternFill>
    </fill>
    <fill>
      <patternFill patternType="solid">
        <fgColor rgb="FFF98670"/>
        <bgColor rgb="FFF98670"/>
      </patternFill>
    </fill>
    <fill>
      <patternFill patternType="solid">
        <fgColor rgb="FFE1E282"/>
        <bgColor rgb="FFE1E282"/>
      </patternFill>
    </fill>
    <fill>
      <patternFill patternType="solid">
        <fgColor rgb="FF72C27B"/>
        <bgColor rgb="FF72C27B"/>
      </patternFill>
    </fill>
    <fill>
      <patternFill patternType="solid">
        <fgColor rgb="FFE5E483"/>
        <bgColor rgb="FFE5E483"/>
      </patternFill>
    </fill>
    <fill>
      <patternFill patternType="solid">
        <fgColor rgb="FFB8D67F"/>
        <bgColor rgb="FFB8D67F"/>
      </patternFill>
    </fill>
    <fill>
      <patternFill patternType="solid">
        <fgColor rgb="FFFECF7F"/>
        <bgColor rgb="FFFECF7F"/>
      </patternFill>
    </fill>
    <fill>
      <patternFill patternType="solid">
        <fgColor rgb="FFFDBB7B"/>
        <bgColor rgb="FFFDBB7B"/>
      </patternFill>
    </fill>
    <fill>
      <patternFill patternType="solid">
        <fgColor rgb="FFA7D17E"/>
        <bgColor rgb="FFA7D17E"/>
      </patternFill>
    </fill>
    <fill>
      <patternFill patternType="solid">
        <fgColor rgb="FFFDBC7B"/>
        <bgColor rgb="FFFDBC7B"/>
      </patternFill>
    </fill>
    <fill>
      <patternFill patternType="solid">
        <fgColor rgb="FFF9796E"/>
        <bgColor rgb="FFF9796E"/>
      </patternFill>
    </fill>
    <fill>
      <patternFill patternType="solid">
        <fgColor rgb="FFC0C0C0"/>
        <bgColor rgb="FFC0C0C0"/>
      </patternFill>
    </fill>
    <fill>
      <patternFill patternType="solid">
        <fgColor rgb="FFA0A0A4"/>
        <bgColor rgb="FFA0A0A4"/>
      </patternFill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DDDDDD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2" fillId="2" fontId="1" numFmtId="0" xfId="0" applyAlignment="1" applyBorder="1" applyFont="1">
      <alignment vertical="top"/>
    </xf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readingOrder="0"/>
    </xf>
    <xf borderId="0" fillId="2" fontId="1" numFmtId="0" xfId="0" applyAlignment="1" applyFont="1">
      <alignment horizontal="right" readingOrder="0" vertical="top"/>
    </xf>
    <xf borderId="0" fillId="2" fontId="2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2" fillId="2" fontId="1" numFmtId="0" xfId="0" applyAlignment="1" applyBorder="1" applyFont="1">
      <alignment horizontal="right" readingOrder="0" vertical="top"/>
    </xf>
    <xf borderId="1" fillId="0" fontId="5" numFmtId="0" xfId="0" applyAlignment="1" applyBorder="1" applyFont="1">
      <alignment horizontal="left" readingOrder="0" vertical="top"/>
    </xf>
    <xf borderId="2" fillId="0" fontId="5" numFmtId="0" xfId="0" applyAlignment="1" applyBorder="1" applyFont="1">
      <alignment horizontal="left" readingOrder="0" vertical="top"/>
    </xf>
    <xf borderId="0" fillId="3" fontId="6" numFmtId="0" xfId="0" applyAlignment="1" applyFill="1" applyFont="1">
      <alignment horizontal="right" readingOrder="0" shrinkToFit="0" vertical="bottom" wrapText="0"/>
    </xf>
    <xf borderId="3" fillId="4" fontId="7" numFmtId="4" xfId="0" applyAlignment="1" applyBorder="1" applyFill="1" applyFont="1" applyNumberFormat="1">
      <alignment horizontal="right" readingOrder="0" vertical="top"/>
    </xf>
    <xf borderId="0" fillId="5" fontId="3" numFmtId="2" xfId="0" applyFill="1" applyFont="1" applyNumberFormat="1"/>
    <xf borderId="0" fillId="6" fontId="5" numFmtId="0" xfId="0" applyAlignment="1" applyFill="1" applyFont="1">
      <alignment horizontal="right" readingOrder="0" vertical="top"/>
    </xf>
    <xf borderId="0" fillId="7" fontId="6" numFmtId="0" xfId="0" applyAlignment="1" applyFill="1" applyFont="1">
      <alignment horizontal="right" readingOrder="0" shrinkToFit="0" vertical="bottom" wrapText="0"/>
    </xf>
    <xf borderId="0" fillId="8" fontId="3" numFmtId="0" xfId="0" applyFill="1" applyFont="1"/>
    <xf borderId="0" fillId="0" fontId="3" numFmtId="0" xfId="0" applyFont="1"/>
    <xf borderId="0" fillId="0" fontId="6" numFmtId="0" xfId="0" applyAlignment="1" applyFont="1">
      <alignment readingOrder="0" shrinkToFit="0" vertical="bottom" wrapText="0"/>
    </xf>
    <xf borderId="2" fillId="9" fontId="5" numFmtId="0" xfId="0" applyAlignment="1" applyBorder="1" applyFill="1" applyFont="1">
      <alignment horizontal="right" readingOrder="0" vertical="top"/>
    </xf>
    <xf borderId="4" fillId="0" fontId="5" numFmtId="0" xfId="0" applyAlignment="1" applyBorder="1" applyFont="1">
      <alignment horizontal="left" readingOrder="0" vertical="top"/>
    </xf>
    <xf borderId="5" fillId="0" fontId="5" numFmtId="0" xfId="0" applyAlignment="1" applyBorder="1" applyFont="1">
      <alignment horizontal="left" readingOrder="0" vertical="top"/>
    </xf>
    <xf borderId="3" fillId="10" fontId="7" numFmtId="4" xfId="0" applyAlignment="1" applyBorder="1" applyFill="1" applyFont="1" applyNumberFormat="1">
      <alignment horizontal="right" readingOrder="0" vertical="top"/>
    </xf>
    <xf borderId="0" fillId="0" fontId="3" numFmtId="2" xfId="0" applyFont="1" applyNumberFormat="1"/>
    <xf borderId="0" fillId="11" fontId="5" numFmtId="0" xfId="0" applyAlignment="1" applyFill="1" applyFont="1">
      <alignment horizontal="right" readingOrder="0" vertical="top"/>
    </xf>
    <xf borderId="0" fillId="12" fontId="6" numFmtId="0" xfId="0" applyAlignment="1" applyFill="1" applyFont="1">
      <alignment horizontal="right" readingOrder="0" shrinkToFit="0" vertical="bottom" wrapText="0"/>
    </xf>
    <xf borderId="0" fillId="8" fontId="3" numFmtId="0" xfId="0" applyAlignment="1" applyFont="1">
      <alignment readingOrder="0"/>
    </xf>
    <xf borderId="0" fillId="0" fontId="3" numFmtId="0" xfId="0" applyAlignment="1" applyFont="1">
      <alignment readingOrder="0"/>
    </xf>
    <xf borderId="1" fillId="13" fontId="5" numFmtId="0" xfId="0" applyAlignment="1" applyBorder="1" applyFill="1" applyFont="1">
      <alignment horizontal="right" readingOrder="0" vertical="top"/>
    </xf>
    <xf borderId="0" fillId="14" fontId="5" numFmtId="0" xfId="0" applyAlignment="1" applyFill="1" applyFont="1">
      <alignment horizontal="right" readingOrder="0" vertical="top"/>
    </xf>
    <xf borderId="0" fillId="15" fontId="6" numFmtId="0" xfId="0" applyAlignment="1" applyFill="1" applyFont="1">
      <alignment horizontal="right" readingOrder="0" shrinkToFit="0" vertical="bottom" wrapText="0"/>
    </xf>
    <xf borderId="1" fillId="15" fontId="5" numFmtId="0" xfId="0" applyAlignment="1" applyBorder="1" applyFont="1">
      <alignment horizontal="right" readingOrder="0" vertical="top"/>
    </xf>
    <xf borderId="0" fillId="16" fontId="5" numFmtId="0" xfId="0" applyAlignment="1" applyFill="1" applyFont="1">
      <alignment horizontal="right" readingOrder="0" vertical="top"/>
    </xf>
    <xf borderId="0" fillId="17" fontId="6" numFmtId="0" xfId="0" applyAlignment="1" applyFill="1" applyFont="1">
      <alignment horizontal="right" readingOrder="0" shrinkToFit="0" vertical="bottom" wrapText="0"/>
    </xf>
    <xf borderId="1" fillId="18" fontId="5" numFmtId="0" xfId="0" applyAlignment="1" applyBorder="1" applyFill="1" applyFont="1">
      <alignment horizontal="right" readingOrder="0" vertical="top"/>
    </xf>
    <xf borderId="0" fillId="19" fontId="5" numFmtId="0" xfId="0" applyAlignment="1" applyFill="1" applyFont="1">
      <alignment horizontal="right" readingOrder="0" vertical="top"/>
    </xf>
    <xf borderId="0" fillId="20" fontId="6" numFmtId="0" xfId="0" applyAlignment="1" applyFill="1" applyFont="1">
      <alignment horizontal="right" readingOrder="0" shrinkToFit="0" vertical="bottom" wrapText="0"/>
    </xf>
    <xf borderId="1" fillId="21" fontId="5" numFmtId="0" xfId="0" applyAlignment="1" applyBorder="1" applyFill="1" applyFont="1">
      <alignment horizontal="right" readingOrder="0" vertical="top"/>
    </xf>
    <xf borderId="0" fillId="22" fontId="6" numFmtId="0" xfId="0" applyAlignment="1" applyFill="1" applyFont="1">
      <alignment horizontal="right" readingOrder="0" shrinkToFit="0" vertical="bottom" wrapText="0"/>
    </xf>
    <xf borderId="1" fillId="23" fontId="5" numFmtId="0" xfId="0" applyAlignment="1" applyBorder="1" applyFill="1" applyFont="1">
      <alignment horizontal="right" readingOrder="0" vertical="top"/>
    </xf>
    <xf borderId="0" fillId="24" fontId="5" numFmtId="0" xfId="0" applyAlignment="1" applyFill="1" applyFont="1">
      <alignment horizontal="right" readingOrder="0" vertical="top"/>
    </xf>
    <xf borderId="0" fillId="25" fontId="6" numFmtId="0" xfId="0" applyAlignment="1" applyFill="1" applyFont="1">
      <alignment horizontal="right" readingOrder="0" shrinkToFit="0" vertical="bottom" wrapText="0"/>
    </xf>
    <xf borderId="1" fillId="26" fontId="5" numFmtId="0" xfId="0" applyAlignment="1" applyBorder="1" applyFill="1" applyFont="1">
      <alignment horizontal="right" readingOrder="0" vertical="top"/>
    </xf>
    <xf borderId="0" fillId="27" fontId="5" numFmtId="0" xfId="0" applyAlignment="1" applyFill="1" applyFont="1">
      <alignment horizontal="right" readingOrder="0" vertical="top"/>
    </xf>
    <xf borderId="0" fillId="28" fontId="6" numFmtId="0" xfId="0" applyAlignment="1" applyFill="1" applyFont="1">
      <alignment horizontal="right" readingOrder="0" shrinkToFit="0" vertical="bottom" wrapText="0"/>
    </xf>
    <xf borderId="1" fillId="29" fontId="5" numFmtId="0" xfId="0" applyAlignment="1" applyBorder="1" applyFill="1" applyFont="1">
      <alignment horizontal="right" readingOrder="0" vertical="top"/>
    </xf>
    <xf borderId="0" fillId="30" fontId="5" numFmtId="0" xfId="0" applyAlignment="1" applyFill="1" applyFont="1">
      <alignment horizontal="right" readingOrder="0" vertical="top"/>
    </xf>
    <xf borderId="0" fillId="31" fontId="6" numFmtId="0" xfId="0" applyAlignment="1" applyFill="1" applyFont="1">
      <alignment horizontal="right" readingOrder="0" shrinkToFit="0" vertical="bottom" wrapText="0"/>
    </xf>
    <xf borderId="1" fillId="7" fontId="5" numFmtId="0" xfId="0" applyAlignment="1" applyBorder="1" applyFont="1">
      <alignment horizontal="right" readingOrder="0" vertical="top"/>
    </xf>
    <xf borderId="0" fillId="32" fontId="5" numFmtId="0" xfId="0" applyAlignment="1" applyFill="1" applyFont="1">
      <alignment horizontal="right" readingOrder="0" vertical="top"/>
    </xf>
    <xf borderId="0" fillId="33" fontId="6" numFmtId="0" xfId="0" applyAlignment="1" applyFill="1" applyFont="1">
      <alignment horizontal="right" readingOrder="0" shrinkToFit="0" vertical="bottom" wrapText="0"/>
    </xf>
    <xf borderId="1" fillId="34" fontId="5" numFmtId="0" xfId="0" applyAlignment="1" applyBorder="1" applyFill="1" applyFont="1">
      <alignment horizontal="right" readingOrder="0" vertical="top"/>
    </xf>
    <xf borderId="0" fillId="35" fontId="5" numFmtId="0" xfId="0" applyAlignment="1" applyFill="1" applyFont="1">
      <alignment horizontal="right" readingOrder="0" vertical="top"/>
    </xf>
    <xf borderId="0" fillId="11" fontId="6" numFmtId="0" xfId="0" applyAlignment="1" applyFont="1">
      <alignment horizontal="right" readingOrder="0" shrinkToFit="0" vertical="bottom" wrapText="0"/>
    </xf>
    <xf borderId="0" fillId="36" fontId="5" numFmtId="0" xfId="0" applyAlignment="1" applyFill="1" applyFont="1">
      <alignment horizontal="right" readingOrder="0" vertical="top"/>
    </xf>
    <xf borderId="0" fillId="37" fontId="6" numFmtId="0" xfId="0" applyAlignment="1" applyFill="1" applyFont="1">
      <alignment horizontal="right" readingOrder="0" shrinkToFit="0" vertical="bottom" wrapText="0"/>
    </xf>
    <xf borderId="1" fillId="38" fontId="5" numFmtId="0" xfId="0" applyAlignment="1" applyBorder="1" applyFill="1" applyFont="1">
      <alignment horizontal="right" readingOrder="0" vertical="top"/>
    </xf>
    <xf borderId="0" fillId="39" fontId="5" numFmtId="0" xfId="0" applyAlignment="1" applyFill="1" applyFont="1">
      <alignment horizontal="right" readingOrder="0" vertical="top"/>
    </xf>
    <xf borderId="0" fillId="40" fontId="6" numFmtId="0" xfId="0" applyAlignment="1" applyFill="1" applyFont="1">
      <alignment horizontal="right" readingOrder="0" shrinkToFit="0" vertical="bottom" wrapText="0"/>
    </xf>
    <xf borderId="1" fillId="41" fontId="5" numFmtId="0" xfId="0" applyAlignment="1" applyBorder="1" applyFill="1" applyFont="1">
      <alignment horizontal="right" readingOrder="0" vertical="top"/>
    </xf>
    <xf borderId="0" fillId="42" fontId="5" numFmtId="0" xfId="0" applyAlignment="1" applyFill="1" applyFont="1">
      <alignment horizontal="right" readingOrder="0" vertical="top"/>
    </xf>
    <xf borderId="0" fillId="43" fontId="6" numFmtId="0" xfId="0" applyAlignment="1" applyFill="1" applyFont="1">
      <alignment horizontal="right" readingOrder="0" shrinkToFit="0" vertical="bottom" wrapText="0"/>
    </xf>
    <xf borderId="1" fillId="44" fontId="5" numFmtId="0" xfId="0" applyAlignment="1" applyBorder="1" applyFill="1" applyFont="1">
      <alignment horizontal="right" readingOrder="0" vertical="top"/>
    </xf>
    <xf borderId="0" fillId="45" fontId="5" numFmtId="0" xfId="0" applyAlignment="1" applyFill="1" applyFont="1">
      <alignment horizontal="right" readingOrder="0" vertical="top"/>
    </xf>
    <xf borderId="0" fillId="46" fontId="6" numFmtId="0" xfId="0" applyAlignment="1" applyFill="1" applyFont="1">
      <alignment horizontal="right" readingOrder="0" shrinkToFit="0" vertical="bottom" wrapText="0"/>
    </xf>
    <xf borderId="1" fillId="28" fontId="5" numFmtId="0" xfId="0" applyAlignment="1" applyBorder="1" applyFont="1">
      <alignment horizontal="right" readingOrder="0" vertical="top"/>
    </xf>
    <xf borderId="0" fillId="47" fontId="5" numFmtId="0" xfId="0" applyAlignment="1" applyFill="1" applyFont="1">
      <alignment horizontal="right" readingOrder="0" vertical="top"/>
    </xf>
    <xf borderId="0" fillId="48" fontId="6" numFmtId="0" xfId="0" applyAlignment="1" applyFill="1" applyFont="1">
      <alignment horizontal="right" readingOrder="0" shrinkToFit="0" vertical="bottom" wrapText="0"/>
    </xf>
    <xf borderId="1" fillId="49" fontId="5" numFmtId="0" xfId="0" applyAlignment="1" applyBorder="1" applyFill="1" applyFont="1">
      <alignment horizontal="right" readingOrder="0" vertical="top"/>
    </xf>
    <xf borderId="0" fillId="9" fontId="6" numFmtId="0" xfId="0" applyAlignment="1" applyFont="1">
      <alignment horizontal="right" readingOrder="0" shrinkToFit="0" vertical="bottom" wrapText="0"/>
    </xf>
    <xf borderId="1" fillId="50" fontId="5" numFmtId="0" xfId="0" applyAlignment="1" applyBorder="1" applyFill="1" applyFont="1">
      <alignment horizontal="right" readingOrder="0" vertical="top"/>
    </xf>
    <xf borderId="0" fillId="51" fontId="5" numFmtId="0" xfId="0" applyAlignment="1" applyFill="1" applyFont="1">
      <alignment horizontal="right" readingOrder="0" vertical="top"/>
    </xf>
    <xf borderId="0" fillId="52" fontId="6" numFmtId="0" xfId="0" applyAlignment="1" applyFill="1" applyFont="1">
      <alignment horizontal="right" readingOrder="0" shrinkToFit="0" vertical="bottom" wrapText="0"/>
    </xf>
    <xf borderId="1" fillId="46" fontId="5" numFmtId="0" xfId="0" applyAlignment="1" applyBorder="1" applyFont="1">
      <alignment horizontal="right" readingOrder="0" vertical="top"/>
    </xf>
    <xf borderId="0" fillId="53" fontId="5" numFmtId="0" xfId="0" applyAlignment="1" applyFill="1" applyFont="1">
      <alignment horizontal="right" readingOrder="0" vertical="top"/>
    </xf>
    <xf borderId="0" fillId="54" fontId="6" numFmtId="0" xfId="0" applyAlignment="1" applyFill="1" applyFont="1">
      <alignment horizontal="right" readingOrder="0" shrinkToFit="0" vertical="bottom" wrapText="0"/>
    </xf>
    <xf borderId="1" fillId="55" fontId="5" numFmtId="0" xfId="0" applyAlignment="1" applyBorder="1" applyFill="1" applyFont="1">
      <alignment horizontal="right" readingOrder="0" vertical="top"/>
    </xf>
    <xf borderId="0" fillId="56" fontId="5" numFmtId="0" xfId="0" applyAlignment="1" applyFill="1" applyFont="1">
      <alignment horizontal="right" readingOrder="0" vertical="top"/>
    </xf>
    <xf borderId="0" fillId="57" fontId="6" numFmtId="0" xfId="0" applyAlignment="1" applyFill="1" applyFont="1">
      <alignment horizontal="right" readingOrder="0" shrinkToFit="0" vertical="bottom" wrapText="0"/>
    </xf>
    <xf borderId="1" fillId="58" fontId="5" numFmtId="0" xfId="0" applyAlignment="1" applyBorder="1" applyFill="1" applyFont="1">
      <alignment horizontal="right" readingOrder="0" vertical="top"/>
    </xf>
    <xf borderId="0" fillId="59" fontId="5" numFmtId="0" xfId="0" applyAlignment="1" applyFill="1" applyFont="1">
      <alignment horizontal="right" readingOrder="0" vertical="top"/>
    </xf>
    <xf borderId="0" fillId="60" fontId="6" numFmtId="0" xfId="0" applyAlignment="1" applyFill="1" applyFont="1">
      <alignment horizontal="right" readingOrder="0" shrinkToFit="0" vertical="bottom" wrapText="0"/>
    </xf>
    <xf borderId="1" fillId="61" fontId="5" numFmtId="0" xfId="0" applyAlignment="1" applyBorder="1" applyFill="1" applyFont="1">
      <alignment horizontal="right" readingOrder="0" vertical="top"/>
    </xf>
    <xf borderId="0" fillId="26" fontId="5" numFmtId="0" xfId="0" applyAlignment="1" applyFont="1">
      <alignment horizontal="right" readingOrder="0" vertical="top"/>
    </xf>
    <xf borderId="0" fillId="62" fontId="6" numFmtId="0" xfId="0" applyAlignment="1" applyFill="1" applyFont="1">
      <alignment horizontal="right" readingOrder="0" shrinkToFit="0" vertical="bottom" wrapText="0"/>
    </xf>
    <xf borderId="1" fillId="63" fontId="5" numFmtId="0" xfId="0" applyAlignment="1" applyBorder="1" applyFill="1" applyFont="1">
      <alignment horizontal="right" readingOrder="0" vertical="top"/>
    </xf>
    <xf borderId="0" fillId="64" fontId="6" numFmtId="0" xfId="0" applyAlignment="1" applyFill="1" applyFont="1">
      <alignment horizontal="right" readingOrder="0" shrinkToFit="0" vertical="bottom" wrapText="0"/>
    </xf>
    <xf borderId="0" fillId="9" fontId="5" numFmtId="0" xfId="0" applyAlignment="1" applyFont="1">
      <alignment horizontal="right" readingOrder="0" vertical="top"/>
    </xf>
    <xf borderId="0" fillId="65" fontId="6" numFmtId="0" xfId="0" applyAlignment="1" applyFill="1" applyFont="1">
      <alignment horizontal="right" readingOrder="0" shrinkToFit="0" vertical="bottom" wrapText="0"/>
    </xf>
    <xf borderId="1" fillId="11" fontId="5" numFmtId="0" xfId="0" applyAlignment="1" applyBorder="1" applyFont="1">
      <alignment horizontal="right" readingOrder="0" vertical="top"/>
    </xf>
    <xf borderId="0" fillId="0" fontId="1" numFmtId="0" xfId="0" applyAlignment="1" applyFont="1">
      <alignment vertical="top"/>
    </xf>
    <xf borderId="0" fillId="0" fontId="8" numFmtId="0" xfId="0" applyAlignment="1" applyFont="1">
      <alignment horizontal="left" readingOrder="0" vertical="top"/>
    </xf>
    <xf borderId="5" fillId="66" fontId="5" numFmtId="0" xfId="0" applyAlignment="1" applyBorder="1" applyFill="1" applyFont="1">
      <alignment horizontal="right" readingOrder="0" vertical="top"/>
    </xf>
    <xf borderId="1" fillId="67" fontId="8" numFmtId="0" xfId="0" applyAlignment="1" applyBorder="1" applyFill="1" applyFont="1">
      <alignment horizontal="left" readingOrder="0" vertical="top"/>
    </xf>
    <xf borderId="2" fillId="67" fontId="8" numFmtId="0" xfId="0" applyAlignment="1" applyBorder="1" applyFont="1">
      <alignment horizontal="left" readingOrder="0" vertical="top"/>
    </xf>
    <xf borderId="2" fillId="67" fontId="8" numFmtId="0" xfId="0" applyAlignment="1" applyBorder="1" applyFont="1">
      <alignment horizontal="right" readingOrder="0" vertical="top"/>
    </xf>
    <xf borderId="5" fillId="0" fontId="5" numFmtId="0" xfId="0" applyAlignment="1" applyBorder="1" applyFont="1">
      <alignment horizontal="right" readingOrder="0" vertical="top"/>
    </xf>
    <xf borderId="0" fillId="0" fontId="6" numFmtId="0" xfId="0" applyAlignment="1" applyFont="1">
      <alignment horizontal="right" readingOrder="0" shrinkToFit="0" vertical="bottom" wrapText="0"/>
    </xf>
    <xf borderId="0" fillId="68" fontId="5" numFmtId="0" xfId="0" applyAlignment="1" applyFill="1" applyFont="1">
      <alignment readingOrder="0" vertical="top"/>
    </xf>
    <xf borderId="0" fillId="68" fontId="5" numFmtId="0" xfId="0" applyAlignment="1" applyFont="1">
      <alignment horizontal="right" readingOrder="0" vertical="top"/>
    </xf>
    <xf borderId="0" fillId="68" fontId="5" numFmtId="0" xfId="0" applyAlignment="1" applyFont="1">
      <alignment vertical="top"/>
    </xf>
    <xf borderId="0" fillId="69" fontId="5" numFmtId="0" xfId="0" applyAlignment="1" applyFill="1" applyFont="1">
      <alignment vertical="top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horizontal="right" shrinkToFit="0" vertical="bottom" wrapText="0"/>
    </xf>
    <xf borderId="0" fillId="0" fontId="9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'2022'!$I$1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'2022'!$J$2:$J$25</c:f>
            </c:numRef>
          </c:xVal>
          <c:yVal>
            <c:numRef>
              <c:f>'2022'!$I$2:$I$25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100507"/>
        <c:axId val="2030835997"/>
      </c:scatterChart>
      <c:valAx>
        <c:axId val="2451005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835997"/>
      </c:valAx>
      <c:valAx>
        <c:axId val="2030835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100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'2022'!$G$1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'2022'!$J$2:$J$25</c:f>
            </c:numRef>
          </c:xVal>
          <c:yVal>
            <c:numRef>
              <c:f>'2022'!$G$2:$G$25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91410"/>
        <c:axId val="1093236031"/>
      </c:scatterChart>
      <c:valAx>
        <c:axId val="2396914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236031"/>
      </c:valAx>
      <c:valAx>
        <c:axId val="1093236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691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'2022'!$C$1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'2022'!$G$2:$G$25</c:f>
            </c:numRef>
          </c:xVal>
          <c:yVal>
            <c:numRef>
              <c:f>'2022'!$C$2:$C$25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04611"/>
        <c:axId val="1912804813"/>
      </c:scatterChart>
      <c:valAx>
        <c:axId val="3215046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804813"/>
      </c:valAx>
      <c:valAx>
        <c:axId val="1912804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1504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'2022'!$L$1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'2022'!$C$2:$C$25</c:f>
            </c:numRef>
          </c:xVal>
          <c:yVal>
            <c:numRef>
              <c:f>'2022'!$L$2:$L$25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53377"/>
        <c:axId val="493604264"/>
      </c:scatterChart>
      <c:valAx>
        <c:axId val="3931533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604264"/>
      </c:valAx>
      <c:valAx>
        <c:axId val="493604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153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'2022'!$C$1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'2022'!$M$2:$M$25</c:f>
            </c:numRef>
          </c:xVal>
          <c:yVal>
            <c:numRef>
              <c:f>'2022'!$C$2:$C$25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6933"/>
        <c:axId val="1418984494"/>
      </c:scatterChart>
      <c:valAx>
        <c:axId val="1804869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984494"/>
      </c:valAx>
      <c:valAx>
        <c:axId val="1418984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86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790575</xdr:colOff>
      <xdr:row>1</xdr:row>
      <xdr:rowOff>0</xdr:rowOff>
    </xdr:from>
    <xdr:ext cx="5715000" cy="46386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704850</xdr:colOff>
      <xdr:row>0</xdr:row>
      <xdr:rowOff>200025</xdr:rowOff>
    </xdr:from>
    <xdr:ext cx="5715000" cy="42386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752475</xdr:colOff>
      <xdr:row>25</xdr:row>
      <xdr:rowOff>123825</xdr:rowOff>
    </xdr:from>
    <xdr:ext cx="5629275" cy="41243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209550</xdr:colOff>
      <xdr:row>26</xdr:row>
      <xdr:rowOff>76200</xdr:rowOff>
    </xdr:from>
    <xdr:ext cx="5715000" cy="39243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66675</xdr:colOff>
      <xdr:row>2</xdr:row>
      <xdr:rowOff>38100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7.88"/>
    <col customWidth="1" min="14" max="14" width="12.5"/>
    <col customWidth="1" min="15" max="15" width="19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3" t="s">
        <v>8</v>
      </c>
      <c r="J1" s="7" t="s">
        <v>9</v>
      </c>
      <c r="K1" s="4" t="s">
        <v>10</v>
      </c>
      <c r="L1" s="8" t="s">
        <v>11</v>
      </c>
      <c r="M1" s="9" t="s">
        <v>12</v>
      </c>
    </row>
    <row r="2">
      <c r="A2" s="10">
        <v>2.0</v>
      </c>
      <c r="B2" s="11" t="s">
        <v>13</v>
      </c>
      <c r="C2" s="12">
        <v>3095454.0</v>
      </c>
      <c r="D2" s="13">
        <v>205.9</v>
      </c>
      <c r="E2" s="14">
        <f t="shared" ref="E2:E25" si="1">C2/D2</f>
        <v>15033.77368</v>
      </c>
      <c r="F2" s="15">
        <v>1406735.0</v>
      </c>
      <c r="G2" s="12">
        <v>66855.0</v>
      </c>
      <c r="H2" s="16">
        <v>4.8</v>
      </c>
      <c r="I2" s="17">
        <v>738581.0</v>
      </c>
      <c r="J2" s="18">
        <f t="shared" ref="J2:J25" si="2">(I2/F2)*100</f>
        <v>52.50320778</v>
      </c>
      <c r="K2" s="18">
        <v>7.11</v>
      </c>
      <c r="L2" s="19">
        <f>VLOOKUP(A2,fertilidad!A$2:D$25,3)</f>
        <v>0.89</v>
      </c>
      <c r="M2" s="20">
        <v>116.77</v>
      </c>
    </row>
    <row r="3">
      <c r="A3" s="21">
        <v>6.0</v>
      </c>
      <c r="B3" s="22" t="s">
        <v>14</v>
      </c>
      <c r="C3" s="12">
        <v>1.7408906E7</v>
      </c>
      <c r="D3" s="23">
        <v>305907.4</v>
      </c>
      <c r="E3" s="24">
        <f t="shared" si="1"/>
        <v>56.90907118</v>
      </c>
      <c r="F3" s="25">
        <v>6051550.0</v>
      </c>
      <c r="G3" s="12">
        <v>384245.0</v>
      </c>
      <c r="H3" s="26">
        <v>6.3</v>
      </c>
      <c r="I3" s="27">
        <v>4081250.0</v>
      </c>
      <c r="J3" s="18">
        <f t="shared" si="2"/>
        <v>67.44139931</v>
      </c>
      <c r="K3" s="28">
        <v>6.04395522</v>
      </c>
      <c r="L3" s="19">
        <f>VLOOKUP(A3,fertilidad!A$2:D$25,3)</f>
        <v>1.43</v>
      </c>
      <c r="M3" s="29">
        <v>55.19</v>
      </c>
    </row>
    <row r="4">
      <c r="A4" s="21">
        <v>10.0</v>
      </c>
      <c r="B4" s="22" t="s">
        <v>15</v>
      </c>
      <c r="C4" s="12">
        <v>427625.0</v>
      </c>
      <c r="D4" s="13">
        <v>101486.1</v>
      </c>
      <c r="E4" s="24">
        <f t="shared" si="1"/>
        <v>4.213631226</v>
      </c>
      <c r="F4" s="30">
        <v>135153.0</v>
      </c>
      <c r="G4" s="12">
        <v>9302.0</v>
      </c>
      <c r="H4" s="31">
        <v>6.9</v>
      </c>
      <c r="I4" s="27">
        <v>105660.0</v>
      </c>
      <c r="J4" s="18">
        <f t="shared" si="2"/>
        <v>78.17806486</v>
      </c>
      <c r="K4" s="18">
        <v>5.735</v>
      </c>
      <c r="L4" s="19">
        <f>VLOOKUP(A4,fertilidad!A$2:D$25,3)</f>
        <v>1.48</v>
      </c>
      <c r="M4" s="32">
        <v>45.08</v>
      </c>
    </row>
    <row r="5">
      <c r="A5" s="21">
        <v>14.0</v>
      </c>
      <c r="B5" s="22" t="s">
        <v>16</v>
      </c>
      <c r="C5" s="12">
        <v>3812064.0</v>
      </c>
      <c r="D5" s="23">
        <v>164707.8</v>
      </c>
      <c r="E5" s="24">
        <f t="shared" si="1"/>
        <v>23.14440482</v>
      </c>
      <c r="F5" s="33">
        <v>1394400.0</v>
      </c>
      <c r="G5" s="12">
        <v>60504.0</v>
      </c>
      <c r="H5" s="34">
        <v>4.3</v>
      </c>
      <c r="I5" s="27">
        <v>822978.0</v>
      </c>
      <c r="J5" s="18">
        <f t="shared" si="2"/>
        <v>59.02022375</v>
      </c>
      <c r="K5" s="28">
        <v>5.81269231</v>
      </c>
      <c r="L5" s="19">
        <f>VLOOKUP(A5,fertilidad!A$2:D$25,3)</f>
        <v>1.38</v>
      </c>
      <c r="M5" s="35">
        <v>58.77</v>
      </c>
    </row>
    <row r="6">
      <c r="A6" s="21">
        <v>18.0</v>
      </c>
      <c r="B6" s="22" t="s">
        <v>17</v>
      </c>
      <c r="C6" s="12">
        <v>1209671.0</v>
      </c>
      <c r="D6" s="13">
        <v>89123.3</v>
      </c>
      <c r="E6" s="24">
        <f t="shared" si="1"/>
        <v>13.57300504</v>
      </c>
      <c r="F6" s="36">
        <v>379129.0</v>
      </c>
      <c r="G6" s="12">
        <v>44745.0</v>
      </c>
      <c r="H6" s="37">
        <v>11.8</v>
      </c>
      <c r="I6" s="27">
        <v>267448.0</v>
      </c>
      <c r="J6" s="18">
        <f t="shared" si="2"/>
        <v>70.54274403</v>
      </c>
      <c r="K6" s="18">
        <v>4.3296</v>
      </c>
      <c r="L6" s="19">
        <f>VLOOKUP(A6,fertilidad!A$2:D$25,3)</f>
        <v>1.63</v>
      </c>
      <c r="M6" s="38">
        <v>41.62</v>
      </c>
    </row>
    <row r="7">
      <c r="A7" s="21">
        <v>22.0</v>
      </c>
      <c r="B7" s="22" t="s">
        <v>18</v>
      </c>
      <c r="C7" s="12">
        <v>1124603.0</v>
      </c>
      <c r="D7" s="23">
        <v>99763.3</v>
      </c>
      <c r="E7" s="24">
        <f t="shared" si="1"/>
        <v>11.27271251</v>
      </c>
      <c r="F7" s="36">
        <v>374487.0</v>
      </c>
      <c r="G7" s="12">
        <v>42014.0</v>
      </c>
      <c r="H7" s="39">
        <v>11.2</v>
      </c>
      <c r="I7" s="27">
        <v>281336.0</v>
      </c>
      <c r="J7" s="18">
        <f t="shared" si="2"/>
        <v>75.1257053</v>
      </c>
      <c r="K7" s="18">
        <v>3.93</v>
      </c>
      <c r="L7" s="19">
        <f>VLOOKUP(A7,fertilidad!A$2:D$25,3)</f>
        <v>1.68</v>
      </c>
      <c r="M7" s="40">
        <v>36.29</v>
      </c>
    </row>
    <row r="8">
      <c r="A8" s="21">
        <v>26.0</v>
      </c>
      <c r="B8" s="22" t="s">
        <v>19</v>
      </c>
      <c r="C8" s="12">
        <v>589454.0</v>
      </c>
      <c r="D8" s="13">
        <v>224302.3</v>
      </c>
      <c r="E8" s="24">
        <f t="shared" si="1"/>
        <v>2.62794452</v>
      </c>
      <c r="F8" s="41">
        <v>215257.0</v>
      </c>
      <c r="G8" s="12">
        <v>11070.0</v>
      </c>
      <c r="H8" s="42">
        <v>5.1</v>
      </c>
      <c r="I8" s="27">
        <v>131432.0</v>
      </c>
      <c r="J8" s="18">
        <f t="shared" si="2"/>
        <v>61.05817697</v>
      </c>
      <c r="K8" s="18">
        <v>5.65866667</v>
      </c>
      <c r="L8" s="19">
        <f>VLOOKUP(A8,fertilidad!A$2:D$25,3)</f>
        <v>1.41</v>
      </c>
      <c r="M8" s="43">
        <v>44.4</v>
      </c>
    </row>
    <row r="9">
      <c r="A9" s="21">
        <v>30.0</v>
      </c>
      <c r="B9" s="22" t="s">
        <v>20</v>
      </c>
      <c r="C9" s="12">
        <v>1415097.0</v>
      </c>
      <c r="D9" s="23">
        <v>78383.7</v>
      </c>
      <c r="E9" s="24">
        <f t="shared" si="1"/>
        <v>18.05346009</v>
      </c>
      <c r="F9" s="44">
        <v>500660.0</v>
      </c>
      <c r="G9" s="12">
        <v>30252.0</v>
      </c>
      <c r="H9" s="45">
        <v>6.0</v>
      </c>
      <c r="I9" s="27">
        <v>333391.0</v>
      </c>
      <c r="J9" s="18">
        <f t="shared" si="2"/>
        <v>66.5903008</v>
      </c>
      <c r="K9" s="28">
        <v>5.58823529</v>
      </c>
      <c r="L9" s="19">
        <f>VLOOKUP(A9,fertilidad!A$2:D$25,3)</f>
        <v>1.49</v>
      </c>
      <c r="M9" s="46">
        <v>53.64</v>
      </c>
    </row>
    <row r="10">
      <c r="A10" s="21">
        <v>34.0</v>
      </c>
      <c r="B10" s="22" t="s">
        <v>21</v>
      </c>
      <c r="C10" s="12">
        <v>605507.0</v>
      </c>
      <c r="D10" s="13">
        <v>75488.3</v>
      </c>
      <c r="E10" s="24">
        <f t="shared" si="1"/>
        <v>8.021203286</v>
      </c>
      <c r="F10" s="47">
        <v>198206.0</v>
      </c>
      <c r="G10" s="12">
        <v>23118.0</v>
      </c>
      <c r="H10" s="48">
        <v>11.7</v>
      </c>
      <c r="I10" s="27">
        <v>145517.0</v>
      </c>
      <c r="J10" s="18">
        <f t="shared" si="2"/>
        <v>73.41705095</v>
      </c>
      <c r="K10" s="18">
        <v>3.55</v>
      </c>
      <c r="L10" s="19">
        <f>VLOOKUP(A10,fertilidad!A$2:D$25,3)</f>
        <v>1.7</v>
      </c>
      <c r="M10" s="49">
        <v>36.64</v>
      </c>
    </row>
    <row r="11">
      <c r="A11" s="21">
        <v>38.0</v>
      </c>
      <c r="B11" s="22" t="s">
        <v>22</v>
      </c>
      <c r="C11" s="12">
        <v>809364.0</v>
      </c>
      <c r="D11" s="23">
        <v>53244.2</v>
      </c>
      <c r="E11" s="24">
        <f t="shared" si="1"/>
        <v>15.20097964</v>
      </c>
      <c r="F11" s="50">
        <v>245706.0</v>
      </c>
      <c r="G11" s="12">
        <v>26726.0</v>
      </c>
      <c r="H11" s="51">
        <v>10.9</v>
      </c>
      <c r="I11" s="27">
        <v>179717.0</v>
      </c>
      <c r="J11" s="18">
        <f t="shared" si="2"/>
        <v>73.14310599</v>
      </c>
      <c r="K11" s="18">
        <v>4.340625</v>
      </c>
      <c r="L11" s="19">
        <f>VLOOKUP(A11,fertilidad!A$2:D$25,3)</f>
        <v>1.61</v>
      </c>
      <c r="M11" s="52">
        <v>42.27</v>
      </c>
    </row>
    <row r="12">
      <c r="A12" s="21">
        <v>42.0</v>
      </c>
      <c r="B12" s="22" t="s">
        <v>23</v>
      </c>
      <c r="C12" s="12">
        <v>359193.0</v>
      </c>
      <c r="D12" s="13">
        <v>143492.5</v>
      </c>
      <c r="E12" s="24">
        <f t="shared" si="1"/>
        <v>2.503217938</v>
      </c>
      <c r="F12" s="53">
        <v>141573.0</v>
      </c>
      <c r="G12" s="12">
        <v>3731.0</v>
      </c>
      <c r="H12" s="54">
        <v>2.6</v>
      </c>
      <c r="I12" s="27">
        <v>91284.0</v>
      </c>
      <c r="J12" s="18">
        <f t="shared" si="2"/>
        <v>64.4783963</v>
      </c>
      <c r="K12" s="18">
        <v>6.01318182</v>
      </c>
      <c r="L12" s="19">
        <f>VLOOKUP(A12,fertilidad!A$2:D$25,3)</f>
        <v>1.43</v>
      </c>
      <c r="M12" s="35">
        <v>58.79</v>
      </c>
    </row>
    <row r="13">
      <c r="A13" s="21">
        <v>46.0</v>
      </c>
      <c r="B13" s="22" t="s">
        <v>24</v>
      </c>
      <c r="C13" s="12">
        <v>382453.0</v>
      </c>
      <c r="D13" s="23">
        <v>91493.7</v>
      </c>
      <c r="E13" s="24">
        <f t="shared" si="1"/>
        <v>4.180102018</v>
      </c>
      <c r="F13" s="55">
        <v>126256.0</v>
      </c>
      <c r="G13" s="12">
        <v>10158.0</v>
      </c>
      <c r="H13" s="56">
        <v>8.0</v>
      </c>
      <c r="I13" s="27">
        <v>91011.0</v>
      </c>
      <c r="J13" s="18">
        <f t="shared" si="2"/>
        <v>72.08449499</v>
      </c>
      <c r="K13" s="18">
        <v>5.92</v>
      </c>
      <c r="L13" s="19">
        <f>VLOOKUP(A13,fertilidad!A$2:D$25,3)</f>
        <v>1.46</v>
      </c>
      <c r="M13" s="57">
        <v>40.89</v>
      </c>
    </row>
    <row r="14">
      <c r="A14" s="21">
        <v>50.0</v>
      </c>
      <c r="B14" s="22" t="s">
        <v>25</v>
      </c>
      <c r="C14" s="12">
        <v>2030773.0</v>
      </c>
      <c r="D14" s="13">
        <v>149069.2</v>
      </c>
      <c r="E14" s="24">
        <f t="shared" si="1"/>
        <v>13.62302206</v>
      </c>
      <c r="F14" s="58">
        <v>652184.0</v>
      </c>
      <c r="G14" s="12">
        <v>41825.0</v>
      </c>
      <c r="H14" s="59">
        <v>6.4</v>
      </c>
      <c r="I14" s="27">
        <v>394471.0</v>
      </c>
      <c r="J14" s="18">
        <f t="shared" si="2"/>
        <v>60.48461784</v>
      </c>
      <c r="K14" s="18">
        <v>5.95166667</v>
      </c>
      <c r="L14" s="19">
        <f>VLOOKUP(A14,fertilidad!A$2:D$25,3)</f>
        <v>1.52</v>
      </c>
      <c r="M14" s="60">
        <v>53.25</v>
      </c>
    </row>
    <row r="15">
      <c r="A15" s="21">
        <v>54.0</v>
      </c>
      <c r="B15" s="22" t="s">
        <v>26</v>
      </c>
      <c r="C15" s="12">
        <v>1273347.0</v>
      </c>
      <c r="D15" s="23">
        <v>29911.4</v>
      </c>
      <c r="E15" s="24">
        <f t="shared" si="1"/>
        <v>42.57062525</v>
      </c>
      <c r="F15" s="61">
        <v>425667.0</v>
      </c>
      <c r="G15" s="12">
        <v>37163.0</v>
      </c>
      <c r="H15" s="62">
        <v>8.7</v>
      </c>
      <c r="I15" s="27">
        <v>307049.0</v>
      </c>
      <c r="J15" s="18">
        <f t="shared" si="2"/>
        <v>72.13361618</v>
      </c>
      <c r="K15" s="18">
        <v>4.53058824</v>
      </c>
      <c r="L15" s="19">
        <f>VLOOKUP(A15,fertilidad!A$2:D$25,3)</f>
        <v>1.75</v>
      </c>
      <c r="M15" s="63">
        <v>30.87</v>
      </c>
    </row>
    <row r="16">
      <c r="A16" s="21">
        <v>58.0</v>
      </c>
      <c r="B16" s="22" t="s">
        <v>27</v>
      </c>
      <c r="C16" s="12">
        <v>708578.0</v>
      </c>
      <c r="D16" s="13">
        <v>94422.0</v>
      </c>
      <c r="E16" s="24">
        <f t="shared" si="1"/>
        <v>7.504373981</v>
      </c>
      <c r="F16" s="64">
        <v>257381.0</v>
      </c>
      <c r="G16" s="12">
        <v>17048.0</v>
      </c>
      <c r="H16" s="65">
        <v>6.6</v>
      </c>
      <c r="I16" s="27">
        <v>159310.0</v>
      </c>
      <c r="J16" s="18">
        <f t="shared" si="2"/>
        <v>61.89656579</v>
      </c>
      <c r="K16" s="28">
        <v>5.804375</v>
      </c>
      <c r="L16" s="19">
        <f>VLOOKUP(A16,fertilidad!A$2:D$25,3)</f>
        <v>1.37</v>
      </c>
      <c r="M16" s="66">
        <v>41.4</v>
      </c>
    </row>
    <row r="17">
      <c r="A17" s="21">
        <v>62.0</v>
      </c>
      <c r="B17" s="22" t="s">
        <v>28</v>
      </c>
      <c r="C17" s="12">
        <v>747697.0</v>
      </c>
      <c r="D17" s="23">
        <v>202168.6</v>
      </c>
      <c r="E17" s="24">
        <f t="shared" si="1"/>
        <v>3.698383428</v>
      </c>
      <c r="F17" s="67">
        <v>278935.0</v>
      </c>
      <c r="G17" s="12">
        <v>16447.0</v>
      </c>
      <c r="H17" s="68">
        <v>5.9</v>
      </c>
      <c r="I17" s="27">
        <v>173127.0</v>
      </c>
      <c r="J17" s="18">
        <f t="shared" si="2"/>
        <v>62.06714826</v>
      </c>
      <c r="K17" s="28">
        <v>5.54692308</v>
      </c>
      <c r="L17" s="19">
        <f>VLOOKUP(A17,fertilidad!A$2:D$25,3)</f>
        <v>1.43</v>
      </c>
      <c r="M17" s="69">
        <v>50.04</v>
      </c>
    </row>
    <row r="18">
      <c r="A18" s="21">
        <v>66.0</v>
      </c>
      <c r="B18" s="22" t="s">
        <v>29</v>
      </c>
      <c r="C18" s="12">
        <v>1434225.0</v>
      </c>
      <c r="D18" s="13">
        <v>155340.5</v>
      </c>
      <c r="E18" s="24">
        <f t="shared" si="1"/>
        <v>9.232782179</v>
      </c>
      <c r="F18" s="61">
        <v>418430.0</v>
      </c>
      <c r="G18" s="12">
        <v>59579.0</v>
      </c>
      <c r="H18" s="70">
        <v>14.2</v>
      </c>
      <c r="I18" s="27">
        <v>294527.0</v>
      </c>
      <c r="J18" s="18">
        <f t="shared" si="2"/>
        <v>70.38859546</v>
      </c>
      <c r="K18" s="18">
        <v>4.60173913</v>
      </c>
      <c r="L18" s="19">
        <f>VLOOKUP(A18,fertilidad!A$2:D$25,3)</f>
        <v>1.69</v>
      </c>
      <c r="M18" s="71">
        <v>35.96</v>
      </c>
    </row>
    <row r="19">
      <c r="A19" s="21">
        <v>70.0</v>
      </c>
      <c r="B19" s="22" t="s">
        <v>30</v>
      </c>
      <c r="C19" s="12">
        <v>819445.0</v>
      </c>
      <c r="D19" s="23">
        <v>88296.2</v>
      </c>
      <c r="E19" s="24">
        <f t="shared" si="1"/>
        <v>9.280637219</v>
      </c>
      <c r="F19" s="72">
        <v>247094.0</v>
      </c>
      <c r="G19" s="12">
        <v>19970.0</v>
      </c>
      <c r="H19" s="73">
        <v>8.1</v>
      </c>
      <c r="I19" s="27">
        <v>158264.0</v>
      </c>
      <c r="J19" s="18">
        <f t="shared" si="2"/>
        <v>64.05011858</v>
      </c>
      <c r="K19" s="18">
        <v>5.40473684</v>
      </c>
      <c r="L19" s="19">
        <f>VLOOKUP(A19,fertilidad!A$2:D$25,3)</f>
        <v>1.64</v>
      </c>
      <c r="M19" s="74">
        <v>43.47</v>
      </c>
    </row>
    <row r="20">
      <c r="A20" s="21">
        <v>74.0</v>
      </c>
      <c r="B20" s="22" t="s">
        <v>31</v>
      </c>
      <c r="C20" s="12">
        <v>540548.0</v>
      </c>
      <c r="D20" s="13">
        <v>75347.1</v>
      </c>
      <c r="E20" s="24">
        <f t="shared" si="1"/>
        <v>7.174104909</v>
      </c>
      <c r="F20" s="75">
        <v>185549.0</v>
      </c>
      <c r="G20" s="12">
        <v>12092.0</v>
      </c>
      <c r="H20" s="76">
        <v>6.5</v>
      </c>
      <c r="I20" s="27">
        <v>116049.0</v>
      </c>
      <c r="J20" s="18">
        <f t="shared" si="2"/>
        <v>62.54358687</v>
      </c>
      <c r="K20" s="18">
        <v>5.37</v>
      </c>
      <c r="L20" s="19">
        <f>VLOOKUP(A20,fertilidad!A$2:D$25,3)</f>
        <v>1.47</v>
      </c>
      <c r="M20" s="77">
        <v>47.2</v>
      </c>
    </row>
    <row r="21">
      <c r="A21" s="21">
        <v>78.0</v>
      </c>
      <c r="B21" s="22" t="s">
        <v>32</v>
      </c>
      <c r="C21" s="12">
        <v>335677.0</v>
      </c>
      <c r="D21" s="23">
        <v>244457.5</v>
      </c>
      <c r="E21" s="24">
        <f t="shared" si="1"/>
        <v>1.373150752</v>
      </c>
      <c r="F21" s="78">
        <v>119262.0</v>
      </c>
      <c r="G21" s="12">
        <v>7123.0</v>
      </c>
      <c r="H21" s="79">
        <v>6.0</v>
      </c>
      <c r="I21" s="27">
        <v>68774.0</v>
      </c>
      <c r="J21" s="18">
        <f t="shared" si="2"/>
        <v>57.6663145</v>
      </c>
      <c r="K21" s="18">
        <v>6.99571429</v>
      </c>
      <c r="L21" s="19">
        <f>VLOOKUP(A21,fertilidad!A$2:D$25,3)</f>
        <v>1.53</v>
      </c>
      <c r="M21" s="80">
        <v>30.32</v>
      </c>
    </row>
    <row r="22">
      <c r="A22" s="21">
        <v>82.0</v>
      </c>
      <c r="B22" s="22" t="s">
        <v>33</v>
      </c>
      <c r="C22" s="12">
        <v>3519059.0</v>
      </c>
      <c r="D22" s="13">
        <v>133249.1</v>
      </c>
      <c r="E22" s="24">
        <f t="shared" si="1"/>
        <v>26.40962678</v>
      </c>
      <c r="F22" s="81">
        <v>1289967.0</v>
      </c>
      <c r="G22" s="12">
        <v>63133.0</v>
      </c>
      <c r="H22" s="82">
        <v>4.9</v>
      </c>
      <c r="I22" s="27">
        <v>846120.0</v>
      </c>
      <c r="J22" s="18">
        <f t="shared" si="2"/>
        <v>65.59237562</v>
      </c>
      <c r="K22" s="18">
        <v>5.86842105</v>
      </c>
      <c r="L22" s="19">
        <f>VLOOKUP(A22,fertilidad!A$2:D$25,3)</f>
        <v>1.4</v>
      </c>
      <c r="M22" s="83">
        <v>60.12</v>
      </c>
    </row>
    <row r="23">
      <c r="A23" s="21">
        <v>86.0</v>
      </c>
      <c r="B23" s="22" t="s">
        <v>34</v>
      </c>
      <c r="C23" s="12">
        <v>1057752.0</v>
      </c>
      <c r="D23" s="23">
        <v>136934.3</v>
      </c>
      <c r="E23" s="24">
        <f t="shared" si="1"/>
        <v>7.724521906</v>
      </c>
      <c r="F23" s="84">
        <v>316992.0</v>
      </c>
      <c r="G23" s="12">
        <v>30269.0</v>
      </c>
      <c r="H23" s="85">
        <v>9.5</v>
      </c>
      <c r="I23" s="27">
        <v>264842.0</v>
      </c>
      <c r="J23" s="18">
        <f t="shared" si="2"/>
        <v>83.54848072</v>
      </c>
      <c r="K23" s="18">
        <v>3.9737037</v>
      </c>
      <c r="L23" s="19">
        <f>VLOOKUP(A23,fertilidad!A$2:D$25,3)</f>
        <v>1.7</v>
      </c>
      <c r="M23" s="86">
        <v>35.5</v>
      </c>
    </row>
    <row r="24">
      <c r="A24" s="21">
        <v>90.0</v>
      </c>
      <c r="B24" s="22" t="s">
        <v>35</v>
      </c>
      <c r="C24" s="12">
        <v>1727337.0</v>
      </c>
      <c r="D24" s="23">
        <v>22592.1</v>
      </c>
      <c r="E24" s="24">
        <f t="shared" si="1"/>
        <v>76.45756703</v>
      </c>
      <c r="F24" s="44">
        <v>505542.0</v>
      </c>
      <c r="G24" s="12">
        <v>48072.0</v>
      </c>
      <c r="H24" s="87">
        <v>9.5</v>
      </c>
      <c r="I24" s="27">
        <v>373266.0</v>
      </c>
      <c r="J24" s="18">
        <f t="shared" si="2"/>
        <v>73.83481491</v>
      </c>
      <c r="K24" s="28">
        <v>5.14823529</v>
      </c>
      <c r="L24" s="19">
        <f>VLOOKUP(A24,fertilidad!A$2:D$25,3)</f>
        <v>1.59</v>
      </c>
      <c r="M24" s="32">
        <v>45.17</v>
      </c>
    </row>
    <row r="25">
      <c r="A25" s="21">
        <v>94.0</v>
      </c>
      <c r="B25" s="22" t="s">
        <v>36</v>
      </c>
      <c r="C25" s="12">
        <v>184958.0</v>
      </c>
      <c r="D25" s="13">
        <v>910324.4</v>
      </c>
      <c r="E25" s="24">
        <f t="shared" si="1"/>
        <v>0.2031781198</v>
      </c>
      <c r="F25" s="88">
        <v>66187.0</v>
      </c>
      <c r="G25" s="12">
        <v>8850.0</v>
      </c>
      <c r="H25" s="89">
        <v>13.4</v>
      </c>
      <c r="I25" s="27">
        <v>36683.0</v>
      </c>
      <c r="J25" s="18">
        <f t="shared" si="2"/>
        <v>55.42327043</v>
      </c>
      <c r="K25" s="18">
        <v>7.15</v>
      </c>
      <c r="L25" s="19">
        <f>VLOOKUP(A25,fertilidad!A$2:D$25,3)</f>
        <v>1.37</v>
      </c>
      <c r="M25" s="90">
        <v>28.84</v>
      </c>
    </row>
  </sheetData>
  <conditionalFormatting sqref="J2:J25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L1:L25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E3:E25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2:K25">
    <cfRule type="colorScale" priority="4">
      <colorScale>
        <cfvo type="min"/>
        <cfvo type="percentile" val="50"/>
        <cfvo type="max"/>
        <color rgb="FFF9796E"/>
        <color rgb="FFFFD666"/>
        <color rgb="FF72C27B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</cols>
  <sheetData>
    <row r="1">
      <c r="B1" s="28" t="s">
        <v>37</v>
      </c>
      <c r="C1" s="18">
        <f>CORREL('2022'!M:M,'2022'!H:H)</f>
        <v>-0.5482551905</v>
      </c>
    </row>
    <row r="2">
      <c r="B2" s="28" t="s">
        <v>38</v>
      </c>
      <c r="C2" s="18">
        <f>CORREL('2022'!M:M,'2022'!J:J)</f>
        <v>-0.4491477541</v>
      </c>
    </row>
    <row r="3">
      <c r="B3" s="28" t="s">
        <v>39</v>
      </c>
      <c r="C3" s="18">
        <f>CORREL('2022'!E2:E25,'2022'!M2:M25)</f>
        <v>0.8522691295</v>
      </c>
      <c r="D3" s="28" t="s">
        <v>40</v>
      </c>
    </row>
    <row r="4">
      <c r="B4" s="28" t="s">
        <v>41</v>
      </c>
      <c r="C4" s="18">
        <f>CORREL('2022'!K2:K25,'2022'!M2:M25)</f>
        <v>0.4291034604</v>
      </c>
    </row>
    <row r="6">
      <c r="B6" s="28" t="s">
        <v>42</v>
      </c>
      <c r="C6" s="18">
        <f>CORREL('2022'!L:L,'2022'!H:H)</f>
        <v>0.5645041155</v>
      </c>
    </row>
    <row r="7">
      <c r="B7" s="28" t="s">
        <v>43</v>
      </c>
      <c r="C7" s="18">
        <f>CORREL('2022'!L:L,'2022'!J:J)</f>
        <v>0.7020182991</v>
      </c>
    </row>
    <row r="8">
      <c r="B8" s="28" t="s">
        <v>44</v>
      </c>
      <c r="C8" s="18">
        <f>CORREL('2022'!E2:E25,'2022'!L2:L25)</f>
        <v>-0.7337211312</v>
      </c>
      <c r="D8" s="28" t="s">
        <v>40</v>
      </c>
    </row>
    <row r="9">
      <c r="B9" s="28" t="s">
        <v>45</v>
      </c>
      <c r="C9" s="18">
        <f>CORREL('2022'!K2:K25,'2022'!L2:L25)</f>
        <v>-0.7708231061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E1" s="91"/>
    </row>
    <row r="2">
      <c r="A2" s="10">
        <v>2.0</v>
      </c>
      <c r="B2" s="92" t="s">
        <v>13</v>
      </c>
      <c r="C2" s="93">
        <v>0.89</v>
      </c>
      <c r="D2" s="91" t="s">
        <v>46</v>
      </c>
    </row>
    <row r="3">
      <c r="A3" s="21">
        <v>6.0</v>
      </c>
      <c r="B3" s="92" t="s">
        <v>14</v>
      </c>
      <c r="C3" s="93">
        <v>1.43</v>
      </c>
      <c r="D3" s="91" t="s">
        <v>47</v>
      </c>
      <c r="E3" s="91"/>
    </row>
    <row r="4">
      <c r="A4" s="21">
        <v>10.0</v>
      </c>
      <c r="B4" s="92" t="s">
        <v>15</v>
      </c>
      <c r="C4" s="93">
        <v>1.48</v>
      </c>
      <c r="D4" s="91" t="s">
        <v>48</v>
      </c>
      <c r="E4" s="91"/>
    </row>
    <row r="5">
      <c r="A5" s="21">
        <v>14.0</v>
      </c>
      <c r="B5" s="92" t="s">
        <v>49</v>
      </c>
      <c r="C5" s="93">
        <v>1.38</v>
      </c>
      <c r="D5" s="91" t="s">
        <v>50</v>
      </c>
      <c r="E5" s="91"/>
    </row>
    <row r="6">
      <c r="A6" s="21">
        <v>18.0</v>
      </c>
      <c r="B6" s="92" t="s">
        <v>17</v>
      </c>
      <c r="C6" s="93">
        <v>1.63</v>
      </c>
      <c r="D6" s="91" t="s">
        <v>51</v>
      </c>
      <c r="E6" s="91"/>
    </row>
    <row r="7">
      <c r="A7" s="21">
        <v>22.0</v>
      </c>
      <c r="B7" s="92" t="s">
        <v>18</v>
      </c>
      <c r="C7" s="93">
        <v>1.68</v>
      </c>
      <c r="D7" s="91" t="s">
        <v>52</v>
      </c>
      <c r="E7" s="91"/>
    </row>
    <row r="8">
      <c r="A8" s="21">
        <v>26.0</v>
      </c>
      <c r="B8" s="92" t="s">
        <v>19</v>
      </c>
      <c r="C8" s="93">
        <v>1.41</v>
      </c>
      <c r="D8" s="91" t="s">
        <v>53</v>
      </c>
      <c r="E8" s="91"/>
    </row>
    <row r="9">
      <c r="A9" s="21">
        <v>30.0</v>
      </c>
      <c r="B9" s="92" t="s">
        <v>54</v>
      </c>
      <c r="C9" s="93">
        <v>1.49</v>
      </c>
      <c r="D9" s="91" t="s">
        <v>55</v>
      </c>
      <c r="E9" s="91"/>
    </row>
    <row r="10">
      <c r="A10" s="21">
        <v>34.0</v>
      </c>
      <c r="B10" s="92" t="s">
        <v>21</v>
      </c>
      <c r="C10" s="93">
        <v>1.7</v>
      </c>
      <c r="D10" s="91" t="s">
        <v>56</v>
      </c>
      <c r="E10" s="91"/>
    </row>
    <row r="11">
      <c r="A11" s="21">
        <v>38.0</v>
      </c>
      <c r="B11" s="92" t="s">
        <v>22</v>
      </c>
      <c r="C11" s="93">
        <v>1.61</v>
      </c>
      <c r="D11" s="91" t="s">
        <v>57</v>
      </c>
      <c r="E11" s="91"/>
    </row>
    <row r="12">
      <c r="A12" s="21">
        <v>42.0</v>
      </c>
      <c r="B12" s="92" t="s">
        <v>23</v>
      </c>
      <c r="C12" s="93">
        <v>1.43</v>
      </c>
      <c r="D12" s="91" t="s">
        <v>58</v>
      </c>
      <c r="E12" s="91"/>
    </row>
    <row r="13">
      <c r="A13" s="21">
        <v>46.0</v>
      </c>
      <c r="B13" s="92" t="s">
        <v>24</v>
      </c>
      <c r="C13" s="93">
        <v>1.46</v>
      </c>
      <c r="D13" s="91" t="s">
        <v>59</v>
      </c>
      <c r="E13" s="91"/>
    </row>
    <row r="14">
      <c r="A14" s="21">
        <v>50.0</v>
      </c>
      <c r="B14" s="92" t="s">
        <v>25</v>
      </c>
      <c r="C14" s="93">
        <v>1.52</v>
      </c>
      <c r="D14" s="91" t="s">
        <v>60</v>
      </c>
      <c r="E14" s="91"/>
    </row>
    <row r="15">
      <c r="A15" s="21">
        <v>54.0</v>
      </c>
      <c r="B15" s="92" t="s">
        <v>26</v>
      </c>
      <c r="C15" s="93">
        <v>1.75</v>
      </c>
      <c r="D15" s="91" t="s">
        <v>61</v>
      </c>
      <c r="E15" s="91"/>
    </row>
    <row r="16">
      <c r="A16" s="21">
        <v>58.0</v>
      </c>
      <c r="B16" s="92" t="s">
        <v>62</v>
      </c>
      <c r="C16" s="93">
        <v>1.37</v>
      </c>
      <c r="D16" s="91" t="s">
        <v>63</v>
      </c>
      <c r="E16" s="91"/>
    </row>
    <row r="17">
      <c r="A17" s="21">
        <v>62.0</v>
      </c>
      <c r="B17" s="92" t="s">
        <v>64</v>
      </c>
      <c r="C17" s="93">
        <v>1.43</v>
      </c>
      <c r="D17" s="91" t="s">
        <v>65</v>
      </c>
      <c r="E17" s="91"/>
    </row>
    <row r="18">
      <c r="A18" s="21">
        <v>66.0</v>
      </c>
      <c r="B18" s="92" t="s">
        <v>29</v>
      </c>
      <c r="C18" s="93">
        <v>1.69</v>
      </c>
      <c r="D18" s="91" t="s">
        <v>66</v>
      </c>
      <c r="E18" s="91"/>
    </row>
    <row r="19">
      <c r="A19" s="21">
        <v>70.0</v>
      </c>
      <c r="B19" s="92" t="s">
        <v>30</v>
      </c>
      <c r="C19" s="93">
        <v>1.64</v>
      </c>
      <c r="D19" s="91" t="s">
        <v>67</v>
      </c>
      <c r="E19" s="91"/>
    </row>
    <row r="20">
      <c r="A20" s="21">
        <v>74.0</v>
      </c>
      <c r="B20" s="92" t="s">
        <v>31</v>
      </c>
      <c r="C20" s="93">
        <v>1.47</v>
      </c>
      <c r="D20" s="91" t="s">
        <v>68</v>
      </c>
      <c r="E20" s="91"/>
    </row>
    <row r="21">
      <c r="A21" s="21">
        <v>78.0</v>
      </c>
      <c r="B21" s="92" t="s">
        <v>32</v>
      </c>
      <c r="C21" s="93">
        <v>1.53</v>
      </c>
      <c r="D21" s="91" t="s">
        <v>69</v>
      </c>
      <c r="E21" s="91"/>
    </row>
    <row r="22">
      <c r="A22" s="21">
        <v>82.0</v>
      </c>
      <c r="B22" s="92" t="s">
        <v>33</v>
      </c>
      <c r="C22" s="93">
        <v>1.4</v>
      </c>
      <c r="D22" s="91" t="s">
        <v>70</v>
      </c>
      <c r="E22" s="91"/>
    </row>
    <row r="23">
      <c r="A23" s="21">
        <v>86.0</v>
      </c>
      <c r="B23" s="92" t="s">
        <v>34</v>
      </c>
      <c r="C23" s="93">
        <v>1.7</v>
      </c>
      <c r="D23" s="91" t="s">
        <v>71</v>
      </c>
      <c r="E23" s="91"/>
    </row>
    <row r="24">
      <c r="A24" s="21">
        <v>90.0</v>
      </c>
      <c r="B24" s="92" t="s">
        <v>72</v>
      </c>
      <c r="C24" s="93">
        <v>1.59</v>
      </c>
      <c r="D24" s="91" t="s">
        <v>73</v>
      </c>
      <c r="E24" s="91"/>
    </row>
    <row r="25">
      <c r="A25" s="21">
        <v>94.0</v>
      </c>
      <c r="B25" s="92" t="s">
        <v>36</v>
      </c>
      <c r="C25" s="93">
        <v>1.37</v>
      </c>
      <c r="D25" s="91" t="s">
        <v>74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4" t="s">
        <v>75</v>
      </c>
      <c r="B1" s="95" t="s">
        <v>1</v>
      </c>
      <c r="C1" s="96" t="s">
        <v>76</v>
      </c>
      <c r="D1" s="96" t="s">
        <v>77</v>
      </c>
    </row>
    <row r="2">
      <c r="A2" s="21">
        <v>2.0</v>
      </c>
      <c r="B2" s="22" t="s">
        <v>13</v>
      </c>
      <c r="C2" s="97" t="s">
        <v>78</v>
      </c>
      <c r="D2" s="97" t="s">
        <v>79</v>
      </c>
    </row>
    <row r="3">
      <c r="A3" s="21">
        <v>6.0</v>
      </c>
      <c r="B3" s="22" t="s">
        <v>14</v>
      </c>
      <c r="C3" s="97" t="s">
        <v>80</v>
      </c>
      <c r="D3" s="97" t="s">
        <v>81</v>
      </c>
    </row>
    <row r="4">
      <c r="A4" s="21">
        <v>10.0</v>
      </c>
      <c r="B4" s="22" t="s">
        <v>15</v>
      </c>
      <c r="C4" s="97" t="s">
        <v>82</v>
      </c>
      <c r="D4" s="97" t="s">
        <v>83</v>
      </c>
    </row>
    <row r="5">
      <c r="A5" s="21">
        <v>14.0</v>
      </c>
      <c r="B5" s="22" t="s">
        <v>49</v>
      </c>
      <c r="C5" s="97" t="s">
        <v>84</v>
      </c>
      <c r="D5" s="97" t="s">
        <v>85</v>
      </c>
    </row>
    <row r="6">
      <c r="A6" s="21">
        <v>18.0</v>
      </c>
      <c r="B6" s="22" t="s">
        <v>17</v>
      </c>
      <c r="C6" s="97" t="s">
        <v>86</v>
      </c>
      <c r="D6" s="97" t="s">
        <v>87</v>
      </c>
    </row>
    <row r="7">
      <c r="A7" s="21">
        <v>22.0</v>
      </c>
      <c r="B7" s="22" t="s">
        <v>18</v>
      </c>
      <c r="C7" s="97" t="s">
        <v>88</v>
      </c>
      <c r="D7" s="97" t="s">
        <v>89</v>
      </c>
    </row>
    <row r="8">
      <c r="A8" s="21">
        <v>26.0</v>
      </c>
      <c r="B8" s="22" t="s">
        <v>19</v>
      </c>
      <c r="C8" s="97" t="s">
        <v>90</v>
      </c>
      <c r="D8" s="97" t="s">
        <v>91</v>
      </c>
    </row>
    <row r="9">
      <c r="A9" s="21">
        <v>30.0</v>
      </c>
      <c r="B9" s="22" t="s">
        <v>54</v>
      </c>
      <c r="C9" s="97" t="s">
        <v>92</v>
      </c>
      <c r="D9" s="97" t="s">
        <v>93</v>
      </c>
    </row>
    <row r="10">
      <c r="A10" s="21">
        <v>34.0</v>
      </c>
      <c r="B10" s="22" t="s">
        <v>21</v>
      </c>
      <c r="C10" s="97" t="s">
        <v>94</v>
      </c>
      <c r="D10" s="97" t="s">
        <v>95</v>
      </c>
    </row>
    <row r="11">
      <c r="A11" s="21">
        <v>38.0</v>
      </c>
      <c r="B11" s="22" t="s">
        <v>22</v>
      </c>
      <c r="C11" s="97" t="s">
        <v>96</v>
      </c>
      <c r="D11" s="97" t="s">
        <v>97</v>
      </c>
    </row>
    <row r="12">
      <c r="A12" s="21">
        <v>42.0</v>
      </c>
      <c r="B12" s="22" t="s">
        <v>23</v>
      </c>
      <c r="C12" s="97" t="s">
        <v>98</v>
      </c>
      <c r="D12" s="97" t="s">
        <v>99</v>
      </c>
    </row>
    <row r="13">
      <c r="A13" s="21">
        <v>46.0</v>
      </c>
      <c r="B13" s="22" t="s">
        <v>24</v>
      </c>
      <c r="C13" s="97" t="s">
        <v>100</v>
      </c>
      <c r="D13" s="97" t="s">
        <v>101</v>
      </c>
    </row>
    <row r="14">
      <c r="A14" s="21">
        <v>50.0</v>
      </c>
      <c r="B14" s="22" t="s">
        <v>25</v>
      </c>
      <c r="C14" s="97" t="s">
        <v>102</v>
      </c>
      <c r="D14" s="97" t="s">
        <v>103</v>
      </c>
    </row>
    <row r="15">
      <c r="A15" s="21">
        <v>54.0</v>
      </c>
      <c r="B15" s="22" t="s">
        <v>26</v>
      </c>
      <c r="C15" s="97" t="s">
        <v>104</v>
      </c>
      <c r="D15" s="97" t="s">
        <v>105</v>
      </c>
    </row>
    <row r="16">
      <c r="A16" s="21">
        <v>58.0</v>
      </c>
      <c r="B16" s="22" t="s">
        <v>62</v>
      </c>
      <c r="C16" s="97" t="s">
        <v>106</v>
      </c>
      <c r="D16" s="97" t="s">
        <v>107</v>
      </c>
    </row>
    <row r="17">
      <c r="A17" s="21">
        <v>62.0</v>
      </c>
      <c r="B17" s="22" t="s">
        <v>64</v>
      </c>
      <c r="C17" s="97" t="s">
        <v>108</v>
      </c>
      <c r="D17" s="97" t="s">
        <v>109</v>
      </c>
    </row>
    <row r="18">
      <c r="A18" s="21">
        <v>66.0</v>
      </c>
      <c r="B18" s="22" t="s">
        <v>29</v>
      </c>
      <c r="C18" s="97" t="s">
        <v>110</v>
      </c>
      <c r="D18" s="97" t="s">
        <v>111</v>
      </c>
    </row>
    <row r="19">
      <c r="A19" s="21">
        <v>70.0</v>
      </c>
      <c r="B19" s="22" t="s">
        <v>30</v>
      </c>
      <c r="C19" s="97" t="s">
        <v>112</v>
      </c>
      <c r="D19" s="97" t="s">
        <v>113</v>
      </c>
    </row>
    <row r="20">
      <c r="A20" s="21">
        <v>74.0</v>
      </c>
      <c r="B20" s="22" t="s">
        <v>31</v>
      </c>
      <c r="C20" s="97" t="s">
        <v>114</v>
      </c>
      <c r="D20" s="97" t="s">
        <v>115</v>
      </c>
    </row>
    <row r="21">
      <c r="A21" s="21">
        <v>78.0</v>
      </c>
      <c r="B21" s="22" t="s">
        <v>32</v>
      </c>
      <c r="C21" s="97" t="s">
        <v>116</v>
      </c>
      <c r="D21" s="97" t="s">
        <v>117</v>
      </c>
    </row>
    <row r="22">
      <c r="A22" s="21">
        <v>82.0</v>
      </c>
      <c r="B22" s="22" t="s">
        <v>33</v>
      </c>
      <c r="C22" s="97" t="s">
        <v>118</v>
      </c>
      <c r="D22" s="97" t="s">
        <v>119</v>
      </c>
    </row>
    <row r="23">
      <c r="A23" s="21">
        <v>86.0</v>
      </c>
      <c r="B23" s="22" t="s">
        <v>34</v>
      </c>
      <c r="C23" s="97" t="s">
        <v>120</v>
      </c>
      <c r="D23" s="97" t="s">
        <v>121</v>
      </c>
    </row>
    <row r="24">
      <c r="A24" s="21">
        <v>90.0</v>
      </c>
      <c r="B24" s="22" t="s">
        <v>72</v>
      </c>
      <c r="C24" s="97" t="s">
        <v>122</v>
      </c>
      <c r="D24" s="97" t="s">
        <v>123</v>
      </c>
    </row>
    <row r="25">
      <c r="A25" s="21">
        <v>94.0</v>
      </c>
      <c r="B25" s="22" t="s">
        <v>36</v>
      </c>
      <c r="C25" s="97" t="s">
        <v>124</v>
      </c>
      <c r="D25" s="97" t="s">
        <v>125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75</v>
      </c>
      <c r="B1" s="19" t="s">
        <v>1</v>
      </c>
      <c r="C1" s="19" t="s">
        <v>76</v>
      </c>
      <c r="D1" s="19" t="s">
        <v>77</v>
      </c>
    </row>
    <row r="2">
      <c r="A2" s="98">
        <v>2.0</v>
      </c>
      <c r="B2" s="19" t="s">
        <v>13</v>
      </c>
      <c r="C2" s="19" t="s">
        <v>78</v>
      </c>
      <c r="D2" s="19" t="s">
        <v>126</v>
      </c>
    </row>
    <row r="3">
      <c r="A3" s="98">
        <v>6.0</v>
      </c>
      <c r="B3" s="19" t="s">
        <v>14</v>
      </c>
      <c r="C3" s="19" t="s">
        <v>80</v>
      </c>
      <c r="D3" s="19" t="s">
        <v>127</v>
      </c>
    </row>
    <row r="4">
      <c r="A4" s="98">
        <v>10.0</v>
      </c>
      <c r="B4" s="19" t="s">
        <v>15</v>
      </c>
      <c r="C4" s="19" t="s">
        <v>82</v>
      </c>
      <c r="D4" s="19" t="s">
        <v>128</v>
      </c>
    </row>
    <row r="5">
      <c r="A5" s="98">
        <v>14.0</v>
      </c>
      <c r="B5" s="19" t="s">
        <v>49</v>
      </c>
      <c r="C5" s="19" t="s">
        <v>84</v>
      </c>
      <c r="D5" s="19" t="s">
        <v>129</v>
      </c>
    </row>
    <row r="6">
      <c r="A6" s="98">
        <v>18.0</v>
      </c>
      <c r="B6" s="19" t="s">
        <v>17</v>
      </c>
      <c r="C6" s="19" t="s">
        <v>86</v>
      </c>
      <c r="D6" s="19" t="s">
        <v>130</v>
      </c>
    </row>
    <row r="7">
      <c r="A7" s="98">
        <v>22.0</v>
      </c>
      <c r="B7" s="19" t="s">
        <v>18</v>
      </c>
      <c r="C7" s="19" t="s">
        <v>88</v>
      </c>
      <c r="D7" s="19" t="s">
        <v>131</v>
      </c>
    </row>
    <row r="8">
      <c r="A8" s="98">
        <v>26.0</v>
      </c>
      <c r="B8" s="19" t="s">
        <v>19</v>
      </c>
      <c r="C8" s="19" t="s">
        <v>90</v>
      </c>
      <c r="D8" s="19" t="s">
        <v>132</v>
      </c>
    </row>
    <row r="9">
      <c r="A9" s="98">
        <v>30.0</v>
      </c>
      <c r="B9" s="19" t="s">
        <v>54</v>
      </c>
      <c r="C9" s="19" t="s">
        <v>92</v>
      </c>
      <c r="D9" s="19" t="s">
        <v>133</v>
      </c>
    </row>
    <row r="10">
      <c r="A10" s="98">
        <v>34.0</v>
      </c>
      <c r="B10" s="19" t="s">
        <v>21</v>
      </c>
      <c r="C10" s="19" t="s">
        <v>94</v>
      </c>
      <c r="D10" s="19" t="s">
        <v>134</v>
      </c>
    </row>
    <row r="11">
      <c r="A11" s="98">
        <v>38.0</v>
      </c>
      <c r="B11" s="19" t="s">
        <v>22</v>
      </c>
      <c r="C11" s="19" t="s">
        <v>96</v>
      </c>
      <c r="D11" s="19" t="s">
        <v>135</v>
      </c>
    </row>
    <row r="12">
      <c r="A12" s="98">
        <v>42.0</v>
      </c>
      <c r="B12" s="19" t="s">
        <v>23</v>
      </c>
      <c r="C12" s="19" t="s">
        <v>98</v>
      </c>
      <c r="D12" s="19" t="s">
        <v>136</v>
      </c>
    </row>
    <row r="13">
      <c r="A13" s="98">
        <v>46.0</v>
      </c>
      <c r="B13" s="19" t="s">
        <v>24</v>
      </c>
      <c r="C13" s="19" t="s">
        <v>100</v>
      </c>
      <c r="D13" s="19" t="s">
        <v>137</v>
      </c>
    </row>
    <row r="14">
      <c r="A14" s="98">
        <v>50.0</v>
      </c>
      <c r="B14" s="19" t="s">
        <v>25</v>
      </c>
      <c r="C14" s="19" t="s">
        <v>102</v>
      </c>
      <c r="D14" s="19" t="s">
        <v>138</v>
      </c>
    </row>
    <row r="15">
      <c r="A15" s="98">
        <v>54.0</v>
      </c>
      <c r="B15" s="19" t="s">
        <v>26</v>
      </c>
      <c r="C15" s="19" t="s">
        <v>104</v>
      </c>
      <c r="D15" s="19" t="s">
        <v>139</v>
      </c>
    </row>
    <row r="16">
      <c r="A16" s="98">
        <v>58.0</v>
      </c>
      <c r="B16" s="19" t="s">
        <v>62</v>
      </c>
      <c r="C16" s="19" t="s">
        <v>106</v>
      </c>
      <c r="D16" s="19" t="s">
        <v>140</v>
      </c>
    </row>
    <row r="17">
      <c r="A17" s="98">
        <v>62.0</v>
      </c>
      <c r="B17" s="19" t="s">
        <v>64</v>
      </c>
      <c r="C17" s="19" t="s">
        <v>108</v>
      </c>
      <c r="D17" s="19" t="s">
        <v>141</v>
      </c>
    </row>
    <row r="18">
      <c r="A18" s="98">
        <v>66.0</v>
      </c>
      <c r="B18" s="19" t="s">
        <v>29</v>
      </c>
      <c r="C18" s="19" t="s">
        <v>110</v>
      </c>
      <c r="D18" s="19" t="s">
        <v>142</v>
      </c>
    </row>
    <row r="19">
      <c r="A19" s="98">
        <v>70.0</v>
      </c>
      <c r="B19" s="19" t="s">
        <v>30</v>
      </c>
      <c r="C19" s="19" t="s">
        <v>112</v>
      </c>
      <c r="D19" s="19" t="s">
        <v>143</v>
      </c>
    </row>
    <row r="20">
      <c r="A20" s="98">
        <v>74.0</v>
      </c>
      <c r="B20" s="19" t="s">
        <v>31</v>
      </c>
      <c r="C20" s="19" t="s">
        <v>114</v>
      </c>
      <c r="D20" s="19" t="s">
        <v>144</v>
      </c>
    </row>
    <row r="21">
      <c r="A21" s="98">
        <v>78.0</v>
      </c>
      <c r="B21" s="19" t="s">
        <v>32</v>
      </c>
      <c r="C21" s="19" t="s">
        <v>116</v>
      </c>
      <c r="D21" s="19" t="s">
        <v>145</v>
      </c>
    </row>
    <row r="22">
      <c r="A22" s="98">
        <v>82.0</v>
      </c>
      <c r="B22" s="19" t="s">
        <v>33</v>
      </c>
      <c r="C22" s="19" t="s">
        <v>118</v>
      </c>
      <c r="D22" s="19" t="s">
        <v>146</v>
      </c>
    </row>
    <row r="23">
      <c r="A23" s="98">
        <v>86.0</v>
      </c>
      <c r="B23" s="19" t="s">
        <v>34</v>
      </c>
      <c r="C23" s="19" t="s">
        <v>120</v>
      </c>
      <c r="D23" s="19" t="s">
        <v>147</v>
      </c>
    </row>
    <row r="24">
      <c r="A24" s="98">
        <v>90.0</v>
      </c>
      <c r="B24" s="19" t="s">
        <v>72</v>
      </c>
      <c r="C24" s="19" t="s">
        <v>122</v>
      </c>
      <c r="D24" s="19" t="s">
        <v>148</v>
      </c>
    </row>
    <row r="25">
      <c r="A25" s="98">
        <v>94.0</v>
      </c>
      <c r="B25" s="19" t="s">
        <v>36</v>
      </c>
      <c r="C25" s="19" t="s">
        <v>124</v>
      </c>
      <c r="D25" s="19" t="s">
        <v>149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conditionalFormatting sqref="K24">
    <cfRule type="notContainsBlanks" dxfId="0" priority="1">
      <formula>LEN(TRIM(K24))&gt;0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9">
        <v>2.0</v>
      </c>
      <c r="B1" s="99" t="s">
        <v>13</v>
      </c>
      <c r="C1" s="100" t="s">
        <v>150</v>
      </c>
      <c r="D1" s="101"/>
      <c r="E1" s="101"/>
      <c r="F1" s="101"/>
      <c r="G1" s="101"/>
      <c r="H1" s="101"/>
      <c r="I1" s="101"/>
    </row>
    <row r="2">
      <c r="A2" s="99">
        <v>6.0</v>
      </c>
      <c r="B2" s="99" t="s">
        <v>14</v>
      </c>
      <c r="C2" s="100" t="s">
        <v>151</v>
      </c>
      <c r="D2" s="101"/>
      <c r="E2" s="101"/>
      <c r="F2" s="101"/>
      <c r="G2" s="101"/>
      <c r="H2" s="101"/>
      <c r="I2" s="101"/>
      <c r="J2" s="101"/>
    </row>
    <row r="3">
      <c r="A3" s="99">
        <v>10.0</v>
      </c>
      <c r="B3" s="99" t="s">
        <v>15</v>
      </c>
      <c r="C3" s="100" t="s">
        <v>152</v>
      </c>
      <c r="D3" s="101"/>
      <c r="E3" s="101"/>
      <c r="F3" s="101"/>
      <c r="G3" s="101"/>
      <c r="H3" s="101"/>
      <c r="I3" s="101"/>
      <c r="J3" s="101"/>
    </row>
    <row r="4">
      <c r="A4" s="99">
        <v>14.0</v>
      </c>
      <c r="B4" s="99" t="s">
        <v>49</v>
      </c>
      <c r="C4" s="100" t="s">
        <v>153</v>
      </c>
      <c r="D4" s="101"/>
      <c r="E4" s="101"/>
      <c r="F4" s="101"/>
      <c r="G4" s="101"/>
      <c r="H4" s="101"/>
      <c r="I4" s="101"/>
      <c r="J4" s="101"/>
    </row>
    <row r="5">
      <c r="A5" s="99">
        <v>18.0</v>
      </c>
      <c r="B5" s="99" t="s">
        <v>17</v>
      </c>
      <c r="C5" s="100" t="s">
        <v>154</v>
      </c>
      <c r="D5" s="101"/>
      <c r="E5" s="101"/>
      <c r="F5" s="101"/>
      <c r="G5" s="101"/>
      <c r="H5" s="101"/>
      <c r="I5" s="101"/>
      <c r="J5" s="101"/>
    </row>
    <row r="6">
      <c r="A6" s="99">
        <v>22.0</v>
      </c>
      <c r="B6" s="99" t="s">
        <v>18</v>
      </c>
      <c r="C6" s="100" t="s">
        <v>155</v>
      </c>
      <c r="D6" s="101"/>
      <c r="E6" s="101"/>
      <c r="F6" s="101"/>
      <c r="G6" s="101"/>
      <c r="H6" s="101"/>
      <c r="I6" s="101"/>
      <c r="J6" s="101"/>
    </row>
    <row r="7">
      <c r="A7" s="99">
        <v>26.0</v>
      </c>
      <c r="B7" s="99" t="s">
        <v>19</v>
      </c>
      <c r="C7" s="100" t="s">
        <v>156</v>
      </c>
      <c r="D7" s="101"/>
      <c r="E7" s="101"/>
      <c r="F7" s="101"/>
      <c r="G7" s="101"/>
      <c r="H7" s="101"/>
      <c r="I7" s="101"/>
      <c r="J7" s="101"/>
    </row>
    <row r="8">
      <c r="A8" s="99">
        <v>30.0</v>
      </c>
      <c r="B8" s="99" t="s">
        <v>54</v>
      </c>
      <c r="C8" s="100" t="s">
        <v>157</v>
      </c>
      <c r="D8" s="101"/>
      <c r="E8" s="101"/>
      <c r="F8" s="101"/>
      <c r="G8" s="101"/>
      <c r="H8" s="101"/>
      <c r="I8" s="101"/>
      <c r="J8" s="101"/>
    </row>
    <row r="9">
      <c r="A9" s="99">
        <v>34.0</v>
      </c>
      <c r="B9" s="99" t="s">
        <v>21</v>
      </c>
      <c r="C9" s="100" t="s">
        <v>158</v>
      </c>
      <c r="D9" s="101"/>
      <c r="E9" s="101"/>
      <c r="F9" s="101"/>
      <c r="G9" s="101"/>
      <c r="H9" s="101"/>
      <c r="I9" s="101"/>
      <c r="J9" s="101"/>
    </row>
    <row r="10">
      <c r="A10" s="99">
        <v>38.0</v>
      </c>
      <c r="B10" s="99" t="s">
        <v>22</v>
      </c>
      <c r="C10" s="100" t="s">
        <v>159</v>
      </c>
      <c r="D10" s="101"/>
      <c r="E10" s="101"/>
      <c r="F10" s="101"/>
      <c r="G10" s="101"/>
      <c r="H10" s="101"/>
      <c r="I10" s="101"/>
      <c r="J10" s="101"/>
    </row>
    <row r="11">
      <c r="A11" s="99">
        <v>42.0</v>
      </c>
      <c r="B11" s="99" t="s">
        <v>23</v>
      </c>
      <c r="C11" s="100" t="s">
        <v>160</v>
      </c>
      <c r="D11" s="101"/>
      <c r="E11" s="101"/>
      <c r="F11" s="101"/>
      <c r="G11" s="101"/>
      <c r="H11" s="101"/>
      <c r="I11" s="101"/>
      <c r="J11" s="101"/>
    </row>
    <row r="12">
      <c r="A12" s="99">
        <v>46.0</v>
      </c>
      <c r="B12" s="99" t="s">
        <v>24</v>
      </c>
      <c r="C12" s="100" t="s">
        <v>161</v>
      </c>
      <c r="D12" s="101"/>
      <c r="E12" s="101"/>
      <c r="F12" s="101"/>
      <c r="G12" s="101"/>
      <c r="H12" s="101"/>
      <c r="I12" s="101"/>
      <c r="J12" s="101"/>
    </row>
    <row r="13">
      <c r="A13" s="99">
        <v>50.0</v>
      </c>
      <c r="B13" s="99" t="s">
        <v>25</v>
      </c>
      <c r="C13" s="100" t="s">
        <v>162</v>
      </c>
      <c r="D13" s="101"/>
      <c r="E13" s="101"/>
      <c r="F13" s="101"/>
      <c r="G13" s="101"/>
      <c r="H13" s="101"/>
      <c r="I13" s="101"/>
      <c r="J13" s="101"/>
    </row>
    <row r="14">
      <c r="A14" s="99">
        <v>54.0</v>
      </c>
      <c r="B14" s="99" t="s">
        <v>26</v>
      </c>
      <c r="C14" s="100" t="s">
        <v>163</v>
      </c>
      <c r="D14" s="101"/>
      <c r="E14" s="101"/>
      <c r="F14" s="101"/>
      <c r="G14" s="101"/>
      <c r="H14" s="101"/>
      <c r="I14" s="101"/>
      <c r="J14" s="101"/>
    </row>
    <row r="15">
      <c r="A15" s="99">
        <v>58.0</v>
      </c>
      <c r="B15" s="99" t="s">
        <v>62</v>
      </c>
      <c r="C15" s="100" t="s">
        <v>164</v>
      </c>
      <c r="D15" s="101"/>
      <c r="E15" s="101"/>
      <c r="F15" s="101"/>
      <c r="G15" s="101"/>
      <c r="H15" s="101"/>
      <c r="I15" s="101"/>
      <c r="J15" s="101"/>
    </row>
    <row r="16">
      <c r="A16" s="99">
        <v>62.0</v>
      </c>
      <c r="B16" s="99" t="s">
        <v>64</v>
      </c>
      <c r="C16" s="100" t="s">
        <v>165</v>
      </c>
      <c r="D16" s="101"/>
      <c r="E16" s="101"/>
      <c r="F16" s="101"/>
      <c r="G16" s="101"/>
      <c r="H16" s="101"/>
      <c r="I16" s="101"/>
      <c r="J16" s="101"/>
    </row>
    <row r="17">
      <c r="A17" s="99">
        <v>66.0</v>
      </c>
      <c r="B17" s="99" t="s">
        <v>29</v>
      </c>
      <c r="C17" s="100" t="s">
        <v>166</v>
      </c>
      <c r="D17" s="101"/>
      <c r="E17" s="101"/>
      <c r="F17" s="101"/>
      <c r="G17" s="101"/>
      <c r="H17" s="101"/>
      <c r="I17" s="101"/>
      <c r="J17" s="101"/>
    </row>
    <row r="18">
      <c r="A18" s="99">
        <v>70.0</v>
      </c>
      <c r="B18" s="99" t="s">
        <v>30</v>
      </c>
      <c r="C18" s="100" t="s">
        <v>167</v>
      </c>
      <c r="D18" s="101"/>
      <c r="E18" s="101"/>
      <c r="F18" s="101"/>
      <c r="G18" s="101"/>
      <c r="H18" s="101"/>
      <c r="I18" s="101"/>
      <c r="J18" s="101"/>
    </row>
    <row r="19">
      <c r="A19" s="99">
        <v>74.0</v>
      </c>
      <c r="B19" s="99" t="s">
        <v>31</v>
      </c>
      <c r="C19" s="100" t="s">
        <v>168</v>
      </c>
      <c r="D19" s="101"/>
      <c r="E19" s="101"/>
      <c r="F19" s="101"/>
      <c r="G19" s="101"/>
      <c r="H19" s="101"/>
      <c r="I19" s="101"/>
      <c r="J19" s="101"/>
    </row>
    <row r="20">
      <c r="A20" s="99">
        <v>78.0</v>
      </c>
      <c r="B20" s="99" t="s">
        <v>32</v>
      </c>
      <c r="C20" s="100" t="s">
        <v>169</v>
      </c>
      <c r="D20" s="101"/>
      <c r="E20" s="101"/>
      <c r="F20" s="101"/>
      <c r="G20" s="101"/>
      <c r="H20" s="101"/>
      <c r="I20" s="101"/>
      <c r="J20" s="101"/>
    </row>
    <row r="21">
      <c r="A21" s="99">
        <v>82.0</v>
      </c>
      <c r="B21" s="99" t="s">
        <v>33</v>
      </c>
      <c r="C21" s="100" t="s">
        <v>170</v>
      </c>
      <c r="D21" s="101"/>
      <c r="E21" s="101"/>
      <c r="F21" s="101"/>
      <c r="G21" s="101"/>
      <c r="H21" s="101"/>
      <c r="I21" s="101"/>
      <c r="J21" s="101"/>
    </row>
    <row r="22">
      <c r="A22" s="99">
        <v>86.0</v>
      </c>
      <c r="B22" s="99" t="s">
        <v>34</v>
      </c>
      <c r="C22" s="100" t="s">
        <v>171</v>
      </c>
      <c r="D22" s="101"/>
      <c r="E22" s="101"/>
      <c r="F22" s="101"/>
      <c r="G22" s="101"/>
      <c r="H22" s="101"/>
      <c r="I22" s="101"/>
      <c r="J22" s="101"/>
    </row>
    <row r="23">
      <c r="A23" s="99">
        <v>90.0</v>
      </c>
      <c r="B23" s="99" t="s">
        <v>72</v>
      </c>
      <c r="C23" s="100" t="s">
        <v>172</v>
      </c>
      <c r="D23" s="101"/>
      <c r="E23" s="101"/>
      <c r="F23" s="101"/>
      <c r="G23" s="101"/>
      <c r="H23" s="101"/>
      <c r="I23" s="101"/>
      <c r="J23" s="101"/>
    </row>
    <row r="24">
      <c r="A24" s="99">
        <v>94.0</v>
      </c>
      <c r="B24" s="99" t="s">
        <v>36</v>
      </c>
      <c r="C24" s="100" t="s">
        <v>173</v>
      </c>
      <c r="D24" s="101"/>
      <c r="E24" s="101"/>
      <c r="F24" s="101"/>
      <c r="G24" s="101"/>
      <c r="H24" s="101"/>
      <c r="I24" s="101"/>
      <c r="J24" s="101"/>
    </row>
    <row r="25">
      <c r="A25" s="102"/>
      <c r="B25" s="102"/>
      <c r="C25" s="10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3" t="s">
        <v>13</v>
      </c>
      <c r="B1" s="104">
        <v>7.11</v>
      </c>
      <c r="D1" s="11"/>
    </row>
    <row r="2">
      <c r="A2" s="103" t="s">
        <v>14</v>
      </c>
      <c r="B2" s="104">
        <v>6.04395522</v>
      </c>
      <c r="D2" s="22"/>
      <c r="E2" s="105"/>
    </row>
    <row r="3">
      <c r="A3" s="103" t="s">
        <v>15</v>
      </c>
      <c r="B3" s="104">
        <v>5.735</v>
      </c>
      <c r="D3" s="22"/>
    </row>
    <row r="4">
      <c r="A4" s="103" t="s">
        <v>49</v>
      </c>
      <c r="B4" s="104">
        <v>5.81269231</v>
      </c>
      <c r="D4" s="22"/>
      <c r="E4" s="105"/>
    </row>
    <row r="5">
      <c r="A5" s="103" t="s">
        <v>17</v>
      </c>
      <c r="B5" s="104">
        <v>4.3296</v>
      </c>
      <c r="D5" s="22"/>
    </row>
    <row r="6">
      <c r="A6" s="103" t="s">
        <v>18</v>
      </c>
      <c r="B6" s="104">
        <v>3.93</v>
      </c>
      <c r="D6" s="22"/>
    </row>
    <row r="7">
      <c r="A7" s="103" t="s">
        <v>19</v>
      </c>
      <c r="B7" s="104">
        <v>5.65866667</v>
      </c>
      <c r="D7" s="22"/>
    </row>
    <row r="8">
      <c r="A8" s="103" t="s">
        <v>54</v>
      </c>
      <c r="B8" s="104">
        <v>5.58823529</v>
      </c>
      <c r="D8" s="22"/>
      <c r="E8" s="105"/>
    </row>
    <row r="9">
      <c r="A9" s="103" t="s">
        <v>21</v>
      </c>
      <c r="B9" s="104">
        <v>3.55</v>
      </c>
      <c r="D9" s="22"/>
    </row>
    <row r="10">
      <c r="A10" s="103" t="s">
        <v>22</v>
      </c>
      <c r="B10" s="104">
        <v>4.340625</v>
      </c>
      <c r="D10" s="22"/>
    </row>
    <row r="11">
      <c r="A11" s="103" t="s">
        <v>23</v>
      </c>
      <c r="B11" s="104">
        <v>6.01318182</v>
      </c>
      <c r="D11" s="22"/>
    </row>
    <row r="12">
      <c r="A12" s="103" t="s">
        <v>24</v>
      </c>
      <c r="B12" s="104">
        <v>5.92</v>
      </c>
      <c r="D12" s="22"/>
    </row>
    <row r="13">
      <c r="A13" s="103" t="s">
        <v>25</v>
      </c>
      <c r="B13" s="104">
        <v>5.95166667</v>
      </c>
      <c r="D13" s="22"/>
    </row>
    <row r="14">
      <c r="A14" s="103" t="s">
        <v>26</v>
      </c>
      <c r="B14" s="104">
        <v>4.53058824</v>
      </c>
      <c r="D14" s="22"/>
    </row>
    <row r="15">
      <c r="A15" s="103" t="s">
        <v>62</v>
      </c>
      <c r="B15" s="104">
        <v>5.804375</v>
      </c>
      <c r="D15" s="22"/>
      <c r="E15" s="105"/>
    </row>
    <row r="16">
      <c r="A16" s="103" t="s">
        <v>64</v>
      </c>
      <c r="B16" s="104">
        <v>5.54692308</v>
      </c>
      <c r="D16" s="22"/>
      <c r="E16" s="105"/>
    </row>
    <row r="17">
      <c r="A17" s="103" t="s">
        <v>29</v>
      </c>
      <c r="B17" s="104">
        <v>4.60173913</v>
      </c>
      <c r="D17" s="22"/>
    </row>
    <row r="18">
      <c r="A18" s="103" t="s">
        <v>30</v>
      </c>
      <c r="B18" s="104">
        <v>5.40473684</v>
      </c>
      <c r="D18" s="22"/>
    </row>
    <row r="19">
      <c r="A19" s="103" t="s">
        <v>31</v>
      </c>
      <c r="B19" s="104">
        <v>5.37</v>
      </c>
      <c r="D19" s="22"/>
    </row>
    <row r="20">
      <c r="A20" s="103" t="s">
        <v>32</v>
      </c>
      <c r="B20" s="104">
        <v>6.99571429</v>
      </c>
      <c r="D20" s="22"/>
    </row>
    <row r="21">
      <c r="A21" s="103" t="s">
        <v>33</v>
      </c>
      <c r="B21" s="104">
        <v>5.86842105</v>
      </c>
      <c r="D21" s="22"/>
    </row>
    <row r="22">
      <c r="A22" s="103" t="s">
        <v>34</v>
      </c>
      <c r="B22" s="104">
        <v>3.9737037</v>
      </c>
      <c r="D22" s="22"/>
    </row>
    <row r="23">
      <c r="A23" s="103" t="s">
        <v>72</v>
      </c>
      <c r="B23" s="104">
        <v>5.14823529</v>
      </c>
      <c r="D23" s="22"/>
      <c r="E23" s="105"/>
    </row>
    <row r="24">
      <c r="A24" s="103" t="s">
        <v>36</v>
      </c>
      <c r="B24" s="104">
        <v>7.15</v>
      </c>
      <c r="D24" s="22"/>
    </row>
  </sheetData>
  <drawing r:id="rId1"/>
</worksheet>
</file>