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uario\Desktop\TERMAS - ENTRADAS\INGRESO TERMAS GESTION MILLER\"/>
    </mc:Choice>
  </mc:AlternateContent>
  <bookViews>
    <workbookView xWindow="480" yWindow="135" windowWidth="10380" windowHeight="3480" firstSheet="1" activeTab="1"/>
  </bookViews>
  <sheets>
    <sheet name="TOTALES2020" sheetId="13" r:id="rId1"/>
    <sheet name="ENERO2020" sheetId="1" r:id="rId2"/>
    <sheet name="FEBRERO2020" sheetId="2" r:id="rId3"/>
    <sheet name="MARZO2020" sheetId="3" r:id="rId4"/>
    <sheet name="NOVIEMBRE2020" sheetId="11" r:id="rId5"/>
    <sheet name="DICIEMBRE2020" sheetId="12" r:id="rId6"/>
  </sheets>
  <calcPr calcId="162913"/>
</workbook>
</file>

<file path=xl/calcChain.xml><?xml version="1.0" encoding="utf-8"?>
<calcChain xmlns="http://schemas.openxmlformats.org/spreadsheetml/2006/main">
  <c r="H19" i="3" l="1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G19" i="1" l="1"/>
  <c r="G20" i="1"/>
  <c r="G21" i="1"/>
  <c r="G22" i="1"/>
  <c r="G6" i="1"/>
  <c r="G7" i="1"/>
  <c r="G34" i="11" l="1"/>
  <c r="G33" i="11"/>
  <c r="G32" i="11"/>
  <c r="B32" i="11"/>
  <c r="G31" i="11"/>
  <c r="B31" i="11"/>
  <c r="G30" i="11"/>
  <c r="B30" i="11"/>
  <c r="G29" i="11"/>
  <c r="B29" i="11"/>
  <c r="G28" i="11"/>
  <c r="B28" i="11"/>
  <c r="G27" i="11"/>
  <c r="B27" i="11"/>
  <c r="G26" i="11"/>
  <c r="B26" i="11"/>
  <c r="G25" i="11"/>
  <c r="B25" i="11"/>
  <c r="G24" i="11"/>
  <c r="B24" i="11"/>
  <c r="G23" i="11"/>
  <c r="B23" i="11"/>
  <c r="G22" i="11"/>
  <c r="B22" i="11"/>
  <c r="G21" i="11"/>
  <c r="B21" i="11"/>
  <c r="G20" i="11"/>
  <c r="B20" i="11"/>
  <c r="G19" i="11"/>
  <c r="B19" i="11"/>
  <c r="G18" i="11"/>
  <c r="B18" i="11"/>
  <c r="G17" i="11"/>
  <c r="B17" i="11"/>
  <c r="G16" i="11"/>
  <c r="B16" i="11"/>
  <c r="G15" i="11"/>
  <c r="B15" i="11"/>
  <c r="G14" i="11"/>
  <c r="B14" i="11"/>
  <c r="G13" i="11"/>
  <c r="B13" i="11"/>
  <c r="G12" i="11"/>
  <c r="B12" i="11"/>
  <c r="G11" i="11"/>
  <c r="B11" i="11"/>
  <c r="G10" i="11"/>
  <c r="B10" i="11"/>
  <c r="G9" i="11"/>
  <c r="B9" i="11"/>
  <c r="G8" i="11"/>
  <c r="B8" i="11"/>
  <c r="G7" i="11"/>
  <c r="B7" i="11"/>
  <c r="G6" i="11"/>
  <c r="B6" i="11"/>
  <c r="G5" i="11"/>
  <c r="H5" i="11" s="1"/>
  <c r="H6" i="11" s="1"/>
  <c r="H7" i="11" s="1"/>
  <c r="B5" i="11"/>
  <c r="G35" i="12"/>
  <c r="G34" i="12"/>
  <c r="G33" i="12"/>
  <c r="G32" i="12"/>
  <c r="B32" i="12"/>
  <c r="G31" i="12"/>
  <c r="B31" i="12"/>
  <c r="G30" i="12"/>
  <c r="B30" i="12"/>
  <c r="G29" i="12"/>
  <c r="B29" i="12"/>
  <c r="G28" i="12"/>
  <c r="B28" i="12"/>
  <c r="G27" i="12"/>
  <c r="B27" i="12"/>
  <c r="G26" i="12"/>
  <c r="B26" i="12"/>
  <c r="G25" i="12"/>
  <c r="B25" i="12"/>
  <c r="G24" i="12"/>
  <c r="B24" i="12"/>
  <c r="G23" i="12"/>
  <c r="B23" i="12"/>
  <c r="G22" i="12"/>
  <c r="B22" i="12"/>
  <c r="G21" i="12"/>
  <c r="B21" i="12"/>
  <c r="G20" i="12"/>
  <c r="B20" i="12"/>
  <c r="G19" i="12"/>
  <c r="B19" i="12"/>
  <c r="G18" i="12"/>
  <c r="B18" i="12"/>
  <c r="G17" i="12"/>
  <c r="B17" i="12"/>
  <c r="G16" i="12"/>
  <c r="B16" i="12"/>
  <c r="G15" i="12"/>
  <c r="B15" i="12"/>
  <c r="G14" i="12"/>
  <c r="B14" i="12"/>
  <c r="G13" i="12"/>
  <c r="B13" i="12"/>
  <c r="G12" i="12"/>
  <c r="B12" i="12"/>
  <c r="G11" i="12"/>
  <c r="B11" i="12"/>
  <c r="G10" i="12"/>
  <c r="B10" i="12"/>
  <c r="G9" i="12"/>
  <c r="B9" i="12"/>
  <c r="G8" i="12"/>
  <c r="B8" i="12"/>
  <c r="G7" i="12"/>
  <c r="B7" i="12"/>
  <c r="G6" i="12"/>
  <c r="B6" i="12"/>
  <c r="G5" i="12"/>
  <c r="H5" i="12" s="1"/>
  <c r="B5" i="12"/>
  <c r="H33" i="3"/>
  <c r="H34" i="3"/>
  <c r="H35" i="3"/>
  <c r="H12" i="2"/>
  <c r="H13" i="2"/>
  <c r="H14" i="2"/>
  <c r="H15" i="2"/>
  <c r="H16" i="2"/>
  <c r="H17" i="2"/>
  <c r="H18" i="2"/>
  <c r="H19" i="2"/>
  <c r="H21" i="2"/>
  <c r="H22" i="2"/>
  <c r="H23" i="2"/>
  <c r="H24" i="2"/>
  <c r="G9" i="1"/>
  <c r="G10" i="1"/>
  <c r="G11" i="1"/>
  <c r="G12" i="1"/>
  <c r="G13" i="1"/>
  <c r="G14" i="1"/>
  <c r="H8" i="11" l="1"/>
  <c r="H9" i="11" s="1"/>
  <c r="H10" i="11" s="1"/>
  <c r="H11" i="11" s="1"/>
  <c r="H12" i="11" s="1"/>
  <c r="H13" i="11" s="1"/>
  <c r="H14" i="11" s="1"/>
  <c r="H15" i="11" s="1"/>
  <c r="H16" i="11" s="1"/>
  <c r="H17" i="11" s="1"/>
  <c r="H18" i="11" s="1"/>
  <c r="H19" i="11" s="1"/>
  <c r="H20" i="11" s="1"/>
  <c r="H21" i="11" s="1"/>
  <c r="H22" i="11" s="1"/>
  <c r="H23" i="11" s="1"/>
  <c r="H24" i="11" s="1"/>
  <c r="H25" i="11" s="1"/>
  <c r="H26" i="11" s="1"/>
  <c r="H27" i="11" s="1"/>
  <c r="H28" i="11" s="1"/>
  <c r="H29" i="11" s="1"/>
  <c r="H30" i="11" s="1"/>
  <c r="H31" i="11" s="1"/>
  <c r="H32" i="11" s="1"/>
  <c r="H33" i="11" s="1"/>
  <c r="H34" i="11" s="1"/>
  <c r="D15" i="13" s="1"/>
  <c r="D12" i="13"/>
  <c r="H6" i="12"/>
  <c r="H7" i="12" s="1"/>
  <c r="H8" i="12" s="1"/>
  <c r="H9" i="12" s="1"/>
  <c r="H10" i="12" s="1"/>
  <c r="H11" i="12" s="1"/>
  <c r="H12" i="12" s="1"/>
  <c r="H13" i="12" s="1"/>
  <c r="H14" i="12" s="1"/>
  <c r="H15" i="12" s="1"/>
  <c r="H16" i="12" s="1"/>
  <c r="H17" i="12" s="1"/>
  <c r="H18" i="12" s="1"/>
  <c r="H19" i="12" s="1"/>
  <c r="H20" i="12" s="1"/>
  <c r="H21" i="12" s="1"/>
  <c r="H22" i="12" s="1"/>
  <c r="H23" i="12" s="1"/>
  <c r="H24" i="12" s="1"/>
  <c r="H25" i="12" s="1"/>
  <c r="H26" i="12" s="1"/>
  <c r="H27" i="12" s="1"/>
  <c r="H28" i="12" s="1"/>
  <c r="H29" i="12" s="1"/>
  <c r="H30" i="12" s="1"/>
  <c r="H31" i="12" s="1"/>
  <c r="H32" i="12" s="1"/>
  <c r="H33" i="12" s="1"/>
  <c r="H34" i="12" s="1"/>
  <c r="H35" i="12" s="1"/>
  <c r="D14" i="13"/>
  <c r="D16" i="13" l="1"/>
  <c r="D11" i="13"/>
  <c r="H35" i="11"/>
  <c r="D13" i="13"/>
  <c r="D8" i="13"/>
  <c r="H36" i="12"/>
  <c r="D10" i="13"/>
  <c r="D9" i="13" l="1"/>
  <c r="H20" i="3" l="1"/>
  <c r="H21" i="3"/>
  <c r="H22" i="3"/>
  <c r="H23" i="3"/>
  <c r="H24" i="3"/>
  <c r="H25" i="3"/>
  <c r="H26" i="3"/>
  <c r="H27" i="3"/>
  <c r="H28" i="3"/>
  <c r="H29" i="3"/>
  <c r="H30" i="3"/>
  <c r="H31" i="3"/>
  <c r="H32" i="3"/>
  <c r="I5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H10" i="2"/>
  <c r="H7" i="2"/>
  <c r="H8" i="2"/>
  <c r="H9" i="2"/>
  <c r="H11" i="2"/>
  <c r="H25" i="2"/>
  <c r="H26" i="2"/>
  <c r="H6" i="2"/>
  <c r="H5" i="2"/>
  <c r="I5" i="2" s="1"/>
  <c r="G8" i="1"/>
  <c r="G15" i="1"/>
  <c r="G16" i="1"/>
  <c r="G17" i="1"/>
  <c r="G18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5" i="1"/>
  <c r="H5" i="1" s="1"/>
  <c r="I6" i="3" l="1"/>
  <c r="I7" i="3" s="1"/>
  <c r="I8" i="3" s="1"/>
  <c r="I9" i="3" s="1"/>
  <c r="I10" i="3" s="1"/>
  <c r="I6" i="2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D6" i="13" s="1"/>
  <c r="H6" i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I11" i="3" l="1"/>
  <c r="I12" i="3" s="1"/>
  <c r="I13" i="3" s="1"/>
  <c r="I14" i="3" s="1"/>
  <c r="I15" i="3" s="1"/>
  <c r="I16" i="3" s="1"/>
  <c r="I17" i="3" s="1"/>
  <c r="I18" i="3" s="1"/>
  <c r="I19" i="3" s="1"/>
  <c r="I20" i="3" s="1"/>
  <c r="I21" i="3" s="1"/>
  <c r="I22" i="3" s="1"/>
  <c r="I23" i="3" s="1"/>
  <c r="I24" i="3" s="1"/>
  <c r="I25" i="3" s="1"/>
  <c r="I26" i="3" s="1"/>
  <c r="I27" i="3" s="1"/>
  <c r="I28" i="3" s="1"/>
  <c r="I29" i="3" s="1"/>
  <c r="I30" i="3" s="1"/>
  <c r="I31" i="3" s="1"/>
  <c r="I32" i="3" s="1"/>
  <c r="I33" i="3" s="1"/>
  <c r="I34" i="3" s="1"/>
  <c r="I35" i="3" s="1"/>
  <c r="D5" i="13"/>
  <c r="H36" i="1"/>
  <c r="I34" i="2"/>
  <c r="D7" i="13" l="1"/>
  <c r="I36" i="3"/>
  <c r="H36" i="11"/>
  <c r="H37" i="12" s="1"/>
  <c r="C5" i="13"/>
  <c r="C6" i="13" s="1"/>
  <c r="C7" i="13" l="1"/>
  <c r="C8" i="13" s="1"/>
  <c r="C9" i="13" s="1"/>
  <c r="C10" i="13" s="1"/>
  <c r="C11" i="13" s="1"/>
  <c r="C12" i="13" s="1"/>
  <c r="C13" i="13" s="1"/>
  <c r="C14" i="13" s="1"/>
  <c r="C15" i="13" s="1"/>
  <c r="C16" i="13" s="1"/>
  <c r="D18" i="13" s="1"/>
</calcChain>
</file>

<file path=xl/sharedStrings.xml><?xml version="1.0" encoding="utf-8"?>
<sst xmlns="http://schemas.openxmlformats.org/spreadsheetml/2006/main" count="418" uniqueCount="69">
  <si>
    <t>DIA</t>
  </si>
  <si>
    <t>FECHA</t>
  </si>
  <si>
    <t xml:space="preserve">TIEMPO </t>
  </si>
  <si>
    <t>JUEVES</t>
  </si>
  <si>
    <t>VIERNES</t>
  </si>
  <si>
    <t>DOMINGO</t>
  </si>
  <si>
    <t>LUNES</t>
  </si>
  <si>
    <t>MARTES</t>
  </si>
  <si>
    <t>B</t>
  </si>
  <si>
    <t>LL</t>
  </si>
  <si>
    <t>R</t>
  </si>
  <si>
    <t>B-LL</t>
  </si>
  <si>
    <t>TOTALES</t>
  </si>
  <si>
    <t>MES</t>
  </si>
  <si>
    <t>ACUM. ANUAL</t>
  </si>
  <si>
    <t>MEDIA DIARIA</t>
  </si>
  <si>
    <t>MAYOR DIARIA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</si>
  <si>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</si>
  <si>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</si>
  <si>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</si>
  <si>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</si>
  <si>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</si>
  <si>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</si>
  <si>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</si>
  <si>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</si>
  <si>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</si>
  <si>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</si>
  <si>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</si>
  <si>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</si>
  <si>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 xml:space="preserve">MEDIA MENSUAL </t>
  </si>
  <si>
    <t xml:space="preserve">MES DE MAYOR INGRESO EN EL AÑO </t>
  </si>
  <si>
    <t>MES DE MENOR INGRESO EN EL AÑO</t>
  </si>
  <si>
    <t xml:space="preserve">ENTRADA </t>
  </si>
  <si>
    <t xml:space="preserve">TOTALES </t>
  </si>
  <si>
    <t xml:space="preserve"> PRINCIPAL</t>
  </si>
  <si>
    <t xml:space="preserve"> NORTE</t>
  </si>
  <si>
    <t xml:space="preserve">ACUATICO </t>
  </si>
  <si>
    <t>POR DIA</t>
  </si>
  <si>
    <t xml:space="preserve">ACUMULADO </t>
  </si>
  <si>
    <t>MIÉRCOLES</t>
  </si>
  <si>
    <t>SÁBADO</t>
  </si>
  <si>
    <t xml:space="preserve">Promedio Diario </t>
  </si>
  <si>
    <t>ACUMULADO TOTAL  ………………………..</t>
  </si>
  <si>
    <t xml:space="preserve">DIA DOMINGO </t>
  </si>
  <si>
    <t>DIA MAXIMO DEL MES</t>
  </si>
  <si>
    <t>DIA DE MAYOR INGRESO</t>
  </si>
  <si>
    <t xml:space="preserve"> </t>
  </si>
  <si>
    <t>INGRESO A TERMAS MENSUAL 2020</t>
  </si>
  <si>
    <t>HASTA EL 15/03 LUEGO CERRADO POR PANDEMIA</t>
  </si>
  <si>
    <t>ACUMULADO TOTAL  AL 31/12/2020………………………..</t>
  </si>
  <si>
    <t>INGRESO A TERMAS MES DE ENERO 2020</t>
  </si>
  <si>
    <t>PER C/DISC</t>
  </si>
  <si>
    <t>MIERCOLES</t>
  </si>
  <si>
    <t>BUENO</t>
  </si>
  <si>
    <t>LLU/BUE</t>
  </si>
  <si>
    <t>LLUVIA</t>
  </si>
  <si>
    <t>LLU/NUB</t>
  </si>
  <si>
    <t>BUE/LLU</t>
  </si>
  <si>
    <t>INGRESO A TERMAS MES DE FEBRERO 2020</t>
  </si>
  <si>
    <t xml:space="preserve">SABADO </t>
  </si>
  <si>
    <t>ON-LINE</t>
  </si>
  <si>
    <t>NUBLADO</t>
  </si>
  <si>
    <t>INGRESO A TERMAS MES DE MARZO 2020</t>
  </si>
  <si>
    <t>ONLINE</t>
  </si>
  <si>
    <t>CERRADO POR PANDEMIA</t>
  </si>
  <si>
    <t>INGRESO A TERMAS MES DE NOVIEMBRE 2020</t>
  </si>
  <si>
    <t>PERS C/DISC</t>
  </si>
  <si>
    <t>INGRESO A TERMAS MES DE DICIEMBRE 2020</t>
  </si>
  <si>
    <t>PERS C/DISP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</si>
</sst>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 * #,##0.00_ ;_ * \-#,##0.00_ ;_ * &quot;-&quot;??_ ;_ @_ "/>
    <numFmt numFmtId="165" formatCode="_ * #,##0.0000_ ;_ * \-#,##0.0000_ ;_ * &quot;-&quot;??_ ;_ @_ 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7">
    <xf numFmtId="0" fontId="0" fillId="0" borderId="0" xfId="0"/>
    <xf numFmtId="0" fontId="0" fillId="0" borderId="1" xfId="0" applyFill="1" applyBorder="1"/>
    <xf numFmtId="0" fontId="2" fillId="0" borderId="0" xfId="0" applyFont="1"/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0" borderId="1" xfId="0" applyFont="1" applyBorder="1"/>
    <xf numFmtId="0" fontId="2" fillId="0" borderId="1" xfId="0" applyFont="1" applyFill="1" applyBorder="1"/>
    <xf numFmtId="0" fontId="3" fillId="0" borderId="1" xfId="0" applyFont="1" applyFill="1" applyBorder="1"/>
    <xf numFmtId="164" fontId="3" fillId="0" borderId="1" xfId="1" applyFont="1" applyFill="1" applyBorder="1"/>
    <xf numFmtId="0" fontId="3" fillId="3" borderId="1" xfId="0" applyFont="1" applyFill="1" applyBorder="1"/>
    <xf numFmtId="0" fontId="2" fillId="4" borderId="1" xfId="0" applyFont="1" applyFill="1" applyBorder="1"/>
    <xf numFmtId="0" fontId="2" fillId="2" borderId="1" xfId="0" applyFont="1" applyFill="1" applyBorder="1"/>
    <xf numFmtId="164" fontId="3" fillId="2" borderId="1" xfId="1" applyFont="1" applyFill="1" applyBorder="1"/>
    <xf numFmtId="0" fontId="2" fillId="0" borderId="1" xfId="0" applyFont="1" applyBorder="1"/>
    <xf numFmtId="164" fontId="3" fillId="0" borderId="1" xfId="1" applyFont="1" applyBorder="1"/>
    <xf numFmtId="0" fontId="4" fillId="0" borderId="0" xfId="0" applyFont="1" applyFill="1" applyBorder="1"/>
    <xf numFmtId="1" fontId="2" fillId="0" borderId="0" xfId="0" applyNumberFormat="1" applyFont="1" applyFill="1" applyBorder="1"/>
    <xf numFmtId="164" fontId="4" fillId="0" borderId="0" xfId="1" applyFont="1"/>
    <xf numFmtId="0" fontId="0" fillId="3" borderId="0" xfId="0" applyFill="1"/>
    <xf numFmtId="0" fontId="0" fillId="4" borderId="0" xfId="0" applyFill="1"/>
    <xf numFmtId="0" fontId="0" fillId="0" borderId="0" xfId="0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7" xfId="0" applyFont="1" applyBorder="1"/>
    <xf numFmtId="0" fontId="0" fillId="3" borderId="4" xfId="0" applyFill="1" applyBorder="1"/>
    <xf numFmtId="0" fontId="0" fillId="3" borderId="5" xfId="0" applyFill="1" applyBorder="1"/>
    <xf numFmtId="164" fontId="0" fillId="3" borderId="8" xfId="1" applyFont="1" applyFill="1" applyBorder="1"/>
    <xf numFmtId="165" fontId="0" fillId="0" borderId="0" xfId="1" applyNumberFormat="1" applyFont="1" applyAlignment="1">
      <alignment horizontal="center"/>
    </xf>
    <xf numFmtId="0" fontId="0" fillId="5" borderId="0" xfId="0" applyFill="1"/>
    <xf numFmtId="0" fontId="0" fillId="5" borderId="1" xfId="0" applyFill="1" applyBorder="1"/>
    <xf numFmtId="0" fontId="0" fillId="5" borderId="1" xfId="0" applyFill="1" applyBorder="1" applyAlignment="1">
      <alignment horizontal="center"/>
    </xf>
    <xf numFmtId="0" fontId="0" fillId="3" borderId="1" xfId="0" applyFill="1" applyBorder="1"/>
    <xf numFmtId="1" fontId="5" fillId="0" borderId="0" xfId="0" applyNumberFormat="1" applyFont="1" applyFill="1" applyBorder="1"/>
    <xf numFmtId="0" fontId="4" fillId="0" borderId="1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4" fillId="0" borderId="7" xfId="0" applyFont="1" applyFill="1" applyBorder="1"/>
    <xf numFmtId="0" fontId="0" fillId="0" borderId="1" xfId="0" applyFill="1" applyBorder="1" applyAlignment="1">
      <alignment horizontal="center"/>
    </xf>
    <xf numFmtId="0" fontId="0" fillId="0" borderId="0" xfId="0" applyFill="1"/>
    <xf numFmtId="0" fontId="2" fillId="0" borderId="0" xfId="0" applyFont="1" applyFill="1"/>
    <xf numFmtId="0" fontId="0" fillId="0" borderId="0" xfId="0" applyFill="1" applyAlignment="1">
      <alignment horizontal="center"/>
    </xf>
    <xf numFmtId="0" fontId="4" fillId="0" borderId="0" xfId="0" applyFont="1" applyFill="1"/>
    <xf numFmtId="0" fontId="4" fillId="0" borderId="0" xfId="0" applyFont="1" applyFill="1" applyAlignment="1">
      <alignment horizontal="center"/>
    </xf>
    <xf numFmtId="0" fontId="6" fillId="6" borderId="1" xfId="0" applyFont="1" applyFill="1" applyBorder="1"/>
    <xf numFmtId="164" fontId="3" fillId="6" borderId="1" xfId="1" applyFont="1" applyFill="1" applyBorder="1"/>
    <xf numFmtId="0" fontId="0" fillId="3" borderId="1" xfId="0" applyFill="1" applyBorder="1" applyAlignment="1">
      <alignment horizontal="center"/>
    </xf>
    <xf numFmtId="1" fontId="2" fillId="7" borderId="0" xfId="0" applyNumberFormat="1" applyFont="1" applyFill="1" applyBorder="1"/>
    <xf numFmtId="0" fontId="0" fillId="3" borderId="9" xfId="0" applyFill="1" applyBorder="1"/>
    <xf numFmtId="0" fontId="0" fillId="3" borderId="10" xfId="0" applyFill="1" applyBorder="1"/>
    <xf numFmtId="164" fontId="0" fillId="3" borderId="11" xfId="1" applyFont="1" applyFill="1" applyBorder="1"/>
    <xf numFmtId="0" fontId="0" fillId="0" borderId="12" xfId="0" applyFill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4" fillId="0" borderId="4" xfId="0" applyFont="1" applyFill="1" applyBorder="1" applyAlignment="1">
      <alignment horizontal="center" wrapText="1"/>
    </xf>
    <xf numFmtId="0" fontId="4" fillId="0" borderId="5" xfId="0" applyFont="1" applyFill="1" applyBorder="1" applyAlignment="1">
      <alignment horizontal="center" wrapText="1"/>
    </xf>
    <xf numFmtId="0" fontId="4" fillId="0" borderId="6" xfId="0" applyFont="1" applyFill="1" applyBorder="1" applyAlignment="1">
      <alignment horizontal="center" wrapText="1"/>
    </xf>
    <xf numFmtId="0" fontId="4" fillId="0" borderId="4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4" fillId="0" borderId="4" xfId="0" applyFont="1" applyBorder="1" applyAlignment="1">
      <alignment horizontal="center" wrapText="1"/>
    </xf>
    <xf numFmtId="0" fontId="4" fillId="0" borderId="5" xfId="0" applyFont="1" applyBorder="1" applyAlignment="1">
      <alignment horizontal="center" wrapText="1"/>
    </xf>
    <xf numFmtId="0" fontId="4" fillId="0" borderId="6" xfId="0" applyFont="1" applyBorder="1" applyAlignment="1">
      <alignment horizontal="center" wrapText="1"/>
    </xf>
    <xf numFmtId="0" fontId="4" fillId="0" borderId="4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4" borderId="1" xfId="0" applyFill="1" applyBorder="1"/>
    <xf numFmtId="1" fontId="5" fillId="8" borderId="0" xfId="0" applyNumberFormat="1" applyFont="1" applyFill="1" applyBorder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ENTRADAS MENSUALES 2020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tx2">
                <a:lumMod val="40000"/>
                <a:lumOff val="60000"/>
              </a:schemeClr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0-C6F7-43B2-821C-BEF2FE45E300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1-C6F7-43B2-821C-BEF2FE45E300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TOTALES2020!$B$5:$B$16</c:f>
              <c:numCache>
                <c:formatCode>General</c:formatCode>
                <c:ptCount val="12"/>
                <c:pt idx="0">
                  <c:v>98707</c:v>
                </c:pt>
                <c:pt idx="1">
                  <c:v>105723</c:v>
                </c:pt>
                <c:pt idx="2">
                  <c:v>25024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926</c:v>
                </c:pt>
                <c:pt idx="11">
                  <c:v>15504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F7-43B2-821C-BEF2FE45E3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7"/>
        <c:overlap val="1"/>
        <c:axId val="85351040"/>
        <c:axId val="85365120"/>
      </c:barChart>
      <c:catAx>
        <c:axId val="85351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5365120"/>
        <c:crosses val="autoZero"/>
        <c:auto val="1"/>
        <c:lblAlgn val="ctr"/>
        <c:lblOffset val="100"/>
        <c:noMultiLvlLbl val="0"/>
      </c:catAx>
      <c:valAx>
        <c:axId val="85365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53510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ENTRADAS</a:t>
            </a:r>
            <a:r>
              <a:rPr lang="en-US" baseline="0"/>
              <a:t> A TERMAS DIARIO ENERO 2020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tx2">
                <a:lumMod val="40000"/>
                <a:lumOff val="60000"/>
              </a:schemeClr>
            </a:solidFill>
          </c:spPr>
          <c:invertIfNegative val="0"/>
          <c:dPt>
            <c:idx val="4"/>
            <c:invertIfNegative val="0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B-414B-4049-83BF-D67847320B03}"/>
              </c:ext>
            </c:extLst>
          </c:dPt>
          <c:dPt>
            <c:idx val="5"/>
            <c:invertIfNegative val="0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0-ED7F-400D-B4A4-6F1C49118615}"/>
              </c:ext>
            </c:extLst>
          </c:dPt>
          <c:dPt>
            <c:idx val="11"/>
            <c:invertIfNegative val="0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C-414B-4049-83BF-D67847320B03}"/>
              </c:ext>
            </c:extLst>
          </c:dPt>
          <c:dPt>
            <c:idx val="12"/>
            <c:invertIfNegative val="0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1-ED7F-400D-B4A4-6F1C49118615}"/>
              </c:ext>
            </c:extLst>
          </c:dPt>
          <c:dPt>
            <c:idx val="18"/>
            <c:invertIfNegative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F-414B-4049-83BF-D67847320B03}"/>
              </c:ext>
            </c:extLst>
          </c:dPt>
          <c:dPt>
            <c:idx val="19"/>
            <c:invertIfNegative val="0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2-ED7F-400D-B4A4-6F1C49118615}"/>
              </c:ext>
            </c:extLst>
          </c:dPt>
          <c:dPt>
            <c:idx val="25"/>
            <c:invertIfNegative val="0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D-414B-4049-83BF-D67847320B03}"/>
              </c:ext>
            </c:extLst>
          </c:dPt>
          <c:dPt>
            <c:idx val="26"/>
            <c:invertIfNegative val="0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3-ED7F-400D-B4A4-6F1C49118615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ENERO2020!$G$5:$G$35</c:f>
              <c:numCache>
                <c:formatCode>General</c:formatCode>
                <c:ptCount val="31"/>
                <c:pt idx="0">
                  <c:v>2194</c:v>
                </c:pt>
                <c:pt idx="1">
                  <c:v>2401</c:v>
                </c:pt>
                <c:pt idx="2">
                  <c:v>3018</c:v>
                </c:pt>
                <c:pt idx="3">
                  <c:v>3929</c:v>
                </c:pt>
                <c:pt idx="4">
                  <c:v>4330</c:v>
                </c:pt>
                <c:pt idx="5">
                  <c:v>2217</c:v>
                </c:pt>
                <c:pt idx="6">
                  <c:v>3408</c:v>
                </c:pt>
                <c:pt idx="7">
                  <c:v>2655</c:v>
                </c:pt>
                <c:pt idx="8">
                  <c:v>2390</c:v>
                </c:pt>
                <c:pt idx="9">
                  <c:v>1782</c:v>
                </c:pt>
                <c:pt idx="10">
                  <c:v>4820</c:v>
                </c:pt>
                <c:pt idx="11">
                  <c:v>4856</c:v>
                </c:pt>
                <c:pt idx="12">
                  <c:v>2716</c:v>
                </c:pt>
                <c:pt idx="13">
                  <c:v>3022</c:v>
                </c:pt>
                <c:pt idx="14">
                  <c:v>1160</c:v>
                </c:pt>
                <c:pt idx="15">
                  <c:v>3101</c:v>
                </c:pt>
                <c:pt idx="16">
                  <c:v>3715</c:v>
                </c:pt>
                <c:pt idx="17">
                  <c:v>4308</c:v>
                </c:pt>
                <c:pt idx="18">
                  <c:v>4960</c:v>
                </c:pt>
                <c:pt idx="19">
                  <c:v>673</c:v>
                </c:pt>
                <c:pt idx="20">
                  <c:v>2971</c:v>
                </c:pt>
                <c:pt idx="21">
                  <c:v>3432</c:v>
                </c:pt>
                <c:pt idx="22">
                  <c:v>3929</c:v>
                </c:pt>
                <c:pt idx="23">
                  <c:v>3772</c:v>
                </c:pt>
                <c:pt idx="24">
                  <c:v>4285</c:v>
                </c:pt>
                <c:pt idx="25">
                  <c:v>4402</c:v>
                </c:pt>
                <c:pt idx="26">
                  <c:v>3030</c:v>
                </c:pt>
                <c:pt idx="27">
                  <c:v>3585</c:v>
                </c:pt>
                <c:pt idx="28">
                  <c:v>2286</c:v>
                </c:pt>
                <c:pt idx="29">
                  <c:v>1799</c:v>
                </c:pt>
                <c:pt idx="30">
                  <c:v>3561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D7F-400D-B4A4-6F1C491186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7"/>
        <c:overlap val="1"/>
        <c:axId val="86128128"/>
        <c:axId val="86129664"/>
      </c:barChart>
      <c:catAx>
        <c:axId val="86128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6129664"/>
        <c:crosses val="autoZero"/>
        <c:auto val="1"/>
        <c:lblAlgn val="ctr"/>
        <c:lblOffset val="100"/>
        <c:noMultiLvlLbl val="0"/>
      </c:catAx>
      <c:valAx>
        <c:axId val="86129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61281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ENTRADAS</a:t>
            </a:r>
            <a:r>
              <a:rPr lang="en-US" baseline="0"/>
              <a:t> A TERMAS DIARIO FEBRERO 2020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tx2">
                <a:lumMod val="40000"/>
                <a:lumOff val="60000"/>
              </a:schemeClr>
            </a:solidFill>
          </c:spPr>
          <c:invertIfNegative val="0"/>
          <c:dPt>
            <c:idx val="1"/>
            <c:invertIfNegative val="0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9-08CC-4A07-8E96-3E965B9BE4EC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4BAA-4B44-AE65-133698318B5D}"/>
              </c:ext>
            </c:extLst>
          </c:dPt>
          <c:dPt>
            <c:idx val="8"/>
            <c:invertIfNegative val="0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A-08CC-4A07-8E96-3E965B9BE4EC}"/>
              </c:ext>
            </c:extLst>
          </c:dPt>
          <c:dPt>
            <c:idx val="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4BAA-4B44-AE65-133698318B5D}"/>
              </c:ext>
            </c:extLst>
          </c:dPt>
          <c:dPt>
            <c:idx val="15"/>
            <c:invertIfNegative val="0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B-08CC-4A07-8E96-3E965B9BE4EC}"/>
              </c:ext>
            </c:extLst>
          </c:dPt>
          <c:dPt>
            <c:idx val="1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4BAA-4B44-AE65-133698318B5D}"/>
              </c:ext>
            </c:extLst>
          </c:dPt>
          <c:dPt>
            <c:idx val="22"/>
            <c:invertIfNegative val="0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C-08CC-4A07-8E96-3E965B9BE4EC}"/>
              </c:ext>
            </c:extLst>
          </c:dPt>
          <c:dPt>
            <c:idx val="23"/>
            <c:invertIfNegative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3-4BAA-4B44-AE65-133698318B5D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FEBRERO2020!$H$5:$H$33</c:f>
              <c:numCache>
                <c:formatCode>General</c:formatCode>
                <c:ptCount val="29"/>
                <c:pt idx="0">
                  <c:v>3932</c:v>
                </c:pt>
                <c:pt idx="1">
                  <c:v>4147</c:v>
                </c:pt>
                <c:pt idx="2">
                  <c:v>3288</c:v>
                </c:pt>
                <c:pt idx="3">
                  <c:v>3242</c:v>
                </c:pt>
                <c:pt idx="4">
                  <c:v>2895</c:v>
                </c:pt>
                <c:pt idx="5">
                  <c:v>3127</c:v>
                </c:pt>
                <c:pt idx="6">
                  <c:v>3675</c:v>
                </c:pt>
                <c:pt idx="7">
                  <c:v>3576</c:v>
                </c:pt>
                <c:pt idx="8">
                  <c:v>4569</c:v>
                </c:pt>
                <c:pt idx="9">
                  <c:v>2959</c:v>
                </c:pt>
                <c:pt idx="10">
                  <c:v>3735</c:v>
                </c:pt>
                <c:pt idx="11">
                  <c:v>3664</c:v>
                </c:pt>
                <c:pt idx="12">
                  <c:v>3664</c:v>
                </c:pt>
                <c:pt idx="13">
                  <c:v>1326</c:v>
                </c:pt>
                <c:pt idx="14">
                  <c:v>4864</c:v>
                </c:pt>
                <c:pt idx="15">
                  <c:v>4188</c:v>
                </c:pt>
                <c:pt idx="16">
                  <c:v>1221</c:v>
                </c:pt>
                <c:pt idx="17">
                  <c:v>2416</c:v>
                </c:pt>
                <c:pt idx="18">
                  <c:v>3718</c:v>
                </c:pt>
                <c:pt idx="19">
                  <c:v>2750</c:v>
                </c:pt>
                <c:pt idx="20">
                  <c:v>2318</c:v>
                </c:pt>
                <c:pt idx="21">
                  <c:v>3505</c:v>
                </c:pt>
                <c:pt idx="22">
                  <c:v>7767</c:v>
                </c:pt>
                <c:pt idx="23">
                  <c:v>8403</c:v>
                </c:pt>
                <c:pt idx="24">
                  <c:v>3853</c:v>
                </c:pt>
                <c:pt idx="25">
                  <c:v>3272</c:v>
                </c:pt>
                <c:pt idx="26">
                  <c:v>3236</c:v>
                </c:pt>
                <c:pt idx="27">
                  <c:v>3126</c:v>
                </c:pt>
                <c:pt idx="28">
                  <c:v>3499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BAA-4B44-AE65-133698318B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7"/>
        <c:overlap val="1"/>
        <c:axId val="86164992"/>
        <c:axId val="86166528"/>
      </c:barChart>
      <c:catAx>
        <c:axId val="86164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6166528"/>
        <c:crosses val="autoZero"/>
        <c:auto val="1"/>
        <c:lblAlgn val="ctr"/>
        <c:lblOffset val="100"/>
        <c:noMultiLvlLbl val="0"/>
      </c:catAx>
      <c:valAx>
        <c:axId val="86166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61649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66" l="0.70000000000000062" r="0.70000000000000062" t="0.75000000000000266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ENTRADAS</a:t>
            </a:r>
            <a:r>
              <a:rPr lang="en-US" baseline="0"/>
              <a:t> A TERMAS DIARIO  MARZO 2020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9532692314243731E-2"/>
          <c:y val="7.7640361647505304E-2"/>
          <c:w val="0.92728929421549788"/>
          <c:h val="0.87311961900509727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tx2">
                <a:lumMod val="40000"/>
                <a:lumOff val="60000"/>
              </a:schemeClr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B-3034-483C-B77F-C28206ACB1ED}"/>
              </c:ext>
            </c:extLst>
          </c:dPt>
          <c:dPt>
            <c:idx val="2"/>
            <c:invertIfNegative val="0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0-CE55-4090-B1D7-1A3091B5DAF4}"/>
              </c:ext>
            </c:extLst>
          </c:dPt>
          <c:dPt>
            <c:idx val="7"/>
            <c:invertIfNegative val="0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C-3034-483C-B77F-C28206ACB1ED}"/>
              </c:ext>
            </c:extLst>
          </c:dPt>
          <c:dPt>
            <c:idx val="9"/>
            <c:invertIfNegative val="0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1-CE55-4090-B1D7-1A3091B5DAF4}"/>
              </c:ext>
            </c:extLst>
          </c:dPt>
          <c:dPt>
            <c:idx val="14"/>
            <c:invertIfNegative val="0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D-3034-483C-B77F-C28206ACB1ED}"/>
              </c:ext>
            </c:extLst>
          </c:dPt>
          <c:dPt>
            <c:idx val="16"/>
            <c:invertIfNegative val="0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2-CE55-4090-B1D7-1A3091B5DAF4}"/>
              </c:ext>
            </c:extLst>
          </c:dPt>
          <c:dPt>
            <c:idx val="23"/>
            <c:invertIfNegative val="0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3-CE55-4090-B1D7-1A3091B5DAF4}"/>
              </c:ext>
            </c:extLst>
          </c:dPt>
          <c:dPt>
            <c:idx val="30"/>
            <c:invertIfNegative val="0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4-CE55-4090-B1D7-1A3091B5DAF4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MARZO2020!$H$5:$H$35</c:f>
              <c:numCache>
                <c:formatCode>General</c:formatCode>
                <c:ptCount val="31"/>
                <c:pt idx="0">
                  <c:v>2923</c:v>
                </c:pt>
                <c:pt idx="1">
                  <c:v>1293</c:v>
                </c:pt>
                <c:pt idx="2">
                  <c:v>1618</c:v>
                </c:pt>
                <c:pt idx="3">
                  <c:v>1665</c:v>
                </c:pt>
                <c:pt idx="4">
                  <c:v>1561</c:v>
                </c:pt>
                <c:pt idx="5">
                  <c:v>1808</c:v>
                </c:pt>
                <c:pt idx="6">
                  <c:v>2667</c:v>
                </c:pt>
                <c:pt idx="7">
                  <c:v>2729</c:v>
                </c:pt>
                <c:pt idx="8">
                  <c:v>1457</c:v>
                </c:pt>
                <c:pt idx="9">
                  <c:v>1244</c:v>
                </c:pt>
                <c:pt idx="10">
                  <c:v>1260</c:v>
                </c:pt>
                <c:pt idx="11">
                  <c:v>1298</c:v>
                </c:pt>
                <c:pt idx="12">
                  <c:v>1494</c:v>
                </c:pt>
                <c:pt idx="13">
                  <c:v>1553</c:v>
                </c:pt>
                <c:pt idx="14">
                  <c:v>459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E55-4090-B1D7-1A3091B5DA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7"/>
        <c:overlap val="1"/>
        <c:axId val="86329600"/>
        <c:axId val="86331392"/>
      </c:barChart>
      <c:catAx>
        <c:axId val="86329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6331392"/>
        <c:crosses val="autoZero"/>
        <c:auto val="1"/>
        <c:lblAlgn val="ctr"/>
        <c:lblOffset val="100"/>
        <c:noMultiLvlLbl val="0"/>
      </c:catAx>
      <c:valAx>
        <c:axId val="86331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63296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66" l="0.70000000000000062" r="0.70000000000000062" t="0.75000000000000266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ENTRADAS</a:t>
            </a:r>
            <a:r>
              <a:rPr lang="en-US" baseline="0"/>
              <a:t> A TERMAS DIARIO NOVIEMBRE 2020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tx2">
                <a:lumMod val="40000"/>
                <a:lumOff val="6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0-D1D4-4888-8745-74F03C12FC2B}"/>
              </c:ext>
            </c:extLst>
          </c:dPt>
          <c:dPt>
            <c:idx val="9"/>
            <c:invertIfNegative val="0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1-D1D4-4888-8745-74F03C12FC2B}"/>
              </c:ext>
            </c:extLst>
          </c:dPt>
          <c:dPt>
            <c:idx val="16"/>
            <c:invertIfNegative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2-D1D4-4888-8745-74F03C12FC2B}"/>
              </c:ext>
            </c:extLst>
          </c:dPt>
          <c:dPt>
            <c:idx val="23"/>
            <c:invertIfNegative val="0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3-D1D4-4888-8745-74F03C12FC2B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NOVIEMBRE2020!$G$5:$G$34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1D4-4888-8745-74F03C12F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7"/>
        <c:overlap val="1"/>
        <c:axId val="107469440"/>
        <c:axId val="87556480"/>
      </c:barChart>
      <c:catAx>
        <c:axId val="107469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7556480"/>
        <c:crosses val="autoZero"/>
        <c:auto val="1"/>
        <c:lblAlgn val="ctr"/>
        <c:lblOffset val="100"/>
        <c:noMultiLvlLbl val="0"/>
      </c:catAx>
      <c:valAx>
        <c:axId val="87556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7469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55" l="0.70000000000000062" r="0.70000000000000062" t="0.75000000000000355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ENTRADAS</a:t>
            </a:r>
            <a:r>
              <a:rPr lang="en-US" baseline="0"/>
              <a:t> A TERMAS DIARIO DICIEMBRE</a:t>
            </a:r>
            <a:r>
              <a:rPr lang="es-AR" sz="1800" b="1" i="0" u="none" strike="noStrike" baseline="0"/>
              <a:t> </a:t>
            </a:r>
            <a:r>
              <a:rPr lang="en-US" baseline="0"/>
              <a:t>2020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tx2">
                <a:lumMod val="40000"/>
                <a:lumOff val="60000"/>
              </a:schemeClr>
            </a:solidFill>
          </c:spPr>
          <c:invertIfNegative val="0"/>
          <c:dPt>
            <c:idx val="1"/>
            <c:invertIfNegative val="0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0-4914-482F-9893-D364912B486B}"/>
              </c:ext>
            </c:extLst>
          </c:dPt>
          <c:dPt>
            <c:idx val="8"/>
            <c:invertIfNegative val="0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1-4914-482F-9893-D364912B486B}"/>
              </c:ext>
            </c:extLst>
          </c:dPt>
          <c:dPt>
            <c:idx val="15"/>
            <c:invertIfNegative val="0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2-4914-482F-9893-D364912B486B}"/>
              </c:ext>
            </c:extLst>
          </c:dPt>
          <c:dPt>
            <c:idx val="22"/>
            <c:invertIfNegative val="0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3-4914-482F-9893-D364912B486B}"/>
              </c:ext>
            </c:extLst>
          </c:dPt>
          <c:dPt>
            <c:idx val="29"/>
            <c:invertIfNegative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4-4914-482F-9893-D364912B486B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DICIEMBRE2020!$G$5:$G$35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914-482F-9893-D364912B48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7"/>
        <c:overlap val="1"/>
        <c:axId val="107612416"/>
        <c:axId val="107614208"/>
      </c:barChart>
      <c:catAx>
        <c:axId val="107612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7614208"/>
        <c:crosses val="autoZero"/>
        <c:auto val="1"/>
        <c:lblAlgn val="ctr"/>
        <c:lblOffset val="100"/>
        <c:noMultiLvlLbl val="0"/>
      </c:catAx>
      <c:valAx>
        <c:axId val="107614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76124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55" l="0.70000000000000062" r="0.70000000000000062" t="0.7500000000000035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19</xdr:row>
      <xdr:rowOff>0</xdr:rowOff>
    </xdr:from>
    <xdr:to>
      <xdr:col>6</xdr:col>
      <xdr:colOff>552451</xdr:colOff>
      <xdr:row>53</xdr:row>
      <xdr:rowOff>104776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38</xdr:row>
      <xdr:rowOff>0</xdr:rowOff>
    </xdr:from>
    <xdr:to>
      <xdr:col>9</xdr:col>
      <xdr:colOff>46546</xdr:colOff>
      <xdr:row>73</xdr:row>
      <xdr:rowOff>51750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36</xdr:row>
      <xdr:rowOff>0</xdr:rowOff>
    </xdr:from>
    <xdr:to>
      <xdr:col>10</xdr:col>
      <xdr:colOff>46546</xdr:colOff>
      <xdr:row>71</xdr:row>
      <xdr:rowOff>51750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38</xdr:row>
      <xdr:rowOff>0</xdr:rowOff>
    </xdr:from>
    <xdr:to>
      <xdr:col>10</xdr:col>
      <xdr:colOff>46546</xdr:colOff>
      <xdr:row>73</xdr:row>
      <xdr:rowOff>51750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37</xdr:row>
      <xdr:rowOff>0</xdr:rowOff>
    </xdr:from>
    <xdr:to>
      <xdr:col>9</xdr:col>
      <xdr:colOff>46546</xdr:colOff>
      <xdr:row>72</xdr:row>
      <xdr:rowOff>51750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38</xdr:row>
      <xdr:rowOff>0</xdr:rowOff>
    </xdr:from>
    <xdr:to>
      <xdr:col>9</xdr:col>
      <xdr:colOff>46546</xdr:colOff>
      <xdr:row>73</xdr:row>
      <xdr:rowOff>51750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7"/>
  <sheetViews>
    <sheetView workbookViewId="0">
      <selection activeCell="B16" sqref="B16"/>
    </sheetView>
  </sheetViews>
  <sheetFormatPr baseColWidth="10" defaultRowHeight="15" x14ac:dyDescent="0.25"/>
  <cols>
    <col min="1" max="3" width="21.42578125" customWidth="1"/>
    <col min="4" max="4" width="23.28515625" customWidth="1"/>
    <col min="5" max="5" width="20.140625" customWidth="1"/>
  </cols>
  <sheetData>
    <row r="1" spans="1:6" ht="26.25" x14ac:dyDescent="0.4">
      <c r="A1" s="2" t="s">
        <v>47</v>
      </c>
    </row>
    <row r="2" spans="1:6" ht="15.75" thickBot="1" x14ac:dyDescent="0.3"/>
    <row r="3" spans="1:6" ht="21" x14ac:dyDescent="0.25">
      <c r="A3" s="3"/>
      <c r="B3" s="53" t="s">
        <v>12</v>
      </c>
      <c r="C3" s="54"/>
    </row>
    <row r="4" spans="1:6" ht="21" x14ac:dyDescent="0.25">
      <c r="A4" s="4" t="s">
        <v>13</v>
      </c>
      <c r="B4" s="4" t="s">
        <v>13</v>
      </c>
      <c r="C4" s="4" t="s">
        <v>14</v>
      </c>
      <c r="D4" s="4" t="s">
        <v>15</v>
      </c>
      <c r="E4" s="5" t="s">
        <v>16</v>
      </c>
    </row>
    <row r="5" spans="1:6" ht="39.75" customHeight="1" x14ac:dyDescent="0.4">
      <c r="A5" s="6" t="s">
        <v>17</v>
      </c>
      <c r="B5" s="12">
        <v>98707</v>
      </c>
      <c r="C5" s="7">
        <f>B5</f>
        <v>98707</v>
      </c>
      <c r="D5" s="13">
        <f>B5/31</f>
        <v>3184.0967741935483</v>
      </c>
      <c r="E5" s="8"/>
    </row>
    <row r="6" spans="1:6" ht="39.75" customHeight="1" x14ac:dyDescent="0.4">
      <c r="A6" s="6" t="s">
        <v>18</v>
      </c>
      <c r="B6" s="45">
        <v>105723</v>
      </c>
      <c r="C6" s="7">
        <f>C5+B6</f>
        <v>204430</v>
      </c>
      <c r="D6" s="46">
        <f>B6/28</f>
        <v>3775.8214285714284</v>
      </c>
      <c r="E6" s="8"/>
    </row>
    <row r="7" spans="1:6" ht="39.75" customHeight="1" x14ac:dyDescent="0.4">
      <c r="A7" s="6" t="s">
        <v>19</v>
      </c>
      <c r="B7" s="7">
        <v>25024</v>
      </c>
      <c r="C7" s="7">
        <f t="shared" ref="C7:C16" si="0">C6+B7</f>
        <v>229454</v>
      </c>
      <c r="D7" s="9">
        <f>B7/31</f>
        <v>807.22580645161293</v>
      </c>
      <c r="E7" s="10"/>
      <c r="F7" t="s">
        <v>48</v>
      </c>
    </row>
    <row r="8" spans="1:6" ht="39.75" customHeight="1" x14ac:dyDescent="0.4">
      <c r="A8" s="6" t="s">
        <v>20</v>
      </c>
      <c r="B8" s="11">
        <v>0</v>
      </c>
      <c r="C8" s="7">
        <f t="shared" si="0"/>
        <v>229454</v>
      </c>
      <c r="D8" s="9">
        <f>B8/30</f>
        <v>0</v>
      </c>
      <c r="E8" s="8"/>
    </row>
    <row r="9" spans="1:6" ht="39.75" customHeight="1" x14ac:dyDescent="0.4">
      <c r="A9" s="6" t="s">
        <v>21</v>
      </c>
      <c r="B9" s="11">
        <v>0</v>
      </c>
      <c r="C9" s="12">
        <f>C8+B9</f>
        <v>229454</v>
      </c>
      <c r="D9" s="13">
        <f>B9/31</f>
        <v>0</v>
      </c>
      <c r="E9" s="8"/>
    </row>
    <row r="10" spans="1:6" ht="39.75" customHeight="1" x14ac:dyDescent="0.4">
      <c r="A10" s="6" t="s">
        <v>22</v>
      </c>
      <c r="B10" s="11">
        <v>0</v>
      </c>
      <c r="C10" s="12">
        <f t="shared" si="0"/>
        <v>229454</v>
      </c>
      <c r="D10" s="13">
        <f>B10/30</f>
        <v>0</v>
      </c>
      <c r="E10" s="8"/>
    </row>
    <row r="11" spans="1:6" ht="39.75" customHeight="1" x14ac:dyDescent="0.4">
      <c r="A11" s="6" t="s">
        <v>23</v>
      </c>
      <c r="B11" s="11">
        <v>0</v>
      </c>
      <c r="C11" s="12">
        <f t="shared" si="0"/>
        <v>229454</v>
      </c>
      <c r="D11" s="13">
        <f>B11/31</f>
        <v>0</v>
      </c>
      <c r="E11" s="8"/>
    </row>
    <row r="12" spans="1:6" ht="39.75" customHeight="1" x14ac:dyDescent="0.4">
      <c r="A12" s="6" t="s">
        <v>24</v>
      </c>
      <c r="B12" s="11">
        <v>0</v>
      </c>
      <c r="C12" s="14">
        <f t="shared" si="0"/>
        <v>229454</v>
      </c>
      <c r="D12" s="15">
        <f>B12/31</f>
        <v>0</v>
      </c>
      <c r="E12" s="8"/>
    </row>
    <row r="13" spans="1:6" ht="39.75" customHeight="1" x14ac:dyDescent="0.4">
      <c r="A13" s="6" t="s">
        <v>25</v>
      </c>
      <c r="B13" s="11">
        <v>0</v>
      </c>
      <c r="C13" s="7">
        <f t="shared" si="0"/>
        <v>229454</v>
      </c>
      <c r="D13" s="9">
        <f>B13/30</f>
        <v>0</v>
      </c>
      <c r="E13" s="8"/>
    </row>
    <row r="14" spans="1:6" ht="39.75" customHeight="1" x14ac:dyDescent="0.4">
      <c r="A14" s="6" t="s">
        <v>26</v>
      </c>
      <c r="B14" s="11">
        <v>0</v>
      </c>
      <c r="C14" s="7">
        <f t="shared" si="0"/>
        <v>229454</v>
      </c>
      <c r="D14" s="9">
        <f>B14/31</f>
        <v>0</v>
      </c>
      <c r="E14" s="8"/>
    </row>
    <row r="15" spans="1:6" ht="39.75" customHeight="1" x14ac:dyDescent="0.4">
      <c r="A15" s="6" t="s">
        <v>27</v>
      </c>
      <c r="B15" s="7">
        <v>926</v>
      </c>
      <c r="C15" s="7">
        <f t="shared" si="0"/>
        <v>230380</v>
      </c>
      <c r="D15" s="9">
        <f>B15/30</f>
        <v>30.866666666666667</v>
      </c>
      <c r="E15" s="8"/>
    </row>
    <row r="16" spans="1:6" ht="39.75" customHeight="1" x14ac:dyDescent="0.4">
      <c r="A16" s="6" t="s">
        <v>28</v>
      </c>
      <c r="B16" s="7">
        <v>15504</v>
      </c>
      <c r="C16" s="14">
        <f t="shared" si="0"/>
        <v>245884</v>
      </c>
      <c r="D16" s="15">
        <f>B16/31</f>
        <v>500.12903225806451</v>
      </c>
      <c r="E16" s="8"/>
    </row>
    <row r="17" spans="1:4" ht="21" x14ac:dyDescent="0.25">
      <c r="D17" s="4" t="s">
        <v>29</v>
      </c>
    </row>
    <row r="18" spans="1:4" ht="26.25" x14ac:dyDescent="0.4">
      <c r="A18" s="16" t="s">
        <v>49</v>
      </c>
      <c r="C18" s="17">
        <v>245884</v>
      </c>
      <c r="D18" s="18">
        <f>C16/12</f>
        <v>20490.333333333332</v>
      </c>
    </row>
    <row r="54" spans="2:10" x14ac:dyDescent="0.25">
      <c r="J54" t="s">
        <v>46</v>
      </c>
    </row>
    <row r="56" spans="2:10" x14ac:dyDescent="0.25">
      <c r="B56" s="19"/>
      <c r="C56" t="s">
        <v>30</v>
      </c>
    </row>
    <row r="57" spans="2:10" x14ac:dyDescent="0.25">
      <c r="B57" s="20"/>
      <c r="C57" t="s">
        <v>31</v>
      </c>
    </row>
  </sheetData>
  <mergeCells count="1">
    <mergeCell ref="B3:C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9"/>
  <sheetViews>
    <sheetView tabSelected="1" topLeftCell="A58" workbookViewId="0">
      <selection activeCell="K38" sqref="K38"/>
    </sheetView>
  </sheetViews>
  <sheetFormatPr baseColWidth="10" defaultRowHeight="15" x14ac:dyDescent="0.25"/>
  <cols>
    <col min="2" max="2" width="8.5703125" style="21" customWidth="1"/>
    <col min="3" max="3" width="18.7109375" customWidth="1"/>
    <col min="4" max="4" width="15.42578125" customWidth="1"/>
    <col min="5" max="5" width="15.7109375" customWidth="1"/>
    <col min="6" max="6" width="13.7109375" customWidth="1"/>
    <col min="7" max="7" width="13" customWidth="1"/>
    <col min="8" max="8" width="15.28515625" customWidth="1"/>
    <col min="9" max="9" width="12.7109375" style="21" customWidth="1"/>
  </cols>
  <sheetData>
    <row r="1" spans="1:12" ht="26.25" x14ac:dyDescent="0.4">
      <c r="A1" s="41" t="s">
        <v>50</v>
      </c>
      <c r="B1" s="42"/>
      <c r="C1" s="40"/>
      <c r="D1" s="40"/>
      <c r="E1" s="40"/>
      <c r="F1" s="40"/>
      <c r="G1" s="40"/>
      <c r="H1" s="42"/>
      <c r="I1" s="42"/>
      <c r="J1" s="40"/>
      <c r="K1" s="40"/>
      <c r="L1" s="40"/>
    </row>
    <row r="2" spans="1:12" ht="27" thickBot="1" x14ac:dyDescent="0.45">
      <c r="A2" s="41"/>
      <c r="B2" s="42"/>
      <c r="C2" s="40"/>
      <c r="D2" s="40"/>
      <c r="E2" s="40"/>
      <c r="F2" s="40"/>
      <c r="G2" s="40"/>
      <c r="H2" s="42"/>
      <c r="I2" s="42"/>
      <c r="J2" s="40"/>
      <c r="K2" s="40"/>
      <c r="L2" s="40"/>
    </row>
    <row r="3" spans="1:12" ht="32.25" customHeight="1" thickBot="1" x14ac:dyDescent="0.35">
      <c r="A3" s="43"/>
      <c r="B3" s="44"/>
      <c r="C3" s="55" t="s">
        <v>32</v>
      </c>
      <c r="D3" s="56"/>
      <c r="E3" s="57"/>
      <c r="F3" s="43"/>
      <c r="G3" s="58" t="s">
        <v>33</v>
      </c>
      <c r="H3" s="59"/>
      <c r="I3" s="44"/>
      <c r="J3" s="40"/>
      <c r="K3" s="40"/>
      <c r="L3" s="40"/>
    </row>
    <row r="4" spans="1:12" ht="18.75" x14ac:dyDescent="0.3">
      <c r="A4" s="36" t="s">
        <v>0</v>
      </c>
      <c r="B4" s="36" t="s">
        <v>1</v>
      </c>
      <c r="C4" s="37" t="s">
        <v>34</v>
      </c>
      <c r="D4" s="37" t="s">
        <v>35</v>
      </c>
      <c r="E4" s="38" t="s">
        <v>36</v>
      </c>
      <c r="F4" s="36" t="s">
        <v>51</v>
      </c>
      <c r="G4" s="37" t="s">
        <v>37</v>
      </c>
      <c r="H4" s="37" t="s">
        <v>38</v>
      </c>
      <c r="I4" s="36" t="s">
        <v>2</v>
      </c>
      <c r="J4" s="40"/>
      <c r="K4" s="40"/>
      <c r="L4" s="40"/>
    </row>
    <row r="5" spans="1:12" x14ac:dyDescent="0.25">
      <c r="A5" s="1" t="s">
        <v>52</v>
      </c>
      <c r="B5" s="39">
        <v>1</v>
      </c>
      <c r="C5" s="1">
        <v>1427</v>
      </c>
      <c r="D5" s="1">
        <v>274</v>
      </c>
      <c r="E5" s="1">
        <v>406</v>
      </c>
      <c r="F5" s="1">
        <v>87</v>
      </c>
      <c r="G5" s="1">
        <f>SUM(C5:F5)</f>
        <v>2194</v>
      </c>
      <c r="H5" s="1">
        <f>G5</f>
        <v>2194</v>
      </c>
      <c r="I5" s="39" t="s">
        <v>53</v>
      </c>
      <c r="J5" s="40"/>
      <c r="K5" s="40"/>
      <c r="L5" s="40"/>
    </row>
    <row r="6" spans="1:12" x14ac:dyDescent="0.25">
      <c r="A6" s="1" t="s">
        <v>3</v>
      </c>
      <c r="B6" s="39">
        <v>2</v>
      </c>
      <c r="C6" s="1">
        <v>1410</v>
      </c>
      <c r="D6" s="1">
        <v>393</v>
      </c>
      <c r="E6" s="1">
        <v>509</v>
      </c>
      <c r="F6" s="1">
        <v>89</v>
      </c>
      <c r="G6" s="1">
        <f t="shared" ref="G6:G7" si="0">SUM(C6:F6)</f>
        <v>2401</v>
      </c>
      <c r="H6" s="1">
        <f>H5+G6</f>
        <v>4595</v>
      </c>
      <c r="I6" s="39" t="s">
        <v>53</v>
      </c>
      <c r="J6" s="40"/>
      <c r="K6" s="40"/>
      <c r="L6" s="40"/>
    </row>
    <row r="7" spans="1:12" x14ac:dyDescent="0.25">
      <c r="A7" s="1" t="s">
        <v>4</v>
      </c>
      <c r="B7" s="39">
        <v>3</v>
      </c>
      <c r="C7" s="1">
        <v>1717</v>
      </c>
      <c r="D7" s="1">
        <v>449</v>
      </c>
      <c r="E7" s="1">
        <v>722</v>
      </c>
      <c r="F7" s="1">
        <v>130</v>
      </c>
      <c r="G7" s="1">
        <f t="shared" si="0"/>
        <v>3018</v>
      </c>
      <c r="H7" s="1">
        <f t="shared" ref="H7:H35" si="1">H6+G7</f>
        <v>7613</v>
      </c>
      <c r="I7" s="39" t="s">
        <v>53</v>
      </c>
      <c r="J7" s="40"/>
      <c r="K7" s="40"/>
      <c r="L7" s="40"/>
    </row>
    <row r="8" spans="1:12" x14ac:dyDescent="0.25">
      <c r="A8" s="1" t="s">
        <v>40</v>
      </c>
      <c r="B8" s="39">
        <v>4</v>
      </c>
      <c r="C8" s="1">
        <v>2144</v>
      </c>
      <c r="D8" s="1">
        <v>590</v>
      </c>
      <c r="E8" s="1">
        <v>1035</v>
      </c>
      <c r="F8" s="1">
        <v>160</v>
      </c>
      <c r="G8" s="1">
        <f t="shared" ref="G8:G35" si="2">SUM(C8:F8)</f>
        <v>3929</v>
      </c>
      <c r="H8" s="1">
        <f t="shared" si="1"/>
        <v>11542</v>
      </c>
      <c r="I8" s="39" t="s">
        <v>53</v>
      </c>
      <c r="J8" s="40"/>
      <c r="K8" s="40"/>
      <c r="L8" s="40"/>
    </row>
    <row r="9" spans="1:12" x14ac:dyDescent="0.25">
      <c r="A9" s="1" t="s">
        <v>5</v>
      </c>
      <c r="B9" s="33">
        <v>5</v>
      </c>
      <c r="C9" s="32">
        <v>2242</v>
      </c>
      <c r="D9" s="32">
        <v>738</v>
      </c>
      <c r="E9" s="32">
        <v>1177</v>
      </c>
      <c r="F9" s="32">
        <v>173</v>
      </c>
      <c r="G9" s="32">
        <f t="shared" si="2"/>
        <v>4330</v>
      </c>
      <c r="H9" s="32">
        <f t="shared" si="1"/>
        <v>15872</v>
      </c>
      <c r="I9" s="33" t="s">
        <v>53</v>
      </c>
      <c r="J9" s="40"/>
      <c r="K9" s="40"/>
      <c r="L9" s="40"/>
    </row>
    <row r="10" spans="1:12" x14ac:dyDescent="0.25">
      <c r="A10" s="1" t="s">
        <v>6</v>
      </c>
      <c r="B10" s="39">
        <v>6</v>
      </c>
      <c r="C10" s="1">
        <v>1435</v>
      </c>
      <c r="D10" s="1">
        <v>333</v>
      </c>
      <c r="E10" s="1">
        <v>325</v>
      </c>
      <c r="F10" s="1">
        <v>124</v>
      </c>
      <c r="G10" s="1">
        <f t="shared" si="2"/>
        <v>2217</v>
      </c>
      <c r="H10" s="1">
        <f t="shared" si="1"/>
        <v>18089</v>
      </c>
      <c r="I10" s="39" t="s">
        <v>53</v>
      </c>
      <c r="J10" s="40"/>
      <c r="K10" s="40"/>
      <c r="L10" s="40"/>
    </row>
    <row r="11" spans="1:12" x14ac:dyDescent="0.25">
      <c r="A11" s="1" t="s">
        <v>7</v>
      </c>
      <c r="B11" s="39">
        <v>7</v>
      </c>
      <c r="C11" s="1">
        <v>1901</v>
      </c>
      <c r="D11" s="1">
        <v>571</v>
      </c>
      <c r="E11" s="1">
        <v>858</v>
      </c>
      <c r="F11" s="1">
        <v>78</v>
      </c>
      <c r="G11" s="1">
        <f t="shared" si="2"/>
        <v>3408</v>
      </c>
      <c r="H11" s="1">
        <f t="shared" si="1"/>
        <v>21497</v>
      </c>
      <c r="I11" s="39" t="s">
        <v>53</v>
      </c>
      <c r="J11" s="40"/>
      <c r="K11" s="40"/>
      <c r="L11" s="40"/>
    </row>
    <row r="12" spans="1:12" x14ac:dyDescent="0.25">
      <c r="A12" s="1" t="s">
        <v>39</v>
      </c>
      <c r="B12" s="39">
        <v>8</v>
      </c>
      <c r="C12" s="1">
        <v>1747</v>
      </c>
      <c r="D12" s="1">
        <v>571</v>
      </c>
      <c r="E12" s="1">
        <v>284</v>
      </c>
      <c r="F12" s="1">
        <v>53</v>
      </c>
      <c r="G12" s="1">
        <f t="shared" si="2"/>
        <v>2655</v>
      </c>
      <c r="H12" s="1">
        <f t="shared" si="1"/>
        <v>24152</v>
      </c>
      <c r="I12" s="39" t="s">
        <v>53</v>
      </c>
      <c r="J12" s="40"/>
      <c r="K12" s="40"/>
      <c r="L12" s="40"/>
    </row>
    <row r="13" spans="1:12" x14ac:dyDescent="0.25">
      <c r="A13" s="1" t="s">
        <v>3</v>
      </c>
      <c r="B13" s="39">
        <v>9</v>
      </c>
      <c r="C13" s="1">
        <v>1534</v>
      </c>
      <c r="D13" s="1">
        <v>334</v>
      </c>
      <c r="E13" s="1">
        <v>405</v>
      </c>
      <c r="F13" s="1">
        <v>117</v>
      </c>
      <c r="G13" s="1">
        <f t="shared" si="2"/>
        <v>2390</v>
      </c>
      <c r="H13" s="1">
        <f t="shared" si="1"/>
        <v>26542</v>
      </c>
      <c r="I13" s="39" t="s">
        <v>53</v>
      </c>
      <c r="J13" s="40"/>
      <c r="K13" s="40"/>
      <c r="L13" s="40"/>
    </row>
    <row r="14" spans="1:12" x14ac:dyDescent="0.25">
      <c r="A14" s="1" t="s">
        <v>4</v>
      </c>
      <c r="B14" s="39">
        <v>10</v>
      </c>
      <c r="C14" s="1">
        <v>1207</v>
      </c>
      <c r="D14" s="1">
        <v>212</v>
      </c>
      <c r="E14" s="1">
        <v>262</v>
      </c>
      <c r="F14" s="1">
        <v>101</v>
      </c>
      <c r="G14" s="1">
        <f t="shared" si="2"/>
        <v>1782</v>
      </c>
      <c r="H14" s="1">
        <f t="shared" si="1"/>
        <v>28324</v>
      </c>
      <c r="I14" s="39" t="s">
        <v>53</v>
      </c>
      <c r="J14" s="40"/>
      <c r="K14" s="40"/>
      <c r="L14" s="40"/>
    </row>
    <row r="15" spans="1:12" x14ac:dyDescent="0.25">
      <c r="A15" s="1" t="s">
        <v>40</v>
      </c>
      <c r="B15" s="39">
        <v>11</v>
      </c>
      <c r="C15" s="1">
        <v>2255</v>
      </c>
      <c r="D15" s="1">
        <v>818</v>
      </c>
      <c r="E15" s="1">
        <v>1526</v>
      </c>
      <c r="F15" s="1">
        <v>221</v>
      </c>
      <c r="G15" s="1">
        <f t="shared" si="2"/>
        <v>4820</v>
      </c>
      <c r="H15" s="1">
        <f t="shared" si="1"/>
        <v>33144</v>
      </c>
      <c r="I15" s="39" t="s">
        <v>53</v>
      </c>
      <c r="J15" s="40"/>
      <c r="K15" s="40"/>
      <c r="L15" s="40"/>
    </row>
    <row r="16" spans="1:12" x14ac:dyDescent="0.25">
      <c r="A16" s="1" t="s">
        <v>5</v>
      </c>
      <c r="B16" s="33">
        <v>12</v>
      </c>
      <c r="C16" s="32">
        <v>2345</v>
      </c>
      <c r="D16" s="32">
        <v>701</v>
      </c>
      <c r="E16" s="32">
        <v>1578</v>
      </c>
      <c r="F16" s="32">
        <v>232</v>
      </c>
      <c r="G16" s="32">
        <f t="shared" si="2"/>
        <v>4856</v>
      </c>
      <c r="H16" s="32">
        <f t="shared" si="1"/>
        <v>38000</v>
      </c>
      <c r="I16" s="33" t="s">
        <v>53</v>
      </c>
      <c r="J16" s="40"/>
      <c r="K16" s="40"/>
      <c r="L16" s="40"/>
    </row>
    <row r="17" spans="1:12" x14ac:dyDescent="0.25">
      <c r="A17" s="1" t="s">
        <v>6</v>
      </c>
      <c r="B17" s="39">
        <v>13</v>
      </c>
      <c r="C17" s="1">
        <v>1533</v>
      </c>
      <c r="D17" s="1">
        <v>408</v>
      </c>
      <c r="E17" s="1">
        <v>625</v>
      </c>
      <c r="F17" s="1">
        <v>150</v>
      </c>
      <c r="G17" s="1">
        <f t="shared" si="2"/>
        <v>2716</v>
      </c>
      <c r="H17" s="1">
        <f t="shared" si="1"/>
        <v>40716</v>
      </c>
      <c r="I17" s="39" t="s">
        <v>53</v>
      </c>
      <c r="J17" s="40"/>
      <c r="K17" s="40"/>
      <c r="L17" s="40"/>
    </row>
    <row r="18" spans="1:12" x14ac:dyDescent="0.25">
      <c r="A18" s="1" t="s">
        <v>7</v>
      </c>
      <c r="B18" s="39">
        <v>14</v>
      </c>
      <c r="C18" s="1">
        <v>1524</v>
      </c>
      <c r="D18" s="1">
        <v>572</v>
      </c>
      <c r="E18" s="1">
        <v>864</v>
      </c>
      <c r="F18" s="1">
        <v>62</v>
      </c>
      <c r="G18" s="1">
        <f t="shared" si="2"/>
        <v>3022</v>
      </c>
      <c r="H18" s="1">
        <f t="shared" si="1"/>
        <v>43738</v>
      </c>
      <c r="I18" s="39" t="s">
        <v>54</v>
      </c>
      <c r="J18" s="40"/>
      <c r="K18" s="40"/>
      <c r="L18" s="40"/>
    </row>
    <row r="19" spans="1:12" x14ac:dyDescent="0.25">
      <c r="A19" s="1" t="s">
        <v>39</v>
      </c>
      <c r="B19" s="39">
        <v>15</v>
      </c>
      <c r="C19" s="1">
        <v>755</v>
      </c>
      <c r="D19" s="1">
        <v>212</v>
      </c>
      <c r="E19" s="1">
        <v>98</v>
      </c>
      <c r="F19" s="1">
        <v>95</v>
      </c>
      <c r="G19" s="1">
        <f t="shared" si="2"/>
        <v>1160</v>
      </c>
      <c r="H19" s="1">
        <f t="shared" si="1"/>
        <v>44898</v>
      </c>
      <c r="I19" s="39" t="s">
        <v>54</v>
      </c>
      <c r="J19" s="40"/>
      <c r="K19" s="40"/>
      <c r="L19" s="40"/>
    </row>
    <row r="20" spans="1:12" x14ac:dyDescent="0.25">
      <c r="A20" s="1" t="s">
        <v>3</v>
      </c>
      <c r="B20" s="39">
        <v>16</v>
      </c>
      <c r="C20" s="1">
        <v>1753</v>
      </c>
      <c r="D20" s="1">
        <v>516</v>
      </c>
      <c r="E20" s="1">
        <v>678</v>
      </c>
      <c r="F20" s="1">
        <v>154</v>
      </c>
      <c r="G20" s="1">
        <f t="shared" si="2"/>
        <v>3101</v>
      </c>
      <c r="H20" s="1">
        <f t="shared" si="1"/>
        <v>47999</v>
      </c>
      <c r="I20" s="39" t="s">
        <v>53</v>
      </c>
      <c r="J20" s="40"/>
      <c r="K20" s="40"/>
      <c r="L20" s="40"/>
    </row>
    <row r="21" spans="1:12" x14ac:dyDescent="0.25">
      <c r="A21" s="1" t="s">
        <v>4</v>
      </c>
      <c r="B21" s="39">
        <v>17</v>
      </c>
      <c r="C21" s="1">
        <v>1903</v>
      </c>
      <c r="D21" s="1">
        <v>677</v>
      </c>
      <c r="E21" s="1">
        <v>972</v>
      </c>
      <c r="F21" s="1">
        <v>163</v>
      </c>
      <c r="G21" s="1">
        <f t="shared" si="2"/>
        <v>3715</v>
      </c>
      <c r="H21" s="1">
        <f t="shared" si="1"/>
        <v>51714</v>
      </c>
      <c r="I21" s="39" t="s">
        <v>53</v>
      </c>
      <c r="J21" s="40"/>
      <c r="K21" s="40"/>
      <c r="L21" s="40"/>
    </row>
    <row r="22" spans="1:12" x14ac:dyDescent="0.25">
      <c r="A22" s="1" t="s">
        <v>40</v>
      </c>
      <c r="B22" s="39">
        <v>18</v>
      </c>
      <c r="C22" s="1">
        <v>2382</v>
      </c>
      <c r="D22" s="1">
        <v>414</v>
      </c>
      <c r="E22" s="1">
        <v>1313</v>
      </c>
      <c r="F22" s="1">
        <v>199</v>
      </c>
      <c r="G22" s="1">
        <f t="shared" si="2"/>
        <v>4308</v>
      </c>
      <c r="H22" s="1">
        <f t="shared" si="1"/>
        <v>56022</v>
      </c>
      <c r="I22" s="39" t="s">
        <v>53</v>
      </c>
      <c r="J22" s="40"/>
      <c r="K22" s="40"/>
      <c r="L22" s="40"/>
    </row>
    <row r="23" spans="1:12" x14ac:dyDescent="0.25">
      <c r="A23" s="1" t="s">
        <v>5</v>
      </c>
      <c r="B23" s="47">
        <v>19</v>
      </c>
      <c r="C23" s="34">
        <v>2483</v>
      </c>
      <c r="D23" s="34">
        <v>903</v>
      </c>
      <c r="E23" s="34">
        <v>1373</v>
      </c>
      <c r="F23" s="34">
        <v>201</v>
      </c>
      <c r="G23" s="34">
        <f t="shared" si="2"/>
        <v>4960</v>
      </c>
      <c r="H23" s="34">
        <f t="shared" si="1"/>
        <v>60982</v>
      </c>
      <c r="I23" s="47" t="s">
        <v>53</v>
      </c>
      <c r="J23" s="40"/>
      <c r="K23" s="40"/>
      <c r="L23" s="40"/>
    </row>
    <row r="24" spans="1:12" x14ac:dyDescent="0.25">
      <c r="A24" s="1" t="s">
        <v>6</v>
      </c>
      <c r="B24" s="39">
        <v>20</v>
      </c>
      <c r="C24" s="1">
        <v>484</v>
      </c>
      <c r="D24" s="1">
        <v>88</v>
      </c>
      <c r="E24" s="1">
        <v>43</v>
      </c>
      <c r="F24" s="1">
        <v>58</v>
      </c>
      <c r="G24" s="1">
        <f t="shared" si="2"/>
        <v>673</v>
      </c>
      <c r="H24" s="1">
        <f t="shared" si="1"/>
        <v>61655</v>
      </c>
      <c r="I24" s="39" t="s">
        <v>55</v>
      </c>
      <c r="J24" s="19">
        <v>4960</v>
      </c>
      <c r="K24" s="40" t="s">
        <v>45</v>
      </c>
      <c r="L24" s="40"/>
    </row>
    <row r="25" spans="1:12" x14ac:dyDescent="0.25">
      <c r="A25" s="1" t="s">
        <v>7</v>
      </c>
      <c r="B25" s="39">
        <v>21</v>
      </c>
      <c r="C25" s="1">
        <v>1654</v>
      </c>
      <c r="D25" s="1">
        <v>496</v>
      </c>
      <c r="E25" s="1">
        <v>672</v>
      </c>
      <c r="F25" s="1">
        <v>149</v>
      </c>
      <c r="G25" s="1">
        <f t="shared" si="2"/>
        <v>2971</v>
      </c>
      <c r="H25" s="1">
        <f t="shared" si="1"/>
        <v>64626</v>
      </c>
      <c r="I25" s="39" t="s">
        <v>56</v>
      </c>
    </row>
    <row r="26" spans="1:12" x14ac:dyDescent="0.25">
      <c r="A26" s="1" t="s">
        <v>39</v>
      </c>
      <c r="B26" s="39">
        <v>22</v>
      </c>
      <c r="C26" s="1">
        <v>1740</v>
      </c>
      <c r="D26" s="1">
        <v>688</v>
      </c>
      <c r="E26" s="1">
        <v>848</v>
      </c>
      <c r="F26" s="1">
        <v>156</v>
      </c>
      <c r="G26" s="1">
        <f t="shared" si="2"/>
        <v>3432</v>
      </c>
      <c r="H26" s="1">
        <f t="shared" si="1"/>
        <v>68058</v>
      </c>
      <c r="I26" s="39" t="s">
        <v>53</v>
      </c>
      <c r="J26" s="40"/>
      <c r="L26" s="40"/>
    </row>
    <row r="27" spans="1:12" x14ac:dyDescent="0.25">
      <c r="A27" s="1" t="s">
        <v>3</v>
      </c>
      <c r="B27" s="39">
        <v>23</v>
      </c>
      <c r="C27" s="1">
        <v>2101</v>
      </c>
      <c r="D27" s="1">
        <v>637</v>
      </c>
      <c r="E27" s="1">
        <v>983</v>
      </c>
      <c r="F27" s="1">
        <v>208</v>
      </c>
      <c r="G27" s="1">
        <f t="shared" si="2"/>
        <v>3929</v>
      </c>
      <c r="H27" s="1">
        <f t="shared" si="1"/>
        <v>71987</v>
      </c>
      <c r="I27" s="39" t="s">
        <v>53</v>
      </c>
      <c r="J27" s="40"/>
      <c r="K27" s="40"/>
      <c r="L27" s="40"/>
    </row>
    <row r="28" spans="1:12" x14ac:dyDescent="0.25">
      <c r="A28" s="1" t="s">
        <v>4</v>
      </c>
      <c r="B28" s="39">
        <v>24</v>
      </c>
      <c r="C28" s="1">
        <v>1939</v>
      </c>
      <c r="D28" s="1">
        <v>601</v>
      </c>
      <c r="E28" s="1">
        <v>1037</v>
      </c>
      <c r="F28" s="1">
        <v>195</v>
      </c>
      <c r="G28" s="1">
        <f t="shared" si="2"/>
        <v>3772</v>
      </c>
      <c r="H28" s="1">
        <f t="shared" si="1"/>
        <v>75759</v>
      </c>
      <c r="I28" s="39" t="s">
        <v>53</v>
      </c>
      <c r="J28" s="40"/>
      <c r="K28" s="40"/>
      <c r="L28" s="40"/>
    </row>
    <row r="29" spans="1:12" x14ac:dyDescent="0.25">
      <c r="A29" s="1" t="s">
        <v>40</v>
      </c>
      <c r="B29" s="39">
        <v>25</v>
      </c>
      <c r="C29" s="1">
        <v>2217</v>
      </c>
      <c r="D29" s="1">
        <v>696</v>
      </c>
      <c r="E29" s="1">
        <v>1175</v>
      </c>
      <c r="F29" s="1">
        <v>197</v>
      </c>
      <c r="G29" s="1">
        <f t="shared" si="2"/>
        <v>4285</v>
      </c>
      <c r="H29" s="1">
        <f t="shared" si="1"/>
        <v>80044</v>
      </c>
      <c r="I29" s="39" t="s">
        <v>53</v>
      </c>
      <c r="J29" s="40"/>
      <c r="K29" s="40"/>
      <c r="L29" s="40"/>
    </row>
    <row r="30" spans="1:12" x14ac:dyDescent="0.25">
      <c r="A30" s="1" t="s">
        <v>5</v>
      </c>
      <c r="B30" s="33">
        <v>26</v>
      </c>
      <c r="C30" s="32">
        <v>2255</v>
      </c>
      <c r="D30" s="32">
        <v>642</v>
      </c>
      <c r="E30" s="32">
        <v>1307</v>
      </c>
      <c r="F30" s="32">
        <v>198</v>
      </c>
      <c r="G30" s="32">
        <f t="shared" si="2"/>
        <v>4402</v>
      </c>
      <c r="H30" s="32">
        <f t="shared" si="1"/>
        <v>84446</v>
      </c>
      <c r="I30" s="33" t="s">
        <v>53</v>
      </c>
      <c r="J30" s="40"/>
      <c r="K30" s="40"/>
      <c r="L30" s="40"/>
    </row>
    <row r="31" spans="1:12" x14ac:dyDescent="0.25">
      <c r="A31" s="1" t="s">
        <v>6</v>
      </c>
      <c r="B31" s="39">
        <v>27</v>
      </c>
      <c r="C31" s="1">
        <v>1556</v>
      </c>
      <c r="D31" s="1">
        <v>574</v>
      </c>
      <c r="E31" s="1">
        <v>748</v>
      </c>
      <c r="F31" s="1">
        <v>152</v>
      </c>
      <c r="G31" s="1">
        <f t="shared" si="2"/>
        <v>3030</v>
      </c>
      <c r="H31" s="1">
        <f t="shared" si="1"/>
        <v>87476</v>
      </c>
      <c r="I31" s="39" t="s">
        <v>53</v>
      </c>
      <c r="J31" s="40"/>
      <c r="K31" s="40"/>
      <c r="L31" s="40"/>
    </row>
    <row r="32" spans="1:12" x14ac:dyDescent="0.25">
      <c r="A32" s="1" t="s">
        <v>7</v>
      </c>
      <c r="B32" s="39">
        <v>28</v>
      </c>
      <c r="C32" s="1">
        <v>1773</v>
      </c>
      <c r="D32" s="1">
        <v>678</v>
      </c>
      <c r="E32" s="1">
        <v>968</v>
      </c>
      <c r="F32" s="1">
        <v>166</v>
      </c>
      <c r="G32" s="1">
        <f t="shared" si="2"/>
        <v>3585</v>
      </c>
      <c r="H32" s="1">
        <f t="shared" si="1"/>
        <v>91061</v>
      </c>
      <c r="I32" s="39" t="s">
        <v>53</v>
      </c>
      <c r="J32" s="40"/>
      <c r="K32" s="40"/>
      <c r="L32" s="40"/>
    </row>
    <row r="33" spans="1:12" x14ac:dyDescent="0.25">
      <c r="A33" s="1" t="s">
        <v>39</v>
      </c>
      <c r="B33" s="39">
        <v>29</v>
      </c>
      <c r="C33" s="1">
        <v>1322</v>
      </c>
      <c r="D33" s="1">
        <v>389</v>
      </c>
      <c r="E33" s="1">
        <v>460</v>
      </c>
      <c r="F33" s="1">
        <v>115</v>
      </c>
      <c r="G33" s="1">
        <f t="shared" si="2"/>
        <v>2286</v>
      </c>
      <c r="H33" s="1">
        <f t="shared" si="1"/>
        <v>93347</v>
      </c>
      <c r="I33" s="39" t="s">
        <v>57</v>
      </c>
      <c r="J33" s="40"/>
      <c r="K33" s="40"/>
      <c r="L33" s="40"/>
    </row>
    <row r="34" spans="1:12" x14ac:dyDescent="0.25">
      <c r="A34" s="1" t="s">
        <v>3</v>
      </c>
      <c r="B34" s="39">
        <v>30</v>
      </c>
      <c r="C34" s="1">
        <v>1111</v>
      </c>
      <c r="D34" s="1">
        <v>277</v>
      </c>
      <c r="E34" s="1">
        <v>335</v>
      </c>
      <c r="F34" s="1">
        <v>76</v>
      </c>
      <c r="G34" s="1">
        <f t="shared" si="2"/>
        <v>1799</v>
      </c>
      <c r="H34" s="1">
        <f t="shared" si="1"/>
        <v>95146</v>
      </c>
      <c r="I34" s="39" t="s">
        <v>53</v>
      </c>
      <c r="J34" s="40"/>
      <c r="K34" s="40"/>
      <c r="L34" s="40"/>
    </row>
    <row r="35" spans="1:12" ht="15.75" thickBot="1" x14ac:dyDescent="0.3">
      <c r="A35" s="1" t="s">
        <v>4</v>
      </c>
      <c r="B35" s="39">
        <v>31</v>
      </c>
      <c r="C35" s="1">
        <v>1838</v>
      </c>
      <c r="D35" s="1">
        <v>612</v>
      </c>
      <c r="E35" s="1">
        <v>993</v>
      </c>
      <c r="F35" s="1">
        <v>118</v>
      </c>
      <c r="G35" s="1">
        <f t="shared" si="2"/>
        <v>3561</v>
      </c>
      <c r="H35" s="1">
        <f t="shared" si="1"/>
        <v>98707</v>
      </c>
      <c r="I35" s="39" t="s">
        <v>53</v>
      </c>
      <c r="J35" s="40"/>
      <c r="K35" s="40"/>
      <c r="L35" s="40"/>
    </row>
    <row r="36" spans="1:12" ht="15.75" thickBot="1" x14ac:dyDescent="0.3">
      <c r="B36"/>
      <c r="E36" s="27" t="s">
        <v>41</v>
      </c>
      <c r="F36" s="28"/>
      <c r="G36" s="28"/>
      <c r="H36" s="29">
        <f>H35/B35</f>
        <v>3184.0967741935483</v>
      </c>
      <c r="I36"/>
    </row>
    <row r="37" spans="1:12" ht="26.25" x14ac:dyDescent="0.4">
      <c r="A37" s="16" t="s">
        <v>42</v>
      </c>
      <c r="B37"/>
      <c r="H37" s="48">
        <v>98707</v>
      </c>
      <c r="I37"/>
    </row>
    <row r="38" spans="1:12" x14ac:dyDescent="0.25">
      <c r="H38" s="30"/>
      <c r="I38"/>
    </row>
    <row r="39" spans="1:12" x14ac:dyDescent="0.25">
      <c r="H39" s="21"/>
      <c r="I39"/>
    </row>
    <row r="40" spans="1:12" x14ac:dyDescent="0.25">
      <c r="H40" s="21"/>
      <c r="I40"/>
    </row>
    <row r="41" spans="1:12" x14ac:dyDescent="0.25">
      <c r="H41" s="21"/>
      <c r="I41"/>
    </row>
    <row r="42" spans="1:12" x14ac:dyDescent="0.25">
      <c r="H42" s="21"/>
      <c r="I42"/>
    </row>
    <row r="43" spans="1:12" x14ac:dyDescent="0.25">
      <c r="H43" s="21"/>
      <c r="I43"/>
    </row>
    <row r="44" spans="1:12" x14ac:dyDescent="0.25">
      <c r="H44" s="21"/>
      <c r="I44"/>
    </row>
    <row r="45" spans="1:12" x14ac:dyDescent="0.25">
      <c r="H45" s="21"/>
      <c r="I45"/>
    </row>
    <row r="46" spans="1:12" x14ac:dyDescent="0.25">
      <c r="H46" s="21"/>
      <c r="I46"/>
    </row>
    <row r="47" spans="1:12" x14ac:dyDescent="0.25">
      <c r="H47" s="21"/>
      <c r="I47"/>
    </row>
    <row r="48" spans="1:12" x14ac:dyDescent="0.25">
      <c r="H48" s="21"/>
      <c r="I48"/>
    </row>
    <row r="49" spans="8:9" x14ac:dyDescent="0.25">
      <c r="H49" s="21"/>
      <c r="I49"/>
    </row>
    <row r="50" spans="8:9" x14ac:dyDescent="0.25">
      <c r="H50" s="21"/>
      <c r="I50"/>
    </row>
    <row r="51" spans="8:9" x14ac:dyDescent="0.25">
      <c r="H51" s="21"/>
      <c r="I51"/>
    </row>
    <row r="52" spans="8:9" x14ac:dyDescent="0.25">
      <c r="H52" s="21"/>
      <c r="I52"/>
    </row>
    <row r="53" spans="8:9" x14ac:dyDescent="0.25">
      <c r="H53" s="21"/>
      <c r="I53"/>
    </row>
    <row r="54" spans="8:9" x14ac:dyDescent="0.25">
      <c r="H54" s="21"/>
      <c r="I54"/>
    </row>
    <row r="55" spans="8:9" x14ac:dyDescent="0.25">
      <c r="H55" s="21"/>
      <c r="I55"/>
    </row>
    <row r="56" spans="8:9" x14ac:dyDescent="0.25">
      <c r="H56" s="21"/>
      <c r="I56"/>
    </row>
    <row r="57" spans="8:9" x14ac:dyDescent="0.25">
      <c r="H57" s="21"/>
      <c r="I57"/>
    </row>
    <row r="58" spans="8:9" x14ac:dyDescent="0.25">
      <c r="H58" s="21"/>
      <c r="I58"/>
    </row>
    <row r="59" spans="8:9" x14ac:dyDescent="0.25">
      <c r="H59" s="21"/>
      <c r="I59"/>
    </row>
    <row r="60" spans="8:9" x14ac:dyDescent="0.25">
      <c r="H60" s="21"/>
      <c r="I60"/>
    </row>
    <row r="61" spans="8:9" x14ac:dyDescent="0.25">
      <c r="H61" s="21"/>
      <c r="I61"/>
    </row>
    <row r="62" spans="8:9" x14ac:dyDescent="0.25">
      <c r="H62" s="21"/>
      <c r="I62"/>
    </row>
    <row r="63" spans="8:9" x14ac:dyDescent="0.25">
      <c r="H63" s="21"/>
      <c r="I63"/>
    </row>
    <row r="64" spans="8:9" x14ac:dyDescent="0.25">
      <c r="H64" s="21"/>
      <c r="I64"/>
    </row>
    <row r="65" spans="3:9" x14ac:dyDescent="0.25">
      <c r="H65" s="21"/>
      <c r="I65"/>
    </row>
    <row r="66" spans="3:9" x14ac:dyDescent="0.25">
      <c r="H66" s="21"/>
      <c r="I66"/>
    </row>
    <row r="67" spans="3:9" x14ac:dyDescent="0.25">
      <c r="H67" s="21"/>
      <c r="I67"/>
    </row>
    <row r="68" spans="3:9" x14ac:dyDescent="0.25">
      <c r="H68" s="21"/>
      <c r="I68"/>
    </row>
    <row r="69" spans="3:9" x14ac:dyDescent="0.25">
      <c r="H69" s="21"/>
      <c r="I69"/>
    </row>
    <row r="70" spans="3:9" x14ac:dyDescent="0.25">
      <c r="H70" s="21"/>
      <c r="I70"/>
    </row>
    <row r="71" spans="3:9" x14ac:dyDescent="0.25">
      <c r="H71" s="21"/>
      <c r="I71"/>
    </row>
    <row r="72" spans="3:9" x14ac:dyDescent="0.25">
      <c r="H72" s="21"/>
      <c r="I72"/>
    </row>
    <row r="73" spans="3:9" x14ac:dyDescent="0.25">
      <c r="H73" s="21"/>
      <c r="I73"/>
    </row>
    <row r="74" spans="3:9" x14ac:dyDescent="0.25">
      <c r="H74" s="21"/>
      <c r="I74"/>
    </row>
    <row r="75" spans="3:9" x14ac:dyDescent="0.25">
      <c r="C75" s="31"/>
      <c r="D75" t="s">
        <v>43</v>
      </c>
      <c r="H75" s="21"/>
      <c r="I75"/>
    </row>
    <row r="76" spans="3:9" x14ac:dyDescent="0.25">
      <c r="C76" s="19"/>
      <c r="D76" t="s">
        <v>44</v>
      </c>
      <c r="H76" s="21"/>
      <c r="I76"/>
    </row>
    <row r="77" spans="3:9" x14ac:dyDescent="0.25">
      <c r="H77" s="21"/>
      <c r="I77"/>
    </row>
    <row r="78" spans="3:9" x14ac:dyDescent="0.25">
      <c r="H78" s="21"/>
      <c r="I78"/>
    </row>
    <row r="79" spans="3:9" x14ac:dyDescent="0.25">
      <c r="H79" s="21"/>
      <c r="I79"/>
    </row>
  </sheetData>
  <mergeCells count="2">
    <mergeCell ref="C3:E3"/>
    <mergeCell ref="G3:H3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7"/>
  <sheetViews>
    <sheetView topLeftCell="A13" workbookViewId="0">
      <selection activeCell="M30" sqref="M30"/>
    </sheetView>
  </sheetViews>
  <sheetFormatPr baseColWidth="10" defaultRowHeight="15" x14ac:dyDescent="0.25"/>
  <cols>
    <col min="1" max="1" width="11.42578125" customWidth="1"/>
    <col min="2" max="2" width="8.28515625" style="21" customWidth="1"/>
    <col min="3" max="3" width="19.28515625" customWidth="1"/>
    <col min="4" max="4" width="15.85546875" customWidth="1"/>
    <col min="5" max="5" width="13.42578125" customWidth="1"/>
    <col min="6" max="7" width="14.28515625" customWidth="1"/>
    <col min="9" max="9" width="15.85546875" customWidth="1"/>
    <col min="10" max="10" width="10.140625" style="21" customWidth="1"/>
  </cols>
  <sheetData>
    <row r="1" spans="1:12" ht="26.25" x14ac:dyDescent="0.4">
      <c r="A1" s="2" t="s">
        <v>58</v>
      </c>
      <c r="I1" s="21"/>
    </row>
    <row r="2" spans="1:12" ht="27" thickBot="1" x14ac:dyDescent="0.45">
      <c r="A2" s="2"/>
      <c r="I2" s="21"/>
    </row>
    <row r="3" spans="1:12" ht="19.5" thickBot="1" x14ac:dyDescent="0.35">
      <c r="A3" s="22"/>
      <c r="B3" s="23"/>
      <c r="C3" s="60" t="s">
        <v>32</v>
      </c>
      <c r="D3" s="61"/>
      <c r="E3" s="62"/>
      <c r="F3" s="22"/>
      <c r="G3" s="22"/>
      <c r="H3" s="63" t="s">
        <v>33</v>
      </c>
      <c r="I3" s="64"/>
      <c r="J3" s="23"/>
    </row>
    <row r="4" spans="1:12" ht="18.75" x14ac:dyDescent="0.3">
      <c r="A4" s="24" t="s">
        <v>0</v>
      </c>
      <c r="B4" s="24" t="s">
        <v>1</v>
      </c>
      <c r="C4" s="25" t="s">
        <v>34</v>
      </c>
      <c r="D4" s="25" t="s">
        <v>35</v>
      </c>
      <c r="E4" s="26" t="s">
        <v>36</v>
      </c>
      <c r="F4" s="24" t="s">
        <v>51</v>
      </c>
      <c r="G4" s="24" t="s">
        <v>60</v>
      </c>
      <c r="H4" s="25" t="s">
        <v>37</v>
      </c>
      <c r="I4" s="25" t="s">
        <v>38</v>
      </c>
      <c r="J4" s="24" t="s">
        <v>2</v>
      </c>
    </row>
    <row r="5" spans="1:12" x14ac:dyDescent="0.25">
      <c r="A5" s="1" t="s">
        <v>59</v>
      </c>
      <c r="B5" s="39">
        <v>1</v>
      </c>
      <c r="C5" s="1">
        <v>1983</v>
      </c>
      <c r="D5" s="1">
        <v>656</v>
      </c>
      <c r="E5" s="1">
        <v>1135</v>
      </c>
      <c r="F5" s="1">
        <v>158</v>
      </c>
      <c r="G5" s="1">
        <v>0</v>
      </c>
      <c r="H5" s="1">
        <f t="shared" ref="H5:H19" si="0">SUM(C5:F5)</f>
        <v>3932</v>
      </c>
      <c r="I5" s="1">
        <f>H5</f>
        <v>3932</v>
      </c>
      <c r="J5" s="39" t="s">
        <v>53</v>
      </c>
      <c r="K5" s="40"/>
    </row>
    <row r="6" spans="1:12" x14ac:dyDescent="0.25">
      <c r="A6" s="1" t="s">
        <v>5</v>
      </c>
      <c r="B6" s="33">
        <v>2</v>
      </c>
      <c r="C6" s="32">
        <v>2160</v>
      </c>
      <c r="D6" s="32">
        <v>662</v>
      </c>
      <c r="E6" s="32">
        <v>1125</v>
      </c>
      <c r="F6" s="32">
        <v>200</v>
      </c>
      <c r="G6" s="32">
        <v>0</v>
      </c>
      <c r="H6" s="32">
        <f t="shared" si="0"/>
        <v>4147</v>
      </c>
      <c r="I6" s="32">
        <f>H6+I5</f>
        <v>8079</v>
      </c>
      <c r="J6" s="33" t="s">
        <v>53</v>
      </c>
      <c r="K6" s="40"/>
    </row>
    <row r="7" spans="1:12" x14ac:dyDescent="0.25">
      <c r="A7" s="1" t="s">
        <v>6</v>
      </c>
      <c r="B7" s="39">
        <v>3</v>
      </c>
      <c r="C7" s="1">
        <v>1784</v>
      </c>
      <c r="D7" s="1">
        <v>556</v>
      </c>
      <c r="E7" s="1">
        <v>792</v>
      </c>
      <c r="F7" s="1">
        <v>156</v>
      </c>
      <c r="G7" s="1">
        <v>0</v>
      </c>
      <c r="H7" s="1">
        <f t="shared" si="0"/>
        <v>3288</v>
      </c>
      <c r="I7" s="1">
        <f t="shared" ref="I7:I31" si="1">H7+I6</f>
        <v>11367</v>
      </c>
      <c r="J7" s="39" t="s">
        <v>53</v>
      </c>
      <c r="K7" s="19">
        <v>8403</v>
      </c>
      <c r="L7" t="s">
        <v>45</v>
      </c>
    </row>
    <row r="8" spans="1:12" x14ac:dyDescent="0.25">
      <c r="A8" s="1" t="s">
        <v>7</v>
      </c>
      <c r="B8" s="39">
        <v>4</v>
      </c>
      <c r="C8" s="1">
        <v>1702</v>
      </c>
      <c r="D8" s="1">
        <v>420</v>
      </c>
      <c r="E8" s="1">
        <v>927</v>
      </c>
      <c r="F8" s="1">
        <v>193</v>
      </c>
      <c r="G8" s="1">
        <v>0</v>
      </c>
      <c r="H8" s="1">
        <f t="shared" si="0"/>
        <v>3242</v>
      </c>
      <c r="I8" s="1">
        <f t="shared" si="1"/>
        <v>14609</v>
      </c>
      <c r="J8" s="39" t="s">
        <v>53</v>
      </c>
      <c r="K8" s="40"/>
    </row>
    <row r="9" spans="1:12" x14ac:dyDescent="0.25">
      <c r="A9" s="1" t="s">
        <v>39</v>
      </c>
      <c r="B9" s="39">
        <v>5</v>
      </c>
      <c r="C9" s="1">
        <v>1531</v>
      </c>
      <c r="D9" s="1">
        <v>489</v>
      </c>
      <c r="E9" s="1">
        <v>683</v>
      </c>
      <c r="F9" s="1">
        <v>192</v>
      </c>
      <c r="G9" s="1">
        <v>0</v>
      </c>
      <c r="H9" s="1">
        <f t="shared" si="0"/>
        <v>2895</v>
      </c>
      <c r="I9" s="1">
        <f t="shared" si="1"/>
        <v>17504</v>
      </c>
      <c r="J9" s="39" t="s">
        <v>53</v>
      </c>
      <c r="K9" s="40"/>
    </row>
    <row r="10" spans="1:12" x14ac:dyDescent="0.25">
      <c r="A10" s="1" t="s">
        <v>3</v>
      </c>
      <c r="B10" s="39">
        <v>6</v>
      </c>
      <c r="C10" s="1">
        <v>1641</v>
      </c>
      <c r="D10" s="1">
        <v>500</v>
      </c>
      <c r="E10" s="1">
        <v>815</v>
      </c>
      <c r="F10" s="1">
        <v>171</v>
      </c>
      <c r="G10" s="1">
        <v>0</v>
      </c>
      <c r="H10" s="1">
        <f t="shared" si="0"/>
        <v>3127</v>
      </c>
      <c r="I10" s="1">
        <f t="shared" si="1"/>
        <v>20631</v>
      </c>
      <c r="J10" s="39" t="s">
        <v>53</v>
      </c>
      <c r="K10" s="40"/>
    </row>
    <row r="11" spans="1:12" x14ac:dyDescent="0.25">
      <c r="A11" s="1" t="s">
        <v>4</v>
      </c>
      <c r="B11" s="39">
        <v>7</v>
      </c>
      <c r="C11" s="1">
        <v>1946</v>
      </c>
      <c r="D11" s="1">
        <v>603</v>
      </c>
      <c r="E11" s="1">
        <v>927</v>
      </c>
      <c r="F11" s="1">
        <v>199</v>
      </c>
      <c r="G11" s="1">
        <v>0</v>
      </c>
      <c r="H11" s="1">
        <f t="shared" si="0"/>
        <v>3675</v>
      </c>
      <c r="I11" s="1">
        <f t="shared" si="1"/>
        <v>24306</v>
      </c>
      <c r="J11" s="39" t="s">
        <v>53</v>
      </c>
      <c r="K11" s="40"/>
    </row>
    <row r="12" spans="1:12" x14ac:dyDescent="0.25">
      <c r="A12" s="1" t="s">
        <v>40</v>
      </c>
      <c r="B12" s="39">
        <v>8</v>
      </c>
      <c r="C12" s="1">
        <v>1857</v>
      </c>
      <c r="D12" s="1">
        <v>575</v>
      </c>
      <c r="E12" s="1">
        <v>972</v>
      </c>
      <c r="F12" s="1">
        <v>172</v>
      </c>
      <c r="G12" s="1">
        <v>0</v>
      </c>
      <c r="H12" s="1">
        <f t="shared" si="0"/>
        <v>3576</v>
      </c>
      <c r="I12" s="1">
        <f t="shared" si="1"/>
        <v>27882</v>
      </c>
      <c r="J12" s="39" t="s">
        <v>61</v>
      </c>
      <c r="K12" s="40"/>
    </row>
    <row r="13" spans="1:12" x14ac:dyDescent="0.25">
      <c r="A13" s="1" t="s">
        <v>5</v>
      </c>
      <c r="B13" s="33">
        <v>9</v>
      </c>
      <c r="C13" s="32">
        <v>2324</v>
      </c>
      <c r="D13" s="32">
        <v>869</v>
      </c>
      <c r="E13" s="32">
        <v>1174</v>
      </c>
      <c r="F13" s="32">
        <v>202</v>
      </c>
      <c r="G13" s="32">
        <v>0</v>
      </c>
      <c r="H13" s="32">
        <f t="shared" si="0"/>
        <v>4569</v>
      </c>
      <c r="I13" s="32">
        <f t="shared" si="1"/>
        <v>32451</v>
      </c>
      <c r="J13" s="33" t="s">
        <v>53</v>
      </c>
      <c r="K13" s="40"/>
    </row>
    <row r="14" spans="1:12" x14ac:dyDescent="0.25">
      <c r="A14" s="1" t="s">
        <v>6</v>
      </c>
      <c r="B14" s="39">
        <v>10</v>
      </c>
      <c r="C14" s="1">
        <v>1631</v>
      </c>
      <c r="D14" s="1">
        <v>532</v>
      </c>
      <c r="E14" s="1">
        <v>698</v>
      </c>
      <c r="F14" s="1">
        <v>98</v>
      </c>
      <c r="G14" s="1">
        <v>0</v>
      </c>
      <c r="H14" s="1">
        <f t="shared" si="0"/>
        <v>2959</v>
      </c>
      <c r="I14" s="1">
        <f t="shared" si="1"/>
        <v>35410</v>
      </c>
      <c r="J14" s="39" t="s">
        <v>53</v>
      </c>
      <c r="K14" s="40"/>
    </row>
    <row r="15" spans="1:12" x14ac:dyDescent="0.25">
      <c r="A15" s="1" t="s">
        <v>7</v>
      </c>
      <c r="B15" s="39">
        <v>11</v>
      </c>
      <c r="C15" s="1">
        <v>1847</v>
      </c>
      <c r="D15" s="1">
        <v>687</v>
      </c>
      <c r="E15" s="1">
        <v>1000</v>
      </c>
      <c r="F15" s="1">
        <v>201</v>
      </c>
      <c r="G15" s="1">
        <v>0</v>
      </c>
      <c r="H15" s="1">
        <f t="shared" si="0"/>
        <v>3735</v>
      </c>
      <c r="I15" s="1">
        <f t="shared" si="1"/>
        <v>39145</v>
      </c>
      <c r="J15" s="39" t="s">
        <v>53</v>
      </c>
      <c r="K15" s="40"/>
    </row>
    <row r="16" spans="1:12" x14ac:dyDescent="0.25">
      <c r="A16" s="1" t="s">
        <v>39</v>
      </c>
      <c r="B16" s="39">
        <v>12</v>
      </c>
      <c r="C16" s="1">
        <v>1873</v>
      </c>
      <c r="D16" s="1">
        <v>630</v>
      </c>
      <c r="E16" s="1">
        <v>950</v>
      </c>
      <c r="F16" s="1">
        <v>211</v>
      </c>
      <c r="G16" s="1">
        <v>0</v>
      </c>
      <c r="H16" s="1">
        <f t="shared" si="0"/>
        <v>3664</v>
      </c>
      <c r="I16" s="1">
        <f t="shared" si="1"/>
        <v>42809</v>
      </c>
      <c r="J16" s="39" t="s">
        <v>53</v>
      </c>
      <c r="K16" s="40"/>
    </row>
    <row r="17" spans="1:11" x14ac:dyDescent="0.25">
      <c r="A17" s="1" t="s">
        <v>3</v>
      </c>
      <c r="B17" s="39">
        <v>13</v>
      </c>
      <c r="C17" s="1">
        <v>1873</v>
      </c>
      <c r="D17" s="1">
        <v>630</v>
      </c>
      <c r="E17" s="1">
        <v>950</v>
      </c>
      <c r="F17" s="1">
        <v>211</v>
      </c>
      <c r="G17" s="1">
        <v>0</v>
      </c>
      <c r="H17" s="1">
        <f t="shared" si="0"/>
        <v>3664</v>
      </c>
      <c r="I17" s="1">
        <f t="shared" si="1"/>
        <v>46473</v>
      </c>
      <c r="J17" s="39" t="s">
        <v>53</v>
      </c>
      <c r="K17" s="40"/>
    </row>
    <row r="18" spans="1:11" x14ac:dyDescent="0.25">
      <c r="A18" s="1" t="s">
        <v>4</v>
      </c>
      <c r="B18" s="39">
        <v>14</v>
      </c>
      <c r="C18" s="1">
        <v>844</v>
      </c>
      <c r="D18" s="1">
        <v>230</v>
      </c>
      <c r="E18" s="1">
        <v>156</v>
      </c>
      <c r="F18" s="1">
        <v>96</v>
      </c>
      <c r="G18" s="1">
        <v>0</v>
      </c>
      <c r="H18" s="1">
        <f t="shared" si="0"/>
        <v>1326</v>
      </c>
      <c r="I18" s="1">
        <f t="shared" si="1"/>
        <v>47799</v>
      </c>
      <c r="J18" s="39" t="s">
        <v>53</v>
      </c>
      <c r="K18" s="40"/>
    </row>
    <row r="19" spans="1:11" x14ac:dyDescent="0.25">
      <c r="A19" s="1" t="s">
        <v>40</v>
      </c>
      <c r="B19" s="39">
        <v>15</v>
      </c>
      <c r="C19" s="1">
        <v>2440</v>
      </c>
      <c r="D19" s="1">
        <v>831</v>
      </c>
      <c r="E19" s="1">
        <v>1378</v>
      </c>
      <c r="F19" s="1">
        <v>215</v>
      </c>
      <c r="G19" s="1">
        <v>0</v>
      </c>
      <c r="H19" s="1">
        <f t="shared" si="0"/>
        <v>4864</v>
      </c>
      <c r="I19" s="1">
        <f t="shared" si="1"/>
        <v>52663</v>
      </c>
      <c r="J19" s="39" t="s">
        <v>53</v>
      </c>
      <c r="K19" s="40"/>
    </row>
    <row r="20" spans="1:11" x14ac:dyDescent="0.25">
      <c r="A20" s="1" t="s">
        <v>5</v>
      </c>
      <c r="B20" s="33">
        <v>16</v>
      </c>
      <c r="C20" s="32">
        <v>2044</v>
      </c>
      <c r="D20" s="32">
        <v>551</v>
      </c>
      <c r="E20" s="32">
        <v>1340</v>
      </c>
      <c r="F20" s="32">
        <v>151</v>
      </c>
      <c r="G20" s="32">
        <v>0</v>
      </c>
      <c r="H20" s="32">
        <v>4188</v>
      </c>
      <c r="I20" s="32">
        <f t="shared" si="1"/>
        <v>56851</v>
      </c>
      <c r="J20" s="33" t="s">
        <v>53</v>
      </c>
      <c r="K20" s="40"/>
    </row>
    <row r="21" spans="1:11" x14ac:dyDescent="0.25">
      <c r="A21" s="1" t="s">
        <v>6</v>
      </c>
      <c r="B21" s="39">
        <v>17</v>
      </c>
      <c r="C21" s="1">
        <v>732</v>
      </c>
      <c r="D21" s="1">
        <v>193</v>
      </c>
      <c r="E21" s="1">
        <v>202</v>
      </c>
      <c r="F21" s="1">
        <v>94</v>
      </c>
      <c r="G21" s="1">
        <v>0</v>
      </c>
      <c r="H21" s="1">
        <f t="shared" ref="H21:H26" si="2">SUM(C21:F21)</f>
        <v>1221</v>
      </c>
      <c r="I21" s="1">
        <f t="shared" si="1"/>
        <v>58072</v>
      </c>
      <c r="J21" s="39" t="s">
        <v>53</v>
      </c>
      <c r="K21" s="40"/>
    </row>
    <row r="22" spans="1:11" x14ac:dyDescent="0.25">
      <c r="A22" s="1" t="s">
        <v>7</v>
      </c>
      <c r="B22" s="39">
        <v>18</v>
      </c>
      <c r="C22" s="1">
        <v>1216</v>
      </c>
      <c r="D22" s="1">
        <v>532</v>
      </c>
      <c r="E22" s="1">
        <v>530</v>
      </c>
      <c r="F22" s="1">
        <v>138</v>
      </c>
      <c r="G22" s="1">
        <v>0</v>
      </c>
      <c r="H22" s="1">
        <f t="shared" si="2"/>
        <v>2416</v>
      </c>
      <c r="I22" s="1">
        <v>60386</v>
      </c>
      <c r="J22" s="39" t="s">
        <v>53</v>
      </c>
      <c r="K22" s="40"/>
    </row>
    <row r="23" spans="1:11" x14ac:dyDescent="0.25">
      <c r="A23" s="1" t="s">
        <v>39</v>
      </c>
      <c r="B23" s="39">
        <v>19</v>
      </c>
      <c r="C23" s="1">
        <v>1947</v>
      </c>
      <c r="D23" s="1">
        <v>588</v>
      </c>
      <c r="E23" s="1">
        <v>994</v>
      </c>
      <c r="F23" s="1">
        <v>189</v>
      </c>
      <c r="G23" s="1">
        <v>0</v>
      </c>
      <c r="H23" s="1">
        <f t="shared" si="2"/>
        <v>3718</v>
      </c>
      <c r="I23" s="1">
        <f t="shared" si="1"/>
        <v>64104</v>
      </c>
      <c r="J23" s="39" t="s">
        <v>53</v>
      </c>
      <c r="K23" s="40"/>
    </row>
    <row r="24" spans="1:11" x14ac:dyDescent="0.25">
      <c r="A24" s="1" t="s">
        <v>3</v>
      </c>
      <c r="B24" s="39">
        <v>20</v>
      </c>
      <c r="C24" s="1">
        <v>1499</v>
      </c>
      <c r="D24" s="1">
        <v>500</v>
      </c>
      <c r="E24" s="1">
        <v>598</v>
      </c>
      <c r="F24" s="1">
        <v>153</v>
      </c>
      <c r="G24" s="1">
        <v>0</v>
      </c>
      <c r="H24" s="1">
        <f t="shared" si="2"/>
        <v>2750</v>
      </c>
      <c r="I24" s="1">
        <f t="shared" si="1"/>
        <v>66854</v>
      </c>
      <c r="J24" s="39" t="s">
        <v>53</v>
      </c>
      <c r="K24" s="40"/>
    </row>
    <row r="25" spans="1:11" x14ac:dyDescent="0.25">
      <c r="A25" s="1" t="s">
        <v>4</v>
      </c>
      <c r="B25" s="39">
        <v>21</v>
      </c>
      <c r="C25" s="1">
        <v>1302</v>
      </c>
      <c r="D25" s="1">
        <v>448</v>
      </c>
      <c r="E25" s="1">
        <v>429</v>
      </c>
      <c r="F25" s="1">
        <v>139</v>
      </c>
      <c r="G25" s="1">
        <v>0</v>
      </c>
      <c r="H25" s="1">
        <f t="shared" si="2"/>
        <v>2318</v>
      </c>
      <c r="I25" s="1">
        <f t="shared" si="1"/>
        <v>69172</v>
      </c>
      <c r="J25" s="39" t="s">
        <v>53</v>
      </c>
      <c r="K25" s="40"/>
    </row>
    <row r="26" spans="1:11" x14ac:dyDescent="0.25">
      <c r="A26" s="1" t="s">
        <v>40</v>
      </c>
      <c r="B26" s="39">
        <v>22</v>
      </c>
      <c r="C26" s="1">
        <v>1866</v>
      </c>
      <c r="D26" s="1">
        <v>656</v>
      </c>
      <c r="E26" s="1">
        <v>780</v>
      </c>
      <c r="F26" s="1">
        <v>203</v>
      </c>
      <c r="G26" s="1">
        <v>0</v>
      </c>
      <c r="H26" s="1">
        <f t="shared" si="2"/>
        <v>3505</v>
      </c>
      <c r="I26" s="1">
        <f t="shared" si="1"/>
        <v>72677</v>
      </c>
      <c r="J26" s="39" t="s">
        <v>53</v>
      </c>
      <c r="K26" s="40"/>
    </row>
    <row r="27" spans="1:11" x14ac:dyDescent="0.25">
      <c r="A27" s="1" t="s">
        <v>5</v>
      </c>
      <c r="B27" s="33">
        <v>23</v>
      </c>
      <c r="C27" s="32">
        <v>3312</v>
      </c>
      <c r="D27" s="32">
        <v>1936</v>
      </c>
      <c r="E27" s="32">
        <v>1705</v>
      </c>
      <c r="F27" s="32">
        <v>327</v>
      </c>
      <c r="G27" s="32">
        <v>487</v>
      </c>
      <c r="H27" s="32">
        <v>7767</v>
      </c>
      <c r="I27" s="32">
        <f t="shared" si="1"/>
        <v>80444</v>
      </c>
      <c r="J27" s="33" t="s">
        <v>53</v>
      </c>
      <c r="K27" s="40"/>
    </row>
    <row r="28" spans="1:11" x14ac:dyDescent="0.25">
      <c r="A28" s="1" t="s">
        <v>6</v>
      </c>
      <c r="B28" s="47">
        <v>24</v>
      </c>
      <c r="C28" s="34">
        <v>3621</v>
      </c>
      <c r="D28" s="34">
        <v>1430</v>
      </c>
      <c r="E28" s="34">
        <v>2428</v>
      </c>
      <c r="F28" s="34">
        <v>316</v>
      </c>
      <c r="G28" s="34">
        <v>608</v>
      </c>
      <c r="H28" s="34">
        <v>8403</v>
      </c>
      <c r="I28" s="34">
        <f t="shared" si="1"/>
        <v>88847</v>
      </c>
      <c r="J28" s="47" t="s">
        <v>53</v>
      </c>
      <c r="K28" s="40"/>
    </row>
    <row r="29" spans="1:11" x14ac:dyDescent="0.25">
      <c r="A29" s="1" t="s">
        <v>7</v>
      </c>
      <c r="B29" s="39">
        <v>25</v>
      </c>
      <c r="C29" s="1">
        <v>1975</v>
      </c>
      <c r="D29" s="1">
        <v>645</v>
      </c>
      <c r="E29" s="1">
        <v>788</v>
      </c>
      <c r="F29" s="1">
        <v>188</v>
      </c>
      <c r="G29" s="1">
        <v>257</v>
      </c>
      <c r="H29" s="1">
        <v>3853</v>
      </c>
      <c r="I29" s="1">
        <f t="shared" si="1"/>
        <v>92700</v>
      </c>
      <c r="J29" s="39" t="s">
        <v>53</v>
      </c>
      <c r="K29" s="40"/>
    </row>
    <row r="30" spans="1:11" x14ac:dyDescent="0.25">
      <c r="A30" s="1" t="s">
        <v>39</v>
      </c>
      <c r="B30" s="39">
        <v>26</v>
      </c>
      <c r="C30" s="1">
        <v>1847</v>
      </c>
      <c r="D30" s="1">
        <v>599</v>
      </c>
      <c r="E30" s="1">
        <v>609</v>
      </c>
      <c r="F30" s="1">
        <v>184</v>
      </c>
      <c r="G30" s="1">
        <v>33</v>
      </c>
      <c r="H30" s="1">
        <v>3272</v>
      </c>
      <c r="I30" s="1">
        <f t="shared" si="1"/>
        <v>95972</v>
      </c>
      <c r="J30" s="39" t="s">
        <v>53</v>
      </c>
      <c r="K30" s="40"/>
    </row>
    <row r="31" spans="1:11" x14ac:dyDescent="0.25">
      <c r="A31" s="1" t="s">
        <v>3</v>
      </c>
      <c r="B31" s="39">
        <v>27</v>
      </c>
      <c r="C31" s="1">
        <v>1739</v>
      </c>
      <c r="D31" s="1">
        <v>538</v>
      </c>
      <c r="E31" s="1">
        <v>742</v>
      </c>
      <c r="F31" s="1">
        <v>161</v>
      </c>
      <c r="G31" s="1">
        <v>56</v>
      </c>
      <c r="H31" s="1">
        <v>3236</v>
      </c>
      <c r="I31" s="1">
        <f t="shared" si="1"/>
        <v>99208</v>
      </c>
      <c r="J31" s="39" t="s">
        <v>53</v>
      </c>
      <c r="K31" s="40"/>
    </row>
    <row r="32" spans="1:11" x14ac:dyDescent="0.25">
      <c r="A32" s="1" t="s">
        <v>4</v>
      </c>
      <c r="B32" s="39">
        <v>28</v>
      </c>
      <c r="C32" s="1">
        <v>1719</v>
      </c>
      <c r="D32" s="1">
        <v>568</v>
      </c>
      <c r="E32" s="1">
        <v>602</v>
      </c>
      <c r="F32" s="1">
        <v>183</v>
      </c>
      <c r="G32" s="1">
        <v>54</v>
      </c>
      <c r="H32" s="1">
        <v>3126</v>
      </c>
      <c r="I32" s="1">
        <f>H32+I31</f>
        <v>102334</v>
      </c>
      <c r="J32" s="39" t="s">
        <v>53</v>
      </c>
    </row>
    <row r="33" spans="1:10" x14ac:dyDescent="0.25">
      <c r="A33" s="1" t="s">
        <v>59</v>
      </c>
      <c r="B33" s="52">
        <v>29</v>
      </c>
      <c r="C33" s="1">
        <v>1734</v>
      </c>
      <c r="D33" s="1">
        <v>583</v>
      </c>
      <c r="E33" s="1">
        <v>866</v>
      </c>
      <c r="F33" s="1">
        <v>199</v>
      </c>
      <c r="G33" s="1">
        <v>117</v>
      </c>
      <c r="H33" s="1">
        <v>3499</v>
      </c>
      <c r="I33" s="1">
        <v>105723</v>
      </c>
      <c r="J33" s="39" t="s">
        <v>53</v>
      </c>
    </row>
    <row r="34" spans="1:10" ht="15.75" thickBot="1" x14ac:dyDescent="0.3">
      <c r="E34" s="49" t="s">
        <v>41</v>
      </c>
      <c r="F34" s="50"/>
      <c r="G34" s="50"/>
      <c r="H34" s="50"/>
      <c r="I34" s="51">
        <f>I32/B32</f>
        <v>3654.7857142857142</v>
      </c>
    </row>
    <row r="35" spans="1:10" ht="26.25" x14ac:dyDescent="0.4">
      <c r="A35" s="16" t="s">
        <v>42</v>
      </c>
      <c r="I35" s="48">
        <v>105723</v>
      </c>
    </row>
    <row r="36" spans="1:10" x14ac:dyDescent="0.25">
      <c r="I36" s="30"/>
    </row>
    <row r="37" spans="1:10" x14ac:dyDescent="0.25">
      <c r="I37" s="21"/>
    </row>
    <row r="38" spans="1:10" x14ac:dyDescent="0.25">
      <c r="I38" s="21"/>
    </row>
    <row r="39" spans="1:10" x14ac:dyDescent="0.25">
      <c r="I39" s="21"/>
    </row>
    <row r="40" spans="1:10" x14ac:dyDescent="0.25">
      <c r="I40" s="21"/>
    </row>
    <row r="41" spans="1:10" x14ac:dyDescent="0.25">
      <c r="I41" s="21"/>
    </row>
    <row r="42" spans="1:10" x14ac:dyDescent="0.25">
      <c r="I42" s="21"/>
    </row>
    <row r="43" spans="1:10" x14ac:dyDescent="0.25">
      <c r="I43" s="21"/>
    </row>
    <row r="44" spans="1:10" x14ac:dyDescent="0.25">
      <c r="I44" s="21"/>
    </row>
    <row r="45" spans="1:10" x14ac:dyDescent="0.25">
      <c r="I45" s="21"/>
    </row>
    <row r="46" spans="1:10" x14ac:dyDescent="0.25">
      <c r="I46" s="21"/>
    </row>
    <row r="47" spans="1:10" x14ac:dyDescent="0.25">
      <c r="I47" s="21"/>
    </row>
    <row r="48" spans="1:10" x14ac:dyDescent="0.25">
      <c r="I48" s="21"/>
    </row>
    <row r="49" spans="9:9" x14ac:dyDescent="0.25">
      <c r="I49" s="21"/>
    </row>
    <row r="50" spans="9:9" x14ac:dyDescent="0.25">
      <c r="I50" s="21"/>
    </row>
    <row r="51" spans="9:9" x14ac:dyDescent="0.25">
      <c r="I51" s="21"/>
    </row>
    <row r="52" spans="9:9" x14ac:dyDescent="0.25">
      <c r="I52" s="21"/>
    </row>
    <row r="53" spans="9:9" x14ac:dyDescent="0.25">
      <c r="I53" s="21"/>
    </row>
    <row r="54" spans="9:9" x14ac:dyDescent="0.25">
      <c r="I54" s="21"/>
    </row>
    <row r="55" spans="9:9" x14ac:dyDescent="0.25">
      <c r="I55" s="21"/>
    </row>
    <row r="56" spans="9:9" x14ac:dyDescent="0.25">
      <c r="I56" s="21"/>
    </row>
    <row r="57" spans="9:9" x14ac:dyDescent="0.25">
      <c r="I57" s="21"/>
    </row>
    <row r="58" spans="9:9" x14ac:dyDescent="0.25">
      <c r="I58" s="21"/>
    </row>
    <row r="59" spans="9:9" x14ac:dyDescent="0.25">
      <c r="I59" s="21"/>
    </row>
    <row r="60" spans="9:9" x14ac:dyDescent="0.25">
      <c r="I60" s="21"/>
    </row>
    <row r="61" spans="9:9" x14ac:dyDescent="0.25">
      <c r="I61" s="21"/>
    </row>
    <row r="62" spans="9:9" x14ac:dyDescent="0.25">
      <c r="I62" s="21"/>
    </row>
    <row r="63" spans="9:9" x14ac:dyDescent="0.25">
      <c r="I63" s="21"/>
    </row>
    <row r="64" spans="9:9" x14ac:dyDescent="0.25">
      <c r="I64" s="21"/>
    </row>
    <row r="65" spans="3:9" x14ac:dyDescent="0.25">
      <c r="I65" s="21"/>
    </row>
    <row r="66" spans="3:9" x14ac:dyDescent="0.25">
      <c r="I66" s="21"/>
    </row>
    <row r="67" spans="3:9" x14ac:dyDescent="0.25">
      <c r="I67" s="21"/>
    </row>
    <row r="68" spans="3:9" x14ac:dyDescent="0.25">
      <c r="I68" s="21"/>
    </row>
    <row r="69" spans="3:9" x14ac:dyDescent="0.25">
      <c r="I69" s="21"/>
    </row>
    <row r="70" spans="3:9" x14ac:dyDescent="0.25">
      <c r="I70" s="21"/>
    </row>
    <row r="71" spans="3:9" x14ac:dyDescent="0.25">
      <c r="I71" s="21"/>
    </row>
    <row r="72" spans="3:9" x14ac:dyDescent="0.25">
      <c r="I72" s="21"/>
    </row>
    <row r="73" spans="3:9" x14ac:dyDescent="0.25">
      <c r="C73" s="31"/>
      <c r="D73" t="s">
        <v>43</v>
      </c>
      <c r="I73" s="21"/>
    </row>
    <row r="74" spans="3:9" x14ac:dyDescent="0.25">
      <c r="C74" s="19"/>
      <c r="D74" t="s">
        <v>44</v>
      </c>
      <c r="I74" s="21"/>
    </row>
    <row r="75" spans="3:9" x14ac:dyDescent="0.25">
      <c r="I75" s="21"/>
    </row>
    <row r="76" spans="3:9" x14ac:dyDescent="0.25">
      <c r="I76" s="21"/>
    </row>
    <row r="77" spans="3:9" x14ac:dyDescent="0.25">
      <c r="I77" s="21"/>
    </row>
  </sheetData>
  <mergeCells count="2">
    <mergeCell ref="C3:E3"/>
    <mergeCell ref="H3:I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9"/>
  <sheetViews>
    <sheetView topLeftCell="A73" workbookViewId="0">
      <selection activeCell="E24" sqref="E24"/>
    </sheetView>
  </sheetViews>
  <sheetFormatPr baseColWidth="10" defaultRowHeight="15" x14ac:dyDescent="0.25"/>
  <cols>
    <col min="2" max="2" width="11.42578125" style="21"/>
    <col min="3" max="3" width="13.42578125" customWidth="1"/>
    <col min="4" max="4" width="15.42578125" customWidth="1"/>
    <col min="5" max="5" width="14.5703125" customWidth="1"/>
    <col min="6" max="7" width="14.42578125" customWidth="1"/>
    <col min="8" max="8" width="12.42578125" customWidth="1"/>
    <col min="9" max="9" width="15" customWidth="1"/>
    <col min="10" max="10" width="11.42578125" style="21"/>
  </cols>
  <sheetData>
    <row r="1" spans="1:12" ht="26.25" x14ac:dyDescent="0.4">
      <c r="A1" s="2" t="s">
        <v>62</v>
      </c>
      <c r="I1" s="21"/>
    </row>
    <row r="2" spans="1:12" ht="27" thickBot="1" x14ac:dyDescent="0.45">
      <c r="A2" s="2"/>
      <c r="I2" s="21"/>
    </row>
    <row r="3" spans="1:12" ht="19.5" thickBot="1" x14ac:dyDescent="0.35">
      <c r="A3" s="43"/>
      <c r="B3" s="44"/>
      <c r="C3" s="55" t="s">
        <v>32</v>
      </c>
      <c r="D3" s="56"/>
      <c r="E3" s="57"/>
      <c r="F3" s="43"/>
      <c r="G3" s="43"/>
      <c r="H3" s="58" t="s">
        <v>33</v>
      </c>
      <c r="I3" s="59"/>
      <c r="J3" s="44"/>
    </row>
    <row r="4" spans="1:12" ht="18.75" x14ac:dyDescent="0.3">
      <c r="A4" s="36" t="s">
        <v>0</v>
      </c>
      <c r="B4" s="36" t="s">
        <v>1</v>
      </c>
      <c r="C4" s="37" t="s">
        <v>34</v>
      </c>
      <c r="D4" s="37" t="s">
        <v>35</v>
      </c>
      <c r="E4" s="38" t="s">
        <v>36</v>
      </c>
      <c r="F4" s="36" t="s">
        <v>51</v>
      </c>
      <c r="G4" s="36" t="s">
        <v>63</v>
      </c>
      <c r="H4" s="37" t="s">
        <v>37</v>
      </c>
      <c r="I4" s="37" t="s">
        <v>38</v>
      </c>
      <c r="J4" s="36" t="s">
        <v>2</v>
      </c>
    </row>
    <row r="5" spans="1:12" x14ac:dyDescent="0.25">
      <c r="A5" s="1" t="s">
        <v>5</v>
      </c>
      <c r="B5" s="33">
        <f>FEBRERO2020!B5</f>
        <v>1</v>
      </c>
      <c r="C5" s="32">
        <v>1588</v>
      </c>
      <c r="D5" s="32">
        <v>478</v>
      </c>
      <c r="E5" s="32">
        <v>667</v>
      </c>
      <c r="F5" s="32">
        <v>123</v>
      </c>
      <c r="G5" s="32">
        <v>67</v>
      </c>
      <c r="H5" s="32">
        <f>SUM(C5:G5)</f>
        <v>2923</v>
      </c>
      <c r="I5" s="32">
        <f>H5</f>
        <v>2923</v>
      </c>
      <c r="J5" s="33" t="s">
        <v>53</v>
      </c>
    </row>
    <row r="6" spans="1:12" x14ac:dyDescent="0.25">
      <c r="A6" s="1" t="s">
        <v>6</v>
      </c>
      <c r="B6" s="39">
        <f>FEBRERO2020!B6</f>
        <v>2</v>
      </c>
      <c r="C6" s="1">
        <v>975</v>
      </c>
      <c r="D6" s="1">
        <v>208</v>
      </c>
      <c r="E6" s="1">
        <v>0</v>
      </c>
      <c r="F6" s="1">
        <v>87</v>
      </c>
      <c r="G6" s="1">
        <v>23</v>
      </c>
      <c r="H6" s="1">
        <f>SUM(C6:G6)</f>
        <v>1293</v>
      </c>
      <c r="I6" s="1">
        <f>I5+H6</f>
        <v>4216</v>
      </c>
      <c r="J6" s="39" t="s">
        <v>53</v>
      </c>
    </row>
    <row r="7" spans="1:12" x14ac:dyDescent="0.25">
      <c r="A7" s="1" t="s">
        <v>7</v>
      </c>
      <c r="B7" s="39">
        <f>FEBRERO2020!B7</f>
        <v>3</v>
      </c>
      <c r="C7" s="1">
        <v>1198</v>
      </c>
      <c r="D7" s="1">
        <v>257</v>
      </c>
      <c r="E7" s="1">
        <v>0</v>
      </c>
      <c r="F7" s="1">
        <v>132</v>
      </c>
      <c r="G7" s="1">
        <v>31</v>
      </c>
      <c r="H7" s="1">
        <f>SUM(C7:G7)</f>
        <v>1618</v>
      </c>
      <c r="I7" s="1">
        <f t="shared" ref="I7:I35" si="0">I6+H7</f>
        <v>5834</v>
      </c>
      <c r="J7" s="39" t="s">
        <v>53</v>
      </c>
      <c r="K7" s="19">
        <v>2923</v>
      </c>
      <c r="L7" t="s">
        <v>45</v>
      </c>
    </row>
    <row r="8" spans="1:12" x14ac:dyDescent="0.25">
      <c r="A8" s="1" t="s">
        <v>39</v>
      </c>
      <c r="B8" s="39">
        <f>FEBRERO2020!B8</f>
        <v>4</v>
      </c>
      <c r="C8" s="1">
        <v>1235</v>
      </c>
      <c r="D8" s="1">
        <v>273</v>
      </c>
      <c r="E8" s="1">
        <v>0</v>
      </c>
      <c r="F8" s="1">
        <v>120</v>
      </c>
      <c r="G8" s="1">
        <v>37</v>
      </c>
      <c r="H8" s="1">
        <f>SUM(C8:G8)</f>
        <v>1665</v>
      </c>
      <c r="I8" s="1">
        <f t="shared" si="0"/>
        <v>7499</v>
      </c>
      <c r="J8" s="39" t="s">
        <v>53</v>
      </c>
    </row>
    <row r="9" spans="1:12" x14ac:dyDescent="0.25">
      <c r="A9" s="1" t="s">
        <v>3</v>
      </c>
      <c r="B9" s="39">
        <f>FEBRERO2020!B9</f>
        <v>5</v>
      </c>
      <c r="C9" s="1">
        <v>1086</v>
      </c>
      <c r="D9" s="1">
        <v>305</v>
      </c>
      <c r="E9" s="1">
        <v>0</v>
      </c>
      <c r="F9" s="1">
        <v>141</v>
      </c>
      <c r="G9" s="1">
        <v>29</v>
      </c>
      <c r="H9" s="1">
        <f>SUM(C9:G9)</f>
        <v>1561</v>
      </c>
      <c r="I9" s="1">
        <f t="shared" si="0"/>
        <v>9060</v>
      </c>
      <c r="J9" s="39" t="s">
        <v>53</v>
      </c>
    </row>
    <row r="10" spans="1:12" x14ac:dyDescent="0.25">
      <c r="A10" s="1" t="s">
        <v>4</v>
      </c>
      <c r="B10" s="39">
        <f>FEBRERO2020!B10</f>
        <v>6</v>
      </c>
      <c r="C10" s="1">
        <v>1271</v>
      </c>
      <c r="D10" s="1">
        <v>299</v>
      </c>
      <c r="E10" s="1">
        <v>0</v>
      </c>
      <c r="F10" s="1">
        <v>152</v>
      </c>
      <c r="G10" s="1">
        <v>86</v>
      </c>
      <c r="H10" s="1">
        <f>SUM(C10:G10)</f>
        <v>1808</v>
      </c>
      <c r="I10" s="1">
        <f t="shared" si="0"/>
        <v>10868</v>
      </c>
      <c r="J10" s="39" t="s">
        <v>53</v>
      </c>
    </row>
    <row r="11" spans="1:12" x14ac:dyDescent="0.25">
      <c r="A11" s="1" t="s">
        <v>40</v>
      </c>
      <c r="B11" s="39">
        <f>FEBRERO2020!B11</f>
        <v>7</v>
      </c>
      <c r="C11" s="1">
        <v>2012</v>
      </c>
      <c r="D11" s="1">
        <v>390</v>
      </c>
      <c r="E11" s="1">
        <v>0</v>
      </c>
      <c r="F11" s="1">
        <v>187</v>
      </c>
      <c r="G11" s="1">
        <v>78</v>
      </c>
      <c r="H11" s="1">
        <f>SUM(C11:G11)</f>
        <v>2667</v>
      </c>
      <c r="I11" s="1">
        <f t="shared" si="0"/>
        <v>13535</v>
      </c>
      <c r="J11" s="39" t="s">
        <v>53</v>
      </c>
    </row>
    <row r="12" spans="1:12" x14ac:dyDescent="0.25">
      <c r="A12" s="1" t="s">
        <v>5</v>
      </c>
      <c r="B12" s="33">
        <f>FEBRERO2020!B12</f>
        <v>8</v>
      </c>
      <c r="C12" s="32">
        <v>2028</v>
      </c>
      <c r="D12" s="32">
        <v>483</v>
      </c>
      <c r="E12" s="32">
        <v>0</v>
      </c>
      <c r="F12" s="32">
        <v>203</v>
      </c>
      <c r="G12" s="32">
        <v>15</v>
      </c>
      <c r="H12" s="32">
        <f>SUM(C12:G12)</f>
        <v>2729</v>
      </c>
      <c r="I12" s="32">
        <f t="shared" si="0"/>
        <v>16264</v>
      </c>
      <c r="J12" s="33" t="s">
        <v>61</v>
      </c>
    </row>
    <row r="13" spans="1:12" x14ac:dyDescent="0.25">
      <c r="A13" s="1" t="s">
        <v>6</v>
      </c>
      <c r="B13" s="39">
        <f>FEBRERO2020!B13</f>
        <v>9</v>
      </c>
      <c r="C13" s="1">
        <v>988</v>
      </c>
      <c r="D13" s="1">
        <v>330</v>
      </c>
      <c r="E13" s="1">
        <v>0</v>
      </c>
      <c r="F13" s="1">
        <v>116</v>
      </c>
      <c r="G13" s="1">
        <v>23</v>
      </c>
      <c r="H13" s="1">
        <f>SUM(C13:G13)</f>
        <v>1457</v>
      </c>
      <c r="I13" s="1">
        <f t="shared" si="0"/>
        <v>17721</v>
      </c>
      <c r="J13" s="39" t="s">
        <v>53</v>
      </c>
    </row>
    <row r="14" spans="1:12" x14ac:dyDescent="0.25">
      <c r="A14" s="1" t="s">
        <v>7</v>
      </c>
      <c r="B14" s="39">
        <f>FEBRERO2020!B14</f>
        <v>10</v>
      </c>
      <c r="C14" s="1">
        <v>878</v>
      </c>
      <c r="D14" s="1">
        <v>220</v>
      </c>
      <c r="E14" s="1">
        <v>0</v>
      </c>
      <c r="F14" s="1">
        <v>128</v>
      </c>
      <c r="G14" s="1">
        <v>18</v>
      </c>
      <c r="H14" s="1">
        <f>SUM(C14:G14)</f>
        <v>1244</v>
      </c>
      <c r="I14" s="1">
        <f t="shared" si="0"/>
        <v>18965</v>
      </c>
      <c r="J14" s="39" t="s">
        <v>53</v>
      </c>
    </row>
    <row r="15" spans="1:12" x14ac:dyDescent="0.25">
      <c r="A15" s="1" t="s">
        <v>39</v>
      </c>
      <c r="B15" s="39">
        <f>FEBRERO2020!B15</f>
        <v>11</v>
      </c>
      <c r="C15" s="1">
        <v>876</v>
      </c>
      <c r="D15" s="1">
        <v>257</v>
      </c>
      <c r="E15" s="1">
        <v>0</v>
      </c>
      <c r="F15" s="1">
        <v>116</v>
      </c>
      <c r="G15" s="1">
        <v>11</v>
      </c>
      <c r="H15" s="1">
        <f>SUM(C15:G15)</f>
        <v>1260</v>
      </c>
      <c r="I15" s="1">
        <f t="shared" si="0"/>
        <v>20225</v>
      </c>
      <c r="J15" s="39" t="s">
        <v>53</v>
      </c>
    </row>
    <row r="16" spans="1:12" x14ac:dyDescent="0.25">
      <c r="A16" s="1" t="s">
        <v>3</v>
      </c>
      <c r="B16" s="39">
        <f>FEBRERO2020!B16</f>
        <v>12</v>
      </c>
      <c r="C16" s="1">
        <v>901</v>
      </c>
      <c r="D16" s="1">
        <v>308</v>
      </c>
      <c r="E16" s="1">
        <v>0</v>
      </c>
      <c r="F16" s="1">
        <v>68</v>
      </c>
      <c r="G16" s="1">
        <v>21</v>
      </c>
      <c r="H16" s="1">
        <f>SUM(C16:G16)</f>
        <v>1298</v>
      </c>
      <c r="I16" s="1">
        <f t="shared" si="0"/>
        <v>21523</v>
      </c>
      <c r="J16" s="39" t="s">
        <v>53</v>
      </c>
    </row>
    <row r="17" spans="1:14" x14ac:dyDescent="0.25">
      <c r="A17" s="1" t="s">
        <v>4</v>
      </c>
      <c r="B17" s="39">
        <f>FEBRERO2020!B17</f>
        <v>13</v>
      </c>
      <c r="C17" s="1">
        <v>855</v>
      </c>
      <c r="D17" s="1">
        <v>501</v>
      </c>
      <c r="E17" s="1">
        <v>0</v>
      </c>
      <c r="F17" s="1">
        <v>125</v>
      </c>
      <c r="G17" s="1">
        <v>13</v>
      </c>
      <c r="H17" s="1">
        <f>SUM(C17:G17)</f>
        <v>1494</v>
      </c>
      <c r="I17" s="1">
        <f t="shared" si="0"/>
        <v>23017</v>
      </c>
      <c r="J17" s="39" t="s">
        <v>53</v>
      </c>
    </row>
    <row r="18" spans="1:14" x14ac:dyDescent="0.25">
      <c r="A18" s="1" t="s">
        <v>40</v>
      </c>
      <c r="B18" s="39">
        <f>FEBRERO2020!B18</f>
        <v>14</v>
      </c>
      <c r="C18" s="1">
        <v>958</v>
      </c>
      <c r="D18" s="1">
        <v>454</v>
      </c>
      <c r="E18" s="1">
        <v>0</v>
      </c>
      <c r="F18" s="1">
        <v>125</v>
      </c>
      <c r="G18" s="1">
        <v>16</v>
      </c>
      <c r="H18" s="1">
        <f>SUM(C18:G18)</f>
        <v>1553</v>
      </c>
      <c r="I18" s="1">
        <f t="shared" si="0"/>
        <v>24570</v>
      </c>
      <c r="J18" s="39" t="s">
        <v>53</v>
      </c>
    </row>
    <row r="19" spans="1:14" x14ac:dyDescent="0.25">
      <c r="A19" s="1" t="s">
        <v>5</v>
      </c>
      <c r="B19" s="33">
        <f>FEBRERO2020!B19</f>
        <v>15</v>
      </c>
      <c r="C19" s="32">
        <v>373</v>
      </c>
      <c r="D19" s="32">
        <v>38</v>
      </c>
      <c r="E19" s="32">
        <v>0</v>
      </c>
      <c r="F19" s="32">
        <v>40</v>
      </c>
      <c r="G19" s="32">
        <v>8</v>
      </c>
      <c r="H19" s="32">
        <f>SUM(C19:G19)</f>
        <v>459</v>
      </c>
      <c r="I19" s="32">
        <f t="shared" si="0"/>
        <v>25029</v>
      </c>
      <c r="J19" s="33" t="s">
        <v>53</v>
      </c>
    </row>
    <row r="20" spans="1:14" x14ac:dyDescent="0.25">
      <c r="A20" s="1" t="s">
        <v>6</v>
      </c>
      <c r="B20" s="39">
        <f>FEBRERO2020!B20</f>
        <v>16</v>
      </c>
      <c r="C20" s="1"/>
      <c r="D20" s="65" t="s">
        <v>64</v>
      </c>
      <c r="E20" s="65"/>
      <c r="F20" s="65"/>
      <c r="G20" s="65"/>
      <c r="H20" s="65">
        <f t="shared" ref="H7:H35" si="1">SUM(C20:F20)</f>
        <v>0</v>
      </c>
      <c r="I20" s="1">
        <f t="shared" si="0"/>
        <v>25029</v>
      </c>
      <c r="J20" s="39" t="s">
        <v>53</v>
      </c>
    </row>
    <row r="21" spans="1:14" x14ac:dyDescent="0.25">
      <c r="A21" s="1" t="s">
        <v>7</v>
      </c>
      <c r="B21" s="39">
        <f>FEBRERO2020!B21</f>
        <v>17</v>
      </c>
      <c r="C21" s="1"/>
      <c r="D21" s="1"/>
      <c r="E21" s="1"/>
      <c r="F21" s="1"/>
      <c r="G21" s="1"/>
      <c r="H21" s="1">
        <f t="shared" si="1"/>
        <v>0</v>
      </c>
      <c r="I21" s="1">
        <f t="shared" si="0"/>
        <v>25029</v>
      </c>
      <c r="J21" s="39" t="s">
        <v>57</v>
      </c>
    </row>
    <row r="22" spans="1:14" x14ac:dyDescent="0.25">
      <c r="A22" s="1" t="s">
        <v>39</v>
      </c>
      <c r="B22" s="39">
        <f>FEBRERO2020!B22</f>
        <v>18</v>
      </c>
      <c r="C22" s="1"/>
      <c r="D22" s="1"/>
      <c r="E22" s="1"/>
      <c r="F22" s="1"/>
      <c r="G22" s="1"/>
      <c r="H22" s="1">
        <f t="shared" si="1"/>
        <v>0</v>
      </c>
      <c r="I22" s="1">
        <f t="shared" si="0"/>
        <v>25029</v>
      </c>
      <c r="J22" s="39" t="s">
        <v>53</v>
      </c>
    </row>
    <row r="23" spans="1:14" x14ac:dyDescent="0.25">
      <c r="A23" s="1" t="s">
        <v>3</v>
      </c>
      <c r="B23" s="39">
        <f>FEBRERO2020!B23</f>
        <v>19</v>
      </c>
      <c r="C23" s="1"/>
      <c r="D23" s="1"/>
      <c r="E23" s="1"/>
      <c r="F23" s="1"/>
      <c r="G23" s="1"/>
      <c r="H23" s="1">
        <f t="shared" si="1"/>
        <v>0</v>
      </c>
      <c r="I23" s="1">
        <f t="shared" si="0"/>
        <v>25029</v>
      </c>
      <c r="J23" s="39" t="s">
        <v>53</v>
      </c>
    </row>
    <row r="24" spans="1:14" x14ac:dyDescent="0.25">
      <c r="A24" s="1" t="s">
        <v>4</v>
      </c>
      <c r="B24" s="39">
        <f>FEBRERO2020!B24</f>
        <v>20</v>
      </c>
      <c r="C24" s="1"/>
      <c r="D24" s="1"/>
      <c r="E24" s="1"/>
      <c r="F24" s="1"/>
      <c r="G24" s="1"/>
      <c r="H24" s="1">
        <f t="shared" si="1"/>
        <v>0</v>
      </c>
      <c r="I24" s="1">
        <f t="shared" si="0"/>
        <v>25029</v>
      </c>
      <c r="J24" s="39" t="s">
        <v>53</v>
      </c>
    </row>
    <row r="25" spans="1:14" x14ac:dyDescent="0.25">
      <c r="A25" s="1" t="s">
        <v>40</v>
      </c>
      <c r="B25" s="39">
        <f>FEBRERO2020!B25</f>
        <v>21</v>
      </c>
      <c r="C25" s="1"/>
      <c r="D25" s="1"/>
      <c r="E25" s="1"/>
      <c r="F25" s="1"/>
      <c r="G25" s="1"/>
      <c r="H25" s="1">
        <f t="shared" si="1"/>
        <v>0</v>
      </c>
      <c r="I25" s="1">
        <f t="shared" si="0"/>
        <v>25029</v>
      </c>
      <c r="J25" s="39" t="s">
        <v>53</v>
      </c>
    </row>
    <row r="26" spans="1:14" x14ac:dyDescent="0.25">
      <c r="A26" s="1" t="s">
        <v>5</v>
      </c>
      <c r="B26" s="39">
        <f>FEBRERO2020!B26</f>
        <v>22</v>
      </c>
      <c r="C26" s="1"/>
      <c r="D26" s="1"/>
      <c r="E26" s="1"/>
      <c r="F26" s="1"/>
      <c r="G26" s="1"/>
      <c r="H26" s="1">
        <f t="shared" si="1"/>
        <v>0</v>
      </c>
      <c r="I26" s="1">
        <f t="shared" si="0"/>
        <v>25029</v>
      </c>
      <c r="J26" s="39" t="s">
        <v>53</v>
      </c>
    </row>
    <row r="27" spans="1:14" x14ac:dyDescent="0.25">
      <c r="A27" s="1" t="s">
        <v>6</v>
      </c>
      <c r="B27" s="39">
        <f>FEBRERO2020!B27</f>
        <v>23</v>
      </c>
      <c r="C27" s="1"/>
      <c r="D27" s="1"/>
      <c r="E27" s="1"/>
      <c r="F27" s="1"/>
      <c r="G27" s="1"/>
      <c r="H27" s="1">
        <f t="shared" si="1"/>
        <v>0</v>
      </c>
      <c r="I27" s="1">
        <f t="shared" si="0"/>
        <v>25029</v>
      </c>
      <c r="J27" s="39" t="s">
        <v>53</v>
      </c>
    </row>
    <row r="28" spans="1:14" x14ac:dyDescent="0.25">
      <c r="A28" s="1" t="s">
        <v>7</v>
      </c>
      <c r="B28" s="39">
        <f>FEBRERO2020!B28</f>
        <v>24</v>
      </c>
      <c r="C28" s="1"/>
      <c r="D28" s="1"/>
      <c r="E28" s="1"/>
      <c r="F28" s="1"/>
      <c r="G28" s="1"/>
      <c r="H28" s="1">
        <f t="shared" si="1"/>
        <v>0</v>
      </c>
      <c r="I28" s="1">
        <f t="shared" si="0"/>
        <v>25029</v>
      </c>
      <c r="J28" s="39" t="s">
        <v>53</v>
      </c>
      <c r="K28" s="40"/>
      <c r="L28" s="40"/>
      <c r="M28" s="40"/>
      <c r="N28" s="40"/>
    </row>
    <row r="29" spans="1:14" x14ac:dyDescent="0.25">
      <c r="A29" s="1" t="s">
        <v>39</v>
      </c>
      <c r="B29" s="39">
        <f>FEBRERO2020!B29</f>
        <v>25</v>
      </c>
      <c r="C29" s="1"/>
      <c r="D29" s="1"/>
      <c r="E29" s="1"/>
      <c r="F29" s="1"/>
      <c r="G29" s="1"/>
      <c r="H29" s="1">
        <f t="shared" si="1"/>
        <v>0</v>
      </c>
      <c r="I29" s="1">
        <f t="shared" si="0"/>
        <v>25029</v>
      </c>
      <c r="J29" s="39" t="s">
        <v>53</v>
      </c>
      <c r="K29" s="40"/>
      <c r="L29" s="40"/>
      <c r="M29" s="40"/>
      <c r="N29" s="40"/>
    </row>
    <row r="30" spans="1:14" x14ac:dyDescent="0.25">
      <c r="A30" s="1" t="s">
        <v>3</v>
      </c>
      <c r="B30" s="39">
        <f>FEBRERO2020!B30</f>
        <v>26</v>
      </c>
      <c r="C30" s="1"/>
      <c r="D30" s="1"/>
      <c r="E30" s="1"/>
      <c r="F30" s="1"/>
      <c r="G30" s="1"/>
      <c r="H30" s="1">
        <f t="shared" si="1"/>
        <v>0</v>
      </c>
      <c r="I30" s="1">
        <f t="shared" si="0"/>
        <v>25029</v>
      </c>
      <c r="J30" s="39" t="s">
        <v>53</v>
      </c>
    </row>
    <row r="31" spans="1:14" x14ac:dyDescent="0.25">
      <c r="A31" s="1" t="s">
        <v>4</v>
      </c>
      <c r="B31" s="39">
        <f>FEBRERO2020!B31</f>
        <v>27</v>
      </c>
      <c r="C31" s="1"/>
      <c r="D31" s="1"/>
      <c r="E31" s="1"/>
      <c r="F31" s="1"/>
      <c r="G31" s="1"/>
      <c r="H31" s="1">
        <f t="shared" si="1"/>
        <v>0</v>
      </c>
      <c r="I31" s="1">
        <f t="shared" si="0"/>
        <v>25029</v>
      </c>
      <c r="J31" s="39" t="s">
        <v>53</v>
      </c>
    </row>
    <row r="32" spans="1:14" x14ac:dyDescent="0.25">
      <c r="A32" s="1" t="s">
        <v>40</v>
      </c>
      <c r="B32" s="39">
        <f>FEBRERO2020!B32</f>
        <v>28</v>
      </c>
      <c r="C32" s="1"/>
      <c r="D32" s="1"/>
      <c r="E32" s="1"/>
      <c r="F32" s="1"/>
      <c r="G32" s="1"/>
      <c r="H32" s="1">
        <f t="shared" si="1"/>
        <v>0</v>
      </c>
      <c r="I32" s="1">
        <f t="shared" si="0"/>
        <v>25029</v>
      </c>
      <c r="J32" s="39" t="s">
        <v>53</v>
      </c>
    </row>
    <row r="33" spans="1:12" x14ac:dyDescent="0.25">
      <c r="A33" s="1" t="s">
        <v>5</v>
      </c>
      <c r="B33" s="39">
        <v>29</v>
      </c>
      <c r="C33" s="1"/>
      <c r="D33" s="1"/>
      <c r="E33" s="1"/>
      <c r="F33" s="1"/>
      <c r="G33" s="1"/>
      <c r="H33" s="1">
        <f t="shared" si="1"/>
        <v>0</v>
      </c>
      <c r="I33" s="1">
        <f t="shared" si="0"/>
        <v>25029</v>
      </c>
      <c r="J33" s="39" t="s">
        <v>53</v>
      </c>
    </row>
    <row r="34" spans="1:12" x14ac:dyDescent="0.25">
      <c r="A34" s="1" t="s">
        <v>6</v>
      </c>
      <c r="B34" s="39">
        <v>30</v>
      </c>
      <c r="C34" s="1"/>
      <c r="D34" s="1"/>
      <c r="E34" s="1"/>
      <c r="F34" s="1"/>
      <c r="G34" s="1"/>
      <c r="H34" s="1">
        <f t="shared" si="1"/>
        <v>0</v>
      </c>
      <c r="I34" s="1">
        <f t="shared" si="0"/>
        <v>25029</v>
      </c>
      <c r="J34" s="39" t="s">
        <v>57</v>
      </c>
    </row>
    <row r="35" spans="1:12" ht="15.75" thickBot="1" x14ac:dyDescent="0.3">
      <c r="A35" s="32" t="s">
        <v>5</v>
      </c>
      <c r="B35" s="33">
        <v>31</v>
      </c>
      <c r="C35" s="32"/>
      <c r="D35" s="32"/>
      <c r="E35" s="32"/>
      <c r="F35" s="32"/>
      <c r="G35" s="32"/>
      <c r="H35" s="32">
        <f t="shared" si="1"/>
        <v>0</v>
      </c>
      <c r="I35" s="32">
        <f t="shared" si="0"/>
        <v>25029</v>
      </c>
      <c r="J35" s="33" t="s">
        <v>53</v>
      </c>
      <c r="K35" s="40"/>
      <c r="L35" t="s">
        <v>45</v>
      </c>
    </row>
    <row r="36" spans="1:12" ht="15.75" thickBot="1" x14ac:dyDescent="0.3">
      <c r="E36" s="27" t="s">
        <v>41</v>
      </c>
      <c r="F36" s="28"/>
      <c r="G36" s="28"/>
      <c r="H36" s="28"/>
      <c r="I36" s="29">
        <f>I35/B35</f>
        <v>807.38709677419354</v>
      </c>
    </row>
    <row r="37" spans="1:12" ht="23.25" x14ac:dyDescent="0.35">
      <c r="A37" s="16" t="s">
        <v>42</v>
      </c>
      <c r="I37" s="66">
        <v>25029</v>
      </c>
    </row>
    <row r="38" spans="1:12" x14ac:dyDescent="0.25">
      <c r="I38" s="30"/>
    </row>
    <row r="39" spans="1:12" x14ac:dyDescent="0.25">
      <c r="I39" s="21"/>
    </row>
    <row r="40" spans="1:12" x14ac:dyDescent="0.25">
      <c r="I40" s="21"/>
    </row>
    <row r="41" spans="1:12" x14ac:dyDescent="0.25">
      <c r="I41" s="21"/>
    </row>
    <row r="42" spans="1:12" x14ac:dyDescent="0.25">
      <c r="I42" s="21"/>
    </row>
    <row r="43" spans="1:12" x14ac:dyDescent="0.25">
      <c r="I43" s="21"/>
    </row>
    <row r="44" spans="1:12" x14ac:dyDescent="0.25">
      <c r="I44" s="21"/>
    </row>
    <row r="45" spans="1:12" x14ac:dyDescent="0.25">
      <c r="I45" s="21"/>
    </row>
    <row r="46" spans="1:12" x14ac:dyDescent="0.25">
      <c r="I46" s="21"/>
    </row>
    <row r="47" spans="1:12" x14ac:dyDescent="0.25">
      <c r="I47" s="21"/>
    </row>
    <row r="48" spans="1:12" x14ac:dyDescent="0.25">
      <c r="I48" s="21"/>
    </row>
    <row r="49" spans="9:9" x14ac:dyDescent="0.25">
      <c r="I49" s="21"/>
    </row>
    <row r="50" spans="9:9" x14ac:dyDescent="0.25">
      <c r="I50" s="21"/>
    </row>
    <row r="51" spans="9:9" x14ac:dyDescent="0.25">
      <c r="I51" s="21"/>
    </row>
    <row r="52" spans="9:9" x14ac:dyDescent="0.25">
      <c r="I52" s="21"/>
    </row>
    <row r="53" spans="9:9" x14ac:dyDescent="0.25">
      <c r="I53" s="21"/>
    </row>
    <row r="54" spans="9:9" x14ac:dyDescent="0.25">
      <c r="I54" s="21"/>
    </row>
    <row r="55" spans="9:9" x14ac:dyDescent="0.25">
      <c r="I55" s="21"/>
    </row>
    <row r="56" spans="9:9" x14ac:dyDescent="0.25">
      <c r="I56" s="21"/>
    </row>
    <row r="57" spans="9:9" x14ac:dyDescent="0.25">
      <c r="I57" s="21"/>
    </row>
    <row r="58" spans="9:9" x14ac:dyDescent="0.25">
      <c r="I58" s="21"/>
    </row>
    <row r="59" spans="9:9" x14ac:dyDescent="0.25">
      <c r="I59" s="21"/>
    </row>
    <row r="60" spans="9:9" x14ac:dyDescent="0.25">
      <c r="I60" s="21"/>
    </row>
    <row r="61" spans="9:9" x14ac:dyDescent="0.25">
      <c r="I61" s="21"/>
    </row>
    <row r="62" spans="9:9" x14ac:dyDescent="0.25">
      <c r="I62" s="21"/>
    </row>
    <row r="63" spans="9:9" x14ac:dyDescent="0.25">
      <c r="I63" s="21"/>
    </row>
    <row r="64" spans="9:9" x14ac:dyDescent="0.25">
      <c r="I64" s="21"/>
    </row>
    <row r="65" spans="3:9" x14ac:dyDescent="0.25">
      <c r="I65" s="21"/>
    </row>
    <row r="66" spans="3:9" x14ac:dyDescent="0.25">
      <c r="I66" s="21"/>
    </row>
    <row r="67" spans="3:9" x14ac:dyDescent="0.25">
      <c r="I67" s="21"/>
    </row>
    <row r="68" spans="3:9" x14ac:dyDescent="0.25">
      <c r="I68" s="21"/>
    </row>
    <row r="69" spans="3:9" x14ac:dyDescent="0.25">
      <c r="I69" s="21"/>
    </row>
    <row r="70" spans="3:9" x14ac:dyDescent="0.25">
      <c r="I70" s="21"/>
    </row>
    <row r="71" spans="3:9" x14ac:dyDescent="0.25">
      <c r="I71" s="21"/>
    </row>
    <row r="72" spans="3:9" x14ac:dyDescent="0.25">
      <c r="I72" s="21"/>
    </row>
    <row r="73" spans="3:9" x14ac:dyDescent="0.25">
      <c r="I73" s="21"/>
    </row>
    <row r="74" spans="3:9" x14ac:dyDescent="0.25">
      <c r="I74" s="21"/>
    </row>
    <row r="75" spans="3:9" x14ac:dyDescent="0.25">
      <c r="C75" s="31"/>
      <c r="D75" t="s">
        <v>43</v>
      </c>
      <c r="I75" s="21"/>
    </row>
    <row r="76" spans="3:9" x14ac:dyDescent="0.25">
      <c r="C76" s="19"/>
      <c r="D76" t="s">
        <v>44</v>
      </c>
      <c r="I76" s="21"/>
    </row>
    <row r="77" spans="3:9" x14ac:dyDescent="0.25">
      <c r="I77" s="21"/>
    </row>
    <row r="78" spans="3:9" x14ac:dyDescent="0.25">
      <c r="I78" s="21"/>
    </row>
    <row r="79" spans="3:9" x14ac:dyDescent="0.25">
      <c r="I79" s="21"/>
    </row>
  </sheetData>
  <mergeCells count="2">
    <mergeCell ref="C3:E3"/>
    <mergeCell ref="H3:I3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8"/>
  <sheetViews>
    <sheetView topLeftCell="A49" workbookViewId="0">
      <selection activeCell="I5" sqref="I5"/>
    </sheetView>
  </sheetViews>
  <sheetFormatPr baseColWidth="10" defaultRowHeight="15" x14ac:dyDescent="0.25"/>
  <cols>
    <col min="2" max="2" width="11.42578125" style="21"/>
    <col min="3" max="3" width="13.28515625" customWidth="1"/>
    <col min="4" max="4" width="15.42578125" customWidth="1"/>
    <col min="5" max="5" width="14.5703125" customWidth="1"/>
    <col min="6" max="6" width="14.42578125" customWidth="1"/>
    <col min="7" max="7" width="12.42578125" customWidth="1"/>
    <col min="8" max="8" width="16.28515625" customWidth="1"/>
    <col min="9" max="9" width="11.42578125" style="21"/>
  </cols>
  <sheetData>
    <row r="1" spans="1:12" ht="26.25" x14ac:dyDescent="0.4">
      <c r="A1" s="41" t="s">
        <v>65</v>
      </c>
      <c r="B1" s="42"/>
      <c r="C1" s="40"/>
      <c r="D1" s="40"/>
      <c r="E1" s="40"/>
      <c r="F1" s="40"/>
      <c r="G1" s="40"/>
      <c r="H1" s="42"/>
      <c r="I1" s="42"/>
      <c r="J1" s="40"/>
      <c r="K1" s="40"/>
      <c r="L1" s="40"/>
    </row>
    <row r="2" spans="1:12" ht="27" thickBot="1" x14ac:dyDescent="0.45">
      <c r="A2" s="41"/>
      <c r="B2" s="42"/>
      <c r="C2" s="40"/>
      <c r="D2" s="40"/>
      <c r="E2" s="40"/>
      <c r="F2" s="40"/>
      <c r="G2" s="40"/>
      <c r="H2" s="42"/>
      <c r="I2" s="42"/>
      <c r="J2" s="40"/>
      <c r="K2" s="40"/>
      <c r="L2" s="40"/>
    </row>
    <row r="3" spans="1:12" ht="19.5" thickBot="1" x14ac:dyDescent="0.35">
      <c r="A3" s="43"/>
      <c r="B3" s="44"/>
      <c r="C3" s="55" t="s">
        <v>32</v>
      </c>
      <c r="D3" s="56"/>
      <c r="E3" s="57"/>
      <c r="F3" s="43"/>
      <c r="G3" s="58" t="s">
        <v>33</v>
      </c>
      <c r="H3" s="59"/>
      <c r="I3" s="44"/>
      <c r="J3" s="40"/>
      <c r="K3" s="40"/>
      <c r="L3" s="40"/>
    </row>
    <row r="4" spans="1:12" ht="18.75" x14ac:dyDescent="0.3">
      <c r="A4" s="36" t="s">
        <v>0</v>
      </c>
      <c r="B4" s="36" t="s">
        <v>1</v>
      </c>
      <c r="C4" s="37" t="s">
        <v>34</v>
      </c>
      <c r="D4" s="37" t="s">
        <v>35</v>
      </c>
      <c r="E4" s="38" t="s">
        <v>36</v>
      </c>
      <c r="F4" s="36" t="s">
        <v>66</v>
      </c>
      <c r="G4" s="37" t="s">
        <v>37</v>
      </c>
      <c r="H4" s="37" t="s">
        <v>38</v>
      </c>
      <c r="I4" s="36" t="s">
        <v>2</v>
      </c>
      <c r="J4" s="40"/>
      <c r="K4" s="40"/>
      <c r="L4" s="40"/>
    </row>
    <row r="5" spans="1:12" x14ac:dyDescent="0.25">
      <c r="A5" s="1" t="s">
        <v>5</v>
      </c>
      <c r="B5" s="39">
        <f>FEBRERO2020!B5</f>
        <v>1</v>
      </c>
      <c r="C5" s="1"/>
      <c r="D5" s="1"/>
      <c r="E5" s="1">
        <v>0</v>
      </c>
      <c r="F5" s="1"/>
      <c r="G5" s="1">
        <f>SUM(C5:F5)</f>
        <v>0</v>
      </c>
      <c r="H5" s="1">
        <f>G5</f>
        <v>0</v>
      </c>
      <c r="I5" s="39" t="s">
        <v>8</v>
      </c>
      <c r="J5" s="40"/>
      <c r="K5" s="40"/>
      <c r="L5" s="40"/>
    </row>
    <row r="6" spans="1:12" x14ac:dyDescent="0.25">
      <c r="A6" s="1" t="s">
        <v>6</v>
      </c>
      <c r="B6" s="39">
        <f>FEBRERO2020!B6</f>
        <v>2</v>
      </c>
      <c r="C6" s="1"/>
      <c r="D6" s="1"/>
      <c r="E6" s="1">
        <v>0</v>
      </c>
      <c r="F6" s="1"/>
      <c r="G6" s="1">
        <f>SUM(C6:F6)</f>
        <v>0</v>
      </c>
      <c r="H6" s="1">
        <f>H5+G6</f>
        <v>0</v>
      </c>
      <c r="I6" s="39" t="s">
        <v>9</v>
      </c>
      <c r="J6" s="40"/>
      <c r="K6" s="40"/>
      <c r="L6" s="40"/>
    </row>
    <row r="7" spans="1:12" x14ac:dyDescent="0.25">
      <c r="A7" s="1" t="s">
        <v>7</v>
      </c>
      <c r="B7" s="39">
        <f>FEBRERO2020!B7</f>
        <v>3</v>
      </c>
      <c r="C7" s="1"/>
      <c r="D7" s="1"/>
      <c r="E7" s="1">
        <v>0</v>
      </c>
      <c r="F7" s="1"/>
      <c r="G7" s="1">
        <f t="shared" ref="G7:G34" si="0">SUM(C7:F7)</f>
        <v>0</v>
      </c>
      <c r="H7" s="1">
        <f t="shared" ref="H7:H34" si="1">H6+G7</f>
        <v>0</v>
      </c>
      <c r="I7" s="39" t="s">
        <v>8</v>
      </c>
      <c r="J7" s="40"/>
      <c r="K7" s="40"/>
      <c r="L7" s="40"/>
    </row>
    <row r="8" spans="1:12" x14ac:dyDescent="0.25">
      <c r="A8" s="1" t="s">
        <v>39</v>
      </c>
      <c r="B8" s="39">
        <f>FEBRERO2020!B8</f>
        <v>4</v>
      </c>
      <c r="C8" s="1"/>
      <c r="D8" s="1"/>
      <c r="E8" s="1">
        <v>0</v>
      </c>
      <c r="F8" s="1"/>
      <c r="G8" s="1">
        <f t="shared" si="0"/>
        <v>0</v>
      </c>
      <c r="H8" s="1">
        <f t="shared" si="1"/>
        <v>0</v>
      </c>
      <c r="I8" s="39" t="s">
        <v>9</v>
      </c>
      <c r="J8" s="40"/>
      <c r="K8" s="40"/>
      <c r="L8" s="40"/>
    </row>
    <row r="9" spans="1:12" x14ac:dyDescent="0.25">
      <c r="A9" s="1" t="s">
        <v>3</v>
      </c>
      <c r="B9" s="39">
        <f>FEBRERO2020!B9</f>
        <v>5</v>
      </c>
      <c r="C9" s="1"/>
      <c r="D9" s="1"/>
      <c r="E9" s="1">
        <v>0</v>
      </c>
      <c r="F9" s="1"/>
      <c r="G9" s="1">
        <f t="shared" si="0"/>
        <v>0</v>
      </c>
      <c r="H9" s="1">
        <f t="shared" si="1"/>
        <v>0</v>
      </c>
      <c r="I9" s="39" t="s">
        <v>8</v>
      </c>
      <c r="J9" s="40"/>
      <c r="K9" s="40"/>
      <c r="L9" s="40"/>
    </row>
    <row r="10" spans="1:12" x14ac:dyDescent="0.25">
      <c r="A10" s="1" t="s">
        <v>4</v>
      </c>
      <c r="B10" s="39">
        <f>FEBRERO2020!B10</f>
        <v>6</v>
      </c>
      <c r="C10" s="1"/>
      <c r="D10" s="1"/>
      <c r="E10" s="1">
        <v>0</v>
      </c>
      <c r="F10" s="1"/>
      <c r="G10" s="1">
        <f t="shared" si="0"/>
        <v>0</v>
      </c>
      <c r="H10" s="1">
        <f t="shared" si="1"/>
        <v>0</v>
      </c>
      <c r="I10" s="39" t="s">
        <v>8</v>
      </c>
      <c r="J10" s="40"/>
      <c r="K10" s="40"/>
      <c r="L10" s="40"/>
    </row>
    <row r="11" spans="1:12" x14ac:dyDescent="0.25">
      <c r="A11" s="1" t="s">
        <v>40</v>
      </c>
      <c r="B11" s="39">
        <f>FEBRERO2020!B11</f>
        <v>7</v>
      </c>
      <c r="C11" s="1"/>
      <c r="D11" s="1"/>
      <c r="E11" s="1">
        <v>0</v>
      </c>
      <c r="F11" s="1"/>
      <c r="G11" s="1">
        <f t="shared" si="0"/>
        <v>0</v>
      </c>
      <c r="H11" s="1">
        <f t="shared" si="1"/>
        <v>0</v>
      </c>
      <c r="I11" s="39" t="s">
        <v>8</v>
      </c>
      <c r="J11" s="40"/>
      <c r="K11" s="40"/>
      <c r="L11" s="40"/>
    </row>
    <row r="12" spans="1:12" x14ac:dyDescent="0.25">
      <c r="A12" s="1" t="s">
        <v>5</v>
      </c>
      <c r="B12" s="39">
        <f>FEBRERO2020!B12</f>
        <v>8</v>
      </c>
      <c r="C12" s="1"/>
      <c r="D12" s="1"/>
      <c r="E12" s="1">
        <v>0</v>
      </c>
      <c r="F12" s="1"/>
      <c r="G12" s="1">
        <f t="shared" si="0"/>
        <v>0</v>
      </c>
      <c r="H12" s="1">
        <f t="shared" si="1"/>
        <v>0</v>
      </c>
      <c r="I12" s="39" t="s">
        <v>8</v>
      </c>
      <c r="J12" s="40"/>
      <c r="K12" s="40"/>
      <c r="L12" s="40"/>
    </row>
    <row r="13" spans="1:12" x14ac:dyDescent="0.25">
      <c r="A13" s="1" t="s">
        <v>6</v>
      </c>
      <c r="B13" s="39">
        <f>FEBRERO2020!B13</f>
        <v>9</v>
      </c>
      <c r="C13" s="1"/>
      <c r="D13" s="1"/>
      <c r="E13" s="1">
        <v>0</v>
      </c>
      <c r="F13" s="1"/>
      <c r="G13" s="1">
        <f t="shared" si="0"/>
        <v>0</v>
      </c>
      <c r="H13" s="1">
        <f t="shared" si="1"/>
        <v>0</v>
      </c>
      <c r="I13" s="39" t="s">
        <v>8</v>
      </c>
      <c r="J13" s="40"/>
      <c r="K13" s="40"/>
      <c r="L13" s="40"/>
    </row>
    <row r="14" spans="1:12" x14ac:dyDescent="0.25">
      <c r="A14" s="1" t="s">
        <v>7</v>
      </c>
      <c r="B14" s="39">
        <f>FEBRERO2020!B14</f>
        <v>10</v>
      </c>
      <c r="C14" s="1"/>
      <c r="D14" s="1"/>
      <c r="E14" s="1">
        <v>0</v>
      </c>
      <c r="F14" s="1"/>
      <c r="G14" s="1">
        <f t="shared" si="0"/>
        <v>0</v>
      </c>
      <c r="H14" s="1">
        <f t="shared" si="1"/>
        <v>0</v>
      </c>
      <c r="I14" s="39" t="s">
        <v>8</v>
      </c>
      <c r="J14" s="40"/>
      <c r="K14" s="40"/>
      <c r="L14" s="40"/>
    </row>
    <row r="15" spans="1:12" x14ac:dyDescent="0.25">
      <c r="A15" s="1" t="s">
        <v>39</v>
      </c>
      <c r="B15" s="39">
        <f>FEBRERO2020!B15</f>
        <v>11</v>
      </c>
      <c r="C15" s="1"/>
      <c r="D15" s="1"/>
      <c r="E15" s="1">
        <v>0</v>
      </c>
      <c r="F15" s="1"/>
      <c r="G15" s="1">
        <f t="shared" si="0"/>
        <v>0</v>
      </c>
      <c r="H15" s="1">
        <f t="shared" si="1"/>
        <v>0</v>
      </c>
      <c r="I15" s="39" t="s">
        <v>8</v>
      </c>
      <c r="J15" s="40"/>
      <c r="K15" s="40"/>
      <c r="L15" s="40"/>
    </row>
    <row r="16" spans="1:12" x14ac:dyDescent="0.25">
      <c r="A16" s="1" t="s">
        <v>3</v>
      </c>
      <c r="B16" s="39">
        <f>FEBRERO2020!B16</f>
        <v>12</v>
      </c>
      <c r="C16" s="1"/>
      <c r="D16" s="1"/>
      <c r="E16" s="1">
        <v>0</v>
      </c>
      <c r="F16" s="1"/>
      <c r="G16" s="1">
        <f t="shared" si="0"/>
        <v>0</v>
      </c>
      <c r="H16" s="1">
        <f t="shared" si="1"/>
        <v>0</v>
      </c>
      <c r="I16" s="39" t="s">
        <v>8</v>
      </c>
      <c r="J16" s="40"/>
      <c r="K16" s="40"/>
      <c r="L16" s="40"/>
    </row>
    <row r="17" spans="1:13" x14ac:dyDescent="0.25">
      <c r="A17" s="1" t="s">
        <v>4</v>
      </c>
      <c r="B17" s="39">
        <f>FEBRERO2020!B17</f>
        <v>13</v>
      </c>
      <c r="C17" s="1"/>
      <c r="D17" s="1"/>
      <c r="E17" s="1">
        <v>0</v>
      </c>
      <c r="F17" s="1"/>
      <c r="G17" s="1">
        <f t="shared" si="0"/>
        <v>0</v>
      </c>
      <c r="H17" s="1">
        <f t="shared" si="1"/>
        <v>0</v>
      </c>
      <c r="I17" s="39" t="s">
        <v>10</v>
      </c>
      <c r="J17" s="40"/>
      <c r="K17" s="40"/>
      <c r="L17" s="40"/>
    </row>
    <row r="18" spans="1:13" x14ac:dyDescent="0.25">
      <c r="A18" s="1" t="s">
        <v>40</v>
      </c>
      <c r="B18" s="39">
        <f>FEBRERO2020!B18</f>
        <v>14</v>
      </c>
      <c r="C18" s="1"/>
      <c r="D18" s="1"/>
      <c r="E18" s="1">
        <v>0</v>
      </c>
      <c r="F18" s="1"/>
      <c r="G18" s="1">
        <f t="shared" si="0"/>
        <v>0</v>
      </c>
      <c r="H18" s="1">
        <f t="shared" si="1"/>
        <v>0</v>
      </c>
      <c r="I18" s="39" t="s">
        <v>8</v>
      </c>
      <c r="J18" s="40"/>
      <c r="K18" s="40"/>
      <c r="L18" s="40"/>
    </row>
    <row r="19" spans="1:13" x14ac:dyDescent="0.25">
      <c r="A19" s="1" t="s">
        <v>5</v>
      </c>
      <c r="B19" s="39">
        <f>FEBRERO2020!B19</f>
        <v>15</v>
      </c>
      <c r="C19" s="1"/>
      <c r="D19" s="1"/>
      <c r="E19" s="1"/>
      <c r="F19" s="1"/>
      <c r="G19" s="1">
        <f t="shared" si="0"/>
        <v>0</v>
      </c>
      <c r="H19" s="1">
        <f t="shared" si="1"/>
        <v>0</v>
      </c>
      <c r="I19" s="39" t="s">
        <v>8</v>
      </c>
      <c r="J19" s="40"/>
      <c r="K19" s="40"/>
      <c r="L19" s="40"/>
    </row>
    <row r="20" spans="1:13" x14ac:dyDescent="0.25">
      <c r="A20" s="1" t="s">
        <v>6</v>
      </c>
      <c r="B20" s="39">
        <f>FEBRERO2020!B20</f>
        <v>16</v>
      </c>
      <c r="C20" s="1"/>
      <c r="D20" s="1"/>
      <c r="E20" s="1"/>
      <c r="F20" s="1"/>
      <c r="G20" s="1">
        <f t="shared" si="0"/>
        <v>0</v>
      </c>
      <c r="H20" s="1">
        <f t="shared" si="1"/>
        <v>0</v>
      </c>
      <c r="I20" s="39" t="s">
        <v>8</v>
      </c>
      <c r="J20" s="40"/>
      <c r="K20" s="40"/>
      <c r="L20" s="40"/>
    </row>
    <row r="21" spans="1:13" x14ac:dyDescent="0.25">
      <c r="A21" s="1" t="s">
        <v>7</v>
      </c>
      <c r="B21" s="39">
        <f>FEBRERO2020!B21</f>
        <v>17</v>
      </c>
      <c r="C21" s="1"/>
      <c r="D21" s="1"/>
      <c r="E21" s="1"/>
      <c r="F21" s="1"/>
      <c r="G21" s="1">
        <f t="shared" si="0"/>
        <v>0</v>
      </c>
      <c r="H21" s="1">
        <f t="shared" si="1"/>
        <v>0</v>
      </c>
      <c r="I21" s="39" t="s">
        <v>8</v>
      </c>
      <c r="J21" s="19"/>
      <c r="K21" s="40" t="s">
        <v>45</v>
      </c>
      <c r="L21" s="40"/>
    </row>
    <row r="22" spans="1:13" x14ac:dyDescent="0.25">
      <c r="A22" s="1" t="s">
        <v>39</v>
      </c>
      <c r="B22" s="39">
        <f>FEBRERO2020!B22</f>
        <v>18</v>
      </c>
      <c r="C22" s="1"/>
      <c r="D22" s="1"/>
      <c r="E22" s="1"/>
      <c r="F22" s="1"/>
      <c r="G22" s="1">
        <f t="shared" si="0"/>
        <v>0</v>
      </c>
      <c r="H22" s="1">
        <f t="shared" si="1"/>
        <v>0</v>
      </c>
      <c r="I22" s="39" t="s">
        <v>8</v>
      </c>
      <c r="J22" s="40"/>
      <c r="L22" s="40"/>
    </row>
    <row r="23" spans="1:13" x14ac:dyDescent="0.25">
      <c r="A23" s="1" t="s">
        <v>3</v>
      </c>
      <c r="B23" s="39">
        <f>FEBRERO2020!B23</f>
        <v>19</v>
      </c>
      <c r="C23" s="1"/>
      <c r="D23" s="1"/>
      <c r="E23" s="1"/>
      <c r="F23" s="1"/>
      <c r="G23" s="1">
        <f t="shared" si="0"/>
        <v>0</v>
      </c>
      <c r="H23" s="1">
        <f t="shared" si="1"/>
        <v>0</v>
      </c>
      <c r="I23" s="39" t="s">
        <v>8</v>
      </c>
      <c r="J23" s="40"/>
      <c r="K23" s="40"/>
      <c r="L23" s="40"/>
    </row>
    <row r="24" spans="1:13" x14ac:dyDescent="0.25">
      <c r="A24" s="1" t="s">
        <v>4</v>
      </c>
      <c r="B24" s="39">
        <f>FEBRERO2020!B24</f>
        <v>20</v>
      </c>
      <c r="C24" s="1"/>
      <c r="D24" s="1"/>
      <c r="E24" s="1"/>
      <c r="F24" s="1"/>
      <c r="G24" s="1">
        <f t="shared" si="0"/>
        <v>0</v>
      </c>
      <c r="H24" s="1">
        <f t="shared" si="1"/>
        <v>0</v>
      </c>
      <c r="I24" s="39" t="s">
        <v>8</v>
      </c>
      <c r="J24" s="40"/>
      <c r="K24" s="40"/>
      <c r="L24" s="40"/>
    </row>
    <row r="25" spans="1:13" x14ac:dyDescent="0.25">
      <c r="A25" s="1" t="s">
        <v>40</v>
      </c>
      <c r="B25" s="39">
        <f>FEBRERO2020!B25</f>
        <v>21</v>
      </c>
      <c r="C25" s="1"/>
      <c r="D25" s="1"/>
      <c r="E25" s="1"/>
      <c r="F25" s="1"/>
      <c r="G25" s="1">
        <f t="shared" si="0"/>
        <v>0</v>
      </c>
      <c r="H25" s="1">
        <f t="shared" si="1"/>
        <v>0</v>
      </c>
      <c r="I25" s="39" t="s">
        <v>11</v>
      </c>
      <c r="J25" s="40"/>
      <c r="K25" s="40"/>
      <c r="L25" s="40"/>
    </row>
    <row r="26" spans="1:13" x14ac:dyDescent="0.25">
      <c r="A26" s="1" t="s">
        <v>5</v>
      </c>
      <c r="B26" s="39">
        <f>FEBRERO2020!B26</f>
        <v>22</v>
      </c>
      <c r="C26" s="1"/>
      <c r="D26" s="1"/>
      <c r="E26" s="1"/>
      <c r="F26" s="1"/>
      <c r="G26" s="1">
        <f t="shared" si="0"/>
        <v>0</v>
      </c>
      <c r="H26" s="1">
        <f t="shared" si="1"/>
        <v>0</v>
      </c>
      <c r="I26" s="39" t="s">
        <v>8</v>
      </c>
      <c r="J26" s="40"/>
      <c r="K26" s="40"/>
      <c r="L26" s="40"/>
    </row>
    <row r="27" spans="1:13" x14ac:dyDescent="0.25">
      <c r="A27" s="1" t="s">
        <v>6</v>
      </c>
      <c r="B27" s="39">
        <f>FEBRERO2020!B27</f>
        <v>23</v>
      </c>
      <c r="C27" s="1"/>
      <c r="D27" s="1"/>
      <c r="E27" s="1"/>
      <c r="F27" s="1"/>
      <c r="G27" s="1">
        <f t="shared" si="0"/>
        <v>0</v>
      </c>
      <c r="H27" s="1">
        <f t="shared" si="1"/>
        <v>0</v>
      </c>
      <c r="I27" s="39" t="s">
        <v>8</v>
      </c>
      <c r="J27" s="40"/>
      <c r="K27" s="40"/>
      <c r="L27" s="40"/>
    </row>
    <row r="28" spans="1:13" x14ac:dyDescent="0.25">
      <c r="A28" s="1" t="s">
        <v>7</v>
      </c>
      <c r="B28" s="39">
        <f>FEBRERO2020!B28</f>
        <v>24</v>
      </c>
      <c r="C28" s="1"/>
      <c r="D28" s="1"/>
      <c r="E28" s="1"/>
      <c r="F28" s="1"/>
      <c r="G28" s="1">
        <f t="shared" si="0"/>
        <v>0</v>
      </c>
      <c r="H28" s="1">
        <f t="shared" si="1"/>
        <v>0</v>
      </c>
      <c r="I28" s="39" t="s">
        <v>8</v>
      </c>
      <c r="J28" s="40"/>
      <c r="K28" s="40"/>
      <c r="L28" s="40"/>
      <c r="M28" s="40"/>
    </row>
    <row r="29" spans="1:13" x14ac:dyDescent="0.25">
      <c r="A29" s="1" t="s">
        <v>39</v>
      </c>
      <c r="B29" s="39">
        <f>FEBRERO2020!B29</f>
        <v>25</v>
      </c>
      <c r="C29" s="1"/>
      <c r="D29" s="1"/>
      <c r="E29" s="1"/>
      <c r="F29" s="1"/>
      <c r="G29" s="1">
        <f t="shared" si="0"/>
        <v>0</v>
      </c>
      <c r="H29" s="1">
        <f t="shared" si="1"/>
        <v>0</v>
      </c>
      <c r="I29" s="39" t="s">
        <v>11</v>
      </c>
      <c r="J29" s="40"/>
      <c r="K29" s="40"/>
      <c r="L29" s="40"/>
      <c r="M29" s="40"/>
    </row>
    <row r="30" spans="1:13" x14ac:dyDescent="0.25">
      <c r="A30" s="1" t="s">
        <v>3</v>
      </c>
      <c r="B30" s="39">
        <f>FEBRERO2020!B30</f>
        <v>26</v>
      </c>
      <c r="C30" s="1"/>
      <c r="D30" s="1"/>
      <c r="E30" s="1"/>
      <c r="F30" s="1"/>
      <c r="G30" s="1">
        <f t="shared" si="0"/>
        <v>0</v>
      </c>
      <c r="H30" s="1">
        <f t="shared" si="1"/>
        <v>0</v>
      </c>
      <c r="I30" s="39" t="s">
        <v>11</v>
      </c>
      <c r="J30" s="40"/>
      <c r="K30" s="40"/>
      <c r="L30" s="40"/>
      <c r="M30" s="40"/>
    </row>
    <row r="31" spans="1:13" x14ac:dyDescent="0.25">
      <c r="A31" s="1" t="s">
        <v>4</v>
      </c>
      <c r="B31" s="39">
        <f>FEBRERO2020!B31</f>
        <v>27</v>
      </c>
      <c r="C31" s="1"/>
      <c r="D31" s="1"/>
      <c r="E31" s="1"/>
      <c r="F31" s="1"/>
      <c r="G31" s="1">
        <f t="shared" si="0"/>
        <v>0</v>
      </c>
      <c r="H31" s="1">
        <f t="shared" si="1"/>
        <v>0</v>
      </c>
      <c r="I31" s="39" t="s">
        <v>8</v>
      </c>
      <c r="J31" s="40"/>
      <c r="K31" s="40"/>
      <c r="L31" s="40"/>
      <c r="M31" s="40"/>
    </row>
    <row r="32" spans="1:13" x14ac:dyDescent="0.25">
      <c r="A32" s="1" t="s">
        <v>40</v>
      </c>
      <c r="B32" s="39">
        <f>FEBRERO2020!B32</f>
        <v>28</v>
      </c>
      <c r="C32" s="1"/>
      <c r="D32" s="1"/>
      <c r="E32" s="1"/>
      <c r="F32" s="1"/>
      <c r="G32" s="1">
        <f t="shared" si="0"/>
        <v>0</v>
      </c>
      <c r="H32" s="1">
        <f t="shared" si="1"/>
        <v>0</v>
      </c>
      <c r="I32" s="39" t="s">
        <v>8</v>
      </c>
      <c r="J32" s="40"/>
      <c r="K32" s="40"/>
      <c r="L32" s="40"/>
    </row>
    <row r="33" spans="1:12" x14ac:dyDescent="0.25">
      <c r="A33" s="1" t="s">
        <v>5</v>
      </c>
      <c r="B33" s="39">
        <v>29</v>
      </c>
      <c r="C33" s="1"/>
      <c r="D33" s="1"/>
      <c r="E33" s="1"/>
      <c r="F33" s="1"/>
      <c r="G33" s="1">
        <f t="shared" si="0"/>
        <v>0</v>
      </c>
      <c r="H33" s="1">
        <f t="shared" si="1"/>
        <v>0</v>
      </c>
      <c r="I33" s="39" t="s">
        <v>8</v>
      </c>
      <c r="J33" s="40"/>
      <c r="K33" s="40"/>
      <c r="L33" s="40"/>
    </row>
    <row r="34" spans="1:12" ht="15.75" thickBot="1" x14ac:dyDescent="0.3">
      <c r="A34" s="1" t="s">
        <v>6</v>
      </c>
      <c r="B34" s="39">
        <v>30</v>
      </c>
      <c r="C34" s="1"/>
      <c r="D34" s="1"/>
      <c r="E34" s="1"/>
      <c r="F34" s="1"/>
      <c r="G34" s="1">
        <f t="shared" si="0"/>
        <v>0</v>
      </c>
      <c r="H34" s="1">
        <f t="shared" si="1"/>
        <v>0</v>
      </c>
      <c r="I34" s="39" t="s">
        <v>8</v>
      </c>
      <c r="J34" s="40"/>
      <c r="K34" s="40"/>
      <c r="L34" s="40"/>
    </row>
    <row r="35" spans="1:12" ht="15.75" thickBot="1" x14ac:dyDescent="0.3">
      <c r="E35" s="27" t="s">
        <v>41</v>
      </c>
      <c r="F35" s="28"/>
      <c r="G35" s="28"/>
      <c r="H35" s="29">
        <f>H34/B34</f>
        <v>0</v>
      </c>
    </row>
    <row r="36" spans="1:12" ht="23.25" x14ac:dyDescent="0.35">
      <c r="A36" s="16" t="s">
        <v>42</v>
      </c>
      <c r="H36" s="35" t="e">
        <f>#REF!+H34</f>
        <v>#REF!</v>
      </c>
    </row>
    <row r="37" spans="1:12" x14ac:dyDescent="0.25">
      <c r="H37" s="30"/>
    </row>
    <row r="38" spans="1:12" x14ac:dyDescent="0.25">
      <c r="H38" s="21"/>
    </row>
    <row r="39" spans="1:12" x14ac:dyDescent="0.25">
      <c r="H39" s="21"/>
    </row>
    <row r="40" spans="1:12" x14ac:dyDescent="0.25">
      <c r="H40" s="21"/>
    </row>
    <row r="41" spans="1:12" x14ac:dyDescent="0.25">
      <c r="H41" s="21"/>
    </row>
    <row r="42" spans="1:12" x14ac:dyDescent="0.25">
      <c r="H42" s="21"/>
    </row>
    <row r="43" spans="1:12" x14ac:dyDescent="0.25">
      <c r="H43" s="21"/>
    </row>
    <row r="44" spans="1:12" x14ac:dyDescent="0.25">
      <c r="H44" s="21"/>
    </row>
    <row r="45" spans="1:12" x14ac:dyDescent="0.25">
      <c r="H45" s="21"/>
    </row>
    <row r="46" spans="1:12" x14ac:dyDescent="0.25">
      <c r="H46" s="21"/>
    </row>
    <row r="47" spans="1:12" x14ac:dyDescent="0.25">
      <c r="H47" s="21"/>
    </row>
    <row r="48" spans="1:12" x14ac:dyDescent="0.25">
      <c r="H48" s="21"/>
    </row>
    <row r="49" spans="8:8" x14ac:dyDescent="0.25">
      <c r="H49" s="21"/>
    </row>
    <row r="50" spans="8:8" x14ac:dyDescent="0.25">
      <c r="H50" s="21"/>
    </row>
    <row r="51" spans="8:8" x14ac:dyDescent="0.25">
      <c r="H51" s="21"/>
    </row>
    <row r="52" spans="8:8" x14ac:dyDescent="0.25">
      <c r="H52" s="21"/>
    </row>
    <row r="53" spans="8:8" x14ac:dyDescent="0.25">
      <c r="H53" s="21"/>
    </row>
    <row r="54" spans="8:8" x14ac:dyDescent="0.25">
      <c r="H54" s="21"/>
    </row>
    <row r="55" spans="8:8" x14ac:dyDescent="0.25">
      <c r="H55" s="21"/>
    </row>
    <row r="56" spans="8:8" x14ac:dyDescent="0.25">
      <c r="H56" s="21"/>
    </row>
    <row r="57" spans="8:8" x14ac:dyDescent="0.25">
      <c r="H57" s="21"/>
    </row>
    <row r="58" spans="8:8" x14ac:dyDescent="0.25">
      <c r="H58" s="21"/>
    </row>
    <row r="59" spans="8:8" x14ac:dyDescent="0.25">
      <c r="H59" s="21"/>
    </row>
    <row r="60" spans="8:8" x14ac:dyDescent="0.25">
      <c r="H60" s="21"/>
    </row>
    <row r="61" spans="8:8" x14ac:dyDescent="0.25">
      <c r="H61" s="21"/>
    </row>
    <row r="62" spans="8:8" x14ac:dyDescent="0.25">
      <c r="H62" s="21"/>
    </row>
    <row r="63" spans="8:8" x14ac:dyDescent="0.25">
      <c r="H63" s="21"/>
    </row>
    <row r="64" spans="8:8" x14ac:dyDescent="0.25">
      <c r="H64" s="21"/>
    </row>
    <row r="65" spans="3:8" x14ac:dyDescent="0.25">
      <c r="H65" s="21"/>
    </row>
    <row r="66" spans="3:8" x14ac:dyDescent="0.25">
      <c r="H66" s="21"/>
    </row>
    <row r="67" spans="3:8" x14ac:dyDescent="0.25">
      <c r="H67" s="21"/>
    </row>
    <row r="68" spans="3:8" x14ac:dyDescent="0.25">
      <c r="H68" s="21"/>
    </row>
    <row r="69" spans="3:8" x14ac:dyDescent="0.25">
      <c r="H69" s="21"/>
    </row>
    <row r="70" spans="3:8" x14ac:dyDescent="0.25">
      <c r="H70" s="21"/>
    </row>
    <row r="71" spans="3:8" x14ac:dyDescent="0.25">
      <c r="H71" s="21"/>
    </row>
    <row r="72" spans="3:8" x14ac:dyDescent="0.25">
      <c r="H72" s="21"/>
    </row>
    <row r="73" spans="3:8" x14ac:dyDescent="0.25">
      <c r="H73" s="21"/>
    </row>
    <row r="74" spans="3:8" x14ac:dyDescent="0.25">
      <c r="C74" s="31"/>
      <c r="D74" t="s">
        <v>43</v>
      </c>
      <c r="H74" s="21"/>
    </row>
    <row r="75" spans="3:8" x14ac:dyDescent="0.25">
      <c r="C75" s="19"/>
      <c r="D75" t="s">
        <v>44</v>
      </c>
      <c r="H75" s="21"/>
    </row>
    <row r="76" spans="3:8" x14ac:dyDescent="0.25">
      <c r="H76" s="21"/>
    </row>
    <row r="77" spans="3:8" x14ac:dyDescent="0.25">
      <c r="H77" s="21"/>
    </row>
    <row r="78" spans="3:8" x14ac:dyDescent="0.25">
      <c r="H78" s="21"/>
    </row>
  </sheetData>
  <mergeCells count="2">
    <mergeCell ref="C3:E3"/>
    <mergeCell ref="G3:H3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9"/>
  <sheetViews>
    <sheetView topLeftCell="A16" workbookViewId="0">
      <selection activeCell="J11" sqref="J11"/>
    </sheetView>
  </sheetViews>
  <sheetFormatPr baseColWidth="10" defaultRowHeight="15" x14ac:dyDescent="0.25"/>
  <cols>
    <col min="2" max="2" width="11.42578125" style="21"/>
    <col min="3" max="3" width="13" customWidth="1"/>
    <col min="4" max="4" width="15.42578125" customWidth="1"/>
    <col min="5" max="5" width="14.5703125" customWidth="1"/>
    <col min="6" max="6" width="14.42578125" customWidth="1"/>
    <col min="7" max="7" width="12.42578125" customWidth="1"/>
    <col min="8" max="8" width="15.7109375" customWidth="1"/>
    <col min="9" max="9" width="11.42578125" style="21"/>
  </cols>
  <sheetData>
    <row r="1" spans="1:12" ht="26.25" x14ac:dyDescent="0.4">
      <c r="A1" s="2" t="s">
        <v>67</v>
      </c>
      <c r="H1" s="21"/>
    </row>
    <row r="2" spans="1:12" ht="27" thickBot="1" x14ac:dyDescent="0.45">
      <c r="A2" s="2"/>
      <c r="H2" s="21"/>
    </row>
    <row r="3" spans="1:12" ht="19.5" thickBot="1" x14ac:dyDescent="0.35">
      <c r="A3" s="22"/>
      <c r="B3" s="23"/>
      <c r="C3" s="60" t="s">
        <v>32</v>
      </c>
      <c r="D3" s="61"/>
      <c r="E3" s="62"/>
      <c r="F3" s="22"/>
      <c r="G3" s="63" t="s">
        <v>33</v>
      </c>
      <c r="H3" s="64"/>
      <c r="I3" s="23"/>
    </row>
    <row r="4" spans="1:12" ht="18.75" x14ac:dyDescent="0.3">
      <c r="A4" s="36" t="s">
        <v>0</v>
      </c>
      <c r="B4" s="36" t="s">
        <v>1</v>
      </c>
      <c r="C4" s="37" t="s">
        <v>34</v>
      </c>
      <c r="D4" s="37" t="s">
        <v>35</v>
      </c>
      <c r="E4" s="38" t="s">
        <v>36</v>
      </c>
      <c r="F4" s="36" t="s">
        <v>68</v>
      </c>
      <c r="G4" s="37" t="s">
        <v>37</v>
      </c>
      <c r="H4" s="37" t="s">
        <v>38</v>
      </c>
      <c r="I4" s="36" t="s">
        <v>2</v>
      </c>
      <c r="J4" s="40"/>
      <c r="K4" s="40"/>
    </row>
    <row r="5" spans="1:12" x14ac:dyDescent="0.25">
      <c r="A5" s="1" t="s">
        <v>7</v>
      </c>
      <c r="B5" s="39">
        <f>FEBRERO2020!B5</f>
        <v>1</v>
      </c>
      <c r="C5" s="1"/>
      <c r="D5" s="1"/>
      <c r="E5" s="1"/>
      <c r="F5" s="1"/>
      <c r="G5" s="1">
        <f>SUM(C5:F5)</f>
        <v>0</v>
      </c>
      <c r="H5" s="1">
        <f>G5</f>
        <v>0</v>
      </c>
      <c r="I5" s="39" t="s">
        <v>8</v>
      </c>
      <c r="J5" s="40"/>
      <c r="K5" s="40"/>
      <c r="L5" s="40"/>
    </row>
    <row r="6" spans="1:12" x14ac:dyDescent="0.25">
      <c r="A6" s="1" t="s">
        <v>39</v>
      </c>
      <c r="B6" s="39">
        <f>FEBRERO2020!B6</f>
        <v>2</v>
      </c>
      <c r="C6" s="1"/>
      <c r="D6" s="1"/>
      <c r="E6" s="1"/>
      <c r="F6" s="1"/>
      <c r="G6" s="1">
        <f>SUM(C6:F6)</f>
        <v>0</v>
      </c>
      <c r="H6" s="1">
        <f>H5+G6</f>
        <v>0</v>
      </c>
      <c r="I6" s="39" t="s">
        <v>8</v>
      </c>
      <c r="J6" s="40"/>
      <c r="K6" s="40"/>
      <c r="L6" s="40"/>
    </row>
    <row r="7" spans="1:12" x14ac:dyDescent="0.25">
      <c r="A7" s="1" t="s">
        <v>3</v>
      </c>
      <c r="B7" s="39">
        <f>FEBRERO2020!B7</f>
        <v>3</v>
      </c>
      <c r="C7" s="1"/>
      <c r="D7" s="1"/>
      <c r="E7" s="1"/>
      <c r="F7" s="1"/>
      <c r="G7" s="1">
        <f t="shared" ref="G7:G35" si="0">SUM(C7:F7)</f>
        <v>0</v>
      </c>
      <c r="H7" s="1">
        <f t="shared" ref="H7:H35" si="1">H6+G7</f>
        <v>0</v>
      </c>
      <c r="I7" s="39" t="s">
        <v>8</v>
      </c>
      <c r="J7" s="40"/>
      <c r="K7" s="40"/>
      <c r="L7" s="40"/>
    </row>
    <row r="8" spans="1:12" x14ac:dyDescent="0.25">
      <c r="A8" s="1" t="s">
        <v>4</v>
      </c>
      <c r="B8" s="39">
        <f>FEBRERO2020!B8</f>
        <v>4</v>
      </c>
      <c r="C8" s="1"/>
      <c r="D8" s="1"/>
      <c r="E8" s="1"/>
      <c r="F8" s="1"/>
      <c r="G8" s="1">
        <f t="shared" si="0"/>
        <v>0</v>
      </c>
      <c r="H8" s="1">
        <f t="shared" si="1"/>
        <v>0</v>
      </c>
      <c r="I8" s="39" t="s">
        <v>8</v>
      </c>
      <c r="J8" s="40"/>
      <c r="K8" s="40"/>
      <c r="L8" s="40"/>
    </row>
    <row r="9" spans="1:12" x14ac:dyDescent="0.25">
      <c r="A9" s="1" t="s">
        <v>40</v>
      </c>
      <c r="B9" s="39">
        <f>FEBRERO2020!B9</f>
        <v>5</v>
      </c>
      <c r="C9" s="1"/>
      <c r="D9" s="1"/>
      <c r="E9" s="1"/>
      <c r="F9" s="1"/>
      <c r="G9" s="1">
        <f t="shared" si="0"/>
        <v>0</v>
      </c>
      <c r="H9" s="1">
        <f t="shared" si="1"/>
        <v>0</v>
      </c>
      <c r="I9" s="39" t="s">
        <v>8</v>
      </c>
      <c r="J9" s="40"/>
      <c r="K9" s="40"/>
      <c r="L9" s="40"/>
    </row>
    <row r="10" spans="1:12" x14ac:dyDescent="0.25">
      <c r="A10" s="1" t="s">
        <v>5</v>
      </c>
      <c r="B10" s="39">
        <f>FEBRERO2020!B10</f>
        <v>6</v>
      </c>
      <c r="C10" s="1"/>
      <c r="D10" s="1"/>
      <c r="E10" s="1"/>
      <c r="F10" s="1"/>
      <c r="G10" s="1">
        <f t="shared" si="0"/>
        <v>0</v>
      </c>
      <c r="H10" s="1">
        <f t="shared" si="1"/>
        <v>0</v>
      </c>
      <c r="I10" s="39" t="s">
        <v>8</v>
      </c>
      <c r="J10" s="40"/>
      <c r="K10" s="40"/>
      <c r="L10" s="40"/>
    </row>
    <row r="11" spans="1:12" x14ac:dyDescent="0.25">
      <c r="A11" s="1" t="s">
        <v>6</v>
      </c>
      <c r="B11" s="39">
        <f>FEBRERO2020!B11</f>
        <v>7</v>
      </c>
      <c r="C11" s="1"/>
      <c r="D11" s="1"/>
      <c r="E11" s="1"/>
      <c r="F11" s="1"/>
      <c r="G11" s="1">
        <f t="shared" si="0"/>
        <v>0</v>
      </c>
      <c r="H11" s="1">
        <f t="shared" si="1"/>
        <v>0</v>
      </c>
      <c r="I11" s="39" t="s">
        <v>8</v>
      </c>
      <c r="J11" s="40"/>
      <c r="K11" s="40"/>
      <c r="L11" s="40"/>
    </row>
    <row r="12" spans="1:12" x14ac:dyDescent="0.25">
      <c r="A12" s="1" t="s">
        <v>7</v>
      </c>
      <c r="B12" s="39">
        <f>FEBRERO2020!B12</f>
        <v>8</v>
      </c>
      <c r="C12" s="1"/>
      <c r="D12" s="1"/>
      <c r="E12" s="1"/>
      <c r="F12" s="1"/>
      <c r="G12" s="1">
        <f t="shared" si="0"/>
        <v>0</v>
      </c>
      <c r="H12" s="1">
        <f t="shared" si="1"/>
        <v>0</v>
      </c>
      <c r="I12" s="39" t="s">
        <v>8</v>
      </c>
      <c r="J12" s="40"/>
      <c r="K12" s="40"/>
      <c r="L12" s="40"/>
    </row>
    <row r="13" spans="1:12" x14ac:dyDescent="0.25">
      <c r="A13" s="1" t="s">
        <v>39</v>
      </c>
      <c r="B13" s="39">
        <f>FEBRERO2020!B13</f>
        <v>9</v>
      </c>
      <c r="C13" s="1"/>
      <c r="D13" s="1"/>
      <c r="E13" s="1"/>
      <c r="F13" s="1"/>
      <c r="G13" s="1">
        <f t="shared" si="0"/>
        <v>0</v>
      </c>
      <c r="H13" s="1">
        <f t="shared" si="1"/>
        <v>0</v>
      </c>
      <c r="I13" s="39" t="s">
        <v>8</v>
      </c>
      <c r="J13" s="40"/>
      <c r="L13" s="40"/>
    </row>
    <row r="14" spans="1:12" x14ac:dyDescent="0.25">
      <c r="A14" s="1" t="s">
        <v>3</v>
      </c>
      <c r="B14" s="39">
        <f>FEBRERO2020!B14</f>
        <v>10</v>
      </c>
      <c r="C14" s="1"/>
      <c r="D14" s="1"/>
      <c r="E14" s="1"/>
      <c r="F14" s="1"/>
      <c r="G14" s="1">
        <f t="shared" si="0"/>
        <v>0</v>
      </c>
      <c r="H14" s="1">
        <f t="shared" si="1"/>
        <v>0</v>
      </c>
      <c r="I14" s="39" t="s">
        <v>8</v>
      </c>
      <c r="J14" s="40"/>
      <c r="K14" s="40"/>
      <c r="L14" s="40"/>
    </row>
    <row r="15" spans="1:12" x14ac:dyDescent="0.25">
      <c r="A15" s="1" t="s">
        <v>4</v>
      </c>
      <c r="B15" s="39">
        <f>FEBRERO2020!B15</f>
        <v>11</v>
      </c>
      <c r="C15" s="1"/>
      <c r="D15" s="1"/>
      <c r="E15" s="1"/>
      <c r="F15" s="1"/>
      <c r="G15" s="1">
        <f t="shared" si="0"/>
        <v>0</v>
      </c>
      <c r="H15" s="1">
        <f t="shared" si="1"/>
        <v>0</v>
      </c>
      <c r="I15" s="39" t="s">
        <v>11</v>
      </c>
      <c r="J15" s="40"/>
      <c r="K15" s="40"/>
      <c r="L15" s="40"/>
    </row>
    <row r="16" spans="1:12" x14ac:dyDescent="0.25">
      <c r="A16" s="1" t="s">
        <v>40</v>
      </c>
      <c r="B16" s="39">
        <f>FEBRERO2020!B16</f>
        <v>12</v>
      </c>
      <c r="C16" s="1"/>
      <c r="D16" s="1"/>
      <c r="E16" s="1"/>
      <c r="F16" s="1"/>
      <c r="G16" s="1">
        <f t="shared" si="0"/>
        <v>0</v>
      </c>
      <c r="H16" s="1">
        <f t="shared" si="1"/>
        <v>0</v>
      </c>
      <c r="I16" s="39" t="s">
        <v>8</v>
      </c>
      <c r="J16" s="40"/>
      <c r="K16" s="40"/>
      <c r="L16" s="40"/>
    </row>
    <row r="17" spans="1:12" x14ac:dyDescent="0.25">
      <c r="A17" s="1" t="s">
        <v>5</v>
      </c>
      <c r="B17" s="39">
        <f>FEBRERO2020!B17</f>
        <v>13</v>
      </c>
      <c r="C17" s="1"/>
      <c r="D17" s="1"/>
      <c r="E17" s="1"/>
      <c r="F17" s="1"/>
      <c r="G17" s="1">
        <f t="shared" si="0"/>
        <v>0</v>
      </c>
      <c r="H17" s="1">
        <f t="shared" si="1"/>
        <v>0</v>
      </c>
      <c r="I17" s="39" t="s">
        <v>8</v>
      </c>
      <c r="J17" s="40"/>
      <c r="K17" s="40"/>
      <c r="L17" s="40"/>
    </row>
    <row r="18" spans="1:12" x14ac:dyDescent="0.25">
      <c r="A18" s="1" t="s">
        <v>6</v>
      </c>
      <c r="B18" s="39">
        <f>FEBRERO2020!B18</f>
        <v>14</v>
      </c>
      <c r="C18" s="1"/>
      <c r="D18" s="1"/>
      <c r="E18" s="1"/>
      <c r="F18" s="1"/>
      <c r="G18" s="1">
        <f t="shared" si="0"/>
        <v>0</v>
      </c>
      <c r="H18" s="1">
        <f t="shared" si="1"/>
        <v>0</v>
      </c>
      <c r="I18" s="39" t="s">
        <v>11</v>
      </c>
      <c r="J18" s="40"/>
      <c r="K18" s="40"/>
      <c r="L18" s="40"/>
    </row>
    <row r="19" spans="1:12" x14ac:dyDescent="0.25">
      <c r="A19" s="1" t="s">
        <v>7</v>
      </c>
      <c r="B19" s="39">
        <f>FEBRERO2020!B19</f>
        <v>15</v>
      </c>
      <c r="C19" s="1"/>
      <c r="D19" s="1"/>
      <c r="E19" s="1"/>
      <c r="F19" s="1"/>
      <c r="G19" s="1">
        <f t="shared" si="0"/>
        <v>0</v>
      </c>
      <c r="H19" s="1">
        <f t="shared" si="1"/>
        <v>0</v>
      </c>
      <c r="I19" s="39" t="s">
        <v>8</v>
      </c>
      <c r="J19" s="40"/>
      <c r="K19" s="40"/>
      <c r="L19" s="40"/>
    </row>
    <row r="20" spans="1:12" x14ac:dyDescent="0.25">
      <c r="A20" s="1" t="s">
        <v>39</v>
      </c>
      <c r="B20" s="39">
        <f>FEBRERO2020!B20</f>
        <v>16</v>
      </c>
      <c r="C20" s="1"/>
      <c r="D20" s="1"/>
      <c r="E20" s="1"/>
      <c r="F20" s="1"/>
      <c r="G20" s="1">
        <f t="shared" si="0"/>
        <v>0</v>
      </c>
      <c r="H20" s="1">
        <f t="shared" si="1"/>
        <v>0</v>
      </c>
      <c r="I20" s="39" t="s">
        <v>8</v>
      </c>
      <c r="J20" s="40"/>
      <c r="K20" s="40"/>
      <c r="L20" s="40"/>
    </row>
    <row r="21" spans="1:12" x14ac:dyDescent="0.25">
      <c r="A21" s="1" t="s">
        <v>3</v>
      </c>
      <c r="B21" s="39">
        <f>FEBRERO2020!B21</f>
        <v>17</v>
      </c>
      <c r="C21" s="1"/>
      <c r="D21" s="1"/>
      <c r="E21" s="1"/>
      <c r="F21" s="1"/>
      <c r="G21" s="1">
        <f t="shared" si="0"/>
        <v>0</v>
      </c>
      <c r="H21" s="1">
        <f t="shared" si="1"/>
        <v>0</v>
      </c>
      <c r="I21" s="39" t="s">
        <v>11</v>
      </c>
      <c r="J21" s="40"/>
      <c r="K21" s="40"/>
      <c r="L21" s="40"/>
    </row>
    <row r="22" spans="1:12" x14ac:dyDescent="0.25">
      <c r="A22" s="1" t="s">
        <v>4</v>
      </c>
      <c r="B22" s="39">
        <f>FEBRERO2020!B22</f>
        <v>18</v>
      </c>
      <c r="C22" s="1"/>
      <c r="D22" s="1"/>
      <c r="E22" s="1"/>
      <c r="F22" s="1"/>
      <c r="G22" s="1">
        <f t="shared" si="0"/>
        <v>0</v>
      </c>
      <c r="H22" s="1">
        <f t="shared" si="1"/>
        <v>0</v>
      </c>
      <c r="I22" s="39" t="s">
        <v>11</v>
      </c>
      <c r="J22" s="40"/>
      <c r="K22" s="40"/>
      <c r="L22" s="40"/>
    </row>
    <row r="23" spans="1:12" x14ac:dyDescent="0.25">
      <c r="A23" s="1" t="s">
        <v>40</v>
      </c>
      <c r="B23" s="39">
        <f>FEBRERO2020!B23</f>
        <v>19</v>
      </c>
      <c r="C23" s="1"/>
      <c r="D23" s="1"/>
      <c r="E23" s="1"/>
      <c r="F23" s="1"/>
      <c r="G23" s="1">
        <f t="shared" si="0"/>
        <v>0</v>
      </c>
      <c r="H23" s="1">
        <f t="shared" si="1"/>
        <v>0</v>
      </c>
      <c r="I23" s="39" t="s">
        <v>8</v>
      </c>
      <c r="J23" s="40"/>
      <c r="K23" s="40"/>
      <c r="L23" s="40"/>
    </row>
    <row r="24" spans="1:12" x14ac:dyDescent="0.25">
      <c r="A24" s="1" t="s">
        <v>5</v>
      </c>
      <c r="B24" s="39">
        <f>FEBRERO2020!B24</f>
        <v>20</v>
      </c>
      <c r="C24" s="1"/>
      <c r="D24" s="1"/>
      <c r="E24" s="1"/>
      <c r="F24" s="1"/>
      <c r="G24" s="1">
        <f t="shared" si="0"/>
        <v>0</v>
      </c>
      <c r="H24" s="1">
        <f t="shared" si="1"/>
        <v>0</v>
      </c>
      <c r="I24" s="39" t="s">
        <v>8</v>
      </c>
      <c r="J24" s="40"/>
      <c r="K24" s="40"/>
      <c r="L24" s="40"/>
    </row>
    <row r="25" spans="1:12" x14ac:dyDescent="0.25">
      <c r="A25" s="1" t="s">
        <v>6</v>
      </c>
      <c r="B25" s="39">
        <f>FEBRERO2020!B25</f>
        <v>21</v>
      </c>
      <c r="C25" s="1"/>
      <c r="D25" s="1"/>
      <c r="E25" s="1"/>
      <c r="F25" s="1"/>
      <c r="G25" s="1">
        <f t="shared" si="0"/>
        <v>0</v>
      </c>
      <c r="H25" s="1">
        <f t="shared" si="1"/>
        <v>0</v>
      </c>
      <c r="I25" s="39" t="s">
        <v>8</v>
      </c>
      <c r="J25" s="40"/>
      <c r="K25" s="40"/>
      <c r="L25" s="40"/>
    </row>
    <row r="26" spans="1:12" x14ac:dyDescent="0.25">
      <c r="A26" s="1" t="s">
        <v>7</v>
      </c>
      <c r="B26" s="39">
        <f>FEBRERO2020!B26</f>
        <v>22</v>
      </c>
      <c r="C26" s="1"/>
      <c r="D26" s="1"/>
      <c r="E26" s="1"/>
      <c r="F26" s="1"/>
      <c r="G26" s="1">
        <f t="shared" si="0"/>
        <v>0</v>
      </c>
      <c r="H26" s="1">
        <f t="shared" si="1"/>
        <v>0</v>
      </c>
      <c r="I26" s="39" t="s">
        <v>8</v>
      </c>
      <c r="J26" s="40"/>
      <c r="K26" s="40"/>
      <c r="L26" s="40"/>
    </row>
    <row r="27" spans="1:12" x14ac:dyDescent="0.25">
      <c r="A27" s="1" t="s">
        <v>39</v>
      </c>
      <c r="B27" s="39">
        <f>FEBRERO2020!B27</f>
        <v>23</v>
      </c>
      <c r="C27" s="1"/>
      <c r="D27" s="1"/>
      <c r="E27" s="1"/>
      <c r="F27" s="1"/>
      <c r="G27" s="1">
        <f t="shared" si="0"/>
        <v>0</v>
      </c>
      <c r="H27" s="1">
        <f t="shared" si="1"/>
        <v>0</v>
      </c>
      <c r="I27" s="39" t="s">
        <v>8</v>
      </c>
      <c r="J27" s="40"/>
      <c r="K27" s="40"/>
      <c r="L27" s="40"/>
    </row>
    <row r="28" spans="1:12" x14ac:dyDescent="0.25">
      <c r="A28" s="1" t="s">
        <v>3</v>
      </c>
      <c r="B28" s="39">
        <f>FEBRERO2020!B28</f>
        <v>24</v>
      </c>
      <c r="C28" s="1"/>
      <c r="D28" s="1"/>
      <c r="E28" s="1"/>
      <c r="F28" s="1"/>
      <c r="G28" s="1">
        <f t="shared" si="0"/>
        <v>0</v>
      </c>
      <c r="H28" s="1">
        <f t="shared" si="1"/>
        <v>0</v>
      </c>
      <c r="I28" s="39" t="s">
        <v>8</v>
      </c>
      <c r="J28" s="40"/>
      <c r="K28" s="40"/>
      <c r="L28" s="40"/>
    </row>
    <row r="29" spans="1:12" x14ac:dyDescent="0.25">
      <c r="A29" s="1" t="s">
        <v>4</v>
      </c>
      <c r="B29" s="39">
        <f>FEBRERO2020!B29</f>
        <v>25</v>
      </c>
      <c r="C29" s="1"/>
      <c r="D29" s="1"/>
      <c r="E29" s="1"/>
      <c r="F29" s="1"/>
      <c r="G29" s="1">
        <f t="shared" si="0"/>
        <v>0</v>
      </c>
      <c r="H29" s="1">
        <f t="shared" si="1"/>
        <v>0</v>
      </c>
      <c r="I29" s="39" t="s">
        <v>8</v>
      </c>
      <c r="J29" s="40"/>
      <c r="K29" s="40"/>
      <c r="L29" s="40"/>
    </row>
    <row r="30" spans="1:12" x14ac:dyDescent="0.25">
      <c r="A30" s="1" t="s">
        <v>40</v>
      </c>
      <c r="B30" s="39">
        <f>FEBRERO2020!B30</f>
        <v>26</v>
      </c>
      <c r="C30" s="1"/>
      <c r="D30" s="1"/>
      <c r="E30" s="1"/>
      <c r="F30" s="1"/>
      <c r="G30" s="1">
        <f t="shared" si="0"/>
        <v>0</v>
      </c>
      <c r="H30" s="1">
        <f t="shared" si="1"/>
        <v>0</v>
      </c>
      <c r="I30" s="39" t="s">
        <v>8</v>
      </c>
      <c r="J30" s="40"/>
      <c r="K30" s="40"/>
      <c r="L30" s="40"/>
    </row>
    <row r="31" spans="1:12" x14ac:dyDescent="0.25">
      <c r="A31" s="1" t="s">
        <v>5</v>
      </c>
      <c r="B31" s="39">
        <f>FEBRERO2020!B31</f>
        <v>27</v>
      </c>
      <c r="C31" s="1"/>
      <c r="D31" s="1"/>
      <c r="E31" s="1"/>
      <c r="F31" s="1"/>
      <c r="G31" s="1">
        <f t="shared" si="0"/>
        <v>0</v>
      </c>
      <c r="H31" s="1">
        <f t="shared" si="1"/>
        <v>0</v>
      </c>
      <c r="I31" s="39" t="s">
        <v>8</v>
      </c>
      <c r="J31" s="40"/>
      <c r="K31" s="40"/>
      <c r="L31" s="40"/>
    </row>
    <row r="32" spans="1:12" x14ac:dyDescent="0.25">
      <c r="A32" s="1" t="s">
        <v>6</v>
      </c>
      <c r="B32" s="39">
        <f>FEBRERO2020!B32</f>
        <v>28</v>
      </c>
      <c r="C32" s="1"/>
      <c r="D32" s="1"/>
      <c r="E32" s="1"/>
      <c r="F32" s="1"/>
      <c r="G32" s="1">
        <f t="shared" si="0"/>
        <v>0</v>
      </c>
      <c r="H32" s="1">
        <f t="shared" si="1"/>
        <v>0</v>
      </c>
      <c r="I32" s="39" t="s">
        <v>8</v>
      </c>
      <c r="J32" s="40"/>
      <c r="K32" s="40"/>
      <c r="L32" s="40"/>
    </row>
    <row r="33" spans="1:12" x14ac:dyDescent="0.25">
      <c r="A33" s="1" t="s">
        <v>7</v>
      </c>
      <c r="B33" s="39">
        <v>29</v>
      </c>
      <c r="C33" s="1"/>
      <c r="D33" s="1"/>
      <c r="E33" s="1"/>
      <c r="F33" s="1"/>
      <c r="G33" s="1">
        <f t="shared" si="0"/>
        <v>0</v>
      </c>
      <c r="H33" s="1">
        <f t="shared" si="1"/>
        <v>0</v>
      </c>
      <c r="I33" s="39" t="s">
        <v>8</v>
      </c>
      <c r="J33" s="40"/>
      <c r="K33" s="40"/>
      <c r="L33" s="40"/>
    </row>
    <row r="34" spans="1:12" x14ac:dyDescent="0.25">
      <c r="A34" s="1" t="s">
        <v>39</v>
      </c>
      <c r="B34" s="39">
        <v>30</v>
      </c>
      <c r="C34" s="1"/>
      <c r="D34" s="1"/>
      <c r="E34" s="1"/>
      <c r="F34" s="1"/>
      <c r="G34" s="1">
        <f t="shared" si="0"/>
        <v>0</v>
      </c>
      <c r="H34" s="1">
        <f t="shared" si="1"/>
        <v>0</v>
      </c>
      <c r="I34" s="39" t="s">
        <v>8</v>
      </c>
      <c r="J34" s="19"/>
      <c r="K34" s="40" t="s">
        <v>45</v>
      </c>
      <c r="L34" s="40"/>
    </row>
    <row r="35" spans="1:12" ht="15.75" thickBot="1" x14ac:dyDescent="0.3">
      <c r="A35" s="1" t="s">
        <v>3</v>
      </c>
      <c r="B35" s="39">
        <v>31</v>
      </c>
      <c r="C35" s="1"/>
      <c r="D35" s="1"/>
      <c r="E35" s="1"/>
      <c r="F35" s="1"/>
      <c r="G35" s="1">
        <f t="shared" si="0"/>
        <v>0</v>
      </c>
      <c r="H35" s="1">
        <f t="shared" si="1"/>
        <v>0</v>
      </c>
      <c r="I35" s="39" t="s">
        <v>8</v>
      </c>
      <c r="J35" s="40"/>
      <c r="K35" s="40"/>
      <c r="L35" s="40"/>
    </row>
    <row r="36" spans="1:12" ht="15.75" thickBot="1" x14ac:dyDescent="0.3">
      <c r="E36" s="27" t="s">
        <v>41</v>
      </c>
      <c r="F36" s="28"/>
      <c r="G36" s="28"/>
      <c r="H36" s="29">
        <f>H35/B35</f>
        <v>0</v>
      </c>
    </row>
    <row r="37" spans="1:12" ht="23.25" x14ac:dyDescent="0.35">
      <c r="A37" s="16" t="s">
        <v>42</v>
      </c>
      <c r="H37" s="35" t="e">
        <f>NOVIEMBRE2020!H36+H35</f>
        <v>#REF!</v>
      </c>
    </row>
    <row r="38" spans="1:12" x14ac:dyDescent="0.25">
      <c r="H38" s="30"/>
    </row>
    <row r="39" spans="1:12" x14ac:dyDescent="0.25">
      <c r="H39" s="21"/>
    </row>
    <row r="40" spans="1:12" x14ac:dyDescent="0.25">
      <c r="H40" s="21"/>
    </row>
    <row r="41" spans="1:12" x14ac:dyDescent="0.25">
      <c r="H41" s="21"/>
    </row>
    <row r="42" spans="1:12" x14ac:dyDescent="0.25">
      <c r="H42" s="21"/>
    </row>
    <row r="43" spans="1:12" x14ac:dyDescent="0.25">
      <c r="H43" s="21"/>
    </row>
    <row r="44" spans="1:12" x14ac:dyDescent="0.25">
      <c r="H44" s="21"/>
    </row>
    <row r="45" spans="1:12" x14ac:dyDescent="0.25">
      <c r="H45" s="21"/>
    </row>
    <row r="46" spans="1:12" x14ac:dyDescent="0.25">
      <c r="H46" s="21"/>
    </row>
    <row r="47" spans="1:12" x14ac:dyDescent="0.25">
      <c r="H47" s="21"/>
    </row>
    <row r="48" spans="1:12" x14ac:dyDescent="0.25">
      <c r="H48" s="21"/>
    </row>
    <row r="49" spans="8:8" x14ac:dyDescent="0.25">
      <c r="H49" s="21"/>
    </row>
    <row r="50" spans="8:8" x14ac:dyDescent="0.25">
      <c r="H50" s="21"/>
    </row>
    <row r="51" spans="8:8" x14ac:dyDescent="0.25">
      <c r="H51" s="21"/>
    </row>
    <row r="52" spans="8:8" x14ac:dyDescent="0.25">
      <c r="H52" s="21"/>
    </row>
    <row r="53" spans="8:8" x14ac:dyDescent="0.25">
      <c r="H53" s="21"/>
    </row>
    <row r="54" spans="8:8" x14ac:dyDescent="0.25">
      <c r="H54" s="21"/>
    </row>
    <row r="55" spans="8:8" x14ac:dyDescent="0.25">
      <c r="H55" s="21"/>
    </row>
    <row r="56" spans="8:8" x14ac:dyDescent="0.25">
      <c r="H56" s="21"/>
    </row>
    <row r="57" spans="8:8" x14ac:dyDescent="0.25">
      <c r="H57" s="21"/>
    </row>
    <row r="58" spans="8:8" x14ac:dyDescent="0.25">
      <c r="H58" s="21"/>
    </row>
    <row r="59" spans="8:8" x14ac:dyDescent="0.25">
      <c r="H59" s="21"/>
    </row>
    <row r="60" spans="8:8" x14ac:dyDescent="0.25">
      <c r="H60" s="21"/>
    </row>
    <row r="61" spans="8:8" x14ac:dyDescent="0.25">
      <c r="H61" s="21"/>
    </row>
    <row r="62" spans="8:8" x14ac:dyDescent="0.25">
      <c r="H62" s="21"/>
    </row>
    <row r="63" spans="8:8" x14ac:dyDescent="0.25">
      <c r="H63" s="21"/>
    </row>
    <row r="64" spans="8:8" x14ac:dyDescent="0.25">
      <c r="H64" s="21"/>
    </row>
    <row r="65" spans="3:8" x14ac:dyDescent="0.25">
      <c r="H65" s="21"/>
    </row>
    <row r="66" spans="3:8" x14ac:dyDescent="0.25">
      <c r="H66" s="21"/>
    </row>
    <row r="67" spans="3:8" x14ac:dyDescent="0.25">
      <c r="H67" s="21"/>
    </row>
    <row r="68" spans="3:8" x14ac:dyDescent="0.25">
      <c r="H68" s="21"/>
    </row>
    <row r="69" spans="3:8" x14ac:dyDescent="0.25">
      <c r="H69" s="21"/>
    </row>
    <row r="70" spans="3:8" x14ac:dyDescent="0.25">
      <c r="H70" s="21"/>
    </row>
    <row r="71" spans="3:8" x14ac:dyDescent="0.25">
      <c r="H71" s="21"/>
    </row>
    <row r="72" spans="3:8" x14ac:dyDescent="0.25">
      <c r="H72" s="21"/>
    </row>
    <row r="73" spans="3:8" x14ac:dyDescent="0.25">
      <c r="H73" s="21"/>
    </row>
    <row r="74" spans="3:8" x14ac:dyDescent="0.25">
      <c r="H74" s="21"/>
    </row>
    <row r="75" spans="3:8" x14ac:dyDescent="0.25">
      <c r="C75" s="31"/>
      <c r="D75" t="s">
        <v>43</v>
      </c>
      <c r="H75" s="21"/>
    </row>
    <row r="76" spans="3:8" x14ac:dyDescent="0.25">
      <c r="C76" s="19"/>
      <c r="D76" t="s">
        <v>44</v>
      </c>
      <c r="H76" s="21"/>
    </row>
    <row r="77" spans="3:8" x14ac:dyDescent="0.25">
      <c r="H77" s="21"/>
    </row>
    <row r="78" spans="3:8" x14ac:dyDescent="0.25">
      <c r="H78" s="21"/>
    </row>
    <row r="79" spans="3:8" x14ac:dyDescent="0.25">
      <c r="H79" s="21"/>
    </row>
  </sheetData>
  <mergeCells count="2">
    <mergeCell ref="C3:E3"/>
    <mergeCell ref="G3:H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TOTALES2020</vt:lpstr>
      <vt:lpstr>ENERO2020</vt:lpstr>
      <vt:lpstr>FEBRERO2020</vt:lpstr>
      <vt:lpstr>MARZO2020</vt:lpstr>
      <vt:lpstr>NOVIEMBRE2020</vt:lpstr>
      <vt:lpstr>DICIEMBRE2020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2019-05-21T13:03:43Z</dcterms:created>
  <dcterms:modified xsi:type="dcterms:W3CDTF">2023-02-09T15:41:35Z</dcterms:modified>
</cp:coreProperties>
</file>