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/>
  </bookViews>
  <sheets>
    <sheet name="TOTALES2011" sheetId="14" r:id="rId1"/>
    <sheet name="DICIEMBRE2011" sheetId="1" r:id="rId2"/>
    <sheet name="ACUMULADOS ANTERIORES " sheetId="15" r:id="rId3"/>
  </sheets>
  <calcPr calcId="124519"/>
</workbook>
</file>

<file path=xl/calcChain.xml><?xml version="1.0" encoding="utf-8"?>
<calcChain xmlns="http://schemas.openxmlformats.org/spreadsheetml/2006/main">
  <c r="D18" i="14"/>
  <c r="C18"/>
  <c r="G37" i="1"/>
  <c r="C24" i="15"/>
  <c r="C22"/>
  <c r="C20"/>
  <c r="C7"/>
  <c r="C8"/>
  <c r="C9" s="1"/>
  <c r="C10" s="1"/>
  <c r="C11" s="1"/>
  <c r="C12" s="1"/>
  <c r="C13" s="1"/>
  <c r="C14" s="1"/>
  <c r="C15" s="1"/>
  <c r="C16" s="1"/>
  <c r="C17" s="1"/>
  <c r="C18" s="1"/>
  <c r="C19" s="1"/>
  <c r="C6"/>
  <c r="C5"/>
  <c r="D16" i="14"/>
  <c r="D15"/>
  <c r="D14"/>
  <c r="D13"/>
  <c r="D12"/>
  <c r="D11"/>
  <c r="D10"/>
  <c r="D9"/>
  <c r="D8"/>
  <c r="D7"/>
  <c r="D6"/>
  <c r="C5"/>
  <c r="C6" s="1"/>
  <c r="C7" s="1"/>
  <c r="C8" s="1"/>
  <c r="C9" s="1"/>
  <c r="C10" s="1"/>
  <c r="C11" s="1"/>
  <c r="G36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C12" i="14" l="1"/>
  <c r="C13" s="1"/>
  <c r="C14" s="1"/>
  <c r="C15" s="1"/>
  <c r="C16" s="1"/>
  <c r="D5"/>
  <c r="G5" i="1"/>
  <c r="G6" s="1"/>
  <c r="G7" s="1"/>
  <c r="G8" s="1"/>
  <c r="G9" s="1"/>
  <c r="G10" l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</calcChain>
</file>

<file path=xl/sharedStrings.xml><?xml version="1.0" encoding="utf-8"?>
<sst xmlns="http://schemas.openxmlformats.org/spreadsheetml/2006/main" count="109" uniqueCount="56">
  <si>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</si>
  <si>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</si>
  <si>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</si>
  <si>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</si>
  <si>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</si>
  <si>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</si>
  <si>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</si>
  <si>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</si>
  <si>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</si>
  <si>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INGRESO A TERMAS MES DE DICIEMBRE 2011</t>
  </si>
  <si>
    <t>B</t>
  </si>
  <si>
    <t>LL</t>
  </si>
  <si>
    <t>R</t>
  </si>
  <si>
    <t xml:space="preserve">ENTRADA </t>
  </si>
  <si>
    <t xml:space="preserve">TOTALES </t>
  </si>
  <si>
    <t xml:space="preserve"> PRINCIPAL</t>
  </si>
  <si>
    <t xml:space="preserve"> NORTE</t>
  </si>
  <si>
    <t>POR DIA</t>
  </si>
  <si>
    <t xml:space="preserve">ACUMULADO </t>
  </si>
  <si>
    <t>SÁBADO</t>
  </si>
  <si>
    <t>MIÉRCOLES</t>
  </si>
  <si>
    <t xml:space="preserve">Promedio Diario </t>
  </si>
  <si>
    <t xml:space="preserve">DIAS DOMINGO </t>
  </si>
  <si>
    <t>DIA MAXIMO DEL MES</t>
  </si>
  <si>
    <t>DIA DE MAYOR INGRESO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</si>
  <si>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</si>
  <si>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</si>
  <si>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</si>
  <si>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</si>
  <si>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</si>
  <si>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</si>
  <si>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</si>
  <si>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</si>
  <si>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</si>
  <si>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</si>
  <si>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</si>
  <si>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</si>
  <si>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</si>
  <si>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</si>
  <si>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</si>
  <si>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</si>
  <si>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</si>
  <si>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</si>
  <si>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>INGRESO A TERMAS MENSUAL 2011</t>
  </si>
  <si>
    <t>ACUMULADO TOTAL A DICIEMBRE 2011</t>
  </si>
  <si>
    <t>ACUMULADO TOTAL  A DICIEMBRE 2011 ……………………..</t>
  </si>
  <si>
    <t>MENSUAL</t>
  </si>
  <si>
    <t xml:space="preserve">AÑO </t>
  </si>
  <si>
    <t xml:space="preserve">ANUAL  </t>
  </si>
  <si>
    <t>ACUMULADO</t>
  </si>
  <si>
    <t>INGRESOS A TERMAS AÑO 1996 - 2011</t>
  </si>
  <si>
    <t>H/NOV 2011</t>
  </si>
  <si>
    <t>ACUMULADO TOTAL A NOVIEMBRE 2011</t>
  </si>
  <si>
    <t xml:space="preserve">PROMEDIO ANUAL 1996 - 2011 </t>
  </si>
  <si>
    <t xml:space="preserve">MES DE MAYOR INGRESO EN EL AÑO </t>
  </si>
  <si>
    <t>MES DE MENOR INGRESO EN EL AÑO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</si>
</sst>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3" borderId="0" xfId="0" applyFont="1" applyFill="1" applyBorder="1"/>
    <xf numFmtId="0" fontId="0" fillId="3" borderId="0" xfId="0" applyFill="1"/>
    <xf numFmtId="43" fontId="3" fillId="0" borderId="0" xfId="1" applyFont="1"/>
    <xf numFmtId="0" fontId="6" fillId="0" borderId="1" xfId="0" applyFont="1" applyFill="1" applyBorder="1"/>
    <xf numFmtId="43" fontId="7" fillId="0" borderId="1" xfId="1" applyFont="1" applyFill="1" applyBorder="1"/>
    <xf numFmtId="0" fontId="7" fillId="0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43" fontId="7" fillId="2" borderId="1" xfId="1" applyFont="1" applyFill="1" applyBorder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0" fillId="0" borderId="1" xfId="0" applyFont="1" applyBorder="1"/>
    <xf numFmtId="3" fontId="11" fillId="0" borderId="1" xfId="0" applyNumberFormat="1" applyFont="1" applyBorder="1" applyAlignment="1">
      <alignment horizontal="center" wrapText="1"/>
    </xf>
    <xf numFmtId="3" fontId="6" fillId="0" borderId="1" xfId="0" applyNumberFormat="1" applyFont="1" applyFill="1" applyBorder="1"/>
    <xf numFmtId="3" fontId="2" fillId="3" borderId="0" xfId="0" applyNumberFormat="1" applyFont="1" applyFill="1" applyBorder="1"/>
    <xf numFmtId="0" fontId="6" fillId="6" borderId="1" xfId="0" applyFont="1" applyFill="1" applyBorder="1"/>
    <xf numFmtId="43" fontId="7" fillId="6" borderId="1" xfId="1" applyFont="1" applyFill="1" applyBorder="1"/>
    <xf numFmtId="0" fontId="0" fillId="6" borderId="0" xfId="0" applyFill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cat>
            <c:strRef>
              <c:f>TOTALES2011!$A$5:$A$16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TOTALES2011!$B$5:$B$16</c:f>
              <c:numCache>
                <c:formatCode>General</c:formatCode>
                <c:ptCount val="12"/>
                <c:pt idx="0">
                  <c:v>35915</c:v>
                </c:pt>
                <c:pt idx="1">
                  <c:v>28988</c:v>
                </c:pt>
                <c:pt idx="2">
                  <c:v>38375</c:v>
                </c:pt>
                <c:pt idx="3">
                  <c:v>36938</c:v>
                </c:pt>
                <c:pt idx="4">
                  <c:v>23043</c:v>
                </c:pt>
                <c:pt idx="5">
                  <c:v>16690</c:v>
                </c:pt>
                <c:pt idx="6">
                  <c:v>50368</c:v>
                </c:pt>
                <c:pt idx="7">
                  <c:v>25098</c:v>
                </c:pt>
                <c:pt idx="8">
                  <c:v>35798</c:v>
                </c:pt>
                <c:pt idx="9">
                  <c:v>43427</c:v>
                </c:pt>
                <c:pt idx="10">
                  <c:v>32964</c:v>
                </c:pt>
                <c:pt idx="11">
                  <c:v>20440</c:v>
                </c:pt>
              </c:numCache>
            </c:numRef>
          </c:val>
        </c:ser>
        <c:gapWidth val="87"/>
        <c:overlap val="1"/>
        <c:axId val="66042112"/>
        <c:axId val="66049920"/>
      </c:barChart>
      <c:catAx>
        <c:axId val="66042112"/>
        <c:scaling>
          <c:orientation val="minMax"/>
        </c:scaling>
        <c:axPos val="b"/>
        <c:numFmt formatCode="General" sourceLinked="1"/>
        <c:tickLblPos val="nextTo"/>
        <c:crossAx val="66049920"/>
        <c:crosses val="autoZero"/>
        <c:auto val="1"/>
        <c:lblAlgn val="ctr"/>
        <c:lblOffset val="100"/>
      </c:catAx>
      <c:valAx>
        <c:axId val="66049920"/>
        <c:scaling>
          <c:orientation val="minMax"/>
        </c:scaling>
        <c:axPos val="l"/>
        <c:majorGridlines/>
        <c:numFmt formatCode="General" sourceLinked="1"/>
        <c:tickLblPos val="nextTo"/>
        <c:crossAx val="66042112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DICIEMBRE 2011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92D05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DICIEMBRE2011!$F$5:$F$35</c:f>
              <c:numCache>
                <c:formatCode>General</c:formatCode>
                <c:ptCount val="31"/>
                <c:pt idx="0">
                  <c:v>541</c:v>
                </c:pt>
                <c:pt idx="1">
                  <c:v>684</c:v>
                </c:pt>
                <c:pt idx="2">
                  <c:v>864</c:v>
                </c:pt>
                <c:pt idx="3">
                  <c:v>1036</c:v>
                </c:pt>
                <c:pt idx="4">
                  <c:v>376</c:v>
                </c:pt>
                <c:pt idx="5">
                  <c:v>518</c:v>
                </c:pt>
                <c:pt idx="6">
                  <c:v>450</c:v>
                </c:pt>
                <c:pt idx="7">
                  <c:v>1319</c:v>
                </c:pt>
                <c:pt idx="8">
                  <c:v>2379</c:v>
                </c:pt>
                <c:pt idx="9">
                  <c:v>1989</c:v>
                </c:pt>
                <c:pt idx="10">
                  <c:v>987</c:v>
                </c:pt>
                <c:pt idx="11">
                  <c:v>432</c:v>
                </c:pt>
                <c:pt idx="12">
                  <c:v>375</c:v>
                </c:pt>
                <c:pt idx="13">
                  <c:v>291</c:v>
                </c:pt>
                <c:pt idx="14">
                  <c:v>404</c:v>
                </c:pt>
                <c:pt idx="15">
                  <c:v>405</c:v>
                </c:pt>
                <c:pt idx="16">
                  <c:v>605</c:v>
                </c:pt>
                <c:pt idx="17">
                  <c:v>741</c:v>
                </c:pt>
                <c:pt idx="18">
                  <c:v>357</c:v>
                </c:pt>
                <c:pt idx="19">
                  <c:v>352</c:v>
                </c:pt>
                <c:pt idx="20">
                  <c:v>311</c:v>
                </c:pt>
                <c:pt idx="21">
                  <c:v>102</c:v>
                </c:pt>
                <c:pt idx="22">
                  <c:v>131</c:v>
                </c:pt>
                <c:pt idx="23">
                  <c:v>234</c:v>
                </c:pt>
                <c:pt idx="24">
                  <c:v>556</c:v>
                </c:pt>
                <c:pt idx="25">
                  <c:v>624</c:v>
                </c:pt>
                <c:pt idx="26">
                  <c:v>829</c:v>
                </c:pt>
                <c:pt idx="27">
                  <c:v>599</c:v>
                </c:pt>
                <c:pt idx="28">
                  <c:v>667</c:v>
                </c:pt>
                <c:pt idx="29">
                  <c:v>663</c:v>
                </c:pt>
                <c:pt idx="30">
                  <c:v>619</c:v>
                </c:pt>
              </c:numCache>
            </c:numRef>
          </c:val>
        </c:ser>
        <c:gapWidth val="87"/>
        <c:overlap val="1"/>
        <c:axId val="66689664"/>
        <c:axId val="66695552"/>
      </c:barChart>
      <c:catAx>
        <c:axId val="66689664"/>
        <c:scaling>
          <c:orientation val="minMax"/>
        </c:scaling>
        <c:axPos val="b"/>
        <c:numFmt formatCode="General" sourceLinked="1"/>
        <c:tickLblPos val="nextTo"/>
        <c:crossAx val="66695552"/>
        <c:crosses val="autoZero"/>
        <c:auto val="1"/>
        <c:lblAlgn val="ctr"/>
        <c:lblOffset val="100"/>
      </c:catAx>
      <c:valAx>
        <c:axId val="66695552"/>
        <c:scaling>
          <c:orientation val="minMax"/>
        </c:scaling>
        <c:axPos val="l"/>
        <c:majorGridlines/>
        <c:numFmt formatCode="General" sourceLinked="1"/>
        <c:tickLblPos val="nextTo"/>
        <c:crossAx val="66689664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8</xdr:col>
      <xdr:colOff>295276</xdr:colOff>
      <xdr:row>73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10" workbookViewId="0">
      <selection activeCell="E18" sqref="E18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2" t="s">
        <v>43</v>
      </c>
    </row>
    <row r="2" spans="1:5" ht="15.75" thickBot="1"/>
    <row r="3" spans="1:5" ht="21">
      <c r="A3" s="19"/>
      <c r="B3" s="42" t="s">
        <v>25</v>
      </c>
      <c r="C3" s="43"/>
    </row>
    <row r="4" spans="1:5" ht="21">
      <c r="A4" s="20" t="s">
        <v>26</v>
      </c>
      <c r="B4" s="20" t="s">
        <v>46</v>
      </c>
      <c r="C4" s="20" t="s">
        <v>27</v>
      </c>
      <c r="D4" s="20" t="s">
        <v>28</v>
      </c>
      <c r="E4" s="21" t="s">
        <v>29</v>
      </c>
    </row>
    <row r="5" spans="1:5" ht="39.75" customHeight="1">
      <c r="A5" s="22" t="s">
        <v>30</v>
      </c>
      <c r="B5" s="26">
        <v>35915</v>
      </c>
      <c r="C5" s="26">
        <f>B5</f>
        <v>35915</v>
      </c>
      <c r="D5" s="27">
        <f>B5/31</f>
        <v>1158.5483870967741</v>
      </c>
      <c r="E5" s="28"/>
    </row>
    <row r="6" spans="1:5" ht="39.75" customHeight="1">
      <c r="A6" s="22" t="s">
        <v>31</v>
      </c>
      <c r="B6" s="26">
        <v>28988</v>
      </c>
      <c r="C6" s="26">
        <f>C5+B6</f>
        <v>64903</v>
      </c>
      <c r="D6" s="27">
        <f>B6/28</f>
        <v>1035.2857142857142</v>
      </c>
      <c r="E6" s="28"/>
    </row>
    <row r="7" spans="1:5" ht="39.75" customHeight="1">
      <c r="A7" s="22" t="s">
        <v>32</v>
      </c>
      <c r="B7" s="26">
        <v>38375</v>
      </c>
      <c r="C7" s="26">
        <f t="shared" ref="C7:C16" si="0">C6+B7</f>
        <v>103278</v>
      </c>
      <c r="D7" s="27">
        <f>B7/31</f>
        <v>1237.9032258064517</v>
      </c>
      <c r="E7" s="28"/>
    </row>
    <row r="8" spans="1:5" ht="39.75" customHeight="1">
      <c r="A8" s="22" t="s">
        <v>33</v>
      </c>
      <c r="B8" s="26">
        <v>36938</v>
      </c>
      <c r="C8" s="26">
        <f t="shared" si="0"/>
        <v>140216</v>
      </c>
      <c r="D8" s="27">
        <f>B8/30</f>
        <v>1231.2666666666667</v>
      </c>
      <c r="E8" s="28"/>
    </row>
    <row r="9" spans="1:5" ht="39.75" customHeight="1">
      <c r="A9" s="22" t="s">
        <v>34</v>
      </c>
      <c r="B9" s="26">
        <v>23043</v>
      </c>
      <c r="C9" s="26">
        <f>C8+B9</f>
        <v>163259</v>
      </c>
      <c r="D9" s="27">
        <f>B9/31</f>
        <v>743.32258064516134</v>
      </c>
      <c r="E9" s="28"/>
    </row>
    <row r="10" spans="1:5" ht="39.75" customHeight="1">
      <c r="A10" s="22" t="s">
        <v>35</v>
      </c>
      <c r="B10" s="39">
        <v>16690</v>
      </c>
      <c r="C10" s="26">
        <f>C9+B10</f>
        <v>179949</v>
      </c>
      <c r="D10" s="40">
        <f>B10/30</f>
        <v>556.33333333333337</v>
      </c>
      <c r="E10" s="28"/>
    </row>
    <row r="11" spans="1:5" ht="39.75" customHeight="1">
      <c r="A11" s="22" t="s">
        <v>36</v>
      </c>
      <c r="B11" s="29">
        <v>50368</v>
      </c>
      <c r="C11" s="26">
        <f>C10+B11</f>
        <v>230317</v>
      </c>
      <c r="D11" s="31">
        <f>B11/31</f>
        <v>1624.7741935483871</v>
      </c>
      <c r="E11" s="28"/>
    </row>
    <row r="12" spans="1:5" ht="39.75" customHeight="1">
      <c r="A12" s="22" t="s">
        <v>37</v>
      </c>
      <c r="B12" s="26">
        <v>25098</v>
      </c>
      <c r="C12" s="26">
        <f t="shared" si="0"/>
        <v>255415</v>
      </c>
      <c r="D12" s="27">
        <f>B12/31</f>
        <v>809.61290322580646</v>
      </c>
      <c r="E12" s="28"/>
    </row>
    <row r="13" spans="1:5" ht="39.75" customHeight="1">
      <c r="A13" s="22" t="s">
        <v>38</v>
      </c>
      <c r="B13" s="26">
        <v>35798</v>
      </c>
      <c r="C13" s="26">
        <f t="shared" si="0"/>
        <v>291213</v>
      </c>
      <c r="D13" s="27">
        <f>B13/30</f>
        <v>1193.2666666666667</v>
      </c>
      <c r="E13" s="28"/>
    </row>
    <row r="14" spans="1:5" ht="39.75" customHeight="1">
      <c r="A14" s="22" t="s">
        <v>39</v>
      </c>
      <c r="B14" s="26">
        <v>43427</v>
      </c>
      <c r="C14" s="26">
        <f t="shared" si="0"/>
        <v>334640</v>
      </c>
      <c r="D14" s="27">
        <f>B14/31</f>
        <v>1400.8709677419354</v>
      </c>
      <c r="E14" s="28"/>
    </row>
    <row r="15" spans="1:5" ht="39.75" customHeight="1">
      <c r="A15" s="22" t="s">
        <v>40</v>
      </c>
      <c r="B15" s="26">
        <v>32964</v>
      </c>
      <c r="C15" s="26">
        <f t="shared" si="0"/>
        <v>367604</v>
      </c>
      <c r="D15" s="27">
        <f>B15/30</f>
        <v>1098.8</v>
      </c>
      <c r="E15" s="28"/>
    </row>
    <row r="16" spans="1:5" ht="39.75" customHeight="1">
      <c r="A16" s="22" t="s">
        <v>41</v>
      </c>
      <c r="B16" s="26">
        <v>20440</v>
      </c>
      <c r="C16" s="26">
        <f t="shared" si="0"/>
        <v>388044</v>
      </c>
      <c r="D16" s="27">
        <f>B16/31</f>
        <v>659.35483870967744</v>
      </c>
      <c r="E16" s="30">
        <v>2379</v>
      </c>
    </row>
    <row r="17" spans="1:4" ht="21">
      <c r="D17" s="20" t="s">
        <v>42</v>
      </c>
    </row>
    <row r="18" spans="1:4" ht="26.25">
      <c r="A18" s="23" t="s">
        <v>44</v>
      </c>
      <c r="B18" s="24"/>
      <c r="C18" s="38">
        <f>DICIEMBRE2011!G37</f>
        <v>4957662</v>
      </c>
      <c r="D18" s="25">
        <f>C16/12</f>
        <v>32337</v>
      </c>
    </row>
    <row r="56" spans="2:3">
      <c r="B56" s="17"/>
      <c r="C56" t="s">
        <v>54</v>
      </c>
    </row>
    <row r="57" spans="2:3">
      <c r="B57" s="41"/>
      <c r="C57" t="s">
        <v>55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"/>
  <sheetViews>
    <sheetView topLeftCell="A35" workbookViewId="0">
      <selection activeCell="G37" sqref="G37"/>
    </sheetView>
  </sheetViews>
  <sheetFormatPr baseColWidth="10" defaultRowHeight="15"/>
  <cols>
    <col min="2" max="2" width="11.42578125" style="3"/>
    <col min="3" max="3" width="19.140625" customWidth="1"/>
    <col min="4" max="4" width="16" customWidth="1"/>
    <col min="5" max="5" width="15.85546875" customWidth="1"/>
    <col min="6" max="6" width="10.5703125" customWidth="1"/>
    <col min="7" max="7" width="17.140625" customWidth="1"/>
    <col min="8" max="8" width="11.42578125" style="3"/>
  </cols>
  <sheetData>
    <row r="1" spans="1:10" ht="26.25">
      <c r="A1" s="2" t="s">
        <v>9</v>
      </c>
    </row>
    <row r="2" spans="1:10" ht="27" thickBot="1">
      <c r="A2" s="2"/>
    </row>
    <row r="3" spans="1:10" ht="32.25" customHeight="1" thickBot="1">
      <c r="A3" s="4"/>
      <c r="B3" s="5"/>
      <c r="C3" s="44" t="s">
        <v>13</v>
      </c>
      <c r="D3" s="45"/>
      <c r="E3" s="4"/>
      <c r="F3" s="44" t="s">
        <v>14</v>
      </c>
      <c r="G3" s="45"/>
      <c r="H3" s="5"/>
    </row>
    <row r="4" spans="1:10" ht="18.75">
      <c r="A4" s="6" t="s">
        <v>0</v>
      </c>
      <c r="B4" s="6" t="s">
        <v>1</v>
      </c>
      <c r="C4" s="7" t="s">
        <v>15</v>
      </c>
      <c r="D4" s="7" t="s">
        <v>16</v>
      </c>
      <c r="E4" s="6" t="s">
        <v>2</v>
      </c>
      <c r="F4" s="7" t="s">
        <v>17</v>
      </c>
      <c r="G4" s="7" t="s">
        <v>18</v>
      </c>
      <c r="H4" s="6" t="s">
        <v>3</v>
      </c>
    </row>
    <row r="5" spans="1:10">
      <c r="A5" s="1" t="s">
        <v>4</v>
      </c>
      <c r="B5" s="8">
        <v>1</v>
      </c>
      <c r="C5" s="1">
        <v>431</v>
      </c>
      <c r="D5" s="1">
        <v>105</v>
      </c>
      <c r="E5" s="1">
        <v>5</v>
      </c>
      <c r="F5" s="1">
        <f>SUM(C5:E5)</f>
        <v>541</v>
      </c>
      <c r="G5" s="1">
        <f>F5</f>
        <v>541</v>
      </c>
      <c r="H5" s="8" t="s">
        <v>10</v>
      </c>
    </row>
    <row r="6" spans="1:10">
      <c r="A6" s="1" t="s">
        <v>5</v>
      </c>
      <c r="B6" s="8">
        <v>2</v>
      </c>
      <c r="C6" s="1">
        <v>544</v>
      </c>
      <c r="D6" s="1">
        <v>134</v>
      </c>
      <c r="E6" s="1">
        <v>6</v>
      </c>
      <c r="F6" s="1">
        <f t="shared" ref="F6:F35" si="0">SUM(C6:E6)</f>
        <v>684</v>
      </c>
      <c r="G6" s="1">
        <f>G5+F6</f>
        <v>1225</v>
      </c>
      <c r="H6" s="8" t="s">
        <v>10</v>
      </c>
    </row>
    <row r="7" spans="1:10">
      <c r="A7" s="1" t="s">
        <v>19</v>
      </c>
      <c r="B7" s="8">
        <v>3</v>
      </c>
      <c r="C7" s="1">
        <v>560</v>
      </c>
      <c r="D7" s="1">
        <v>299</v>
      </c>
      <c r="E7" s="1">
        <v>5</v>
      </c>
      <c r="F7" s="1">
        <f t="shared" si="0"/>
        <v>864</v>
      </c>
      <c r="G7" s="1">
        <f t="shared" ref="G7:G35" si="1">G6+F7</f>
        <v>2089</v>
      </c>
      <c r="H7" s="8" t="s">
        <v>10</v>
      </c>
    </row>
    <row r="8" spans="1:10">
      <c r="A8" s="14" t="s">
        <v>6</v>
      </c>
      <c r="B8" s="15">
        <v>4</v>
      </c>
      <c r="C8" s="14">
        <v>802</v>
      </c>
      <c r="D8" s="14">
        <v>228</v>
      </c>
      <c r="E8" s="14">
        <v>6</v>
      </c>
      <c r="F8" s="14">
        <f t="shared" si="0"/>
        <v>1036</v>
      </c>
      <c r="G8" s="14">
        <f t="shared" si="1"/>
        <v>3125</v>
      </c>
      <c r="H8" s="15" t="s">
        <v>10</v>
      </c>
    </row>
    <row r="9" spans="1:10">
      <c r="A9" s="1" t="s">
        <v>7</v>
      </c>
      <c r="B9" s="8">
        <v>5</v>
      </c>
      <c r="C9" s="1">
        <v>291</v>
      </c>
      <c r="D9" s="1">
        <v>81</v>
      </c>
      <c r="E9" s="1">
        <v>4</v>
      </c>
      <c r="F9" s="1">
        <f t="shared" si="0"/>
        <v>376</v>
      </c>
      <c r="G9" s="1">
        <f t="shared" si="1"/>
        <v>3501</v>
      </c>
      <c r="H9" s="8" t="s">
        <v>10</v>
      </c>
    </row>
    <row r="10" spans="1:10">
      <c r="A10" s="1" t="s">
        <v>8</v>
      </c>
      <c r="B10" s="8">
        <v>6</v>
      </c>
      <c r="C10" s="1">
        <v>449</v>
      </c>
      <c r="D10" s="1">
        <v>67</v>
      </c>
      <c r="E10" s="1">
        <v>2</v>
      </c>
      <c r="F10" s="1">
        <f t="shared" si="0"/>
        <v>518</v>
      </c>
      <c r="G10" s="1">
        <f t="shared" si="1"/>
        <v>4019</v>
      </c>
      <c r="H10" s="8" t="s">
        <v>10</v>
      </c>
    </row>
    <row r="11" spans="1:10">
      <c r="A11" s="1" t="s">
        <v>20</v>
      </c>
      <c r="B11" s="8">
        <v>7</v>
      </c>
      <c r="C11" s="1">
        <v>360</v>
      </c>
      <c r="D11" s="1">
        <v>86</v>
      </c>
      <c r="E11" s="1">
        <v>4</v>
      </c>
      <c r="F11" s="1">
        <f t="shared" si="0"/>
        <v>450</v>
      </c>
      <c r="G11" s="1">
        <f t="shared" si="1"/>
        <v>4469</v>
      </c>
      <c r="H11" s="8" t="s">
        <v>10</v>
      </c>
    </row>
    <row r="12" spans="1:10">
      <c r="A12" s="1" t="s">
        <v>4</v>
      </c>
      <c r="B12" s="8">
        <v>8</v>
      </c>
      <c r="C12" s="1">
        <v>1011</v>
      </c>
      <c r="D12" s="1">
        <v>302</v>
      </c>
      <c r="E12" s="1">
        <v>6</v>
      </c>
      <c r="F12" s="1">
        <f t="shared" si="0"/>
        <v>1319</v>
      </c>
      <c r="G12" s="1">
        <f t="shared" si="1"/>
        <v>5788</v>
      </c>
      <c r="H12" s="8" t="s">
        <v>10</v>
      </c>
    </row>
    <row r="13" spans="1:10">
      <c r="A13" s="1" t="s">
        <v>5</v>
      </c>
      <c r="B13" s="8">
        <v>9</v>
      </c>
      <c r="C13" s="1">
        <v>1876</v>
      </c>
      <c r="D13" s="1">
        <v>497</v>
      </c>
      <c r="E13" s="1">
        <v>6</v>
      </c>
      <c r="F13" s="18">
        <f t="shared" si="0"/>
        <v>2379</v>
      </c>
      <c r="G13" s="1">
        <f t="shared" si="1"/>
        <v>8167</v>
      </c>
      <c r="H13" s="8" t="s">
        <v>10</v>
      </c>
      <c r="I13" s="17">
        <v>2379</v>
      </c>
      <c r="J13" t="s">
        <v>24</v>
      </c>
    </row>
    <row r="14" spans="1:10">
      <c r="A14" s="1" t="s">
        <v>19</v>
      </c>
      <c r="B14" s="8">
        <v>10</v>
      </c>
      <c r="C14" s="1">
        <v>1578</v>
      </c>
      <c r="D14" s="1">
        <v>403</v>
      </c>
      <c r="E14" s="1">
        <v>8</v>
      </c>
      <c r="F14" s="1">
        <f t="shared" si="0"/>
        <v>1989</v>
      </c>
      <c r="G14" s="1">
        <f t="shared" si="1"/>
        <v>10156</v>
      </c>
      <c r="H14" s="8" t="s">
        <v>10</v>
      </c>
    </row>
    <row r="15" spans="1:10">
      <c r="A15" s="14" t="s">
        <v>6</v>
      </c>
      <c r="B15" s="15">
        <v>11</v>
      </c>
      <c r="C15" s="14">
        <v>806</v>
      </c>
      <c r="D15" s="14">
        <v>175</v>
      </c>
      <c r="E15" s="14">
        <v>6</v>
      </c>
      <c r="F15" s="14">
        <f t="shared" si="0"/>
        <v>987</v>
      </c>
      <c r="G15" s="14">
        <f t="shared" si="1"/>
        <v>11143</v>
      </c>
      <c r="H15" s="15" t="s">
        <v>10</v>
      </c>
    </row>
    <row r="16" spans="1:10">
      <c r="A16" s="1" t="s">
        <v>7</v>
      </c>
      <c r="B16" s="8">
        <v>12</v>
      </c>
      <c r="C16" s="1">
        <v>314</v>
      </c>
      <c r="D16" s="1">
        <v>113</v>
      </c>
      <c r="E16" s="1">
        <v>5</v>
      </c>
      <c r="F16" s="1">
        <f t="shared" si="0"/>
        <v>432</v>
      </c>
      <c r="G16" s="1">
        <f t="shared" si="1"/>
        <v>11575</v>
      </c>
      <c r="H16" s="8" t="s">
        <v>10</v>
      </c>
    </row>
    <row r="17" spans="1:8">
      <c r="A17" s="1" t="s">
        <v>8</v>
      </c>
      <c r="B17" s="8">
        <v>13</v>
      </c>
      <c r="C17" s="1">
        <v>291</v>
      </c>
      <c r="D17" s="1">
        <v>80</v>
      </c>
      <c r="E17" s="1">
        <v>4</v>
      </c>
      <c r="F17" s="1">
        <f t="shared" si="0"/>
        <v>375</v>
      </c>
      <c r="G17" s="1">
        <f t="shared" si="1"/>
        <v>11950</v>
      </c>
      <c r="H17" s="8" t="s">
        <v>10</v>
      </c>
    </row>
    <row r="18" spans="1:8">
      <c r="A18" s="1" t="s">
        <v>20</v>
      </c>
      <c r="B18" s="8">
        <v>14</v>
      </c>
      <c r="C18" s="1">
        <v>211</v>
      </c>
      <c r="D18" s="1">
        <v>77</v>
      </c>
      <c r="E18" s="1">
        <v>3</v>
      </c>
      <c r="F18" s="1">
        <f t="shared" si="0"/>
        <v>291</v>
      </c>
      <c r="G18" s="1">
        <f t="shared" si="1"/>
        <v>12241</v>
      </c>
      <c r="H18" s="8" t="s">
        <v>10</v>
      </c>
    </row>
    <row r="19" spans="1:8">
      <c r="A19" s="1" t="s">
        <v>4</v>
      </c>
      <c r="B19" s="8">
        <v>15</v>
      </c>
      <c r="C19" s="1">
        <v>314</v>
      </c>
      <c r="D19" s="1">
        <v>88</v>
      </c>
      <c r="E19" s="1">
        <v>2</v>
      </c>
      <c r="F19" s="1">
        <f t="shared" si="0"/>
        <v>404</v>
      </c>
      <c r="G19" s="1">
        <f t="shared" si="1"/>
        <v>12645</v>
      </c>
      <c r="H19" s="8" t="s">
        <v>10</v>
      </c>
    </row>
    <row r="20" spans="1:8">
      <c r="A20" s="1" t="s">
        <v>5</v>
      </c>
      <c r="B20" s="8">
        <v>16</v>
      </c>
      <c r="C20" s="1">
        <v>318</v>
      </c>
      <c r="D20" s="1">
        <v>83</v>
      </c>
      <c r="E20" s="1">
        <v>4</v>
      </c>
      <c r="F20" s="1">
        <f t="shared" si="0"/>
        <v>405</v>
      </c>
      <c r="G20" s="1">
        <f t="shared" si="1"/>
        <v>13050</v>
      </c>
      <c r="H20" s="8" t="s">
        <v>10</v>
      </c>
    </row>
    <row r="21" spans="1:8">
      <c r="A21" s="1" t="s">
        <v>19</v>
      </c>
      <c r="B21" s="8">
        <v>17</v>
      </c>
      <c r="C21" s="1">
        <v>491</v>
      </c>
      <c r="D21" s="1">
        <v>110</v>
      </c>
      <c r="E21" s="1">
        <v>4</v>
      </c>
      <c r="F21" s="1">
        <f t="shared" si="0"/>
        <v>605</v>
      </c>
      <c r="G21" s="1">
        <f t="shared" si="1"/>
        <v>13655</v>
      </c>
      <c r="H21" s="8" t="s">
        <v>10</v>
      </c>
    </row>
    <row r="22" spans="1:8">
      <c r="A22" s="14" t="s">
        <v>6</v>
      </c>
      <c r="B22" s="15">
        <v>18</v>
      </c>
      <c r="C22" s="14">
        <v>634</v>
      </c>
      <c r="D22" s="14">
        <v>104</v>
      </c>
      <c r="E22" s="14">
        <v>3</v>
      </c>
      <c r="F22" s="14">
        <f t="shared" si="0"/>
        <v>741</v>
      </c>
      <c r="G22" s="14">
        <f t="shared" si="1"/>
        <v>14396</v>
      </c>
      <c r="H22" s="15" t="s">
        <v>10</v>
      </c>
    </row>
    <row r="23" spans="1:8">
      <c r="A23" s="1" t="s">
        <v>7</v>
      </c>
      <c r="B23" s="8">
        <v>19</v>
      </c>
      <c r="C23" s="1">
        <v>298</v>
      </c>
      <c r="D23" s="1">
        <v>56</v>
      </c>
      <c r="E23" s="1">
        <v>3</v>
      </c>
      <c r="F23" s="1">
        <f t="shared" si="0"/>
        <v>357</v>
      </c>
      <c r="G23" s="1">
        <f t="shared" si="1"/>
        <v>14753</v>
      </c>
      <c r="H23" s="8" t="s">
        <v>10</v>
      </c>
    </row>
    <row r="24" spans="1:8">
      <c r="A24" s="1" t="s">
        <v>8</v>
      </c>
      <c r="B24" s="8">
        <v>20</v>
      </c>
      <c r="C24" s="1">
        <v>290</v>
      </c>
      <c r="D24" s="1">
        <v>58</v>
      </c>
      <c r="E24" s="1">
        <v>4</v>
      </c>
      <c r="F24" s="1">
        <f t="shared" si="0"/>
        <v>352</v>
      </c>
      <c r="G24" s="1">
        <f t="shared" si="1"/>
        <v>15105</v>
      </c>
      <c r="H24" s="8" t="s">
        <v>10</v>
      </c>
    </row>
    <row r="25" spans="1:8">
      <c r="A25" s="1" t="s">
        <v>20</v>
      </c>
      <c r="B25" s="8">
        <v>21</v>
      </c>
      <c r="C25" s="1">
        <v>279</v>
      </c>
      <c r="D25" s="1">
        <v>30</v>
      </c>
      <c r="E25" s="1">
        <v>2</v>
      </c>
      <c r="F25" s="1">
        <f t="shared" si="0"/>
        <v>311</v>
      </c>
      <c r="G25" s="1">
        <f t="shared" si="1"/>
        <v>15416</v>
      </c>
      <c r="H25" s="8" t="s">
        <v>12</v>
      </c>
    </row>
    <row r="26" spans="1:8">
      <c r="A26" s="1" t="s">
        <v>4</v>
      </c>
      <c r="B26" s="8">
        <v>22</v>
      </c>
      <c r="C26" s="1">
        <v>91</v>
      </c>
      <c r="D26" s="1">
        <v>11</v>
      </c>
      <c r="E26" s="1"/>
      <c r="F26" s="1">
        <f t="shared" si="0"/>
        <v>102</v>
      </c>
      <c r="G26" s="1">
        <f t="shared" si="1"/>
        <v>15518</v>
      </c>
      <c r="H26" s="8" t="s">
        <v>11</v>
      </c>
    </row>
    <row r="27" spans="1:8">
      <c r="A27" s="1" t="s">
        <v>5</v>
      </c>
      <c r="B27" s="8">
        <v>23</v>
      </c>
      <c r="C27" s="1">
        <v>96</v>
      </c>
      <c r="D27" s="1">
        <v>35</v>
      </c>
      <c r="E27" s="1"/>
      <c r="F27" s="1">
        <f t="shared" si="0"/>
        <v>131</v>
      </c>
      <c r="G27" s="1">
        <f t="shared" si="1"/>
        <v>15649</v>
      </c>
      <c r="H27" s="8" t="s">
        <v>11</v>
      </c>
    </row>
    <row r="28" spans="1:8">
      <c r="A28" s="1" t="s">
        <v>19</v>
      </c>
      <c r="B28" s="8">
        <v>24</v>
      </c>
      <c r="C28" s="1">
        <v>185</v>
      </c>
      <c r="D28" s="1">
        <v>47</v>
      </c>
      <c r="E28" s="1">
        <v>2</v>
      </c>
      <c r="F28" s="1">
        <f t="shared" si="0"/>
        <v>234</v>
      </c>
      <c r="G28" s="1">
        <f t="shared" si="1"/>
        <v>15883</v>
      </c>
      <c r="H28" s="8" t="s">
        <v>12</v>
      </c>
    </row>
    <row r="29" spans="1:8">
      <c r="A29" s="14" t="s">
        <v>6</v>
      </c>
      <c r="B29" s="15">
        <v>25</v>
      </c>
      <c r="C29" s="14">
        <v>441</v>
      </c>
      <c r="D29" s="14">
        <v>112</v>
      </c>
      <c r="E29" s="14">
        <v>3</v>
      </c>
      <c r="F29" s="14">
        <f t="shared" si="0"/>
        <v>556</v>
      </c>
      <c r="G29" s="14">
        <f t="shared" si="1"/>
        <v>16439</v>
      </c>
      <c r="H29" s="15" t="s">
        <v>10</v>
      </c>
    </row>
    <row r="30" spans="1:8">
      <c r="A30" s="1" t="s">
        <v>7</v>
      </c>
      <c r="B30" s="8">
        <v>26</v>
      </c>
      <c r="C30" s="1">
        <v>490</v>
      </c>
      <c r="D30" s="1">
        <v>132</v>
      </c>
      <c r="E30" s="1">
        <v>2</v>
      </c>
      <c r="F30" s="1">
        <f t="shared" si="0"/>
        <v>624</v>
      </c>
      <c r="G30" s="1">
        <f t="shared" si="1"/>
        <v>17063</v>
      </c>
      <c r="H30" s="8" t="s">
        <v>10</v>
      </c>
    </row>
    <row r="31" spans="1:8">
      <c r="A31" s="1" t="s">
        <v>8</v>
      </c>
      <c r="B31" s="8">
        <v>27</v>
      </c>
      <c r="C31" s="1">
        <v>698</v>
      </c>
      <c r="D31" s="1">
        <v>128</v>
      </c>
      <c r="E31" s="1">
        <v>3</v>
      </c>
      <c r="F31" s="1">
        <f t="shared" si="0"/>
        <v>829</v>
      </c>
      <c r="G31" s="1">
        <f t="shared" si="1"/>
        <v>17892</v>
      </c>
      <c r="H31" s="8" t="s">
        <v>10</v>
      </c>
    </row>
    <row r="32" spans="1:8">
      <c r="A32" s="1" t="s">
        <v>20</v>
      </c>
      <c r="B32" s="8">
        <v>28</v>
      </c>
      <c r="C32" s="1">
        <v>466</v>
      </c>
      <c r="D32" s="1">
        <v>130</v>
      </c>
      <c r="E32" s="1">
        <v>3</v>
      </c>
      <c r="F32" s="1">
        <f t="shared" si="0"/>
        <v>599</v>
      </c>
      <c r="G32" s="1">
        <f t="shared" si="1"/>
        <v>18491</v>
      </c>
      <c r="H32" s="8" t="s">
        <v>10</v>
      </c>
    </row>
    <row r="33" spans="1:8">
      <c r="A33" s="1" t="s">
        <v>4</v>
      </c>
      <c r="B33" s="8">
        <v>29</v>
      </c>
      <c r="C33" s="1">
        <v>519</v>
      </c>
      <c r="D33" s="1">
        <v>144</v>
      </c>
      <c r="E33" s="1">
        <v>4</v>
      </c>
      <c r="F33" s="1">
        <f t="shared" si="0"/>
        <v>667</v>
      </c>
      <c r="G33" s="1">
        <f t="shared" si="1"/>
        <v>19158</v>
      </c>
      <c r="H33" s="8" t="s">
        <v>10</v>
      </c>
    </row>
    <row r="34" spans="1:8">
      <c r="A34" s="1" t="s">
        <v>5</v>
      </c>
      <c r="B34" s="8">
        <v>30</v>
      </c>
      <c r="C34" s="1">
        <v>514</v>
      </c>
      <c r="D34" s="1">
        <v>146</v>
      </c>
      <c r="E34" s="1">
        <v>3</v>
      </c>
      <c r="F34" s="1">
        <f t="shared" si="0"/>
        <v>663</v>
      </c>
      <c r="G34" s="1">
        <f t="shared" si="1"/>
        <v>19821</v>
      </c>
      <c r="H34" s="8" t="s">
        <v>10</v>
      </c>
    </row>
    <row r="35" spans="1:8" ht="15.75" thickBot="1">
      <c r="A35" s="1" t="s">
        <v>19</v>
      </c>
      <c r="B35" s="8">
        <v>31</v>
      </c>
      <c r="C35" s="1">
        <v>537</v>
      </c>
      <c r="D35" s="1">
        <v>78</v>
      </c>
      <c r="E35" s="1">
        <v>4</v>
      </c>
      <c r="F35" s="1">
        <f t="shared" si="0"/>
        <v>619</v>
      </c>
      <c r="G35" s="1">
        <f t="shared" si="1"/>
        <v>20440</v>
      </c>
      <c r="H35" s="8" t="s">
        <v>10</v>
      </c>
    </row>
    <row r="36" spans="1:8" ht="15.75" thickBot="1">
      <c r="B36"/>
      <c r="E36" s="9" t="s">
        <v>21</v>
      </c>
      <c r="F36" s="10"/>
      <c r="G36" s="11">
        <f>G35/B35</f>
        <v>659.35483870967744</v>
      </c>
    </row>
    <row r="37" spans="1:8" ht="26.25">
      <c r="A37" s="12" t="s">
        <v>45</v>
      </c>
      <c r="B37"/>
      <c r="G37" s="13">
        <f>4937222+G35</f>
        <v>4957662</v>
      </c>
    </row>
    <row r="38" spans="1:8">
      <c r="B38"/>
    </row>
    <row r="76" spans="3:4">
      <c r="C76" s="16"/>
      <c r="D76" t="s">
        <v>22</v>
      </c>
    </row>
    <row r="77" spans="3:4">
      <c r="C77" s="17"/>
      <c r="D77" t="s">
        <v>23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topLeftCell="A13" workbookViewId="0">
      <selection activeCell="E28" sqref="E28"/>
    </sheetView>
  </sheetViews>
  <sheetFormatPr baseColWidth="10" defaultRowHeight="15"/>
  <cols>
    <col min="1" max="3" width="22" customWidth="1"/>
    <col min="5" max="5" width="22.7109375" customWidth="1"/>
  </cols>
  <sheetData>
    <row r="1" spans="1:3" ht="26.25">
      <c r="A1" s="2" t="s">
        <v>50</v>
      </c>
    </row>
    <row r="2" spans="1:3" ht="15.75" thickBot="1"/>
    <row r="3" spans="1:3" ht="21">
      <c r="A3" s="19"/>
      <c r="B3" s="42" t="s">
        <v>25</v>
      </c>
      <c r="C3" s="43"/>
    </row>
    <row r="4" spans="1:3" ht="21">
      <c r="A4" s="20" t="s">
        <v>47</v>
      </c>
      <c r="B4" s="20" t="s">
        <v>48</v>
      </c>
      <c r="C4" s="20" t="s">
        <v>49</v>
      </c>
    </row>
    <row r="5" spans="1:3" ht="28.5">
      <c r="A5" s="35">
        <v>1996</v>
      </c>
      <c r="B5" s="36">
        <v>79264</v>
      </c>
      <c r="C5" s="37">
        <f>B5</f>
        <v>79264</v>
      </c>
    </row>
    <row r="6" spans="1:3" ht="28.5">
      <c r="A6" s="35">
        <v>1997</v>
      </c>
      <c r="B6" s="36">
        <v>172433</v>
      </c>
      <c r="C6" s="37">
        <f>C5+B6</f>
        <v>251697</v>
      </c>
    </row>
    <row r="7" spans="1:3" ht="28.5">
      <c r="A7" s="35">
        <v>1998</v>
      </c>
      <c r="B7" s="36">
        <v>183284</v>
      </c>
      <c r="C7" s="37">
        <f t="shared" ref="C7:C20" si="0">C6+B7</f>
        <v>434981</v>
      </c>
    </row>
    <row r="8" spans="1:3" ht="28.5">
      <c r="A8" s="35">
        <v>1999</v>
      </c>
      <c r="B8" s="36">
        <v>208920</v>
      </c>
      <c r="C8" s="37">
        <f t="shared" si="0"/>
        <v>643901</v>
      </c>
    </row>
    <row r="9" spans="1:3" ht="28.5">
      <c r="A9" s="35">
        <v>2000</v>
      </c>
      <c r="B9" s="36">
        <v>190536</v>
      </c>
      <c r="C9" s="37">
        <f t="shared" si="0"/>
        <v>834437</v>
      </c>
    </row>
    <row r="10" spans="1:3" ht="28.5">
      <c r="A10" s="35">
        <v>2001</v>
      </c>
      <c r="B10" s="36">
        <v>190492</v>
      </c>
      <c r="C10" s="37">
        <f t="shared" si="0"/>
        <v>1024929</v>
      </c>
    </row>
    <row r="11" spans="1:3" ht="28.5">
      <c r="A11" s="35">
        <v>2002</v>
      </c>
      <c r="B11" s="36">
        <v>296607</v>
      </c>
      <c r="C11" s="37">
        <f t="shared" si="0"/>
        <v>1321536</v>
      </c>
    </row>
    <row r="12" spans="1:3" ht="28.5">
      <c r="A12" s="35">
        <v>2003</v>
      </c>
      <c r="B12" s="36">
        <v>320294</v>
      </c>
      <c r="C12" s="37">
        <f t="shared" si="0"/>
        <v>1641830</v>
      </c>
    </row>
    <row r="13" spans="1:3" ht="28.5">
      <c r="A13" s="35">
        <v>2004</v>
      </c>
      <c r="B13" s="36">
        <v>405256</v>
      </c>
      <c r="C13" s="37">
        <f t="shared" si="0"/>
        <v>2047086</v>
      </c>
    </row>
    <row r="14" spans="1:3" ht="28.5">
      <c r="A14" s="35">
        <v>2005</v>
      </c>
      <c r="B14" s="36">
        <v>410167</v>
      </c>
      <c r="C14" s="37">
        <f t="shared" si="0"/>
        <v>2457253</v>
      </c>
    </row>
    <row r="15" spans="1:3" ht="28.5">
      <c r="A15" s="35">
        <v>2006</v>
      </c>
      <c r="B15" s="36">
        <v>471575</v>
      </c>
      <c r="C15" s="37">
        <f t="shared" si="0"/>
        <v>2928828</v>
      </c>
    </row>
    <row r="16" spans="1:3" ht="28.5">
      <c r="A16" s="35">
        <v>2007</v>
      </c>
      <c r="B16" s="36">
        <v>431464</v>
      </c>
      <c r="C16" s="37">
        <f t="shared" si="0"/>
        <v>3360292</v>
      </c>
    </row>
    <row r="17" spans="1:3" ht="28.5">
      <c r="A17" s="35">
        <v>2008</v>
      </c>
      <c r="B17" s="36">
        <v>443437</v>
      </c>
      <c r="C17" s="37">
        <f t="shared" si="0"/>
        <v>3803729</v>
      </c>
    </row>
    <row r="18" spans="1:3" ht="28.5">
      <c r="A18" s="35">
        <v>2009</v>
      </c>
      <c r="B18" s="36">
        <v>383085</v>
      </c>
      <c r="C18" s="37">
        <f t="shared" si="0"/>
        <v>4186814</v>
      </c>
    </row>
    <row r="19" spans="1:3" ht="28.5">
      <c r="A19" s="35">
        <v>2010</v>
      </c>
      <c r="B19" s="36">
        <v>382804</v>
      </c>
      <c r="C19" s="37">
        <f t="shared" si="0"/>
        <v>4569618</v>
      </c>
    </row>
    <row r="20" spans="1:3" ht="28.5">
      <c r="A20" s="35" t="s">
        <v>51</v>
      </c>
      <c r="B20" s="36">
        <v>367604</v>
      </c>
      <c r="C20" s="37">
        <f t="shared" si="0"/>
        <v>4937222</v>
      </c>
    </row>
    <row r="21" spans="1:3">
      <c r="B21" s="46"/>
    </row>
    <row r="22" spans="1:3" ht="26.25">
      <c r="A22" s="23" t="s">
        <v>52</v>
      </c>
      <c r="B22" s="24"/>
      <c r="C22" s="38">
        <f>C20</f>
        <v>4937222</v>
      </c>
    </row>
    <row r="24" spans="1:3">
      <c r="A24" t="s">
        <v>53</v>
      </c>
      <c r="C24">
        <f>C20/16</f>
        <v>308576.375</v>
      </c>
    </row>
    <row r="27" spans="1:3">
      <c r="A27" s="32"/>
      <c r="B27" s="33"/>
    </row>
    <row r="28" spans="1:3">
      <c r="A28" s="34"/>
    </row>
    <row r="29" spans="1:3">
      <c r="A29" s="34"/>
    </row>
    <row r="30" spans="1:3">
      <c r="A30" s="34"/>
    </row>
    <row r="31" spans="1:3">
      <c r="A31" s="34"/>
    </row>
    <row r="32" spans="1:3">
      <c r="A32" s="34"/>
    </row>
    <row r="33" spans="1:1">
      <c r="A33" s="34"/>
    </row>
    <row r="34" spans="1:1">
      <c r="A34" s="34"/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TOTALES2011</vt:lpstr>
      <vt:lpstr>DICIEMBRE2011</vt:lpstr>
      <vt:lpstr>ACUMULADOS ANTERIORES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2019-12-18T13:06:21Z</dcterms:modified>
</cp:coreProperties>
</file>