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/>
  </bookViews>
  <sheets>
    <sheet name="TOTALES2012" sheetId="15" r:id="rId1"/>
    <sheet name="ENERO2012" sheetId="2" r:id="rId2"/>
    <sheet name="FEBRERO2012" sheetId="3" r:id="rId3"/>
    <sheet name="MARZO2012" sheetId="4" r:id="rId4"/>
    <sheet name="ABRIL2012" sheetId="5" r:id="rId5"/>
    <sheet name="MAYO2012" sheetId="6" r:id="rId6"/>
    <sheet name="JUNIO2012" sheetId="7" r:id="rId7"/>
    <sheet name="JULIO2012" sheetId="8" r:id="rId8"/>
    <sheet name="AGOSTO2012" sheetId="9" r:id="rId9"/>
    <sheet name="SEPTIEMBRE2012" sheetId="10" r:id="rId10"/>
    <sheet name="OCTUBRE2012" sheetId="11" r:id="rId11"/>
    <sheet name="NOVIEMBRE2012" sheetId="12" r:id="rId12"/>
    <sheet name="DICIEMBRE2012" sheetId="13" r:id="rId13"/>
  </sheets>
  <calcPr calcId="124519"/>
</workbook>
</file>

<file path=xl/calcChain.xml><?xml version="1.0" encoding="utf-8"?>
<calcChain xmlns="http://schemas.openxmlformats.org/spreadsheetml/2006/main">
  <c r="G37" i="6"/>
  <c r="G35" i="3" l="1"/>
  <c r="G37" i="4" s="1"/>
  <c r="G36" i="5" s="1"/>
  <c r="G36" i="7" s="1"/>
  <c r="G37" i="2"/>
  <c r="G26" i="13" l="1"/>
  <c r="G27"/>
  <c r="G28" s="1"/>
  <c r="G29" s="1"/>
  <c r="G30" s="1"/>
  <c r="G31" s="1"/>
  <c r="G15" i="12"/>
  <c r="G16"/>
  <c r="G17" s="1"/>
  <c r="G7" i="6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6"/>
  <c r="G5"/>
  <c r="G23" i="4"/>
  <c r="G24"/>
  <c r="G36" i="11"/>
  <c r="G36" i="8"/>
  <c r="G35" i="2"/>
  <c r="G36"/>
  <c r="D6" i="15"/>
  <c r="D16"/>
  <c r="D15"/>
  <c r="D14"/>
  <c r="D13"/>
  <c r="D12"/>
  <c r="D11"/>
  <c r="D10"/>
  <c r="D9"/>
  <c r="D8"/>
  <c r="D7"/>
  <c r="C5"/>
  <c r="C6" s="1"/>
  <c r="C7" s="1"/>
  <c r="C8" s="1"/>
  <c r="C9" s="1"/>
  <c r="C10" s="1"/>
  <c r="C11" s="1"/>
  <c r="C12" s="1"/>
  <c r="C13" s="1"/>
  <c r="C14" s="1"/>
  <c r="C15" s="1"/>
  <c r="C16" s="1"/>
  <c r="F5" i="6"/>
  <c r="H5"/>
  <c r="F6" i="1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G6" s="1"/>
  <c r="H6"/>
  <c r="H7"/>
  <c r="H10"/>
  <c r="H12"/>
  <c r="H13"/>
  <c r="H25"/>
  <c r="H31"/>
  <c r="A31"/>
  <c r="A32"/>
  <c r="F6" i="1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G6" s="1"/>
  <c r="H5"/>
  <c r="H5" i="13" s="1"/>
  <c r="H8" i="12"/>
  <c r="H8" i="13" s="1"/>
  <c r="H9" i="12"/>
  <c r="H9" i="13" s="1"/>
  <c r="H16" i="12"/>
  <c r="H16" i="13" s="1"/>
  <c r="H17" i="12"/>
  <c r="H17" i="13" s="1"/>
  <c r="H18" i="12"/>
  <c r="H19"/>
  <c r="H19" i="13" s="1"/>
  <c r="H20" i="12"/>
  <c r="H21"/>
  <c r="H21" i="13" s="1"/>
  <c r="H22" i="12"/>
  <c r="H23"/>
  <c r="H28"/>
  <c r="H28" i="13" s="1"/>
  <c r="H29" i="12"/>
  <c r="H29" i="13" s="1"/>
  <c r="A30" i="12"/>
  <c r="A28" i="13" s="1"/>
  <c r="A31" i="12"/>
  <c r="A29" i="13" s="1"/>
  <c r="A32" i="12"/>
  <c r="A30" i="13" s="1"/>
  <c r="F6" i="1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G6" s="1"/>
  <c r="A31"/>
  <c r="A28" i="12" s="1"/>
  <c r="A26" i="13" s="1"/>
  <c r="A32" i="11"/>
  <c r="A29" i="12" s="1"/>
  <c r="A27" i="13" s="1"/>
  <c r="D18" i="15" l="1"/>
  <c r="G36" i="6"/>
  <c r="D5" i="15"/>
  <c r="G7" i="1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12"/>
  <c r="G8" s="1"/>
  <c r="G9" s="1"/>
  <c r="G10" s="1"/>
  <c r="G11" s="1"/>
  <c r="G12" s="1"/>
  <c r="G13" s="1"/>
  <c r="G14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7" i="13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32" s="1"/>
  <c r="G33" s="1"/>
  <c r="G34" s="1"/>
  <c r="G35" s="1"/>
  <c r="F10" i="10"/>
  <c r="F6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G6" s="1"/>
  <c r="G7" s="1"/>
  <c r="H5"/>
  <c r="H6"/>
  <c r="H7"/>
  <c r="H8"/>
  <c r="H9"/>
  <c r="H10"/>
  <c r="H11"/>
  <c r="H12"/>
  <c r="H16"/>
  <c r="H17"/>
  <c r="H19"/>
  <c r="H20"/>
  <c r="H21"/>
  <c r="H22"/>
  <c r="H24"/>
  <c r="H24" i="11" s="1"/>
  <c r="H28" i="10"/>
  <c r="A30"/>
  <c r="A28" i="11" s="1"/>
  <c r="A25" i="12" s="1"/>
  <c r="A23" i="13" s="1"/>
  <c r="A31" i="10"/>
  <c r="A29" i="11" s="1"/>
  <c r="A26" i="12" s="1"/>
  <c r="A24" i="13" s="1"/>
  <c r="A32" i="10"/>
  <c r="A30" i="11" s="1"/>
  <c r="A27" i="12" s="1"/>
  <c r="A25" i="13" s="1"/>
  <c r="F35" i="9"/>
  <c r="B35"/>
  <c r="G36" s="1"/>
  <c r="F34"/>
  <c r="F33"/>
  <c r="F32"/>
  <c r="A32"/>
  <c r="A29" i="10" s="1"/>
  <c r="A27" i="11" s="1"/>
  <c r="A24" i="12" s="1"/>
  <c r="A22" i="13" s="1"/>
  <c r="F31" i="9"/>
  <c r="A31"/>
  <c r="A28" i="10" s="1"/>
  <c r="A26" i="11" s="1"/>
  <c r="A23" i="12" s="1"/>
  <c r="A21" i="13" s="1"/>
  <c r="F30" i="9"/>
  <c r="A30"/>
  <c r="A27" i="10" s="1"/>
  <c r="A25" i="11" s="1"/>
  <c r="A22" i="12" s="1"/>
  <c r="A20" i="13" s="1"/>
  <c r="F29" i="9"/>
  <c r="F28"/>
  <c r="F27"/>
  <c r="F26"/>
  <c r="F25"/>
  <c r="F24"/>
  <c r="F23"/>
  <c r="F22"/>
  <c r="F21"/>
  <c r="F20"/>
  <c r="F19"/>
  <c r="H18"/>
  <c r="H18" i="10" s="1"/>
  <c r="F18" i="9"/>
  <c r="F17"/>
  <c r="F16"/>
  <c r="F15"/>
  <c r="H14"/>
  <c r="H14" i="10" s="1"/>
  <c r="F14" i="9"/>
  <c r="H13"/>
  <c r="H13" i="10" s="1"/>
  <c r="F13" i="9"/>
  <c r="F12"/>
  <c r="F11"/>
  <c r="F10"/>
  <c r="F9"/>
  <c r="F8"/>
  <c r="F7"/>
  <c r="F6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F5"/>
  <c r="F6" i="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G6" s="1"/>
  <c r="G7" s="1"/>
  <c r="H9"/>
  <c r="H15"/>
  <c r="H15" i="9" s="1"/>
  <c r="H15" i="10" s="1"/>
  <c r="H15" i="11" s="1"/>
  <c r="H23" i="8"/>
  <c r="H23" i="9" s="1"/>
  <c r="H23" i="10" s="1"/>
  <c r="H24" i="8"/>
  <c r="H25"/>
  <c r="H25" i="9" s="1"/>
  <c r="H25" i="10" s="1"/>
  <c r="H27" i="8"/>
  <c r="H27" i="9" s="1"/>
  <c r="H27" i="10" s="1"/>
  <c r="H28" i="8"/>
  <c r="H29"/>
  <c r="H29" i="9" s="1"/>
  <c r="H29" i="10" s="1"/>
  <c r="H30" i="8"/>
  <c r="H30" i="9" s="1"/>
  <c r="H30" i="10" s="1"/>
  <c r="H30" i="11" s="1"/>
  <c r="H30" i="12" s="1"/>
  <c r="H31" i="8"/>
  <c r="H31" i="9" s="1"/>
  <c r="H31" i="10" s="1"/>
  <c r="H32" i="8"/>
  <c r="H32" i="9" s="1"/>
  <c r="H32" i="10" s="1"/>
  <c r="H32" i="11" s="1"/>
  <c r="H32" i="12" s="1"/>
  <c r="H32" i="13" s="1"/>
  <c r="A31" i="8"/>
  <c r="A28" i="9" s="1"/>
  <c r="A25" i="10" s="1"/>
  <c r="A23" i="11" s="1"/>
  <c r="A20" i="12" s="1"/>
  <c r="A18" i="13" s="1"/>
  <c r="H33" i="8"/>
  <c r="H33" i="9" s="1"/>
  <c r="H33" i="10" s="1"/>
  <c r="H33" i="11" s="1"/>
  <c r="H33" i="12" s="1"/>
  <c r="H33" i="13" s="1"/>
  <c r="A32" i="8"/>
  <c r="A29" i="9" s="1"/>
  <c r="A26" i="10" s="1"/>
  <c r="A24" i="11" s="1"/>
  <c r="A21" i="12" s="1"/>
  <c r="A19" i="13" s="1"/>
  <c r="F34" i="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5"/>
  <c r="G5" s="1"/>
  <c r="G6" s="1"/>
  <c r="A30"/>
  <c r="A28" i="8" s="1"/>
  <c r="A25" i="9" s="1"/>
  <c r="A22" i="10" s="1"/>
  <c r="A20" i="11" s="1"/>
  <c r="A17" i="12" s="1"/>
  <c r="A15" i="13" s="1"/>
  <c r="A31" i="7"/>
  <c r="A29" i="8" s="1"/>
  <c r="A26" i="9" s="1"/>
  <c r="A23" i="10" s="1"/>
  <c r="A21" i="11" s="1"/>
  <c r="A18" i="12" s="1"/>
  <c r="A16" i="13" s="1"/>
  <c r="A32" i="7"/>
  <c r="A30" i="8" s="1"/>
  <c r="A27" i="9" s="1"/>
  <c r="A24" i="10" s="1"/>
  <c r="A22" i="11" s="1"/>
  <c r="A19" i="12" s="1"/>
  <c r="A17" i="13" s="1"/>
  <c r="F7" i="6"/>
  <c r="F8"/>
  <c r="F9"/>
  <c r="F10"/>
  <c r="F11"/>
  <c r="F12"/>
  <c r="F13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35"/>
  <c r="F6"/>
  <c r="H5" i="7"/>
  <c r="H5" i="8" s="1"/>
  <c r="H6" i="6"/>
  <c r="H6" i="7" s="1"/>
  <c r="H9" i="6"/>
  <c r="H14"/>
  <c r="H15"/>
  <c r="H17"/>
  <c r="A31"/>
  <c r="A28" i="7" s="1"/>
  <c r="A26" i="8" s="1"/>
  <c r="A23" i="9" s="1"/>
  <c r="A20" i="10" s="1"/>
  <c r="A18" i="11" s="1"/>
  <c r="A15" i="12" s="1"/>
  <c r="A13" i="13" s="1"/>
  <c r="A32" i="6"/>
  <c r="A29" i="7" s="1"/>
  <c r="A27" i="8" s="1"/>
  <c r="A24" i="9" s="1"/>
  <c r="A21" i="10" s="1"/>
  <c r="A19" i="11" s="1"/>
  <c r="A16" i="12" s="1"/>
  <c r="A14" i="13" s="1"/>
  <c r="F7" i="5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6"/>
  <c r="F5"/>
  <c r="G5" s="1"/>
  <c r="G6" s="1"/>
  <c r="G7" s="1"/>
  <c r="H25"/>
  <c r="H25" i="6" s="1"/>
  <c r="H28" i="5"/>
  <c r="A28"/>
  <c r="A26" i="6" s="1"/>
  <c r="A23" i="7" s="1"/>
  <c r="A21" i="8" s="1"/>
  <c r="A18" i="9" s="1"/>
  <c r="A15" i="10" s="1"/>
  <c r="A13" i="11" s="1"/>
  <c r="A10" i="12" s="1"/>
  <c r="A8" i="13" s="1"/>
  <c r="A29" i="5"/>
  <c r="A27" i="6" s="1"/>
  <c r="A24" i="7" s="1"/>
  <c r="A22" i="8" s="1"/>
  <c r="A19" i="9" s="1"/>
  <c r="A16" i="10" s="1"/>
  <c r="A14" i="11" s="1"/>
  <c r="A11" i="12" s="1"/>
  <c r="A9" i="13" s="1"/>
  <c r="A30" i="5"/>
  <c r="A28" i="6" s="1"/>
  <c r="A25" i="7" s="1"/>
  <c r="A23" i="8" s="1"/>
  <c r="A20" i="9" s="1"/>
  <c r="A17" i="10" s="1"/>
  <c r="A15" i="11" s="1"/>
  <c r="A12" i="12" s="1"/>
  <c r="A10" i="13" s="1"/>
  <c r="A31" i="5"/>
  <c r="A29" i="6" s="1"/>
  <c r="A26" i="7" s="1"/>
  <c r="A24" i="8" s="1"/>
  <c r="A21" i="9" s="1"/>
  <c r="A18" i="10" s="1"/>
  <c r="A16" i="11" s="1"/>
  <c r="A13" i="12" s="1"/>
  <c r="A11" i="13" s="1"/>
  <c r="A32" i="5"/>
  <c r="A30" i="6" s="1"/>
  <c r="A27" i="7" s="1"/>
  <c r="A25" i="8" s="1"/>
  <c r="A22" i="9" s="1"/>
  <c r="A19" i="10" s="1"/>
  <c r="A17" i="11" s="1"/>
  <c r="A14" i="12" s="1"/>
  <c r="A12" i="13" s="1"/>
  <c r="G36" l="1"/>
  <c r="G8" i="5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7" i="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8" i="10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8" i="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F7" i="4"/>
  <c r="F8"/>
  <c r="F9"/>
  <c r="F11"/>
  <c r="F12"/>
  <c r="F13"/>
  <c r="F14"/>
  <c r="F15"/>
  <c r="F16"/>
  <c r="F17"/>
  <c r="F18"/>
  <c r="F19"/>
  <c r="F20"/>
  <c r="F21"/>
  <c r="F22"/>
  <c r="F23"/>
  <c r="F24"/>
  <c r="F25"/>
  <c r="F27"/>
  <c r="F28"/>
  <c r="F30"/>
  <c r="F31"/>
  <c r="F32"/>
  <c r="F33"/>
  <c r="F34"/>
  <c r="F35"/>
  <c r="F6"/>
  <c r="F5"/>
  <c r="G5" s="1"/>
  <c r="B5"/>
  <c r="B5" i="5" s="1"/>
  <c r="B6" i="4"/>
  <c r="B6" i="5" s="1"/>
  <c r="B6" i="6" s="1"/>
  <c r="B6" i="7" s="1"/>
  <c r="B6" i="8" s="1"/>
  <c r="B6" i="9" s="1"/>
  <c r="B6" i="10" s="1"/>
  <c r="B6" i="11" s="1"/>
  <c r="B6" i="12" s="1"/>
  <c r="B6" i="13" s="1"/>
  <c r="H6" i="4"/>
  <c r="B7"/>
  <c r="B7" i="5" s="1"/>
  <c r="B7" i="6" s="1"/>
  <c r="B7" i="7" s="1"/>
  <c r="B7" i="8" s="1"/>
  <c r="B7" i="9" s="1"/>
  <c r="B7" i="10" s="1"/>
  <c r="B7" i="11" s="1"/>
  <c r="B7" i="12" s="1"/>
  <c r="B7" i="13" s="1"/>
  <c r="H7" i="4"/>
  <c r="H7" i="5" s="1"/>
  <c r="H7" i="6" s="1"/>
  <c r="H7" i="7" s="1"/>
  <c r="B8" i="4"/>
  <c r="B8" i="5" s="1"/>
  <c r="B8" i="6" s="1"/>
  <c r="B8" i="7" s="1"/>
  <c r="B8" i="8" s="1"/>
  <c r="B8" i="9" s="1"/>
  <c r="B8" i="10" s="1"/>
  <c r="B8" i="11" s="1"/>
  <c r="B8" i="12" s="1"/>
  <c r="B8" i="13" s="1"/>
  <c r="H8" i="4"/>
  <c r="H8" i="5" s="1"/>
  <c r="H8" i="6" s="1"/>
  <c r="H8" i="7" s="1"/>
  <c r="A5" i="4"/>
  <c r="B9"/>
  <c r="B9" i="5" s="1"/>
  <c r="B9" i="6" s="1"/>
  <c r="B9" i="7" s="1"/>
  <c r="B9" i="8" s="1"/>
  <c r="B9" i="9" s="1"/>
  <c r="B9" i="10" s="1"/>
  <c r="B9" i="11" s="1"/>
  <c r="B9" i="12" s="1"/>
  <c r="B9" i="13" s="1"/>
  <c r="H9" i="4"/>
  <c r="A6"/>
  <c r="B10"/>
  <c r="B10" i="5" s="1"/>
  <c r="B10" i="6" s="1"/>
  <c r="B10" i="7" s="1"/>
  <c r="B10" i="8" s="1"/>
  <c r="B10" i="9" s="1"/>
  <c r="B10" i="10" s="1"/>
  <c r="B10" i="11" s="1"/>
  <c r="B10" i="12" s="1"/>
  <c r="B10" i="13" s="1"/>
  <c r="H10" i="4"/>
  <c r="H10" i="5" s="1"/>
  <c r="H10" i="6" s="1"/>
  <c r="A7" i="4"/>
  <c r="B11"/>
  <c r="B11" i="5" s="1"/>
  <c r="B11" i="6" s="1"/>
  <c r="B11" i="7" s="1"/>
  <c r="B11" i="8" s="1"/>
  <c r="B11" i="9" s="1"/>
  <c r="B11" i="10" s="1"/>
  <c r="B11" i="11" s="1"/>
  <c r="B11" i="12" s="1"/>
  <c r="B11" i="13" s="1"/>
  <c r="H11" i="4"/>
  <c r="H11" i="5" s="1"/>
  <c r="H11" i="6" s="1"/>
  <c r="A8" i="4"/>
  <c r="A5" i="5" s="1"/>
  <c r="B12" i="4"/>
  <c r="B12" i="5" s="1"/>
  <c r="B12" i="6" s="1"/>
  <c r="B12" i="7" s="1"/>
  <c r="B12" i="8" s="1"/>
  <c r="B12" i="9" s="1"/>
  <c r="B12" i="10" s="1"/>
  <c r="B12" i="11" s="1"/>
  <c r="B12" i="12" s="1"/>
  <c r="B12" i="13" s="1"/>
  <c r="H12" i="4"/>
  <c r="H12" i="5" s="1"/>
  <c r="H12" i="6" s="1"/>
  <c r="A9" i="4"/>
  <c r="A6" i="5" s="1"/>
  <c r="B13" i="4"/>
  <c r="B13" i="5" s="1"/>
  <c r="B13" i="6" s="1"/>
  <c r="B13" i="7" s="1"/>
  <c r="B13" i="8" s="1"/>
  <c r="B13" i="9" s="1"/>
  <c r="B13" i="10" s="1"/>
  <c r="B13" i="11" s="1"/>
  <c r="B13" i="12" s="1"/>
  <c r="B13" i="13" s="1"/>
  <c r="H13" i="4"/>
  <c r="H13" i="5" s="1"/>
  <c r="H13" i="6" s="1"/>
  <c r="A10" i="4"/>
  <c r="A7" i="5" s="1"/>
  <c r="A5" i="6" s="1"/>
  <c r="B14" i="4"/>
  <c r="B14" i="5" s="1"/>
  <c r="B14" i="6" s="1"/>
  <c r="B14" i="7" s="1"/>
  <c r="B14" i="8" s="1"/>
  <c r="B14" i="9" s="1"/>
  <c r="B14" i="10" s="1"/>
  <c r="B14" i="11" s="1"/>
  <c r="B14" i="12" s="1"/>
  <c r="B14" i="13" s="1"/>
  <c r="H14" i="4"/>
  <c r="A11"/>
  <c r="A8" i="5" s="1"/>
  <c r="A6" i="6" s="1"/>
  <c r="B15" i="4"/>
  <c r="B15" i="5" s="1"/>
  <c r="B15" i="6" s="1"/>
  <c r="B15" i="7" s="1"/>
  <c r="B15" i="8" s="1"/>
  <c r="B15" i="9" s="1"/>
  <c r="B15" i="10" s="1"/>
  <c r="B15" i="11" s="1"/>
  <c r="B15" i="12" s="1"/>
  <c r="B15" i="13" s="1"/>
  <c r="H15" i="4"/>
  <c r="A12"/>
  <c r="A9" i="5" s="1"/>
  <c r="A7" i="6" s="1"/>
  <c r="B16" i="4"/>
  <c r="B16" i="5" s="1"/>
  <c r="B16" i="6" s="1"/>
  <c r="B16" i="7" s="1"/>
  <c r="B16" i="8" s="1"/>
  <c r="B16" i="9" s="1"/>
  <c r="B16" i="10" s="1"/>
  <c r="B16" i="11" s="1"/>
  <c r="B16" i="12" s="1"/>
  <c r="B16" i="13" s="1"/>
  <c r="H16" i="4"/>
  <c r="H16" i="5" s="1"/>
  <c r="H16" i="6" s="1"/>
  <c r="A13" i="4"/>
  <c r="A10" i="5" s="1"/>
  <c r="A8" i="6" s="1"/>
  <c r="A5" i="7" s="1"/>
  <c r="B17" i="4"/>
  <c r="B17" i="5" s="1"/>
  <c r="B17" i="6" s="1"/>
  <c r="B17" i="7" s="1"/>
  <c r="B17" i="8" s="1"/>
  <c r="B17" i="9" s="1"/>
  <c r="B17" i="10" s="1"/>
  <c r="B17" i="11" s="1"/>
  <c r="B17" i="12" s="1"/>
  <c r="B17" i="13" s="1"/>
  <c r="A14" i="4"/>
  <c r="A11" i="5" s="1"/>
  <c r="A9" i="6" s="1"/>
  <c r="A6" i="7" s="1"/>
  <c r="B18" i="4"/>
  <c r="B18" i="5" s="1"/>
  <c r="B18" i="6" s="1"/>
  <c r="B18" i="7" s="1"/>
  <c r="B18" i="8" s="1"/>
  <c r="B18" i="9" s="1"/>
  <c r="B18" i="10" s="1"/>
  <c r="B18" i="11" s="1"/>
  <c r="B18" i="12" s="1"/>
  <c r="B18" i="13" s="1"/>
  <c r="H18" i="4"/>
  <c r="H18" i="5" s="1"/>
  <c r="H18" i="6" s="1"/>
  <c r="A15" i="4"/>
  <c r="A12" i="5" s="1"/>
  <c r="A10" i="6" s="1"/>
  <c r="A7" i="7" s="1"/>
  <c r="A5" i="8" s="1"/>
  <c r="B19" i="4"/>
  <c r="B19" i="5" s="1"/>
  <c r="B19" i="6" s="1"/>
  <c r="B19" i="7" s="1"/>
  <c r="B19" i="8" s="1"/>
  <c r="B19" i="9" s="1"/>
  <c r="B19" i="10" s="1"/>
  <c r="B19" i="11" s="1"/>
  <c r="B19" i="12" s="1"/>
  <c r="B19" i="13" s="1"/>
  <c r="H19" i="4"/>
  <c r="H19" i="5" s="1"/>
  <c r="H19" i="6" s="1"/>
  <c r="A16" i="4"/>
  <c r="A13" i="5" s="1"/>
  <c r="A11" i="6" s="1"/>
  <c r="A8" i="7" s="1"/>
  <c r="A6" i="8" s="1"/>
  <c r="B20" i="4"/>
  <c r="B20" i="5" s="1"/>
  <c r="B20" i="6" s="1"/>
  <c r="B20" i="7" s="1"/>
  <c r="B20" i="8" s="1"/>
  <c r="B20" i="9" s="1"/>
  <c r="B20" i="10" s="1"/>
  <c r="B20" i="11" s="1"/>
  <c r="B20" i="12" s="1"/>
  <c r="B20" i="13" s="1"/>
  <c r="H20" i="4"/>
  <c r="H20" i="5" s="1"/>
  <c r="H20" i="6" s="1"/>
  <c r="A17" i="4"/>
  <c r="A14" i="5" s="1"/>
  <c r="A12" i="6" s="1"/>
  <c r="A9" i="7" s="1"/>
  <c r="A7" i="8" s="1"/>
  <c r="B21" i="4"/>
  <c r="B21" i="5" s="1"/>
  <c r="B21" i="6" s="1"/>
  <c r="B21" i="7" s="1"/>
  <c r="B21" i="8" s="1"/>
  <c r="B21" i="9" s="1"/>
  <c r="B21" i="10" s="1"/>
  <c r="B21" i="11" s="1"/>
  <c r="B21" i="12" s="1"/>
  <c r="B21" i="13" s="1"/>
  <c r="H21" i="4"/>
  <c r="H21" i="5" s="1"/>
  <c r="H21" i="6" s="1"/>
  <c r="A18" i="4"/>
  <c r="A15" i="5" s="1"/>
  <c r="A13" i="6" s="1"/>
  <c r="A10" i="7" s="1"/>
  <c r="A8" i="8" s="1"/>
  <c r="A5" i="9" s="1"/>
  <c r="B22" i="4"/>
  <c r="B22" i="5" s="1"/>
  <c r="B22" i="6" s="1"/>
  <c r="B22" i="7" s="1"/>
  <c r="B22" i="8" s="1"/>
  <c r="B22" i="9" s="1"/>
  <c r="B22" i="10" s="1"/>
  <c r="B22" i="11" s="1"/>
  <c r="B22" i="12" s="1"/>
  <c r="B22" i="13" s="1"/>
  <c r="H22" i="4"/>
  <c r="H22" i="5" s="1"/>
  <c r="H22" i="6" s="1"/>
  <c r="A19" i="4"/>
  <c r="A16" i="5" s="1"/>
  <c r="A14" i="6" s="1"/>
  <c r="A11" i="7" s="1"/>
  <c r="A9" i="8" s="1"/>
  <c r="A6" i="9" s="1"/>
  <c r="B23" i="4"/>
  <c r="B23" i="5" s="1"/>
  <c r="B23" i="6" s="1"/>
  <c r="B23" i="7" s="1"/>
  <c r="B23" i="8" s="1"/>
  <c r="B23" i="9" s="1"/>
  <c r="B23" i="10" s="1"/>
  <c r="B23" i="11" s="1"/>
  <c r="B23" i="12" s="1"/>
  <c r="B23" i="13" s="1"/>
  <c r="H23" i="4"/>
  <c r="H23" i="5" s="1"/>
  <c r="A20" i="4"/>
  <c r="A17" i="5" s="1"/>
  <c r="A15" i="6" s="1"/>
  <c r="A12" i="7" s="1"/>
  <c r="A10" i="8" s="1"/>
  <c r="A7" i="9" s="1"/>
  <c r="B24" i="4"/>
  <c r="B24" i="5" s="1"/>
  <c r="B24" i="6" s="1"/>
  <c r="B24" i="7" s="1"/>
  <c r="B24" i="8" s="1"/>
  <c r="B24" i="9" s="1"/>
  <c r="B24" i="10" s="1"/>
  <c r="B24" i="11" s="1"/>
  <c r="B24" i="12" s="1"/>
  <c r="B24" i="13" s="1"/>
  <c r="A21" i="4"/>
  <c r="A18" i="5" s="1"/>
  <c r="A16" i="6" s="1"/>
  <c r="A13" i="7" s="1"/>
  <c r="A11" i="8" s="1"/>
  <c r="A8" i="9" s="1"/>
  <c r="A5" i="10" s="1"/>
  <c r="B25" i="4"/>
  <c r="B25" i="5" s="1"/>
  <c r="B25" i="6" s="1"/>
  <c r="B25" i="7" s="1"/>
  <c r="B25" i="8" s="1"/>
  <c r="B25" i="9" s="1"/>
  <c r="B25" i="10" s="1"/>
  <c r="B25" i="11" s="1"/>
  <c r="B25" i="12" s="1"/>
  <c r="B25" i="13" s="1"/>
  <c r="A22" i="4"/>
  <c r="A19" i="5" s="1"/>
  <c r="A17" i="6" s="1"/>
  <c r="A14" i="7" s="1"/>
  <c r="A12" i="8" s="1"/>
  <c r="A9" i="9" s="1"/>
  <c r="A6" i="10" s="1"/>
  <c r="B26" i="4"/>
  <c r="B26" i="5" s="1"/>
  <c r="B26" i="6" s="1"/>
  <c r="B26" i="7" s="1"/>
  <c r="B26" i="8" s="1"/>
  <c r="B26" i="9" s="1"/>
  <c r="B26" i="10" s="1"/>
  <c r="B26" i="11" s="1"/>
  <c r="B26" i="12" s="1"/>
  <c r="B26" i="13" s="1"/>
  <c r="H26" i="4"/>
  <c r="H26" i="5" s="1"/>
  <c r="H26" i="6" s="1"/>
  <c r="H26" i="7" s="1"/>
  <c r="H26" i="8" s="1"/>
  <c r="H26" i="9" s="1"/>
  <c r="H26" i="10" s="1"/>
  <c r="H26" i="11" s="1"/>
  <c r="A23" i="4"/>
  <c r="A20" i="5" s="1"/>
  <c r="A18" i="6" s="1"/>
  <c r="A15" i="7" s="1"/>
  <c r="A13" i="8" s="1"/>
  <c r="A10" i="9" s="1"/>
  <c r="A7" i="10" s="1"/>
  <c r="A5" i="11" s="1"/>
  <c r="B27" i="4"/>
  <c r="B27" i="5" s="1"/>
  <c r="B27" i="6" s="1"/>
  <c r="B27" i="7" s="1"/>
  <c r="B27" i="8" s="1"/>
  <c r="B27" i="9" s="1"/>
  <c r="B27" i="10" s="1"/>
  <c r="B27" i="11" s="1"/>
  <c r="B27" i="12" s="1"/>
  <c r="B27" i="13" s="1"/>
  <c r="H27" i="4"/>
  <c r="H27" i="5" s="1"/>
  <c r="A24" i="4"/>
  <c r="A21" i="5" s="1"/>
  <c r="A19" i="6" s="1"/>
  <c r="A16" i="7" s="1"/>
  <c r="A14" i="8" s="1"/>
  <c r="A11" i="9" s="1"/>
  <c r="A8" i="10" s="1"/>
  <c r="A6" i="11" s="1"/>
  <c r="B28" i="4"/>
  <c r="B28" i="5" s="1"/>
  <c r="B28" i="6" s="1"/>
  <c r="B28" i="7" s="1"/>
  <c r="B28" i="8" s="1"/>
  <c r="B28" i="9" s="1"/>
  <c r="B28" i="10" s="1"/>
  <c r="B28" i="11" s="1"/>
  <c r="B28" i="12" s="1"/>
  <c r="B28" i="13" s="1"/>
  <c r="A25" i="4"/>
  <c r="A22" i="5" s="1"/>
  <c r="A20" i="6" s="1"/>
  <c r="A17" i="7" s="1"/>
  <c r="A15" i="8" s="1"/>
  <c r="A12" i="9" s="1"/>
  <c r="A9" i="10" s="1"/>
  <c r="A7" i="11" s="1"/>
  <c r="B29" i="4"/>
  <c r="B29" i="5" s="1"/>
  <c r="B29" i="6" s="1"/>
  <c r="B29" i="7" s="1"/>
  <c r="B29" i="8" s="1"/>
  <c r="B29" i="9" s="1"/>
  <c r="B29" i="10" s="1"/>
  <c r="B29" i="11" s="1"/>
  <c r="B29" i="12" s="1"/>
  <c r="B29" i="13" s="1"/>
  <c r="H29" i="4"/>
  <c r="H29" i="5" s="1"/>
  <c r="A26" i="4"/>
  <c r="A23" i="5" s="1"/>
  <c r="A21" i="6" s="1"/>
  <c r="A18" i="7" s="1"/>
  <c r="A16" i="8" s="1"/>
  <c r="A13" i="9" s="1"/>
  <c r="A10" i="10" s="1"/>
  <c r="A8" i="11" s="1"/>
  <c r="A5" i="12" s="1"/>
  <c r="B30" i="4"/>
  <c r="B30" i="5" s="1"/>
  <c r="B30" i="6" s="1"/>
  <c r="B30" i="7" s="1"/>
  <c r="B30" i="8" s="1"/>
  <c r="B30" i="9" s="1"/>
  <c r="B30" i="10" s="1"/>
  <c r="B30" i="11" s="1"/>
  <c r="B30" i="12" s="1"/>
  <c r="B30" i="13" s="1"/>
  <c r="H30" i="4"/>
  <c r="H30" i="5" s="1"/>
  <c r="A27" i="4"/>
  <c r="A24" i="5" s="1"/>
  <c r="A22" i="6" s="1"/>
  <c r="A19" i="7" s="1"/>
  <c r="A17" i="8" s="1"/>
  <c r="A14" i="9" s="1"/>
  <c r="A11" i="10" s="1"/>
  <c r="A9" i="11" s="1"/>
  <c r="A6" i="12" s="1"/>
  <c r="B31" i="4"/>
  <c r="B31" i="5" s="1"/>
  <c r="B31" i="6" s="1"/>
  <c r="B31" i="7" s="1"/>
  <c r="B31" i="8" s="1"/>
  <c r="B31" i="9" s="1"/>
  <c r="B31" i="10" s="1"/>
  <c r="B31" i="11" s="1"/>
  <c r="B31" i="12" s="1"/>
  <c r="B31" i="13" s="1"/>
  <c r="H31" i="4"/>
  <c r="H31" i="5" s="1"/>
  <c r="A28" i="4"/>
  <c r="A25" i="5" s="1"/>
  <c r="A23" i="6" s="1"/>
  <c r="A20" i="7" s="1"/>
  <c r="A18" i="8" s="1"/>
  <c r="A15" i="9" s="1"/>
  <c r="A12" i="10" s="1"/>
  <c r="A10" i="11" s="1"/>
  <c r="A7" i="12" s="1"/>
  <c r="A5" i="13" s="1"/>
  <c r="B32" i="4"/>
  <c r="B32" i="5" s="1"/>
  <c r="B32" i="6" s="1"/>
  <c r="B32" i="7" s="1"/>
  <c r="B32" i="8" s="1"/>
  <c r="B32" i="9" s="1"/>
  <c r="B32" i="10" s="1"/>
  <c r="B32" i="11" s="1"/>
  <c r="B32" i="12" s="1"/>
  <c r="B32" i="13" s="1"/>
  <c r="H32" i="4"/>
  <c r="H32" i="5" s="1"/>
  <c r="A29" i="4"/>
  <c r="A26" i="5" s="1"/>
  <c r="A24" i="6" s="1"/>
  <c r="A21" i="7" s="1"/>
  <c r="A19" i="8" s="1"/>
  <c r="A16" i="9" s="1"/>
  <c r="A13" i="10" s="1"/>
  <c r="A11" i="11" s="1"/>
  <c r="A8" i="12" s="1"/>
  <c r="A6" i="13" s="1"/>
  <c r="B33" i="4"/>
  <c r="B33" i="5" s="1"/>
  <c r="B33" i="6" s="1"/>
  <c r="B33" i="7" s="1"/>
  <c r="B33" i="8" s="1"/>
  <c r="B33" i="9" s="1"/>
  <c r="B33" i="10" s="1"/>
  <c r="B33" i="11" s="1"/>
  <c r="B33" i="12" s="1"/>
  <c r="B33" i="13" s="1"/>
  <c r="H33" i="4"/>
  <c r="H33" i="5" s="1"/>
  <c r="A30" i="4"/>
  <c r="A27" i="5" s="1"/>
  <c r="A25" i="6" s="1"/>
  <c r="A22" i="7" s="1"/>
  <c r="A20" i="8" s="1"/>
  <c r="A17" i="9" s="1"/>
  <c r="A14" i="10" s="1"/>
  <c r="A12" i="11" s="1"/>
  <c r="A9" i="12" s="1"/>
  <c r="A7" i="13" s="1"/>
  <c r="B34" i="4"/>
  <c r="B34" i="5" s="1"/>
  <c r="H34" i="4"/>
  <c r="H34" i="5" s="1"/>
  <c r="H34" i="6" s="1"/>
  <c r="H34" i="7" s="1"/>
  <c r="H34" i="8" s="1"/>
  <c r="H34" i="9" s="1"/>
  <c r="H34" i="10" s="1"/>
  <c r="H34" i="11" s="1"/>
  <c r="H34" i="12" s="1"/>
  <c r="H34" i="13" s="1"/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6"/>
  <c r="F5"/>
  <c r="G5" s="1"/>
  <c r="B5"/>
  <c r="B6"/>
  <c r="H6"/>
  <c r="B7"/>
  <c r="A5"/>
  <c r="B8"/>
  <c r="A6"/>
  <c r="B9"/>
  <c r="A7"/>
  <c r="B10"/>
  <c r="A8"/>
  <c r="B11"/>
  <c r="A9"/>
  <c r="B12"/>
  <c r="A10"/>
  <c r="B13"/>
  <c r="H13"/>
  <c r="A11"/>
  <c r="B14"/>
  <c r="H14"/>
  <c r="A12"/>
  <c r="B15"/>
  <c r="H15"/>
  <c r="A13"/>
  <c r="B16"/>
  <c r="H16"/>
  <c r="A14"/>
  <c r="B17"/>
  <c r="H17"/>
  <c r="A15"/>
  <c r="B18"/>
  <c r="H18"/>
  <c r="A16"/>
  <c r="B19"/>
  <c r="H19"/>
  <c r="A17"/>
  <c r="B20"/>
  <c r="A18"/>
  <c r="B21"/>
  <c r="H21"/>
  <c r="A19"/>
  <c r="B22"/>
  <c r="H22"/>
  <c r="A20"/>
  <c r="B23"/>
  <c r="H23"/>
  <c r="A21"/>
  <c r="B24"/>
  <c r="A22"/>
  <c r="B25"/>
  <c r="A23"/>
  <c r="B26"/>
  <c r="H26"/>
  <c r="A24"/>
  <c r="B27"/>
  <c r="H27"/>
  <c r="A25"/>
  <c r="B28"/>
  <c r="H28"/>
  <c r="A26"/>
  <c r="B29"/>
  <c r="H29"/>
  <c r="A27"/>
  <c r="B30"/>
  <c r="H30"/>
  <c r="A28"/>
  <c r="B31"/>
  <c r="H31"/>
  <c r="A29"/>
  <c r="B32"/>
  <c r="H32"/>
  <c r="A30"/>
  <c r="B33"/>
  <c r="G34" s="1"/>
  <c r="A31"/>
  <c r="A32"/>
  <c r="F10" i="2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6"/>
  <c r="G5"/>
  <c r="G6" s="1"/>
  <c r="F5"/>
  <c r="G22" i="10" l="1"/>
  <c r="G23" s="1"/>
  <c r="G24" s="1"/>
  <c r="G25" s="1"/>
  <c r="G26" s="1"/>
  <c r="G27" s="1"/>
  <c r="G28" s="1"/>
  <c r="G29" s="1"/>
  <c r="G30" s="1"/>
  <c r="G31" s="1"/>
  <c r="G32" s="1"/>
  <c r="G33" s="1"/>
  <c r="G34" s="1"/>
  <c r="B34" i="6"/>
  <c r="B34" i="7" s="1"/>
  <c r="G35" i="5"/>
  <c r="B5" i="6"/>
  <c r="B5" i="7" s="1"/>
  <c r="B5" i="8" s="1"/>
  <c r="B5" i="9" s="1"/>
  <c r="B5" i="10" s="1"/>
  <c r="B5" i="11" s="1"/>
  <c r="B5" i="12" s="1"/>
  <c r="B5" i="13" s="1"/>
  <c r="G6" i="3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7" i="2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5" s="1"/>
  <c r="G26" s="1"/>
  <c r="G27" s="1"/>
  <c r="G28" s="1"/>
  <c r="G29" s="1"/>
  <c r="G30" s="1"/>
  <c r="G31" s="1"/>
  <c r="G32" s="1"/>
  <c r="G33" s="1"/>
  <c r="G34" s="1"/>
  <c r="G35" s="1"/>
  <c r="B34" i="8" l="1"/>
  <c r="B34" i="9" s="1"/>
  <c r="B34" i="10" s="1"/>
  <c r="G35" i="7"/>
  <c r="G37" i="8"/>
  <c r="G36" i="4"/>
  <c r="G37" i="9" l="1"/>
  <c r="G36" i="10" s="1"/>
  <c r="G37" i="11" s="1"/>
  <c r="G36" i="12" s="1"/>
  <c r="G37" i="13" s="1"/>
  <c r="C18" i="15" s="1"/>
  <c r="B34" i="11"/>
  <c r="B34" i="12" s="1"/>
  <c r="G35" i="10"/>
  <c r="B34" i="13" l="1"/>
  <c r="G35" i="12"/>
</calcChain>
</file>

<file path=xl/sharedStrings.xml><?xml version="1.0" encoding="utf-8"?>
<sst xmlns="http://schemas.openxmlformats.org/spreadsheetml/2006/main" count="467" uniqueCount="92">
  <si>
    <t>JUEVES</t>
  </si>
  <si>
    <t>DOMINGO</t>
  </si>
  <si>
    <t>LUNES</t>
  </si>
  <si>
    <t>MARTES</t>
  </si>
  <si>
    <t>MIERCOLES</t>
  </si>
  <si>
    <t>B</t>
  </si>
  <si>
    <t xml:space="preserve">VIERNES </t>
  </si>
  <si>
    <t xml:space="preserve">SABADO </t>
  </si>
  <si>
    <t>LL/B</t>
  </si>
  <si>
    <t>LL</t>
  </si>
  <si>
    <t>R/LL</t>
  </si>
  <si>
    <t>B/T</t>
  </si>
  <si>
    <t>B/R</t>
  </si>
  <si>
    <t>R/B</t>
  </si>
  <si>
    <t xml:space="preserve">LL </t>
  </si>
  <si>
    <t>R</t>
  </si>
  <si>
    <t>LL/R</t>
  </si>
  <si>
    <t>B/LL</t>
  </si>
  <si>
    <t>MB</t>
  </si>
  <si>
    <t>B(FRIO)</t>
  </si>
  <si>
    <t>B-2º</t>
  </si>
  <si>
    <t>N-B</t>
  </si>
  <si>
    <t>B-N</t>
  </si>
  <si>
    <t>N</t>
  </si>
  <si>
    <t>R-LL</t>
  </si>
  <si>
    <t>R-B</t>
  </si>
  <si>
    <t>LL-B</t>
  </si>
  <si>
    <t>LL-R</t>
  </si>
  <si>
    <t>B-LL</t>
  </si>
  <si>
    <t>INGRESO A TERMAS MES DE NOVIEMBRE 2012</t>
  </si>
  <si>
    <t>INGRESO A TERMAS MES DE DICIEMBRE 2012</t>
  </si>
  <si>
    <t xml:space="preserve">ENTRADA </t>
  </si>
  <si>
    <t xml:space="preserve">TOTALES </t>
  </si>
  <si>
    <t>DIA</t>
  </si>
  <si>
    <t>FECHA</t>
  </si>
  <si>
    <t xml:space="preserve"> PRINCIPAL</t>
  </si>
  <si>
    <t xml:space="preserve"> NORTE</t>
  </si>
  <si>
    <t xml:space="preserve">LIBERADOS </t>
  </si>
  <si>
    <t>POR DIA</t>
  </si>
  <si>
    <t xml:space="preserve">ACUMULADO </t>
  </si>
  <si>
    <t xml:space="preserve">TIEMPO </t>
  </si>
  <si>
    <t>INGRESO A TERMAS MES DE ENERO 2012</t>
  </si>
  <si>
    <t>INGRESO A TERMAS MES DE FEBRERO 2012</t>
  </si>
  <si>
    <t>INGRESO A TERMAS MES DE MARZO 2012</t>
  </si>
  <si>
    <t>INGRESO A TERMAS MES DE ABRIL 2012</t>
  </si>
  <si>
    <t>INGRESO A TERMAS MES DE MAYO 2012</t>
  </si>
  <si>
    <t>INGRESO A TERMAS MES DE JUNIO 2012</t>
  </si>
  <si>
    <t>INGRESO A TERMAS MES DE JULIO 2012</t>
  </si>
  <si>
    <t>INGRESO A TERMAS MES DE AGOSTO 2012</t>
  </si>
  <si>
    <t>INGRESO A TERMAS MES DE SEPTIEMBRE 2012</t>
  </si>
  <si>
    <t>INGRESO A TERMAS MES DE OCTUBRE 2012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</si>
  <si>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</si>
  <si>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</si>
  <si>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</si>
  <si>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</si>
  <si>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</si>
  <si>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</si>
  <si>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</si>
  <si>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</si>
  <si>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</si>
  <si>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</si>
  <si>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</si>
  <si>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</si>
  <si>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</si>
  <si>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</si>
  <si>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</si>
  <si>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</si>
  <si>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</si>
  <si>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</si>
  <si>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>INGRESO A TERMAS MENSUAL 2012</t>
  </si>
  <si>
    <t>ACUMULADO TOTAL A DICIEMBRE 2012</t>
  </si>
  <si>
    <t xml:space="preserve">Promedio Diario </t>
  </si>
  <si>
    <t>ACUMULADO TOTAL  ………………………..</t>
  </si>
  <si>
    <t>DIA DE MAYOR INGRESO</t>
  </si>
  <si>
    <t>DIA MAXIMO DEL MES</t>
  </si>
  <si>
    <t xml:space="preserve">DIA DOMINGO </t>
  </si>
  <si>
    <t xml:space="preserve">TUNNING  Y TEATRO </t>
  </si>
  <si>
    <t xml:space="preserve">BANDA INFANTO JUVENIL PROVINCIA </t>
  </si>
  <si>
    <t xml:space="preserve">ESCUELA DISCAPACITADOS SANTA FE </t>
  </si>
  <si>
    <t xml:space="preserve">INGRESO S/CARGO POR PARO AEMFE AL INGRESO DE TERMAS </t>
  </si>
  <si>
    <t xml:space="preserve">DIA DE MAYOR INGRESO </t>
  </si>
  <si>
    <t xml:space="preserve">SEMANA SANTA </t>
  </si>
  <si>
    <t>FIN DE SEMANA PUENTE 1ERO DE MAYO</t>
  </si>
  <si>
    <t xml:space="preserve">SEMANA SANTA - NADADORES AGUAS ABIERTAS </t>
  </si>
  <si>
    <t>EMERGENCIAS PREHOSPITALARIA</t>
  </si>
  <si>
    <t>EXPO ASERRADERO - REGATA</t>
  </si>
  <si>
    <t xml:space="preserve">EXPO ASERRADERO - </t>
  </si>
  <si>
    <t xml:space="preserve">APERTURA PILETA DE OLAS </t>
  </si>
  <si>
    <t>DUATLON</t>
  </si>
  <si>
    <t>ESCUELA 33 ORIENTALES</t>
  </si>
  <si>
    <t xml:space="preserve">MES DE MAYOR INGRESO EN EL AÑO </t>
  </si>
  <si>
    <t>MES DE MENOR INGRESO EN EL AÑO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</si>
</sst>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3" borderId="1" xfId="0" applyFont="1" applyFill="1" applyBorder="1"/>
    <xf numFmtId="0" fontId="1" fillId="0" borderId="1" xfId="0" applyFont="1" applyBorder="1"/>
    <xf numFmtId="43" fontId="4" fillId="3" borderId="1" xfId="1" applyFont="1" applyFill="1" applyBorder="1"/>
    <xf numFmtId="0" fontId="4" fillId="2" borderId="1" xfId="0" applyFont="1" applyFill="1" applyBorder="1"/>
    <xf numFmtId="43" fontId="4" fillId="0" borderId="1" xfId="1" applyFont="1" applyBorder="1"/>
    <xf numFmtId="0" fontId="4" fillId="3" borderId="1" xfId="0" applyFont="1" applyFill="1" applyBorder="1"/>
    <xf numFmtId="0" fontId="5" fillId="4" borderId="0" xfId="0" applyFont="1" applyFill="1" applyBorder="1"/>
    <xf numFmtId="0" fontId="0" fillId="4" borderId="0" xfId="0" applyFill="1"/>
    <xf numFmtId="0" fontId="1" fillId="4" borderId="0" xfId="0" applyFont="1" applyFill="1" applyBorder="1"/>
    <xf numFmtId="43" fontId="2" fillId="0" borderId="0" xfId="1" applyFont="1"/>
    <xf numFmtId="0" fontId="0" fillId="3" borderId="2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6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5" borderId="0" xfId="0" applyFill="1"/>
    <xf numFmtId="43" fontId="0" fillId="3" borderId="8" xfId="1" applyFont="1" applyFill="1" applyBorder="1"/>
    <xf numFmtId="0" fontId="6" fillId="2" borderId="1" xfId="0" applyFont="1" applyFill="1" applyBorder="1"/>
    <xf numFmtId="0" fontId="4" fillId="0" borderId="1" xfId="0" applyFont="1" applyFill="1" applyBorder="1"/>
    <xf numFmtId="43" fontId="4" fillId="0" borderId="1" xfId="1" applyFont="1" applyFill="1" applyBorder="1"/>
    <xf numFmtId="0" fontId="1" fillId="0" borderId="1" xfId="0" applyFont="1" applyFill="1" applyBorder="1"/>
    <xf numFmtId="2" fontId="0" fillId="3" borderId="8" xfId="0" applyNumberFormat="1" applyFill="1" applyBorder="1"/>
    <xf numFmtId="3" fontId="1" fillId="0" borderId="0" xfId="0" applyNumberFormat="1" applyFont="1" applyFill="1" applyBorder="1"/>
    <xf numFmtId="0" fontId="1" fillId="6" borderId="1" xfId="0" applyFont="1" applyFill="1" applyBorder="1"/>
    <xf numFmtId="43" fontId="4" fillId="6" borderId="1" xfId="1" applyFont="1" applyFill="1" applyBorder="1"/>
    <xf numFmtId="0" fontId="0" fillId="6" borderId="0" xfId="0" applyFill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6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cat>
            <c:strRef>
              <c:f>TOTALES2012!$A$5:$A$16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TOTALES2012!$B$5:$B$16</c:f>
              <c:numCache>
                <c:formatCode>General</c:formatCode>
                <c:ptCount val="12"/>
                <c:pt idx="0">
                  <c:v>39980</c:v>
                </c:pt>
                <c:pt idx="1">
                  <c:v>39931</c:v>
                </c:pt>
                <c:pt idx="2">
                  <c:v>27411</c:v>
                </c:pt>
                <c:pt idx="3">
                  <c:v>55733</c:v>
                </c:pt>
                <c:pt idx="4">
                  <c:v>29727</c:v>
                </c:pt>
                <c:pt idx="5">
                  <c:v>18951</c:v>
                </c:pt>
                <c:pt idx="6">
                  <c:v>55937</c:v>
                </c:pt>
                <c:pt idx="7">
                  <c:v>29081</c:v>
                </c:pt>
                <c:pt idx="8">
                  <c:v>47367</c:v>
                </c:pt>
                <c:pt idx="9">
                  <c:v>43313</c:v>
                </c:pt>
                <c:pt idx="10">
                  <c:v>43310</c:v>
                </c:pt>
                <c:pt idx="11">
                  <c:v>24885</c:v>
                </c:pt>
              </c:numCache>
            </c:numRef>
          </c:val>
        </c:ser>
        <c:gapWidth val="87"/>
        <c:overlap val="1"/>
        <c:axId val="71847936"/>
        <c:axId val="71850240"/>
      </c:barChart>
      <c:catAx>
        <c:axId val="71847936"/>
        <c:scaling>
          <c:orientation val="minMax"/>
        </c:scaling>
        <c:axPos val="b"/>
        <c:numFmt formatCode="General" sourceLinked="1"/>
        <c:tickLblPos val="nextTo"/>
        <c:crossAx val="71850240"/>
        <c:crosses val="autoZero"/>
        <c:auto val="1"/>
        <c:lblAlgn val="ctr"/>
        <c:lblOffset val="100"/>
      </c:catAx>
      <c:valAx>
        <c:axId val="71850240"/>
        <c:scaling>
          <c:orientation val="minMax"/>
        </c:scaling>
        <c:axPos val="l"/>
        <c:majorGridlines/>
        <c:numFmt formatCode="General" sourceLinked="1"/>
        <c:tickLblPos val="nextTo"/>
        <c:crossAx val="7184793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SEPTIEMBRE 2012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cat>
            <c:numRef>
              <c:f>SEPTIEMBRE2012!$B$5:$B$34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SEPTIEMBRE2012!$F$5:$F$35</c:f>
              <c:numCache>
                <c:formatCode>General</c:formatCode>
                <c:ptCount val="31"/>
                <c:pt idx="0">
                  <c:v>1841</c:v>
                </c:pt>
                <c:pt idx="1">
                  <c:v>1634</c:v>
                </c:pt>
                <c:pt idx="2">
                  <c:v>835</c:v>
                </c:pt>
                <c:pt idx="3">
                  <c:v>824</c:v>
                </c:pt>
                <c:pt idx="4">
                  <c:v>421</c:v>
                </c:pt>
                <c:pt idx="5">
                  <c:v>513</c:v>
                </c:pt>
                <c:pt idx="6">
                  <c:v>740</c:v>
                </c:pt>
                <c:pt idx="7">
                  <c:v>1868</c:v>
                </c:pt>
                <c:pt idx="8">
                  <c:v>1424</c:v>
                </c:pt>
                <c:pt idx="9">
                  <c:v>1412</c:v>
                </c:pt>
                <c:pt idx="10">
                  <c:v>1131</c:v>
                </c:pt>
                <c:pt idx="11">
                  <c:v>1035</c:v>
                </c:pt>
                <c:pt idx="12">
                  <c:v>1075</c:v>
                </c:pt>
                <c:pt idx="13">
                  <c:v>1396</c:v>
                </c:pt>
                <c:pt idx="14">
                  <c:v>1734</c:v>
                </c:pt>
                <c:pt idx="15">
                  <c:v>1862</c:v>
                </c:pt>
                <c:pt idx="16">
                  <c:v>1393</c:v>
                </c:pt>
                <c:pt idx="17">
                  <c:v>899</c:v>
                </c:pt>
                <c:pt idx="18">
                  <c:v>740</c:v>
                </c:pt>
                <c:pt idx="19">
                  <c:v>1288</c:v>
                </c:pt>
                <c:pt idx="20">
                  <c:v>2166</c:v>
                </c:pt>
                <c:pt idx="21">
                  <c:v>3806</c:v>
                </c:pt>
                <c:pt idx="22">
                  <c:v>4352</c:v>
                </c:pt>
                <c:pt idx="23">
                  <c:v>2692</c:v>
                </c:pt>
                <c:pt idx="24">
                  <c:v>1175</c:v>
                </c:pt>
                <c:pt idx="25">
                  <c:v>1386</c:v>
                </c:pt>
                <c:pt idx="26">
                  <c:v>1614</c:v>
                </c:pt>
                <c:pt idx="27">
                  <c:v>1873</c:v>
                </c:pt>
                <c:pt idx="28">
                  <c:v>2253</c:v>
                </c:pt>
                <c:pt idx="29">
                  <c:v>1985</c:v>
                </c:pt>
              </c:numCache>
            </c:numRef>
          </c:val>
        </c:ser>
        <c:gapWidth val="87"/>
        <c:overlap val="1"/>
        <c:axId val="64393600"/>
        <c:axId val="64395136"/>
      </c:barChart>
      <c:catAx>
        <c:axId val="64393600"/>
        <c:scaling>
          <c:orientation val="minMax"/>
        </c:scaling>
        <c:axPos val="b"/>
        <c:numFmt formatCode="General" sourceLinked="1"/>
        <c:tickLblPos val="nextTo"/>
        <c:crossAx val="64395136"/>
        <c:crosses val="autoZero"/>
        <c:auto val="1"/>
        <c:lblAlgn val="ctr"/>
        <c:lblOffset val="100"/>
      </c:catAx>
      <c:valAx>
        <c:axId val="64395136"/>
        <c:scaling>
          <c:orientation val="minMax"/>
        </c:scaling>
        <c:axPos val="l"/>
        <c:majorGridlines/>
        <c:numFmt formatCode="General" sourceLinked="1"/>
        <c:tickLblPos val="nextTo"/>
        <c:crossAx val="6439360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OCTUBRE 2012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rgbClr val="92D05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OCTUBRE2012!$F$5:$F$35</c:f>
              <c:numCache>
                <c:formatCode>General</c:formatCode>
                <c:ptCount val="31"/>
                <c:pt idx="0">
                  <c:v>1579</c:v>
                </c:pt>
                <c:pt idx="1">
                  <c:v>723</c:v>
                </c:pt>
                <c:pt idx="2">
                  <c:v>951</c:v>
                </c:pt>
                <c:pt idx="3">
                  <c:v>901</c:v>
                </c:pt>
                <c:pt idx="4">
                  <c:v>1021</c:v>
                </c:pt>
                <c:pt idx="5">
                  <c:v>1884</c:v>
                </c:pt>
                <c:pt idx="6">
                  <c:v>2827</c:v>
                </c:pt>
                <c:pt idx="7">
                  <c:v>942</c:v>
                </c:pt>
                <c:pt idx="8">
                  <c:v>854</c:v>
                </c:pt>
                <c:pt idx="9">
                  <c:v>1043</c:v>
                </c:pt>
                <c:pt idx="10">
                  <c:v>1264</c:v>
                </c:pt>
                <c:pt idx="11">
                  <c:v>1656</c:v>
                </c:pt>
                <c:pt idx="12">
                  <c:v>2288</c:v>
                </c:pt>
                <c:pt idx="13">
                  <c:v>2375</c:v>
                </c:pt>
                <c:pt idx="14">
                  <c:v>791</c:v>
                </c:pt>
                <c:pt idx="15">
                  <c:v>945</c:v>
                </c:pt>
                <c:pt idx="16">
                  <c:v>1164</c:v>
                </c:pt>
                <c:pt idx="17">
                  <c:v>1396</c:v>
                </c:pt>
                <c:pt idx="18">
                  <c:v>1221</c:v>
                </c:pt>
                <c:pt idx="19">
                  <c:v>937</c:v>
                </c:pt>
                <c:pt idx="20">
                  <c:v>1274</c:v>
                </c:pt>
                <c:pt idx="21">
                  <c:v>1020</c:v>
                </c:pt>
                <c:pt idx="22">
                  <c:v>969</c:v>
                </c:pt>
                <c:pt idx="23">
                  <c:v>1671</c:v>
                </c:pt>
                <c:pt idx="24">
                  <c:v>1698</c:v>
                </c:pt>
                <c:pt idx="25">
                  <c:v>1963</c:v>
                </c:pt>
                <c:pt idx="26">
                  <c:v>2552</c:v>
                </c:pt>
                <c:pt idx="27">
                  <c:v>1915</c:v>
                </c:pt>
                <c:pt idx="28">
                  <c:v>1041</c:v>
                </c:pt>
                <c:pt idx="29">
                  <c:v>1273</c:v>
                </c:pt>
                <c:pt idx="30">
                  <c:v>1175</c:v>
                </c:pt>
              </c:numCache>
            </c:numRef>
          </c:val>
        </c:ser>
        <c:gapWidth val="87"/>
        <c:overlap val="1"/>
        <c:axId val="64413056"/>
        <c:axId val="64418944"/>
      </c:barChart>
      <c:catAx>
        <c:axId val="64413056"/>
        <c:scaling>
          <c:orientation val="minMax"/>
        </c:scaling>
        <c:axPos val="b"/>
        <c:numFmt formatCode="General" sourceLinked="1"/>
        <c:tickLblPos val="nextTo"/>
        <c:crossAx val="64418944"/>
        <c:crosses val="autoZero"/>
        <c:auto val="1"/>
        <c:lblAlgn val="ctr"/>
        <c:lblOffset val="100"/>
      </c:catAx>
      <c:valAx>
        <c:axId val="64418944"/>
        <c:scaling>
          <c:orientation val="minMax"/>
        </c:scaling>
        <c:axPos val="l"/>
        <c:majorGridlines/>
        <c:numFmt formatCode="General" sourceLinked="1"/>
        <c:tickLblPos val="nextTo"/>
        <c:crossAx val="6441305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NOVIEMBRE 2012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NOVIEMBRE2012!$F$5:$F$34</c:f>
              <c:numCache>
                <c:formatCode>General</c:formatCode>
                <c:ptCount val="30"/>
                <c:pt idx="0">
                  <c:v>1282</c:v>
                </c:pt>
                <c:pt idx="1">
                  <c:v>1599</c:v>
                </c:pt>
                <c:pt idx="2">
                  <c:v>2212</c:v>
                </c:pt>
                <c:pt idx="3">
                  <c:v>2420</c:v>
                </c:pt>
                <c:pt idx="4">
                  <c:v>1332</c:v>
                </c:pt>
                <c:pt idx="5">
                  <c:v>1323</c:v>
                </c:pt>
                <c:pt idx="6">
                  <c:v>1047</c:v>
                </c:pt>
                <c:pt idx="7">
                  <c:v>1010</c:v>
                </c:pt>
                <c:pt idx="8">
                  <c:v>1241</c:v>
                </c:pt>
                <c:pt idx="9">
                  <c:v>1011</c:v>
                </c:pt>
                <c:pt idx="10">
                  <c:v>1290</c:v>
                </c:pt>
                <c:pt idx="11">
                  <c:v>1053</c:v>
                </c:pt>
                <c:pt idx="12">
                  <c:v>1309</c:v>
                </c:pt>
                <c:pt idx="13">
                  <c:v>1180</c:v>
                </c:pt>
                <c:pt idx="14">
                  <c:v>1276</c:v>
                </c:pt>
                <c:pt idx="15">
                  <c:v>1558</c:v>
                </c:pt>
                <c:pt idx="16">
                  <c:v>2259</c:v>
                </c:pt>
                <c:pt idx="17">
                  <c:v>2251</c:v>
                </c:pt>
                <c:pt idx="18">
                  <c:v>1104</c:v>
                </c:pt>
                <c:pt idx="19">
                  <c:v>1108</c:v>
                </c:pt>
                <c:pt idx="20">
                  <c:v>951</c:v>
                </c:pt>
                <c:pt idx="21">
                  <c:v>508</c:v>
                </c:pt>
                <c:pt idx="22">
                  <c:v>846</c:v>
                </c:pt>
                <c:pt idx="23">
                  <c:v>2478</c:v>
                </c:pt>
                <c:pt idx="24">
                  <c:v>3717</c:v>
                </c:pt>
                <c:pt idx="25">
                  <c:v>2359</c:v>
                </c:pt>
                <c:pt idx="26">
                  <c:v>813</c:v>
                </c:pt>
                <c:pt idx="27">
                  <c:v>828</c:v>
                </c:pt>
                <c:pt idx="28">
                  <c:v>824</c:v>
                </c:pt>
                <c:pt idx="29">
                  <c:v>1121</c:v>
                </c:pt>
              </c:numCache>
            </c:numRef>
          </c:val>
        </c:ser>
        <c:gapWidth val="87"/>
        <c:overlap val="1"/>
        <c:axId val="64567936"/>
        <c:axId val="64573824"/>
      </c:barChart>
      <c:catAx>
        <c:axId val="64567936"/>
        <c:scaling>
          <c:orientation val="minMax"/>
        </c:scaling>
        <c:axPos val="b"/>
        <c:numFmt formatCode="General" sourceLinked="1"/>
        <c:tickLblPos val="nextTo"/>
        <c:crossAx val="64573824"/>
        <c:crosses val="autoZero"/>
        <c:auto val="1"/>
        <c:lblAlgn val="ctr"/>
        <c:lblOffset val="100"/>
      </c:catAx>
      <c:valAx>
        <c:axId val="64573824"/>
        <c:scaling>
          <c:orientation val="minMax"/>
        </c:scaling>
        <c:axPos val="l"/>
        <c:majorGridlines/>
        <c:numFmt formatCode="General" sourceLinked="1"/>
        <c:tickLblPos val="nextTo"/>
        <c:crossAx val="6456793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 2012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DICIEMBRE2012!$F$5:$F$35</c:f>
              <c:numCache>
                <c:formatCode>General</c:formatCode>
                <c:ptCount val="31"/>
                <c:pt idx="0">
                  <c:v>1275</c:v>
                </c:pt>
                <c:pt idx="1">
                  <c:v>1595</c:v>
                </c:pt>
                <c:pt idx="2">
                  <c:v>565</c:v>
                </c:pt>
                <c:pt idx="3">
                  <c:v>408</c:v>
                </c:pt>
                <c:pt idx="4">
                  <c:v>586</c:v>
                </c:pt>
                <c:pt idx="5">
                  <c:v>605</c:v>
                </c:pt>
                <c:pt idx="6">
                  <c:v>421</c:v>
                </c:pt>
                <c:pt idx="7">
                  <c:v>1399</c:v>
                </c:pt>
                <c:pt idx="8">
                  <c:v>1423</c:v>
                </c:pt>
                <c:pt idx="9">
                  <c:v>659</c:v>
                </c:pt>
                <c:pt idx="10">
                  <c:v>672</c:v>
                </c:pt>
                <c:pt idx="11">
                  <c:v>436</c:v>
                </c:pt>
                <c:pt idx="12">
                  <c:v>602</c:v>
                </c:pt>
                <c:pt idx="13">
                  <c:v>512</c:v>
                </c:pt>
                <c:pt idx="14">
                  <c:v>871</c:v>
                </c:pt>
                <c:pt idx="15">
                  <c:v>928</c:v>
                </c:pt>
                <c:pt idx="16">
                  <c:v>358</c:v>
                </c:pt>
                <c:pt idx="17">
                  <c:v>229</c:v>
                </c:pt>
                <c:pt idx="18">
                  <c:v>433</c:v>
                </c:pt>
                <c:pt idx="19">
                  <c:v>279</c:v>
                </c:pt>
                <c:pt idx="20">
                  <c:v>463</c:v>
                </c:pt>
                <c:pt idx="21">
                  <c:v>774</c:v>
                </c:pt>
                <c:pt idx="22">
                  <c:v>1224</c:v>
                </c:pt>
                <c:pt idx="23">
                  <c:v>515</c:v>
                </c:pt>
                <c:pt idx="24">
                  <c:v>771</c:v>
                </c:pt>
                <c:pt idx="25">
                  <c:v>578</c:v>
                </c:pt>
                <c:pt idx="26">
                  <c:v>883</c:v>
                </c:pt>
                <c:pt idx="27">
                  <c:v>921</c:v>
                </c:pt>
                <c:pt idx="28">
                  <c:v>1337</c:v>
                </c:pt>
                <c:pt idx="29">
                  <c:v>2276</c:v>
                </c:pt>
                <c:pt idx="30">
                  <c:v>887</c:v>
                </c:pt>
              </c:numCache>
            </c:numRef>
          </c:val>
        </c:ser>
        <c:gapWidth val="87"/>
        <c:overlap val="1"/>
        <c:axId val="64596224"/>
        <c:axId val="65286144"/>
      </c:barChart>
      <c:catAx>
        <c:axId val="64596224"/>
        <c:scaling>
          <c:orientation val="minMax"/>
        </c:scaling>
        <c:axPos val="b"/>
        <c:numFmt formatCode="General" sourceLinked="1"/>
        <c:tickLblPos val="nextTo"/>
        <c:crossAx val="65286144"/>
        <c:crosses val="autoZero"/>
        <c:auto val="1"/>
        <c:lblAlgn val="ctr"/>
        <c:lblOffset val="100"/>
      </c:catAx>
      <c:valAx>
        <c:axId val="65286144"/>
        <c:scaling>
          <c:orientation val="minMax"/>
        </c:scaling>
        <c:axPos val="l"/>
        <c:majorGridlines/>
        <c:numFmt formatCode="General" sourceLinked="1"/>
        <c:tickLblPos val="nextTo"/>
        <c:crossAx val="6459622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92D05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ENERO2012!$F$5:$F$35</c:f>
              <c:numCache>
                <c:formatCode>General</c:formatCode>
                <c:ptCount val="31"/>
                <c:pt idx="0">
                  <c:v>1257</c:v>
                </c:pt>
                <c:pt idx="1">
                  <c:v>897</c:v>
                </c:pt>
                <c:pt idx="2">
                  <c:v>912</c:v>
                </c:pt>
                <c:pt idx="3">
                  <c:v>1020</c:v>
                </c:pt>
                <c:pt idx="4">
                  <c:v>1065</c:v>
                </c:pt>
                <c:pt idx="5">
                  <c:v>1125</c:v>
                </c:pt>
                <c:pt idx="6">
                  <c:v>1146</c:v>
                </c:pt>
                <c:pt idx="7">
                  <c:v>1302</c:v>
                </c:pt>
                <c:pt idx="8">
                  <c:v>922</c:v>
                </c:pt>
                <c:pt idx="9">
                  <c:v>887</c:v>
                </c:pt>
                <c:pt idx="10">
                  <c:v>871</c:v>
                </c:pt>
                <c:pt idx="11">
                  <c:v>1400</c:v>
                </c:pt>
                <c:pt idx="12">
                  <c:v>1368</c:v>
                </c:pt>
                <c:pt idx="13">
                  <c:v>1404</c:v>
                </c:pt>
                <c:pt idx="14">
                  <c:v>1465</c:v>
                </c:pt>
                <c:pt idx="15">
                  <c:v>1303</c:v>
                </c:pt>
                <c:pt idx="16">
                  <c:v>1554</c:v>
                </c:pt>
                <c:pt idx="17">
                  <c:v>1494</c:v>
                </c:pt>
                <c:pt idx="18">
                  <c:v>1474</c:v>
                </c:pt>
                <c:pt idx="19">
                  <c:v>1421</c:v>
                </c:pt>
                <c:pt idx="20">
                  <c:v>1530</c:v>
                </c:pt>
                <c:pt idx="21">
                  <c:v>1688</c:v>
                </c:pt>
                <c:pt idx="22">
                  <c:v>1271</c:v>
                </c:pt>
                <c:pt idx="23">
                  <c:v>1318</c:v>
                </c:pt>
                <c:pt idx="24">
                  <c:v>1507</c:v>
                </c:pt>
                <c:pt idx="25">
                  <c:v>1508</c:v>
                </c:pt>
                <c:pt idx="26">
                  <c:v>1450</c:v>
                </c:pt>
                <c:pt idx="27">
                  <c:v>1590</c:v>
                </c:pt>
                <c:pt idx="28">
                  <c:v>1555</c:v>
                </c:pt>
                <c:pt idx="29">
                  <c:v>1118</c:v>
                </c:pt>
                <c:pt idx="30">
                  <c:v>1158</c:v>
                </c:pt>
              </c:numCache>
            </c:numRef>
          </c:val>
        </c:ser>
        <c:gapWidth val="87"/>
        <c:overlap val="1"/>
        <c:axId val="109216128"/>
        <c:axId val="109218432"/>
      </c:barChart>
      <c:catAx>
        <c:axId val="109216128"/>
        <c:scaling>
          <c:orientation val="minMax"/>
        </c:scaling>
        <c:axPos val="b"/>
        <c:numFmt formatCode="General" sourceLinked="1"/>
        <c:tickLblPos val="nextTo"/>
        <c:crossAx val="109218432"/>
        <c:crosses val="autoZero"/>
        <c:auto val="1"/>
        <c:lblAlgn val="ctr"/>
        <c:lblOffset val="100"/>
      </c:catAx>
      <c:valAx>
        <c:axId val="109218432"/>
        <c:scaling>
          <c:orientation val="minMax"/>
        </c:scaling>
        <c:axPos val="l"/>
        <c:majorGridlines/>
        <c:numFmt formatCode="General" sourceLinked="1"/>
        <c:tickLblPos val="nextTo"/>
        <c:crossAx val="109216128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FEBRERO 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FEBRERO2012!$F$5:$F$33</c:f>
              <c:numCache>
                <c:formatCode>General</c:formatCode>
                <c:ptCount val="29"/>
                <c:pt idx="0">
                  <c:v>830</c:v>
                </c:pt>
                <c:pt idx="1">
                  <c:v>1192</c:v>
                </c:pt>
                <c:pt idx="2">
                  <c:v>1184</c:v>
                </c:pt>
                <c:pt idx="3">
                  <c:v>1450</c:v>
                </c:pt>
                <c:pt idx="4">
                  <c:v>1005</c:v>
                </c:pt>
                <c:pt idx="5">
                  <c:v>1242</c:v>
                </c:pt>
                <c:pt idx="6">
                  <c:v>1283</c:v>
                </c:pt>
                <c:pt idx="7">
                  <c:v>1305</c:v>
                </c:pt>
                <c:pt idx="8">
                  <c:v>1403</c:v>
                </c:pt>
                <c:pt idx="9">
                  <c:v>1320</c:v>
                </c:pt>
                <c:pt idx="10">
                  <c:v>1512</c:v>
                </c:pt>
                <c:pt idx="11">
                  <c:v>1545</c:v>
                </c:pt>
                <c:pt idx="12">
                  <c:v>1217</c:v>
                </c:pt>
                <c:pt idx="13">
                  <c:v>1257</c:v>
                </c:pt>
                <c:pt idx="14">
                  <c:v>1131</c:v>
                </c:pt>
                <c:pt idx="15">
                  <c:v>1153</c:v>
                </c:pt>
                <c:pt idx="16">
                  <c:v>1058</c:v>
                </c:pt>
                <c:pt idx="17">
                  <c:v>1867</c:v>
                </c:pt>
                <c:pt idx="18">
                  <c:v>2952</c:v>
                </c:pt>
                <c:pt idx="19">
                  <c:v>3052</c:v>
                </c:pt>
                <c:pt idx="20">
                  <c:v>1637</c:v>
                </c:pt>
                <c:pt idx="21">
                  <c:v>1108</c:v>
                </c:pt>
                <c:pt idx="22">
                  <c:v>1142</c:v>
                </c:pt>
                <c:pt idx="23">
                  <c:v>1249</c:v>
                </c:pt>
                <c:pt idx="24">
                  <c:v>1548</c:v>
                </c:pt>
                <c:pt idx="25">
                  <c:v>2123</c:v>
                </c:pt>
                <c:pt idx="26">
                  <c:v>1253</c:v>
                </c:pt>
                <c:pt idx="27">
                  <c:v>567</c:v>
                </c:pt>
                <c:pt idx="28">
                  <c:v>346</c:v>
                </c:pt>
              </c:numCache>
            </c:numRef>
          </c:val>
        </c:ser>
        <c:gapWidth val="87"/>
        <c:overlap val="1"/>
        <c:axId val="118305920"/>
        <c:axId val="118307840"/>
      </c:barChart>
      <c:catAx>
        <c:axId val="118305920"/>
        <c:scaling>
          <c:orientation val="minMax"/>
        </c:scaling>
        <c:axPos val="b"/>
        <c:numFmt formatCode="General" sourceLinked="1"/>
        <c:tickLblPos val="nextTo"/>
        <c:crossAx val="118307840"/>
        <c:crosses val="autoZero"/>
        <c:auto val="1"/>
        <c:lblAlgn val="ctr"/>
        <c:lblOffset val="100"/>
      </c:catAx>
      <c:valAx>
        <c:axId val="118307840"/>
        <c:scaling>
          <c:orientation val="minMax"/>
        </c:scaling>
        <c:axPos val="l"/>
        <c:majorGridlines/>
        <c:numFmt formatCode="General" sourceLinked="1"/>
        <c:tickLblPos val="nextTo"/>
        <c:crossAx val="11830592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MARZO 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Pt>
            <c:idx val="30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MARZO2012!$F$5:$F$35</c:f>
              <c:numCache>
                <c:formatCode>General</c:formatCode>
                <c:ptCount val="31"/>
                <c:pt idx="0">
                  <c:v>519</c:v>
                </c:pt>
                <c:pt idx="1">
                  <c:v>813</c:v>
                </c:pt>
                <c:pt idx="2">
                  <c:v>1084</c:v>
                </c:pt>
                <c:pt idx="3">
                  <c:v>1159</c:v>
                </c:pt>
                <c:pt idx="4">
                  <c:v>664</c:v>
                </c:pt>
                <c:pt idx="5">
                  <c:v>713</c:v>
                </c:pt>
                <c:pt idx="6">
                  <c:v>733</c:v>
                </c:pt>
                <c:pt idx="7">
                  <c:v>717</c:v>
                </c:pt>
                <c:pt idx="8">
                  <c:v>778</c:v>
                </c:pt>
                <c:pt idx="9">
                  <c:v>889</c:v>
                </c:pt>
                <c:pt idx="10">
                  <c:v>943</c:v>
                </c:pt>
                <c:pt idx="11">
                  <c:v>366</c:v>
                </c:pt>
                <c:pt idx="12">
                  <c:v>600</c:v>
                </c:pt>
                <c:pt idx="13">
                  <c:v>739</c:v>
                </c:pt>
                <c:pt idx="14">
                  <c:v>743</c:v>
                </c:pt>
                <c:pt idx="15">
                  <c:v>916</c:v>
                </c:pt>
                <c:pt idx="16">
                  <c:v>1273</c:v>
                </c:pt>
                <c:pt idx="17">
                  <c:v>1324</c:v>
                </c:pt>
                <c:pt idx="18">
                  <c:v>846</c:v>
                </c:pt>
                <c:pt idx="19">
                  <c:v>695</c:v>
                </c:pt>
                <c:pt idx="20">
                  <c:v>666</c:v>
                </c:pt>
                <c:pt idx="21">
                  <c:v>836</c:v>
                </c:pt>
                <c:pt idx="22">
                  <c:v>916</c:v>
                </c:pt>
                <c:pt idx="23">
                  <c:v>1431</c:v>
                </c:pt>
                <c:pt idx="24">
                  <c:v>1289</c:v>
                </c:pt>
                <c:pt idx="25">
                  <c:v>890</c:v>
                </c:pt>
                <c:pt idx="26">
                  <c:v>811</c:v>
                </c:pt>
                <c:pt idx="27">
                  <c:v>712</c:v>
                </c:pt>
                <c:pt idx="28">
                  <c:v>729</c:v>
                </c:pt>
                <c:pt idx="29">
                  <c:v>756</c:v>
                </c:pt>
                <c:pt idx="30">
                  <c:v>1861</c:v>
                </c:pt>
              </c:numCache>
            </c:numRef>
          </c:val>
        </c:ser>
        <c:gapWidth val="87"/>
        <c:overlap val="1"/>
        <c:axId val="60626048"/>
        <c:axId val="60627584"/>
      </c:barChart>
      <c:catAx>
        <c:axId val="60626048"/>
        <c:scaling>
          <c:orientation val="minMax"/>
        </c:scaling>
        <c:axPos val="b"/>
        <c:numFmt formatCode="General" sourceLinked="1"/>
        <c:tickLblPos val="nextTo"/>
        <c:crossAx val="60627584"/>
        <c:crosses val="autoZero"/>
        <c:auto val="1"/>
        <c:lblAlgn val="ctr"/>
        <c:lblOffset val="100"/>
      </c:catAx>
      <c:valAx>
        <c:axId val="60627584"/>
        <c:scaling>
          <c:orientation val="minMax"/>
        </c:scaling>
        <c:axPos val="l"/>
        <c:majorGridlines/>
        <c:numFmt formatCode="General" sourceLinked="1"/>
        <c:tickLblPos val="nextTo"/>
        <c:crossAx val="60626048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ABRIL 2012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92D05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ABRIL2012!$F$5:$F$34</c:f>
              <c:numCache>
                <c:formatCode>General</c:formatCode>
                <c:ptCount val="30"/>
                <c:pt idx="0">
                  <c:v>2925</c:v>
                </c:pt>
                <c:pt idx="1">
                  <c:v>2248</c:v>
                </c:pt>
                <c:pt idx="2">
                  <c:v>1674</c:v>
                </c:pt>
                <c:pt idx="3">
                  <c:v>1680</c:v>
                </c:pt>
                <c:pt idx="4">
                  <c:v>3209</c:v>
                </c:pt>
                <c:pt idx="5">
                  <c:v>5094</c:v>
                </c:pt>
                <c:pt idx="6">
                  <c:v>4460</c:v>
                </c:pt>
                <c:pt idx="7">
                  <c:v>1506</c:v>
                </c:pt>
                <c:pt idx="8">
                  <c:v>714</c:v>
                </c:pt>
                <c:pt idx="9">
                  <c:v>524</c:v>
                </c:pt>
                <c:pt idx="10">
                  <c:v>1018</c:v>
                </c:pt>
                <c:pt idx="11">
                  <c:v>1103</c:v>
                </c:pt>
                <c:pt idx="12">
                  <c:v>1168</c:v>
                </c:pt>
                <c:pt idx="13">
                  <c:v>1667</c:v>
                </c:pt>
                <c:pt idx="14">
                  <c:v>1880</c:v>
                </c:pt>
                <c:pt idx="15">
                  <c:v>1544</c:v>
                </c:pt>
                <c:pt idx="16">
                  <c:v>1398</c:v>
                </c:pt>
                <c:pt idx="17">
                  <c:v>1168</c:v>
                </c:pt>
                <c:pt idx="18">
                  <c:v>1097</c:v>
                </c:pt>
                <c:pt idx="19">
                  <c:v>1569</c:v>
                </c:pt>
                <c:pt idx="20">
                  <c:v>1551</c:v>
                </c:pt>
                <c:pt idx="21">
                  <c:v>1545</c:v>
                </c:pt>
                <c:pt idx="22">
                  <c:v>1317</c:v>
                </c:pt>
                <c:pt idx="23">
                  <c:v>1122</c:v>
                </c:pt>
                <c:pt idx="24">
                  <c:v>1115</c:v>
                </c:pt>
                <c:pt idx="25">
                  <c:v>881</c:v>
                </c:pt>
                <c:pt idx="26">
                  <c:v>796</c:v>
                </c:pt>
                <c:pt idx="27">
                  <c:v>2034</c:v>
                </c:pt>
                <c:pt idx="28">
                  <c:v>3921</c:v>
                </c:pt>
                <c:pt idx="29">
                  <c:v>3805</c:v>
                </c:pt>
              </c:numCache>
            </c:numRef>
          </c:val>
        </c:ser>
        <c:gapWidth val="87"/>
        <c:overlap val="1"/>
        <c:axId val="60654720"/>
        <c:axId val="60656256"/>
      </c:barChart>
      <c:catAx>
        <c:axId val="60654720"/>
        <c:scaling>
          <c:orientation val="minMax"/>
        </c:scaling>
        <c:axPos val="b"/>
        <c:numFmt formatCode="General" sourceLinked="1"/>
        <c:tickLblPos val="nextTo"/>
        <c:crossAx val="60656256"/>
        <c:crosses val="autoZero"/>
        <c:auto val="1"/>
        <c:lblAlgn val="ctr"/>
        <c:lblOffset val="100"/>
      </c:catAx>
      <c:valAx>
        <c:axId val="60656256"/>
        <c:scaling>
          <c:orientation val="minMax"/>
        </c:scaling>
        <c:axPos val="l"/>
        <c:majorGridlines/>
        <c:numFmt formatCode="General" sourceLinked="1"/>
        <c:tickLblPos val="nextTo"/>
        <c:crossAx val="6065472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MAYO 2012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MAYO2012!$F$5:$F$35</c:f>
              <c:numCache>
                <c:formatCode>General</c:formatCode>
                <c:ptCount val="31"/>
                <c:pt idx="0">
                  <c:v>1446</c:v>
                </c:pt>
                <c:pt idx="1">
                  <c:v>493</c:v>
                </c:pt>
                <c:pt idx="2">
                  <c:v>763</c:v>
                </c:pt>
                <c:pt idx="3">
                  <c:v>961</c:v>
                </c:pt>
                <c:pt idx="4">
                  <c:v>1175</c:v>
                </c:pt>
                <c:pt idx="5">
                  <c:v>1275</c:v>
                </c:pt>
                <c:pt idx="6">
                  <c:v>926</c:v>
                </c:pt>
                <c:pt idx="7">
                  <c:v>867</c:v>
                </c:pt>
                <c:pt idx="8">
                  <c:v>883</c:v>
                </c:pt>
                <c:pt idx="9">
                  <c:v>638</c:v>
                </c:pt>
                <c:pt idx="10">
                  <c:v>903</c:v>
                </c:pt>
                <c:pt idx="11">
                  <c:v>1066</c:v>
                </c:pt>
                <c:pt idx="12">
                  <c:v>993</c:v>
                </c:pt>
                <c:pt idx="13">
                  <c:v>687</c:v>
                </c:pt>
                <c:pt idx="14">
                  <c:v>715</c:v>
                </c:pt>
                <c:pt idx="15">
                  <c:v>767</c:v>
                </c:pt>
                <c:pt idx="16">
                  <c:v>952</c:v>
                </c:pt>
                <c:pt idx="17">
                  <c:v>1186</c:v>
                </c:pt>
                <c:pt idx="18">
                  <c:v>1454</c:v>
                </c:pt>
                <c:pt idx="19">
                  <c:v>1240</c:v>
                </c:pt>
                <c:pt idx="20">
                  <c:v>867</c:v>
                </c:pt>
                <c:pt idx="21">
                  <c:v>685</c:v>
                </c:pt>
                <c:pt idx="22">
                  <c:v>385</c:v>
                </c:pt>
                <c:pt idx="23">
                  <c:v>482</c:v>
                </c:pt>
                <c:pt idx="24">
                  <c:v>1915</c:v>
                </c:pt>
                <c:pt idx="25">
                  <c:v>2537</c:v>
                </c:pt>
                <c:pt idx="26">
                  <c:v>1199</c:v>
                </c:pt>
                <c:pt idx="27">
                  <c:v>671</c:v>
                </c:pt>
                <c:pt idx="28">
                  <c:v>592</c:v>
                </c:pt>
                <c:pt idx="29">
                  <c:v>540</c:v>
                </c:pt>
                <c:pt idx="30">
                  <c:v>464</c:v>
                </c:pt>
              </c:numCache>
            </c:numRef>
          </c:val>
        </c:ser>
        <c:gapWidth val="87"/>
        <c:overlap val="1"/>
        <c:axId val="60699392"/>
        <c:axId val="60700928"/>
      </c:barChart>
      <c:catAx>
        <c:axId val="60699392"/>
        <c:scaling>
          <c:orientation val="minMax"/>
        </c:scaling>
        <c:axPos val="b"/>
        <c:numFmt formatCode="General" sourceLinked="1"/>
        <c:tickLblPos val="nextTo"/>
        <c:crossAx val="60700928"/>
        <c:crosses val="autoZero"/>
        <c:auto val="1"/>
        <c:lblAlgn val="ctr"/>
        <c:lblOffset val="100"/>
      </c:catAx>
      <c:valAx>
        <c:axId val="60700928"/>
        <c:scaling>
          <c:orientation val="minMax"/>
        </c:scaling>
        <c:axPos val="l"/>
        <c:majorGridlines/>
        <c:numFmt formatCode="General" sourceLinked="1"/>
        <c:tickLblPos val="nextTo"/>
        <c:crossAx val="6069939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JUNIO 2012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JUNIO2012!$F$5:$F$34</c:f>
              <c:numCache>
                <c:formatCode>General</c:formatCode>
                <c:ptCount val="30"/>
                <c:pt idx="0">
                  <c:v>586</c:v>
                </c:pt>
                <c:pt idx="1">
                  <c:v>923</c:v>
                </c:pt>
                <c:pt idx="2">
                  <c:v>803</c:v>
                </c:pt>
                <c:pt idx="3">
                  <c:v>534</c:v>
                </c:pt>
                <c:pt idx="4">
                  <c:v>413</c:v>
                </c:pt>
                <c:pt idx="5">
                  <c:v>303</c:v>
                </c:pt>
                <c:pt idx="6">
                  <c:v>359</c:v>
                </c:pt>
                <c:pt idx="7">
                  <c:v>469</c:v>
                </c:pt>
                <c:pt idx="8">
                  <c:v>679</c:v>
                </c:pt>
                <c:pt idx="9">
                  <c:v>521</c:v>
                </c:pt>
                <c:pt idx="10">
                  <c:v>534</c:v>
                </c:pt>
                <c:pt idx="11">
                  <c:v>469</c:v>
                </c:pt>
                <c:pt idx="12">
                  <c:v>440</c:v>
                </c:pt>
                <c:pt idx="13">
                  <c:v>525</c:v>
                </c:pt>
                <c:pt idx="14">
                  <c:v>492</c:v>
                </c:pt>
                <c:pt idx="15">
                  <c:v>614</c:v>
                </c:pt>
                <c:pt idx="16">
                  <c:v>385</c:v>
                </c:pt>
                <c:pt idx="17">
                  <c:v>564</c:v>
                </c:pt>
                <c:pt idx="18">
                  <c:v>518</c:v>
                </c:pt>
                <c:pt idx="19">
                  <c:v>608</c:v>
                </c:pt>
                <c:pt idx="20">
                  <c:v>625</c:v>
                </c:pt>
                <c:pt idx="21">
                  <c:v>935</c:v>
                </c:pt>
                <c:pt idx="22">
                  <c:v>1201</c:v>
                </c:pt>
                <c:pt idx="23">
                  <c:v>905</c:v>
                </c:pt>
                <c:pt idx="24">
                  <c:v>700</c:v>
                </c:pt>
                <c:pt idx="25">
                  <c:v>684</c:v>
                </c:pt>
                <c:pt idx="26">
                  <c:v>629</c:v>
                </c:pt>
                <c:pt idx="27">
                  <c:v>529</c:v>
                </c:pt>
                <c:pt idx="28">
                  <c:v>766</c:v>
                </c:pt>
                <c:pt idx="29">
                  <c:v>1238</c:v>
                </c:pt>
              </c:numCache>
            </c:numRef>
          </c:val>
        </c:ser>
        <c:gapWidth val="87"/>
        <c:overlap val="1"/>
        <c:axId val="60715392"/>
        <c:axId val="60716928"/>
      </c:barChart>
      <c:catAx>
        <c:axId val="60715392"/>
        <c:scaling>
          <c:orientation val="minMax"/>
        </c:scaling>
        <c:axPos val="b"/>
        <c:numFmt formatCode="General" sourceLinked="1"/>
        <c:tickLblPos val="nextTo"/>
        <c:crossAx val="60716928"/>
        <c:crosses val="autoZero"/>
        <c:auto val="1"/>
        <c:lblAlgn val="ctr"/>
        <c:lblOffset val="100"/>
      </c:catAx>
      <c:valAx>
        <c:axId val="60716928"/>
        <c:scaling>
          <c:orientation val="minMax"/>
        </c:scaling>
        <c:axPos val="l"/>
        <c:majorGridlines/>
        <c:numFmt formatCode="General" sourceLinked="1"/>
        <c:tickLblPos val="nextTo"/>
        <c:crossAx val="6071539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JULIO 2012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92D05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JULIO2012!$F$5:$F$35</c:f>
              <c:numCache>
                <c:formatCode>General</c:formatCode>
                <c:ptCount val="31"/>
                <c:pt idx="0">
                  <c:v>1102</c:v>
                </c:pt>
                <c:pt idx="1">
                  <c:v>544</c:v>
                </c:pt>
                <c:pt idx="2">
                  <c:v>525</c:v>
                </c:pt>
                <c:pt idx="3">
                  <c:v>549</c:v>
                </c:pt>
                <c:pt idx="4">
                  <c:v>594</c:v>
                </c:pt>
                <c:pt idx="5">
                  <c:v>646</c:v>
                </c:pt>
                <c:pt idx="6">
                  <c:v>2076</c:v>
                </c:pt>
                <c:pt idx="7">
                  <c:v>2635</c:v>
                </c:pt>
                <c:pt idx="8">
                  <c:v>1271</c:v>
                </c:pt>
                <c:pt idx="9">
                  <c:v>771</c:v>
                </c:pt>
                <c:pt idx="10">
                  <c:v>781</c:v>
                </c:pt>
                <c:pt idx="11">
                  <c:v>965</c:v>
                </c:pt>
                <c:pt idx="12">
                  <c:v>1018</c:v>
                </c:pt>
                <c:pt idx="13">
                  <c:v>1583</c:v>
                </c:pt>
                <c:pt idx="14">
                  <c:v>1719</c:v>
                </c:pt>
                <c:pt idx="15">
                  <c:v>2667</c:v>
                </c:pt>
                <c:pt idx="16">
                  <c:v>2877</c:v>
                </c:pt>
                <c:pt idx="17">
                  <c:v>2984</c:v>
                </c:pt>
                <c:pt idx="18">
                  <c:v>2956</c:v>
                </c:pt>
                <c:pt idx="19">
                  <c:v>3133</c:v>
                </c:pt>
                <c:pt idx="20">
                  <c:v>3128</c:v>
                </c:pt>
                <c:pt idx="21">
                  <c:v>3303</c:v>
                </c:pt>
                <c:pt idx="22">
                  <c:v>3017</c:v>
                </c:pt>
                <c:pt idx="23">
                  <c:v>2949</c:v>
                </c:pt>
                <c:pt idx="24">
                  <c:v>3147</c:v>
                </c:pt>
                <c:pt idx="25">
                  <c:v>2772</c:v>
                </c:pt>
                <c:pt idx="26">
                  <c:v>2370</c:v>
                </c:pt>
                <c:pt idx="27">
                  <c:v>2092</c:v>
                </c:pt>
                <c:pt idx="28">
                  <c:v>831</c:v>
                </c:pt>
                <c:pt idx="29">
                  <c:v>563</c:v>
                </c:pt>
                <c:pt idx="30">
                  <c:v>369</c:v>
                </c:pt>
              </c:numCache>
            </c:numRef>
          </c:val>
        </c:ser>
        <c:gapWidth val="87"/>
        <c:overlap val="1"/>
        <c:axId val="60821504"/>
        <c:axId val="60823040"/>
      </c:barChart>
      <c:catAx>
        <c:axId val="60821504"/>
        <c:scaling>
          <c:orientation val="minMax"/>
        </c:scaling>
        <c:axPos val="b"/>
        <c:numFmt formatCode="General" sourceLinked="1"/>
        <c:tickLblPos val="nextTo"/>
        <c:crossAx val="60823040"/>
        <c:crosses val="autoZero"/>
        <c:auto val="1"/>
        <c:lblAlgn val="ctr"/>
        <c:lblOffset val="100"/>
      </c:catAx>
      <c:valAx>
        <c:axId val="60823040"/>
        <c:scaling>
          <c:orientation val="minMax"/>
        </c:scaling>
        <c:axPos val="l"/>
        <c:majorGridlines/>
        <c:numFmt formatCode="General" sourceLinked="1"/>
        <c:tickLblPos val="nextTo"/>
        <c:crossAx val="6082150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AGOSTO 2012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AGOSTO2012!$F$5:$F$35</c:f>
              <c:numCache>
                <c:formatCode>General</c:formatCode>
                <c:ptCount val="31"/>
                <c:pt idx="0">
                  <c:v>411</c:v>
                </c:pt>
                <c:pt idx="1">
                  <c:v>534</c:v>
                </c:pt>
                <c:pt idx="2">
                  <c:v>722</c:v>
                </c:pt>
                <c:pt idx="3">
                  <c:v>992</c:v>
                </c:pt>
                <c:pt idx="4">
                  <c:v>837</c:v>
                </c:pt>
                <c:pt idx="5">
                  <c:v>743</c:v>
                </c:pt>
                <c:pt idx="6">
                  <c:v>657</c:v>
                </c:pt>
                <c:pt idx="7">
                  <c:v>524</c:v>
                </c:pt>
                <c:pt idx="8">
                  <c:v>712</c:v>
                </c:pt>
                <c:pt idx="9">
                  <c:v>798</c:v>
                </c:pt>
                <c:pt idx="10">
                  <c:v>1169</c:v>
                </c:pt>
                <c:pt idx="11">
                  <c:v>476</c:v>
                </c:pt>
                <c:pt idx="12">
                  <c:v>749</c:v>
                </c:pt>
                <c:pt idx="13">
                  <c:v>800</c:v>
                </c:pt>
                <c:pt idx="14">
                  <c:v>611</c:v>
                </c:pt>
                <c:pt idx="15">
                  <c:v>702</c:v>
                </c:pt>
                <c:pt idx="16">
                  <c:v>645</c:v>
                </c:pt>
                <c:pt idx="17">
                  <c:v>2732</c:v>
                </c:pt>
                <c:pt idx="18">
                  <c:v>3704</c:v>
                </c:pt>
                <c:pt idx="19">
                  <c:v>702</c:v>
                </c:pt>
                <c:pt idx="20">
                  <c:v>759</c:v>
                </c:pt>
                <c:pt idx="21">
                  <c:v>771</c:v>
                </c:pt>
                <c:pt idx="22">
                  <c:v>958</c:v>
                </c:pt>
                <c:pt idx="23">
                  <c:v>635</c:v>
                </c:pt>
                <c:pt idx="24">
                  <c:v>1433</c:v>
                </c:pt>
                <c:pt idx="25">
                  <c:v>1061</c:v>
                </c:pt>
                <c:pt idx="26">
                  <c:v>784</c:v>
                </c:pt>
                <c:pt idx="27">
                  <c:v>861</c:v>
                </c:pt>
                <c:pt idx="28">
                  <c:v>732</c:v>
                </c:pt>
                <c:pt idx="29">
                  <c:v>795</c:v>
                </c:pt>
                <c:pt idx="30">
                  <c:v>1072</c:v>
                </c:pt>
              </c:numCache>
            </c:numRef>
          </c:val>
        </c:ser>
        <c:gapWidth val="87"/>
        <c:overlap val="1"/>
        <c:axId val="60857344"/>
        <c:axId val="60859136"/>
      </c:barChart>
      <c:catAx>
        <c:axId val="60857344"/>
        <c:scaling>
          <c:orientation val="minMax"/>
        </c:scaling>
        <c:axPos val="b"/>
        <c:numFmt formatCode="General" sourceLinked="1"/>
        <c:tickLblPos val="nextTo"/>
        <c:crossAx val="60859136"/>
        <c:crosses val="autoZero"/>
        <c:auto val="1"/>
        <c:lblAlgn val="ctr"/>
        <c:lblOffset val="100"/>
      </c:catAx>
      <c:valAx>
        <c:axId val="60859136"/>
        <c:scaling>
          <c:orientation val="minMax"/>
        </c:scaling>
        <c:axPos val="l"/>
        <c:majorGridlines/>
        <c:numFmt formatCode="General" sourceLinked="1"/>
        <c:tickLblPos val="nextTo"/>
        <c:crossAx val="6085734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371476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400051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552451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657226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8</xdr:col>
      <xdr:colOff>381001</xdr:colOff>
      <xdr:row>75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704851</xdr:colOff>
      <xdr:row>70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19051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209551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400051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171451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523876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8</xdr:col>
      <xdr:colOff>723901</xdr:colOff>
      <xdr:row>73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28" workbookViewId="0">
      <selection activeCell="D17" sqref="D17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2" t="s">
        <v>69</v>
      </c>
    </row>
    <row r="2" spans="1:5" ht="15.75" thickBot="1"/>
    <row r="3" spans="1:5" ht="21">
      <c r="A3" s="9"/>
      <c r="B3" s="44" t="s">
        <v>51</v>
      </c>
      <c r="C3" s="45"/>
    </row>
    <row r="4" spans="1:5" ht="21">
      <c r="A4" s="10" t="s">
        <v>52</v>
      </c>
      <c r="B4" s="10" t="s">
        <v>52</v>
      </c>
      <c r="C4" s="10" t="s">
        <v>53</v>
      </c>
      <c r="D4" s="10" t="s">
        <v>54</v>
      </c>
      <c r="E4" s="11" t="s">
        <v>55</v>
      </c>
    </row>
    <row r="5" spans="1:5" ht="39.75" customHeight="1">
      <c r="A5" s="12" t="s">
        <v>56</v>
      </c>
      <c r="B5" s="38">
        <v>39980</v>
      </c>
      <c r="C5" s="14">
        <f>B5</f>
        <v>39980</v>
      </c>
      <c r="D5" s="37">
        <f>B5/31</f>
        <v>1289.6774193548388</v>
      </c>
      <c r="E5" s="16">
        <v>1688</v>
      </c>
    </row>
    <row r="6" spans="1:5" ht="39.75" customHeight="1">
      <c r="A6" s="12" t="s">
        <v>57</v>
      </c>
      <c r="B6" s="14">
        <v>39931</v>
      </c>
      <c r="C6" s="14">
        <f>C5+B6</f>
        <v>79911</v>
      </c>
      <c r="D6" s="17">
        <f>B6/29</f>
        <v>1376.9310344827586</v>
      </c>
      <c r="E6" s="16">
        <v>3052</v>
      </c>
    </row>
    <row r="7" spans="1:5" ht="39.75" customHeight="1">
      <c r="A7" s="12" t="s">
        <v>58</v>
      </c>
      <c r="B7" s="14">
        <v>27411</v>
      </c>
      <c r="C7" s="14">
        <f t="shared" ref="C7:C16" si="0">C6+B7</f>
        <v>107322</v>
      </c>
      <c r="D7" s="17">
        <f>B7/31</f>
        <v>884.22580645161293</v>
      </c>
      <c r="E7" s="36">
        <v>1861</v>
      </c>
    </row>
    <row r="8" spans="1:5" ht="39.75" customHeight="1">
      <c r="A8" s="12" t="s">
        <v>59</v>
      </c>
      <c r="B8" s="14">
        <v>55733</v>
      </c>
      <c r="C8" s="14">
        <f t="shared" si="0"/>
        <v>163055</v>
      </c>
      <c r="D8" s="15">
        <f>B8/30</f>
        <v>1857.7666666666667</v>
      </c>
      <c r="E8" s="18">
        <v>5094</v>
      </c>
    </row>
    <row r="9" spans="1:5" ht="39.75" customHeight="1">
      <c r="A9" s="12" t="s">
        <v>60</v>
      </c>
      <c r="B9" s="14">
        <v>29727</v>
      </c>
      <c r="C9" s="14">
        <f>C8+B9</f>
        <v>192782</v>
      </c>
      <c r="D9" s="17">
        <f>B9/31</f>
        <v>958.93548387096769</v>
      </c>
      <c r="E9" s="16">
        <v>2537</v>
      </c>
    </row>
    <row r="10" spans="1:5" ht="39.75" customHeight="1">
      <c r="A10" s="12" t="s">
        <v>61</v>
      </c>
      <c r="B10" s="41">
        <v>18951</v>
      </c>
      <c r="C10" s="14">
        <f t="shared" si="0"/>
        <v>211733</v>
      </c>
      <c r="D10" s="42">
        <f>B10/30</f>
        <v>631.70000000000005</v>
      </c>
      <c r="E10" s="16">
        <v>1238</v>
      </c>
    </row>
    <row r="11" spans="1:5" ht="39.75" customHeight="1">
      <c r="A11" s="12" t="s">
        <v>62</v>
      </c>
      <c r="B11" s="13">
        <v>55937</v>
      </c>
      <c r="C11" s="14">
        <f t="shared" si="0"/>
        <v>267670</v>
      </c>
      <c r="D11" s="17">
        <f>B11/31</f>
        <v>1804.4193548387098</v>
      </c>
      <c r="E11" s="16">
        <v>3303</v>
      </c>
    </row>
    <row r="12" spans="1:5" ht="39.75" customHeight="1">
      <c r="A12" s="12" t="s">
        <v>63</v>
      </c>
      <c r="B12" s="14">
        <v>29081</v>
      </c>
      <c r="C12" s="14">
        <f t="shared" si="0"/>
        <v>296751</v>
      </c>
      <c r="D12" s="17">
        <f>B12/31</f>
        <v>938.09677419354841</v>
      </c>
      <c r="E12" s="16">
        <v>3704</v>
      </c>
    </row>
    <row r="13" spans="1:5" ht="39.75" customHeight="1">
      <c r="A13" s="12" t="s">
        <v>64</v>
      </c>
      <c r="B13" s="14">
        <v>47367</v>
      </c>
      <c r="C13" s="14">
        <f t="shared" si="0"/>
        <v>344118</v>
      </c>
      <c r="D13" s="17">
        <f>B13/30</f>
        <v>1578.9</v>
      </c>
      <c r="E13" s="16">
        <v>4352</v>
      </c>
    </row>
    <row r="14" spans="1:5" ht="39.75" customHeight="1">
      <c r="A14" s="12" t="s">
        <v>65</v>
      </c>
      <c r="B14" s="14">
        <v>43313</v>
      </c>
      <c r="C14" s="14">
        <f t="shared" si="0"/>
        <v>387431</v>
      </c>
      <c r="D14" s="17">
        <f>B14/31</f>
        <v>1397.1935483870968</v>
      </c>
      <c r="E14" s="16">
        <v>2827</v>
      </c>
    </row>
    <row r="15" spans="1:5" ht="39.75" customHeight="1">
      <c r="A15" s="12" t="s">
        <v>66</v>
      </c>
      <c r="B15" s="14">
        <v>43310</v>
      </c>
      <c r="C15" s="14">
        <f t="shared" si="0"/>
        <v>430741</v>
      </c>
      <c r="D15" s="17">
        <f>B15/30</f>
        <v>1443.6666666666667</v>
      </c>
      <c r="E15" s="16">
        <v>3717</v>
      </c>
    </row>
    <row r="16" spans="1:5" ht="39.75" customHeight="1">
      <c r="A16" s="12" t="s">
        <v>67</v>
      </c>
      <c r="B16" s="14">
        <v>24885</v>
      </c>
      <c r="C16" s="14">
        <f t="shared" si="0"/>
        <v>455626</v>
      </c>
      <c r="D16" s="17">
        <f>B16/31</f>
        <v>802.74193548387098</v>
      </c>
      <c r="E16" s="16">
        <v>2276</v>
      </c>
    </row>
    <row r="17" spans="1:4" ht="21">
      <c r="D17" s="10" t="s">
        <v>68</v>
      </c>
    </row>
    <row r="18" spans="1:4" ht="26.25">
      <c r="A18" s="19" t="s">
        <v>70</v>
      </c>
      <c r="B18" s="20"/>
      <c r="C18" s="21">
        <f>DICIEMBRE2012!G37</f>
        <v>5413288</v>
      </c>
      <c r="D18" s="22">
        <f>C16/12</f>
        <v>37968.833333333336</v>
      </c>
    </row>
    <row r="56" spans="2:3">
      <c r="B56" s="32"/>
      <c r="C56" t="s">
        <v>90</v>
      </c>
    </row>
    <row r="57" spans="2:3">
      <c r="B57" s="43"/>
      <c r="C57" t="s">
        <v>91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6"/>
  <sheetViews>
    <sheetView topLeftCell="A15" workbookViewId="0">
      <selection activeCell="G34" sqref="G34"/>
    </sheetView>
  </sheetViews>
  <sheetFormatPr baseColWidth="10" defaultRowHeight="15"/>
  <cols>
    <col min="2" max="2" width="9.85546875" style="3" customWidth="1"/>
    <col min="3" max="3" width="18.85546875" customWidth="1"/>
    <col min="4" max="4" width="15.7109375" customWidth="1"/>
    <col min="5" max="5" width="16" customWidth="1"/>
    <col min="6" max="6" width="12.85546875" customWidth="1"/>
    <col min="7" max="7" width="16.5703125" customWidth="1"/>
    <col min="8" max="8" width="10.5703125" style="3" customWidth="1"/>
  </cols>
  <sheetData>
    <row r="1" spans="1:8" ht="26.25">
      <c r="A1" s="2" t="s">
        <v>49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AGOSTO2012!A8</f>
        <v xml:space="preserve">SABADO </v>
      </c>
      <c r="B5" s="8">
        <f>AGOSTO2012!B5</f>
        <v>1</v>
      </c>
      <c r="C5" s="1">
        <v>1412</v>
      </c>
      <c r="D5" s="1">
        <v>396</v>
      </c>
      <c r="E5" s="1">
        <v>33</v>
      </c>
      <c r="F5" s="1">
        <f>SUM(C5:E5)</f>
        <v>1841</v>
      </c>
      <c r="G5" s="1">
        <f>F5</f>
        <v>1841</v>
      </c>
      <c r="H5" s="8" t="str">
        <f>AGOSTO2012!H5</f>
        <v>N</v>
      </c>
    </row>
    <row r="6" spans="1:8">
      <c r="A6" s="29" t="str">
        <f>AGOSTO2012!A9</f>
        <v>DOMINGO</v>
      </c>
      <c r="B6" s="30">
        <f>AGOSTO2012!B6</f>
        <v>2</v>
      </c>
      <c r="C6" s="29">
        <v>1240</v>
      </c>
      <c r="D6" s="29">
        <v>360</v>
      </c>
      <c r="E6" s="29">
        <v>34</v>
      </c>
      <c r="F6" s="29">
        <f t="shared" ref="F6:F34" si="0">SUM(C6:E6)</f>
        <v>1634</v>
      </c>
      <c r="G6" s="29">
        <f>G5+F6</f>
        <v>3475</v>
      </c>
      <c r="H6" s="30" t="str">
        <f>AGOSTO2012!H6</f>
        <v>N</v>
      </c>
    </row>
    <row r="7" spans="1:8">
      <c r="A7" s="1" t="str">
        <f>AGOSTO2012!A10</f>
        <v>LUNES</v>
      </c>
      <c r="B7" s="8">
        <f>AGOSTO2012!B7</f>
        <v>3</v>
      </c>
      <c r="C7" s="1">
        <v>672</v>
      </c>
      <c r="D7" s="1">
        <v>146</v>
      </c>
      <c r="E7" s="1">
        <v>17</v>
      </c>
      <c r="F7" s="1">
        <f t="shared" si="0"/>
        <v>835</v>
      </c>
      <c r="G7" s="1">
        <f t="shared" ref="G7:G34" si="1">G6+F7</f>
        <v>4310</v>
      </c>
      <c r="H7" s="8" t="str">
        <f>AGOSTO2012!H7</f>
        <v>R-B</v>
      </c>
    </row>
    <row r="8" spans="1:8">
      <c r="A8" s="1" t="str">
        <f>AGOSTO2012!A11</f>
        <v>MARTES</v>
      </c>
      <c r="B8" s="8">
        <f>AGOSTO2012!B8</f>
        <v>4</v>
      </c>
      <c r="C8" s="1">
        <v>629</v>
      </c>
      <c r="D8" s="1">
        <v>176</v>
      </c>
      <c r="E8" s="1">
        <v>19</v>
      </c>
      <c r="F8" s="1">
        <f t="shared" si="0"/>
        <v>824</v>
      </c>
      <c r="G8" s="1">
        <f t="shared" si="1"/>
        <v>5134</v>
      </c>
      <c r="H8" s="8" t="str">
        <f>AGOSTO2012!H8</f>
        <v>R-B</v>
      </c>
    </row>
    <row r="9" spans="1:8">
      <c r="A9" s="1" t="str">
        <f>AGOSTO2012!A12</f>
        <v>MIERCOLES</v>
      </c>
      <c r="B9" s="8">
        <f>AGOSTO2012!B9</f>
        <v>5</v>
      </c>
      <c r="C9" s="1">
        <v>336</v>
      </c>
      <c r="D9" s="1">
        <v>76</v>
      </c>
      <c r="E9" s="1">
        <v>9</v>
      </c>
      <c r="F9" s="1">
        <f t="shared" si="0"/>
        <v>421</v>
      </c>
      <c r="G9" s="1">
        <f t="shared" si="1"/>
        <v>5555</v>
      </c>
      <c r="H9" s="8" t="str">
        <f>AGOSTO2012!H9</f>
        <v>R-B</v>
      </c>
    </row>
    <row r="10" spans="1:8">
      <c r="A10" s="1" t="str">
        <f>AGOSTO2012!A13</f>
        <v>JUEVES</v>
      </c>
      <c r="B10" s="8">
        <f>AGOSTO2012!B10</f>
        <v>6</v>
      </c>
      <c r="C10" s="1">
        <v>398</v>
      </c>
      <c r="D10" s="1">
        <v>95</v>
      </c>
      <c r="E10" s="1">
        <v>20</v>
      </c>
      <c r="F10" s="1">
        <f>SUM(C10:E10)</f>
        <v>513</v>
      </c>
      <c r="G10" s="1">
        <f t="shared" si="1"/>
        <v>6068</v>
      </c>
      <c r="H10" s="8" t="str">
        <f>AGOSTO2012!H10</f>
        <v>R-B</v>
      </c>
    </row>
    <row r="11" spans="1:8">
      <c r="A11" s="1" t="str">
        <f>AGOSTO2012!A14</f>
        <v xml:space="preserve">VIERNES </v>
      </c>
      <c r="B11" s="8">
        <f>AGOSTO2012!B11</f>
        <v>7</v>
      </c>
      <c r="C11" s="1">
        <v>576</v>
      </c>
      <c r="D11" s="1">
        <v>146</v>
      </c>
      <c r="E11" s="1">
        <v>18</v>
      </c>
      <c r="F11" s="1">
        <f t="shared" si="0"/>
        <v>740</v>
      </c>
      <c r="G11" s="1">
        <f t="shared" si="1"/>
        <v>6808</v>
      </c>
      <c r="H11" s="8" t="str">
        <f>AGOSTO2012!H11</f>
        <v>R-B</v>
      </c>
    </row>
    <row r="12" spans="1:8">
      <c r="A12" s="1" t="str">
        <f>AGOSTO2012!A15</f>
        <v xml:space="preserve">SABADO </v>
      </c>
      <c r="B12" s="8">
        <f>AGOSTO2012!B12</f>
        <v>8</v>
      </c>
      <c r="C12" s="1">
        <v>1461</v>
      </c>
      <c r="D12" s="1">
        <v>383</v>
      </c>
      <c r="E12" s="1">
        <v>24</v>
      </c>
      <c r="F12" s="1">
        <f t="shared" si="0"/>
        <v>1868</v>
      </c>
      <c r="G12" s="1">
        <f t="shared" si="1"/>
        <v>8676</v>
      </c>
      <c r="H12" s="8" t="str">
        <f>AGOSTO2012!H12</f>
        <v>R-B</v>
      </c>
    </row>
    <row r="13" spans="1:8">
      <c r="A13" s="29" t="str">
        <f>AGOSTO2012!A16</f>
        <v>DOMINGO</v>
      </c>
      <c r="B13" s="30">
        <f>AGOSTO2012!B13</f>
        <v>9</v>
      </c>
      <c r="C13" s="29">
        <v>1060</v>
      </c>
      <c r="D13" s="29">
        <v>324</v>
      </c>
      <c r="E13" s="29">
        <v>40</v>
      </c>
      <c r="F13" s="29">
        <f t="shared" si="0"/>
        <v>1424</v>
      </c>
      <c r="G13" s="29">
        <f t="shared" si="1"/>
        <v>10100</v>
      </c>
      <c r="H13" s="30" t="str">
        <f>AGOSTO2012!H13</f>
        <v>B</v>
      </c>
    </row>
    <row r="14" spans="1:8">
      <c r="A14" s="1" t="str">
        <f>AGOSTO2012!A17</f>
        <v>LUNES</v>
      </c>
      <c r="B14" s="8">
        <f>AGOSTO2012!B14</f>
        <v>10</v>
      </c>
      <c r="C14" s="1">
        <v>1015</v>
      </c>
      <c r="D14" s="1">
        <v>365</v>
      </c>
      <c r="E14" s="1">
        <v>32</v>
      </c>
      <c r="F14" s="1">
        <f t="shared" si="0"/>
        <v>1412</v>
      </c>
      <c r="G14" s="1">
        <f t="shared" si="1"/>
        <v>11512</v>
      </c>
      <c r="H14" s="8" t="str">
        <f>AGOSTO2012!H14</f>
        <v>B</v>
      </c>
    </row>
    <row r="15" spans="1:8">
      <c r="A15" s="1" t="str">
        <f>AGOSTO2012!A18</f>
        <v>MARTES</v>
      </c>
      <c r="B15" s="8">
        <f>AGOSTO2012!B15</f>
        <v>11</v>
      </c>
      <c r="C15" s="1">
        <v>834</v>
      </c>
      <c r="D15" s="1">
        <v>256</v>
      </c>
      <c r="E15" s="1">
        <v>41</v>
      </c>
      <c r="F15" s="1">
        <f t="shared" si="0"/>
        <v>1131</v>
      </c>
      <c r="G15" s="1">
        <f t="shared" si="1"/>
        <v>12643</v>
      </c>
      <c r="H15" s="8" t="str">
        <f>AGOSTO2012!H15</f>
        <v>B</v>
      </c>
    </row>
    <row r="16" spans="1:8">
      <c r="A16" s="1" t="str">
        <f>AGOSTO2012!A19</f>
        <v>MIERCOLES</v>
      </c>
      <c r="B16" s="8">
        <f>AGOSTO2012!B16</f>
        <v>12</v>
      </c>
      <c r="C16" s="1">
        <v>756</v>
      </c>
      <c r="D16" s="1">
        <v>241</v>
      </c>
      <c r="E16" s="1">
        <v>38</v>
      </c>
      <c r="F16" s="1">
        <f t="shared" si="0"/>
        <v>1035</v>
      </c>
      <c r="G16" s="1">
        <f t="shared" si="1"/>
        <v>13678</v>
      </c>
      <c r="H16" s="8" t="str">
        <f>AGOSTO2012!H16</f>
        <v>LL</v>
      </c>
    </row>
    <row r="17" spans="1:10">
      <c r="A17" s="1" t="str">
        <f>AGOSTO2012!A20</f>
        <v>JUEVES</v>
      </c>
      <c r="B17" s="8">
        <f>AGOSTO2012!B17</f>
        <v>13</v>
      </c>
      <c r="C17" s="1">
        <v>783</v>
      </c>
      <c r="D17" s="1">
        <v>255</v>
      </c>
      <c r="E17" s="1">
        <v>37</v>
      </c>
      <c r="F17" s="1">
        <f t="shared" si="0"/>
        <v>1075</v>
      </c>
      <c r="G17" s="1">
        <f t="shared" si="1"/>
        <v>14753</v>
      </c>
      <c r="H17" s="8" t="str">
        <f>AGOSTO2012!H17</f>
        <v>R-B</v>
      </c>
    </row>
    <row r="18" spans="1:10">
      <c r="A18" s="1" t="str">
        <f>AGOSTO2012!A21</f>
        <v xml:space="preserve">VIERNES </v>
      </c>
      <c r="B18" s="8">
        <f>AGOSTO2012!B18</f>
        <v>14</v>
      </c>
      <c r="C18" s="1">
        <v>995</v>
      </c>
      <c r="D18" s="1">
        <v>353</v>
      </c>
      <c r="E18" s="1">
        <v>48</v>
      </c>
      <c r="F18" s="1">
        <f t="shared" si="0"/>
        <v>1396</v>
      </c>
      <c r="G18" s="1">
        <f t="shared" si="1"/>
        <v>16149</v>
      </c>
      <c r="H18" s="8" t="str">
        <f>AGOSTO2012!H18</f>
        <v>B</v>
      </c>
    </row>
    <row r="19" spans="1:10">
      <c r="A19" s="1" t="str">
        <f>AGOSTO2012!A22</f>
        <v xml:space="preserve">SABADO </v>
      </c>
      <c r="B19" s="8">
        <f>AGOSTO2012!B19</f>
        <v>15</v>
      </c>
      <c r="C19" s="1">
        <v>1248</v>
      </c>
      <c r="D19" s="1">
        <v>434</v>
      </c>
      <c r="E19" s="1">
        <v>52</v>
      </c>
      <c r="F19" s="1">
        <f t="shared" si="0"/>
        <v>1734</v>
      </c>
      <c r="G19" s="1">
        <f t="shared" si="1"/>
        <v>17883</v>
      </c>
      <c r="H19" s="8" t="str">
        <f>AGOSTO2012!H19</f>
        <v>R-LL</v>
      </c>
    </row>
    <row r="20" spans="1:10">
      <c r="A20" s="29" t="str">
        <f>AGOSTO2012!A23</f>
        <v>DOMINGO</v>
      </c>
      <c r="B20" s="30">
        <f>AGOSTO2012!B20</f>
        <v>16</v>
      </c>
      <c r="C20" s="29">
        <v>1402</v>
      </c>
      <c r="D20" s="29">
        <v>402</v>
      </c>
      <c r="E20" s="29">
        <v>58</v>
      </c>
      <c r="F20" s="29">
        <f t="shared" si="0"/>
        <v>1862</v>
      </c>
      <c r="G20" s="29">
        <f t="shared" si="1"/>
        <v>19745</v>
      </c>
      <c r="H20" s="30" t="str">
        <f>AGOSTO2012!H20</f>
        <v>LL</v>
      </c>
    </row>
    <row r="21" spans="1:10">
      <c r="A21" s="1" t="str">
        <f>AGOSTO2012!A24</f>
        <v>LUNES</v>
      </c>
      <c r="B21" s="8">
        <f>AGOSTO2012!B21</f>
        <v>17</v>
      </c>
      <c r="C21" s="1">
        <v>1086</v>
      </c>
      <c r="D21" s="1">
        <v>261</v>
      </c>
      <c r="E21" s="1">
        <v>46</v>
      </c>
      <c r="F21" s="1">
        <f t="shared" si="0"/>
        <v>1393</v>
      </c>
      <c r="G21" s="1">
        <f t="shared" si="1"/>
        <v>21138</v>
      </c>
      <c r="H21" s="8" t="str">
        <f>AGOSTO2012!H21</f>
        <v>LL</v>
      </c>
    </row>
    <row r="22" spans="1:10">
      <c r="A22" s="1" t="str">
        <f>AGOSTO2012!A25</f>
        <v>MARTES</v>
      </c>
      <c r="B22" s="8">
        <f>AGOSTO2012!B22</f>
        <v>18</v>
      </c>
      <c r="C22" s="1">
        <v>702</v>
      </c>
      <c r="D22" s="1">
        <v>174</v>
      </c>
      <c r="E22" s="1">
        <v>23</v>
      </c>
      <c r="F22" s="1">
        <f t="shared" si="0"/>
        <v>899</v>
      </c>
      <c r="G22" s="1">
        <f t="shared" si="1"/>
        <v>22037</v>
      </c>
      <c r="H22" s="8" t="str">
        <f>AGOSTO2012!H22</f>
        <v>LL-B</v>
      </c>
    </row>
    <row r="23" spans="1:10">
      <c r="A23" s="1" t="str">
        <f>AGOSTO2012!A26</f>
        <v>MIERCOLES</v>
      </c>
      <c r="B23" s="8">
        <f>AGOSTO2012!B23</f>
        <v>19</v>
      </c>
      <c r="C23" s="1">
        <v>581</v>
      </c>
      <c r="D23" s="1">
        <v>132</v>
      </c>
      <c r="E23" s="1">
        <v>27</v>
      </c>
      <c r="F23" s="1">
        <f t="shared" si="0"/>
        <v>740</v>
      </c>
      <c r="G23" s="1">
        <f t="shared" si="1"/>
        <v>22777</v>
      </c>
      <c r="H23" s="8" t="str">
        <f>AGOSTO2012!H23</f>
        <v>B</v>
      </c>
    </row>
    <row r="24" spans="1:10">
      <c r="A24" s="1" t="str">
        <f>AGOSTO2012!A27</f>
        <v>JUEVES</v>
      </c>
      <c r="B24" s="8">
        <f>AGOSTO2012!B24</f>
        <v>20</v>
      </c>
      <c r="C24" s="1">
        <v>973</v>
      </c>
      <c r="D24" s="1">
        <v>269</v>
      </c>
      <c r="E24" s="1">
        <v>46</v>
      </c>
      <c r="F24" s="1">
        <f t="shared" si="0"/>
        <v>1288</v>
      </c>
      <c r="G24" s="1">
        <f t="shared" si="1"/>
        <v>24065</v>
      </c>
      <c r="H24" s="8" t="str">
        <f>AGOSTO2012!H24</f>
        <v>LL</v>
      </c>
    </row>
    <row r="25" spans="1:10">
      <c r="A25" s="1" t="str">
        <f>AGOSTO2012!A28</f>
        <v xml:space="preserve">VIERNES </v>
      </c>
      <c r="B25" s="8">
        <f>AGOSTO2012!B25</f>
        <v>21</v>
      </c>
      <c r="C25" s="1">
        <v>1610</v>
      </c>
      <c r="D25" s="1">
        <v>504</v>
      </c>
      <c r="E25" s="1">
        <v>52</v>
      </c>
      <c r="F25" s="1">
        <f t="shared" si="0"/>
        <v>2166</v>
      </c>
      <c r="G25" s="1">
        <f t="shared" si="1"/>
        <v>26231</v>
      </c>
      <c r="H25" s="8" t="str">
        <f>AGOSTO2012!H25</f>
        <v>B</v>
      </c>
    </row>
    <row r="26" spans="1:10">
      <c r="A26" s="1" t="str">
        <f>AGOSTO2012!A29</f>
        <v xml:space="preserve">SABADO </v>
      </c>
      <c r="B26" s="8">
        <f>AGOSTO2012!B26</f>
        <v>22</v>
      </c>
      <c r="C26" s="1">
        <v>2623</v>
      </c>
      <c r="D26" s="1">
        <v>1133</v>
      </c>
      <c r="E26" s="1">
        <v>50</v>
      </c>
      <c r="F26" s="1">
        <f t="shared" si="0"/>
        <v>3806</v>
      </c>
      <c r="G26" s="1">
        <f t="shared" si="1"/>
        <v>30037</v>
      </c>
      <c r="H26" s="8" t="str">
        <f>AGOSTO2012!H26</f>
        <v>B</v>
      </c>
    </row>
    <row r="27" spans="1:10">
      <c r="A27" s="29" t="str">
        <f>AGOSTO2012!A30</f>
        <v>DOMINGO</v>
      </c>
      <c r="B27" s="30">
        <f>AGOSTO2012!B27</f>
        <v>23</v>
      </c>
      <c r="C27" s="29">
        <v>3036</v>
      </c>
      <c r="D27" s="29">
        <v>1257</v>
      </c>
      <c r="E27" s="29">
        <v>59</v>
      </c>
      <c r="F27" s="31">
        <f t="shared" si="0"/>
        <v>4352</v>
      </c>
      <c r="G27" s="29">
        <f t="shared" si="1"/>
        <v>34389</v>
      </c>
      <c r="H27" s="30" t="str">
        <f>AGOSTO2012!H27</f>
        <v>B</v>
      </c>
      <c r="I27" s="32">
        <v>4352</v>
      </c>
      <c r="J27" t="s">
        <v>73</v>
      </c>
    </row>
    <row r="28" spans="1:10">
      <c r="A28" s="1" t="str">
        <f>AGOSTO2012!A31</f>
        <v>LUNES</v>
      </c>
      <c r="B28" s="8">
        <f>AGOSTO2012!B28</f>
        <v>24</v>
      </c>
      <c r="C28" s="1">
        <v>1941</v>
      </c>
      <c r="D28" s="1">
        <v>697</v>
      </c>
      <c r="E28" s="1">
        <v>54</v>
      </c>
      <c r="F28" s="1">
        <f t="shared" si="0"/>
        <v>2692</v>
      </c>
      <c r="G28" s="1">
        <f t="shared" si="1"/>
        <v>37081</v>
      </c>
      <c r="H28" s="8" t="str">
        <f>AGOSTO2012!H28</f>
        <v>LL-R</v>
      </c>
    </row>
    <row r="29" spans="1:10">
      <c r="A29" s="1" t="str">
        <f>AGOSTO2012!A32</f>
        <v>MARTES</v>
      </c>
      <c r="B29" s="8">
        <f>AGOSTO2012!B29</f>
        <v>25</v>
      </c>
      <c r="C29" s="1">
        <v>799</v>
      </c>
      <c r="D29" s="1">
        <v>346</v>
      </c>
      <c r="E29" s="1">
        <v>30</v>
      </c>
      <c r="F29" s="1">
        <f t="shared" si="0"/>
        <v>1175</v>
      </c>
      <c r="G29" s="1">
        <f t="shared" si="1"/>
        <v>38256</v>
      </c>
      <c r="H29" s="8" t="str">
        <f>AGOSTO2012!H29</f>
        <v>B</v>
      </c>
    </row>
    <row r="30" spans="1:10">
      <c r="A30" s="1" t="str">
        <f>AGOSTO2012!A33</f>
        <v>MIERCOLES</v>
      </c>
      <c r="B30" s="8">
        <f>AGOSTO2012!B30</f>
        <v>26</v>
      </c>
      <c r="C30" s="1">
        <v>964</v>
      </c>
      <c r="D30" s="1">
        <v>379</v>
      </c>
      <c r="E30" s="1">
        <v>43</v>
      </c>
      <c r="F30" s="1">
        <f t="shared" si="0"/>
        <v>1386</v>
      </c>
      <c r="G30" s="1">
        <f t="shared" si="1"/>
        <v>39642</v>
      </c>
      <c r="H30" s="8" t="str">
        <f>AGOSTO2012!H30</f>
        <v>B</v>
      </c>
    </row>
    <row r="31" spans="1:10">
      <c r="A31" s="1" t="str">
        <f>AGOSTO2012!A34</f>
        <v>JUEVES</v>
      </c>
      <c r="B31" s="8">
        <f>AGOSTO2012!B31</f>
        <v>27</v>
      </c>
      <c r="C31" s="1">
        <v>1132</v>
      </c>
      <c r="D31" s="1">
        <v>444</v>
      </c>
      <c r="E31" s="1">
        <v>38</v>
      </c>
      <c r="F31" s="1">
        <f t="shared" si="0"/>
        <v>1614</v>
      </c>
      <c r="G31" s="1">
        <f t="shared" si="1"/>
        <v>41256</v>
      </c>
      <c r="H31" s="8" t="str">
        <f>AGOSTO2012!H31</f>
        <v>B</v>
      </c>
    </row>
    <row r="32" spans="1:10">
      <c r="A32" s="1" t="str">
        <f>AGOSTO2012!A35</f>
        <v xml:space="preserve">VIERNES </v>
      </c>
      <c r="B32" s="8">
        <f>AGOSTO2012!B32</f>
        <v>28</v>
      </c>
      <c r="C32" s="1">
        <v>1398</v>
      </c>
      <c r="D32" s="1">
        <v>430</v>
      </c>
      <c r="E32" s="1">
        <v>45</v>
      </c>
      <c r="F32" s="1">
        <f t="shared" si="0"/>
        <v>1873</v>
      </c>
      <c r="G32" s="1">
        <f t="shared" si="1"/>
        <v>43129</v>
      </c>
      <c r="H32" s="8" t="str">
        <f>AGOSTO2012!H32</f>
        <v>B</v>
      </c>
    </row>
    <row r="33" spans="1:8">
      <c r="A33" s="1" t="s">
        <v>7</v>
      </c>
      <c r="B33" s="8">
        <f>AGOSTO2012!B33</f>
        <v>29</v>
      </c>
      <c r="C33" s="1">
        <v>1656</v>
      </c>
      <c r="D33" s="1">
        <v>547</v>
      </c>
      <c r="E33" s="1">
        <v>50</v>
      </c>
      <c r="F33" s="1">
        <f t="shared" si="0"/>
        <v>2253</v>
      </c>
      <c r="G33" s="1">
        <f t="shared" si="1"/>
        <v>45382</v>
      </c>
      <c r="H33" s="8" t="str">
        <f>AGOSTO2012!H33</f>
        <v>B</v>
      </c>
    </row>
    <row r="34" spans="1:8" ht="15.75" thickBot="1">
      <c r="A34" s="29" t="s">
        <v>1</v>
      </c>
      <c r="B34" s="30">
        <f>AGOSTO2012!B34</f>
        <v>30</v>
      </c>
      <c r="C34" s="29">
        <v>1519</v>
      </c>
      <c r="D34" s="29">
        <v>438</v>
      </c>
      <c r="E34" s="29">
        <v>28</v>
      </c>
      <c r="F34" s="29">
        <f t="shared" si="0"/>
        <v>1985</v>
      </c>
      <c r="G34" s="29">
        <f t="shared" si="1"/>
        <v>47367</v>
      </c>
      <c r="H34" s="30" t="str">
        <f>AGOSTO2012!H34</f>
        <v>B</v>
      </c>
    </row>
    <row r="35" spans="1:8" ht="15.75" thickBot="1">
      <c r="B35"/>
      <c r="E35" s="23" t="s">
        <v>71</v>
      </c>
      <c r="F35" s="24"/>
      <c r="G35" s="34">
        <f>G34/B34</f>
        <v>1578.9</v>
      </c>
    </row>
    <row r="36" spans="1:8" ht="26.25">
      <c r="A36" s="26" t="s">
        <v>72</v>
      </c>
      <c r="B36"/>
      <c r="G36" s="27">
        <f>AGOSTO2012!G37+G34</f>
        <v>5301780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6"/>
  <sheetViews>
    <sheetView topLeftCell="A19" workbookViewId="0">
      <selection activeCell="G37" sqref="G37"/>
    </sheetView>
  </sheetViews>
  <sheetFormatPr baseColWidth="10" defaultRowHeight="15"/>
  <cols>
    <col min="2" max="2" width="10.140625" style="3" customWidth="1"/>
    <col min="3" max="3" width="18.85546875" customWidth="1"/>
    <col min="4" max="4" width="15.5703125" customWidth="1"/>
    <col min="5" max="5" width="14.42578125" customWidth="1"/>
    <col min="6" max="6" width="10.42578125" customWidth="1"/>
    <col min="7" max="7" width="17" customWidth="1"/>
    <col min="8" max="8" width="13.5703125" style="3" customWidth="1"/>
  </cols>
  <sheetData>
    <row r="1" spans="1:10" ht="26.25">
      <c r="A1" s="2" t="s">
        <v>50</v>
      </c>
    </row>
    <row r="2" spans="1:10" ht="27" thickBot="1">
      <c r="A2" s="2"/>
    </row>
    <row r="3" spans="1:10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10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10">
      <c r="A5" s="1" t="str">
        <f>SEPTIEMBRE2012!A7</f>
        <v>LUNES</v>
      </c>
      <c r="B5" s="8">
        <f>SEPTIEMBRE2012!B5</f>
        <v>1</v>
      </c>
      <c r="C5" s="1">
        <v>1213</v>
      </c>
      <c r="D5" s="1">
        <v>322</v>
      </c>
      <c r="E5" s="1">
        <v>44</v>
      </c>
      <c r="F5" s="1">
        <f>SUM(C5:E5)</f>
        <v>1579</v>
      </c>
      <c r="G5" s="1">
        <f>F5</f>
        <v>1579</v>
      </c>
      <c r="H5" s="8" t="s">
        <v>5</v>
      </c>
    </row>
    <row r="6" spans="1:10">
      <c r="A6" s="1" t="str">
        <f>SEPTIEMBRE2012!A8</f>
        <v>MARTES</v>
      </c>
      <c r="B6" s="8">
        <f>SEPTIEMBRE2012!B6</f>
        <v>2</v>
      </c>
      <c r="C6" s="1">
        <v>484</v>
      </c>
      <c r="D6" s="1">
        <v>201</v>
      </c>
      <c r="E6" s="1">
        <v>38</v>
      </c>
      <c r="F6" s="1">
        <f t="shared" ref="F6:F35" si="0">SUM(C6:E6)</f>
        <v>723</v>
      </c>
      <c r="G6" s="1">
        <f>G5+F6</f>
        <v>2302</v>
      </c>
      <c r="H6" s="8" t="s">
        <v>9</v>
      </c>
    </row>
    <row r="7" spans="1:10">
      <c r="A7" s="1" t="str">
        <f>SEPTIEMBRE2012!A9</f>
        <v>MIERCOLES</v>
      </c>
      <c r="B7" s="8">
        <f>SEPTIEMBRE2012!B7</f>
        <v>3</v>
      </c>
      <c r="C7" s="1">
        <v>650</v>
      </c>
      <c r="D7" s="1">
        <v>262</v>
      </c>
      <c r="E7" s="1">
        <v>39</v>
      </c>
      <c r="F7" s="1">
        <f t="shared" si="0"/>
        <v>951</v>
      </c>
      <c r="G7" s="1">
        <f t="shared" ref="G7:G35" si="1">G6+F7</f>
        <v>3253</v>
      </c>
      <c r="H7" s="8" t="s">
        <v>15</v>
      </c>
    </row>
    <row r="8" spans="1:10">
      <c r="A8" s="1" t="str">
        <f>SEPTIEMBRE2012!A10</f>
        <v>JUEVES</v>
      </c>
      <c r="B8" s="8">
        <f>SEPTIEMBRE2012!B8</f>
        <v>4</v>
      </c>
      <c r="C8" s="1">
        <v>623</v>
      </c>
      <c r="D8" s="1">
        <v>247</v>
      </c>
      <c r="E8" s="1">
        <v>31</v>
      </c>
      <c r="F8" s="1">
        <f t="shared" si="0"/>
        <v>901</v>
      </c>
      <c r="G8" s="1">
        <f t="shared" si="1"/>
        <v>4154</v>
      </c>
      <c r="H8" s="8" t="s">
        <v>5</v>
      </c>
    </row>
    <row r="9" spans="1:10">
      <c r="A9" s="1" t="str">
        <f>SEPTIEMBRE2012!A11</f>
        <v xml:space="preserve">VIERNES </v>
      </c>
      <c r="B9" s="8">
        <f>SEPTIEMBRE2012!B9</f>
        <v>5</v>
      </c>
      <c r="C9" s="1">
        <v>730</v>
      </c>
      <c r="D9" s="1">
        <v>254</v>
      </c>
      <c r="E9" s="1">
        <v>37</v>
      </c>
      <c r="F9" s="1">
        <f t="shared" si="0"/>
        <v>1021</v>
      </c>
      <c r="G9" s="1">
        <f t="shared" si="1"/>
        <v>5175</v>
      </c>
      <c r="H9" s="8" t="s">
        <v>5</v>
      </c>
    </row>
    <row r="10" spans="1:10">
      <c r="A10" s="1" t="str">
        <f>SEPTIEMBRE2012!A12</f>
        <v xml:space="preserve">SABADO </v>
      </c>
      <c r="B10" s="8">
        <f>SEPTIEMBRE2012!B10</f>
        <v>6</v>
      </c>
      <c r="C10" s="1">
        <v>1407</v>
      </c>
      <c r="D10" s="1">
        <v>431</v>
      </c>
      <c r="E10" s="1">
        <v>46</v>
      </c>
      <c r="F10" s="1">
        <f t="shared" si="0"/>
        <v>1884</v>
      </c>
      <c r="G10" s="1">
        <f t="shared" si="1"/>
        <v>7059</v>
      </c>
      <c r="H10" s="8" t="s">
        <v>9</v>
      </c>
    </row>
    <row r="11" spans="1:10">
      <c r="A11" s="29" t="str">
        <f>SEPTIEMBRE2012!A13</f>
        <v>DOMINGO</v>
      </c>
      <c r="B11" s="30">
        <f>SEPTIEMBRE2012!B11</f>
        <v>7</v>
      </c>
      <c r="C11" s="29">
        <v>2185</v>
      </c>
      <c r="D11" s="29">
        <v>588</v>
      </c>
      <c r="E11" s="29">
        <v>54</v>
      </c>
      <c r="F11" s="31">
        <f t="shared" si="0"/>
        <v>2827</v>
      </c>
      <c r="G11" s="29">
        <f t="shared" si="1"/>
        <v>9886</v>
      </c>
      <c r="H11" s="30" t="s">
        <v>9</v>
      </c>
      <c r="I11" s="32">
        <v>2827</v>
      </c>
      <c r="J11" t="s">
        <v>73</v>
      </c>
    </row>
    <row r="12" spans="1:10">
      <c r="A12" s="1" t="str">
        <f>SEPTIEMBRE2012!A14</f>
        <v>LUNES</v>
      </c>
      <c r="B12" s="8">
        <f>SEPTIEMBRE2012!B12</f>
        <v>8</v>
      </c>
      <c r="C12" s="1">
        <v>783</v>
      </c>
      <c r="D12" s="1">
        <v>137</v>
      </c>
      <c r="E12" s="1">
        <v>22</v>
      </c>
      <c r="F12" s="1">
        <f t="shared" si="0"/>
        <v>942</v>
      </c>
      <c r="G12" s="1">
        <f t="shared" si="1"/>
        <v>10828</v>
      </c>
      <c r="H12" s="8" t="s">
        <v>9</v>
      </c>
    </row>
    <row r="13" spans="1:10">
      <c r="A13" s="1" t="str">
        <f>SEPTIEMBRE2012!A15</f>
        <v>MARTES</v>
      </c>
      <c r="B13" s="8">
        <f>SEPTIEMBRE2012!B13</f>
        <v>9</v>
      </c>
      <c r="C13" s="1">
        <v>674</v>
      </c>
      <c r="D13" s="1">
        <v>154</v>
      </c>
      <c r="E13" s="1">
        <v>26</v>
      </c>
      <c r="F13" s="1">
        <f t="shared" si="0"/>
        <v>854</v>
      </c>
      <c r="G13" s="1">
        <f t="shared" si="1"/>
        <v>11682</v>
      </c>
      <c r="H13" s="8" t="s">
        <v>9</v>
      </c>
    </row>
    <row r="14" spans="1:10">
      <c r="A14" s="1" t="str">
        <f>SEPTIEMBRE2012!A16</f>
        <v>MIERCOLES</v>
      </c>
      <c r="B14" s="8">
        <f>SEPTIEMBRE2012!B14</f>
        <v>10</v>
      </c>
      <c r="C14" s="1">
        <v>747</v>
      </c>
      <c r="D14" s="1">
        <v>255</v>
      </c>
      <c r="E14" s="1">
        <v>41</v>
      </c>
      <c r="F14" s="1">
        <f t="shared" si="0"/>
        <v>1043</v>
      </c>
      <c r="G14" s="1">
        <f t="shared" si="1"/>
        <v>12725</v>
      </c>
      <c r="H14" s="8" t="s">
        <v>5</v>
      </c>
    </row>
    <row r="15" spans="1:10">
      <c r="A15" s="1" t="str">
        <f>SEPTIEMBRE2012!A17</f>
        <v>JUEVES</v>
      </c>
      <c r="B15" s="8">
        <f>SEPTIEMBRE2012!B15</f>
        <v>11</v>
      </c>
      <c r="C15" s="1">
        <v>925</v>
      </c>
      <c r="D15" s="1">
        <v>295</v>
      </c>
      <c r="E15" s="1">
        <v>44</v>
      </c>
      <c r="F15" s="1">
        <f t="shared" si="0"/>
        <v>1264</v>
      </c>
      <c r="G15" s="1">
        <f t="shared" si="1"/>
        <v>13989</v>
      </c>
      <c r="H15" s="8" t="str">
        <f>SEPTIEMBRE2012!H15</f>
        <v>B</v>
      </c>
    </row>
    <row r="16" spans="1:10">
      <c r="A16" s="1" t="str">
        <f>SEPTIEMBRE2012!A18</f>
        <v xml:space="preserve">VIERNES </v>
      </c>
      <c r="B16" s="8">
        <f>SEPTIEMBRE2012!B16</f>
        <v>12</v>
      </c>
      <c r="C16" s="1">
        <v>1168</v>
      </c>
      <c r="D16" s="1">
        <v>450</v>
      </c>
      <c r="E16" s="1">
        <v>38</v>
      </c>
      <c r="F16" s="1">
        <f t="shared" si="0"/>
        <v>1656</v>
      </c>
      <c r="G16" s="1">
        <f t="shared" si="1"/>
        <v>15645</v>
      </c>
      <c r="H16" s="8" t="s">
        <v>5</v>
      </c>
    </row>
    <row r="17" spans="1:8">
      <c r="A17" s="1" t="str">
        <f>SEPTIEMBRE2012!A19</f>
        <v xml:space="preserve">SABADO </v>
      </c>
      <c r="B17" s="8">
        <f>SEPTIEMBRE2012!B17</f>
        <v>13</v>
      </c>
      <c r="C17" s="1">
        <v>1729</v>
      </c>
      <c r="D17" s="1">
        <v>495</v>
      </c>
      <c r="E17" s="1">
        <v>64</v>
      </c>
      <c r="F17" s="1">
        <f t="shared" si="0"/>
        <v>2288</v>
      </c>
      <c r="G17" s="1">
        <f t="shared" si="1"/>
        <v>17933</v>
      </c>
      <c r="H17" s="8" t="s">
        <v>5</v>
      </c>
    </row>
    <row r="18" spans="1:8">
      <c r="A18" s="29" t="str">
        <f>SEPTIEMBRE2012!A20</f>
        <v>DOMINGO</v>
      </c>
      <c r="B18" s="30">
        <f>SEPTIEMBRE2012!B18</f>
        <v>14</v>
      </c>
      <c r="C18" s="29">
        <v>1790</v>
      </c>
      <c r="D18" s="29">
        <v>524</v>
      </c>
      <c r="E18" s="29">
        <v>61</v>
      </c>
      <c r="F18" s="29">
        <f t="shared" si="0"/>
        <v>2375</v>
      </c>
      <c r="G18" s="29">
        <f t="shared" si="1"/>
        <v>20308</v>
      </c>
      <c r="H18" s="30" t="s">
        <v>5</v>
      </c>
    </row>
    <row r="19" spans="1:8">
      <c r="A19" s="1" t="str">
        <f>SEPTIEMBRE2012!A21</f>
        <v>LUNES</v>
      </c>
      <c r="B19" s="8">
        <f>SEPTIEMBRE2012!B19</f>
        <v>15</v>
      </c>
      <c r="C19" s="1">
        <v>602</v>
      </c>
      <c r="D19" s="1">
        <v>176</v>
      </c>
      <c r="E19" s="1">
        <v>13</v>
      </c>
      <c r="F19" s="1">
        <f t="shared" si="0"/>
        <v>791</v>
      </c>
      <c r="G19" s="1">
        <f t="shared" si="1"/>
        <v>21099</v>
      </c>
      <c r="H19" s="8" t="s">
        <v>5</v>
      </c>
    </row>
    <row r="20" spans="1:8">
      <c r="A20" s="1" t="str">
        <f>SEPTIEMBRE2012!A22</f>
        <v>MARTES</v>
      </c>
      <c r="B20" s="8">
        <f>SEPTIEMBRE2012!B20</f>
        <v>16</v>
      </c>
      <c r="C20" s="1">
        <v>632</v>
      </c>
      <c r="D20" s="1">
        <v>273</v>
      </c>
      <c r="E20" s="1">
        <v>40</v>
      </c>
      <c r="F20" s="1">
        <f t="shared" si="0"/>
        <v>945</v>
      </c>
      <c r="G20" s="1">
        <f t="shared" si="1"/>
        <v>22044</v>
      </c>
      <c r="H20" s="8" t="s">
        <v>15</v>
      </c>
    </row>
    <row r="21" spans="1:8">
      <c r="A21" s="1" t="str">
        <f>SEPTIEMBRE2012!A23</f>
        <v>MIERCOLES</v>
      </c>
      <c r="B21" s="8">
        <f>SEPTIEMBRE2012!B21</f>
        <v>17</v>
      </c>
      <c r="C21" s="1">
        <v>749</v>
      </c>
      <c r="D21" s="1">
        <v>377</v>
      </c>
      <c r="E21" s="1">
        <v>38</v>
      </c>
      <c r="F21" s="1">
        <f t="shared" si="0"/>
        <v>1164</v>
      </c>
      <c r="G21" s="1">
        <f t="shared" si="1"/>
        <v>23208</v>
      </c>
      <c r="H21" s="8" t="s">
        <v>5</v>
      </c>
    </row>
    <row r="22" spans="1:8">
      <c r="A22" s="1" t="str">
        <f>SEPTIEMBRE2012!A24</f>
        <v>JUEVES</v>
      </c>
      <c r="B22" s="8">
        <f>SEPTIEMBRE2012!B22</f>
        <v>18</v>
      </c>
      <c r="C22" s="1">
        <v>975</v>
      </c>
      <c r="D22" s="1">
        <v>374</v>
      </c>
      <c r="E22" s="1">
        <v>47</v>
      </c>
      <c r="F22" s="1">
        <f t="shared" si="0"/>
        <v>1396</v>
      </c>
      <c r="G22" s="1">
        <f t="shared" si="1"/>
        <v>24604</v>
      </c>
      <c r="H22" s="8" t="s">
        <v>5</v>
      </c>
    </row>
    <row r="23" spans="1:8">
      <c r="A23" s="1" t="str">
        <f>SEPTIEMBRE2012!A25</f>
        <v xml:space="preserve">VIERNES </v>
      </c>
      <c r="B23" s="8">
        <f>SEPTIEMBRE2012!B23</f>
        <v>19</v>
      </c>
      <c r="C23" s="1">
        <v>942</v>
      </c>
      <c r="D23" s="1">
        <v>233</v>
      </c>
      <c r="E23" s="1">
        <v>46</v>
      </c>
      <c r="F23" s="1">
        <f t="shared" si="0"/>
        <v>1221</v>
      </c>
      <c r="G23" s="1">
        <f t="shared" si="1"/>
        <v>25825</v>
      </c>
      <c r="H23" s="8" t="s">
        <v>5</v>
      </c>
    </row>
    <row r="24" spans="1:8">
      <c r="A24" s="1" t="str">
        <f>SEPTIEMBRE2012!A26</f>
        <v xml:space="preserve">SABADO </v>
      </c>
      <c r="B24" s="8">
        <f>SEPTIEMBRE2012!B24</f>
        <v>20</v>
      </c>
      <c r="C24" s="1">
        <v>728</v>
      </c>
      <c r="D24" s="1">
        <v>190</v>
      </c>
      <c r="E24" s="1">
        <v>19</v>
      </c>
      <c r="F24" s="1">
        <f t="shared" si="0"/>
        <v>937</v>
      </c>
      <c r="G24" s="1">
        <f t="shared" si="1"/>
        <v>26762</v>
      </c>
      <c r="H24" s="8" t="str">
        <f>SEPTIEMBRE2012!H24</f>
        <v>LL</v>
      </c>
    </row>
    <row r="25" spans="1:8">
      <c r="A25" s="29" t="str">
        <f>SEPTIEMBRE2012!A27</f>
        <v>DOMINGO</v>
      </c>
      <c r="B25" s="30">
        <f>SEPTIEMBRE2012!B25</f>
        <v>21</v>
      </c>
      <c r="C25" s="29">
        <v>1014</v>
      </c>
      <c r="D25" s="29">
        <v>228</v>
      </c>
      <c r="E25" s="29">
        <v>32</v>
      </c>
      <c r="F25" s="29">
        <f t="shared" si="0"/>
        <v>1274</v>
      </c>
      <c r="G25" s="29">
        <f t="shared" si="1"/>
        <v>28036</v>
      </c>
      <c r="H25" s="30" t="s">
        <v>9</v>
      </c>
    </row>
    <row r="26" spans="1:8">
      <c r="A26" s="1" t="str">
        <f>SEPTIEMBRE2012!A28</f>
        <v>LUNES</v>
      </c>
      <c r="B26" s="8">
        <f>SEPTIEMBRE2012!B26</f>
        <v>22</v>
      </c>
      <c r="C26" s="1">
        <v>693</v>
      </c>
      <c r="D26" s="1">
        <v>290</v>
      </c>
      <c r="E26" s="1">
        <v>37</v>
      </c>
      <c r="F26" s="1">
        <f t="shared" si="0"/>
        <v>1020</v>
      </c>
      <c r="G26" s="1">
        <f t="shared" si="1"/>
        <v>29056</v>
      </c>
      <c r="H26" s="8" t="str">
        <f>SEPTIEMBRE2012!H26</f>
        <v>B</v>
      </c>
    </row>
    <row r="27" spans="1:8">
      <c r="A27" s="1" t="str">
        <f>SEPTIEMBRE2012!A29</f>
        <v>MARTES</v>
      </c>
      <c r="B27" s="8">
        <f>SEPTIEMBRE2012!B27</f>
        <v>23</v>
      </c>
      <c r="C27" s="1">
        <v>597</v>
      </c>
      <c r="D27" s="1">
        <v>337</v>
      </c>
      <c r="E27" s="1">
        <v>35</v>
      </c>
      <c r="F27" s="1">
        <f t="shared" si="0"/>
        <v>969</v>
      </c>
      <c r="G27" s="1">
        <f t="shared" si="1"/>
        <v>30025</v>
      </c>
      <c r="H27" s="8" t="s">
        <v>26</v>
      </c>
    </row>
    <row r="28" spans="1:8">
      <c r="A28" s="1" t="str">
        <f>SEPTIEMBRE2012!A30</f>
        <v>MIERCOLES</v>
      </c>
      <c r="B28" s="8">
        <f>SEPTIEMBRE2012!B28</f>
        <v>24</v>
      </c>
      <c r="C28" s="1">
        <v>1076</v>
      </c>
      <c r="D28" s="1">
        <v>522</v>
      </c>
      <c r="E28" s="1">
        <v>73</v>
      </c>
      <c r="F28" s="1">
        <f t="shared" si="0"/>
        <v>1671</v>
      </c>
      <c r="G28" s="1">
        <f t="shared" si="1"/>
        <v>31696</v>
      </c>
      <c r="H28" s="8" t="s">
        <v>5</v>
      </c>
    </row>
    <row r="29" spans="1:8">
      <c r="A29" s="1" t="str">
        <f>SEPTIEMBRE2012!A31</f>
        <v>JUEVES</v>
      </c>
      <c r="B29" s="8">
        <f>SEPTIEMBRE2012!B29</f>
        <v>25</v>
      </c>
      <c r="C29" s="1">
        <v>1190</v>
      </c>
      <c r="D29" s="1">
        <v>465</v>
      </c>
      <c r="E29" s="1">
        <v>43</v>
      </c>
      <c r="F29" s="1">
        <f t="shared" si="0"/>
        <v>1698</v>
      </c>
      <c r="G29" s="1">
        <f t="shared" si="1"/>
        <v>33394</v>
      </c>
      <c r="H29" s="8" t="s">
        <v>5</v>
      </c>
    </row>
    <row r="30" spans="1:8">
      <c r="A30" s="1" t="str">
        <f>SEPTIEMBRE2012!A32</f>
        <v xml:space="preserve">VIERNES </v>
      </c>
      <c r="B30" s="8">
        <f>SEPTIEMBRE2012!B30</f>
        <v>26</v>
      </c>
      <c r="C30" s="1">
        <v>1379</v>
      </c>
      <c r="D30" s="1">
        <v>534</v>
      </c>
      <c r="E30" s="1">
        <v>50</v>
      </c>
      <c r="F30" s="1">
        <f t="shared" si="0"/>
        <v>1963</v>
      </c>
      <c r="G30" s="1">
        <f t="shared" si="1"/>
        <v>35357</v>
      </c>
      <c r="H30" s="8" t="str">
        <f>SEPTIEMBRE2012!H30</f>
        <v>B</v>
      </c>
    </row>
    <row r="31" spans="1:8">
      <c r="A31" s="1" t="str">
        <f>SEPTIEMBRE2012!A33</f>
        <v xml:space="preserve">SABADO </v>
      </c>
      <c r="B31" s="8">
        <f>SEPTIEMBRE2012!B31</f>
        <v>27</v>
      </c>
      <c r="C31" s="1">
        <v>1860</v>
      </c>
      <c r="D31" s="1">
        <v>619</v>
      </c>
      <c r="E31" s="1">
        <v>73</v>
      </c>
      <c r="F31" s="1">
        <f t="shared" si="0"/>
        <v>2552</v>
      </c>
      <c r="G31" s="1">
        <f t="shared" si="1"/>
        <v>37909</v>
      </c>
      <c r="H31" s="8" t="s">
        <v>28</v>
      </c>
    </row>
    <row r="32" spans="1:8">
      <c r="A32" s="29" t="str">
        <f>SEPTIEMBRE2012!A34</f>
        <v>DOMINGO</v>
      </c>
      <c r="B32" s="30">
        <f>SEPTIEMBRE2012!B32</f>
        <v>28</v>
      </c>
      <c r="C32" s="29">
        <v>1413</v>
      </c>
      <c r="D32" s="29">
        <v>477</v>
      </c>
      <c r="E32" s="29">
        <v>25</v>
      </c>
      <c r="F32" s="29">
        <f t="shared" si="0"/>
        <v>1915</v>
      </c>
      <c r="G32" s="29">
        <f t="shared" si="1"/>
        <v>39824</v>
      </c>
      <c r="H32" s="30" t="str">
        <f>SEPTIEMBRE2012!H32</f>
        <v>B</v>
      </c>
    </row>
    <row r="33" spans="1:8">
      <c r="A33" s="1" t="s">
        <v>2</v>
      </c>
      <c r="B33" s="8">
        <f>SEPTIEMBRE2012!B33</f>
        <v>29</v>
      </c>
      <c r="C33" s="1">
        <v>733</v>
      </c>
      <c r="D33" s="1">
        <v>260</v>
      </c>
      <c r="E33" s="1">
        <v>48</v>
      </c>
      <c r="F33" s="1">
        <f t="shared" si="0"/>
        <v>1041</v>
      </c>
      <c r="G33" s="1">
        <f t="shared" si="1"/>
        <v>40865</v>
      </c>
      <c r="H33" s="8" t="str">
        <f>SEPTIEMBRE2012!H33</f>
        <v>B</v>
      </c>
    </row>
    <row r="34" spans="1:8">
      <c r="A34" s="1" t="s">
        <v>3</v>
      </c>
      <c r="B34" s="8">
        <f>SEPTIEMBRE2012!B34</f>
        <v>30</v>
      </c>
      <c r="C34" s="1">
        <v>895</v>
      </c>
      <c r="D34" s="1">
        <v>341</v>
      </c>
      <c r="E34" s="1">
        <v>37</v>
      </c>
      <c r="F34" s="1">
        <f t="shared" si="0"/>
        <v>1273</v>
      </c>
      <c r="G34" s="1">
        <f t="shared" si="1"/>
        <v>42138</v>
      </c>
      <c r="H34" s="8" t="str">
        <f>SEPTIEMBRE2012!H34</f>
        <v>B</v>
      </c>
    </row>
    <row r="35" spans="1:8" ht="15.75" thickBot="1">
      <c r="A35" s="1" t="s">
        <v>4</v>
      </c>
      <c r="B35" s="8">
        <v>31</v>
      </c>
      <c r="C35" s="1">
        <v>831</v>
      </c>
      <c r="D35" s="1">
        <v>298</v>
      </c>
      <c r="E35" s="1">
        <v>46</v>
      </c>
      <c r="F35" s="1">
        <f t="shared" si="0"/>
        <v>1175</v>
      </c>
      <c r="G35" s="1">
        <f t="shared" si="1"/>
        <v>43313</v>
      </c>
      <c r="H35" s="8" t="s">
        <v>5</v>
      </c>
    </row>
    <row r="36" spans="1:8" ht="15.75" thickBot="1">
      <c r="B36"/>
      <c r="E36" s="23" t="s">
        <v>71</v>
      </c>
      <c r="F36" s="24"/>
      <c r="G36" s="34">
        <f>G35/B35</f>
        <v>1397.1935483870968</v>
      </c>
    </row>
    <row r="37" spans="1:8" ht="26.25">
      <c r="A37" s="26" t="s">
        <v>72</v>
      </c>
      <c r="B37"/>
      <c r="G37" s="27">
        <f>SEPTIEMBRE2012!G36+G35</f>
        <v>5345093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5"/>
  <sheetViews>
    <sheetView topLeftCell="A21" workbookViewId="0">
      <selection activeCell="G36" sqref="G36"/>
    </sheetView>
  </sheetViews>
  <sheetFormatPr baseColWidth="10" defaultRowHeight="15"/>
  <cols>
    <col min="2" max="2" width="9.42578125" style="3" customWidth="1"/>
    <col min="3" max="3" width="18.7109375" customWidth="1"/>
    <col min="4" max="4" width="15.42578125" customWidth="1"/>
    <col min="5" max="5" width="16.28515625" customWidth="1"/>
    <col min="6" max="6" width="10" customWidth="1"/>
    <col min="7" max="7" width="16.5703125" customWidth="1"/>
    <col min="8" max="8" width="11.28515625" style="3" customWidth="1"/>
  </cols>
  <sheetData>
    <row r="1" spans="1:8" ht="26.25">
      <c r="A1" s="2" t="s">
        <v>29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OCTUBRE2012!A8</f>
        <v>JUEVES</v>
      </c>
      <c r="B5" s="8">
        <f>OCTUBRE2012!B5</f>
        <v>1</v>
      </c>
      <c r="C5" s="1">
        <v>985</v>
      </c>
      <c r="D5" s="1">
        <v>242</v>
      </c>
      <c r="E5" s="1">
        <v>55</v>
      </c>
      <c r="F5" s="1">
        <f>SUM(C5:E5)</f>
        <v>1282</v>
      </c>
      <c r="G5" s="1">
        <f>F5</f>
        <v>1282</v>
      </c>
      <c r="H5" s="8" t="str">
        <f>OCTUBRE2012!H5</f>
        <v>B</v>
      </c>
    </row>
    <row r="6" spans="1:8">
      <c r="A6" s="1" t="str">
        <f>OCTUBRE2012!A9</f>
        <v xml:space="preserve">VIERNES </v>
      </c>
      <c r="B6" s="8">
        <f>OCTUBRE2012!B6</f>
        <v>2</v>
      </c>
      <c r="C6" s="1">
        <v>1189</v>
      </c>
      <c r="D6" s="1">
        <v>329</v>
      </c>
      <c r="E6" s="1">
        <v>81</v>
      </c>
      <c r="F6" s="1">
        <f t="shared" ref="F6:F34" si="0">SUM(C6:E6)</f>
        <v>1599</v>
      </c>
      <c r="G6" s="1">
        <f>G5+F6</f>
        <v>2881</v>
      </c>
      <c r="H6" s="8" t="s">
        <v>5</v>
      </c>
    </row>
    <row r="7" spans="1:8">
      <c r="A7" s="1" t="str">
        <f>OCTUBRE2012!A10</f>
        <v xml:space="preserve">SABADO </v>
      </c>
      <c r="B7" s="8">
        <f>OCTUBRE2012!B7</f>
        <v>3</v>
      </c>
      <c r="C7" s="1">
        <v>1629</v>
      </c>
      <c r="D7" s="1">
        <v>513</v>
      </c>
      <c r="E7" s="1">
        <v>70</v>
      </c>
      <c r="F7" s="1">
        <f t="shared" si="0"/>
        <v>2212</v>
      </c>
      <c r="G7" s="1">
        <f t="shared" ref="G7:G34" si="1">G6+F7</f>
        <v>5093</v>
      </c>
      <c r="H7" s="8" t="s">
        <v>5</v>
      </c>
    </row>
    <row r="8" spans="1:8">
      <c r="A8" s="29" t="str">
        <f>OCTUBRE2012!A11</f>
        <v>DOMINGO</v>
      </c>
      <c r="B8" s="30">
        <f>OCTUBRE2012!B8</f>
        <v>4</v>
      </c>
      <c r="C8" s="29">
        <v>1863</v>
      </c>
      <c r="D8" s="29">
        <v>463</v>
      </c>
      <c r="E8" s="29">
        <v>94</v>
      </c>
      <c r="F8" s="29">
        <f t="shared" si="0"/>
        <v>2420</v>
      </c>
      <c r="G8" s="29">
        <f t="shared" si="1"/>
        <v>7513</v>
      </c>
      <c r="H8" s="30" t="str">
        <f>OCTUBRE2012!H8</f>
        <v>B</v>
      </c>
    </row>
    <row r="9" spans="1:8">
      <c r="A9" s="1" t="str">
        <f>OCTUBRE2012!A12</f>
        <v>LUNES</v>
      </c>
      <c r="B9" s="8">
        <f>OCTUBRE2012!B9</f>
        <v>5</v>
      </c>
      <c r="C9" s="1">
        <v>1007</v>
      </c>
      <c r="D9" s="1">
        <v>277</v>
      </c>
      <c r="E9" s="1">
        <v>48</v>
      </c>
      <c r="F9" s="1">
        <f t="shared" si="0"/>
        <v>1332</v>
      </c>
      <c r="G9" s="1">
        <f t="shared" si="1"/>
        <v>8845</v>
      </c>
      <c r="H9" s="8" t="str">
        <f>OCTUBRE2012!H9</f>
        <v>B</v>
      </c>
    </row>
    <row r="10" spans="1:8">
      <c r="A10" s="1" t="str">
        <f>OCTUBRE2012!A13</f>
        <v>MARTES</v>
      </c>
      <c r="B10" s="8">
        <f>OCTUBRE2012!B10</f>
        <v>6</v>
      </c>
      <c r="C10" s="1">
        <v>934</v>
      </c>
      <c r="D10" s="1">
        <v>348</v>
      </c>
      <c r="E10" s="1">
        <v>41</v>
      </c>
      <c r="F10" s="1">
        <f t="shared" si="0"/>
        <v>1323</v>
      </c>
      <c r="G10" s="1">
        <f t="shared" si="1"/>
        <v>10168</v>
      </c>
      <c r="H10" s="8" t="s">
        <v>5</v>
      </c>
    </row>
    <row r="11" spans="1:8">
      <c r="A11" s="1" t="str">
        <f>OCTUBRE2012!A14</f>
        <v>MIERCOLES</v>
      </c>
      <c r="B11" s="8">
        <f>OCTUBRE2012!B11</f>
        <v>7</v>
      </c>
      <c r="C11" s="1">
        <v>684</v>
      </c>
      <c r="D11" s="1">
        <v>319</v>
      </c>
      <c r="E11" s="1">
        <v>44</v>
      </c>
      <c r="F11" s="1">
        <f t="shared" si="0"/>
        <v>1047</v>
      </c>
      <c r="G11" s="1">
        <f t="shared" si="1"/>
        <v>11215</v>
      </c>
      <c r="H11" s="8" t="s">
        <v>5</v>
      </c>
    </row>
    <row r="12" spans="1:8">
      <c r="A12" s="1" t="str">
        <f>OCTUBRE2012!A15</f>
        <v>JUEVES</v>
      </c>
      <c r="B12" s="8">
        <f>OCTUBRE2012!B12</f>
        <v>8</v>
      </c>
      <c r="C12" s="1">
        <v>671</v>
      </c>
      <c r="D12" s="1">
        <v>300</v>
      </c>
      <c r="E12" s="1">
        <v>39</v>
      </c>
      <c r="F12" s="1">
        <f t="shared" si="0"/>
        <v>1010</v>
      </c>
      <c r="G12" s="1">
        <f t="shared" si="1"/>
        <v>12225</v>
      </c>
      <c r="H12" s="8" t="s">
        <v>5</v>
      </c>
    </row>
    <row r="13" spans="1:8">
      <c r="A13" s="1" t="str">
        <f>OCTUBRE2012!A16</f>
        <v xml:space="preserve">VIERNES </v>
      </c>
      <c r="B13" s="8">
        <f>OCTUBRE2012!B13</f>
        <v>9</v>
      </c>
      <c r="C13" s="1">
        <v>883</v>
      </c>
      <c r="D13" s="1">
        <v>329</v>
      </c>
      <c r="E13" s="1">
        <v>29</v>
      </c>
      <c r="F13" s="1">
        <f t="shared" si="0"/>
        <v>1241</v>
      </c>
      <c r="G13" s="1">
        <f t="shared" si="1"/>
        <v>13466</v>
      </c>
      <c r="H13" s="8" t="s">
        <v>5</v>
      </c>
    </row>
    <row r="14" spans="1:8">
      <c r="A14" s="1" t="str">
        <f>OCTUBRE2012!A17</f>
        <v xml:space="preserve">SABADO </v>
      </c>
      <c r="B14" s="8">
        <f>OCTUBRE2012!B14</f>
        <v>10</v>
      </c>
      <c r="C14" s="1">
        <v>788</v>
      </c>
      <c r="D14" s="1">
        <v>201</v>
      </c>
      <c r="E14" s="1">
        <v>22</v>
      </c>
      <c r="F14" s="1">
        <f t="shared" si="0"/>
        <v>1011</v>
      </c>
      <c r="G14" s="1">
        <f t="shared" si="1"/>
        <v>14477</v>
      </c>
      <c r="H14" s="8" t="s">
        <v>9</v>
      </c>
    </row>
    <row r="15" spans="1:8">
      <c r="A15" s="29" t="str">
        <f>OCTUBRE2012!A18</f>
        <v>DOMINGO</v>
      </c>
      <c r="B15" s="30">
        <f>OCTUBRE2012!B15</f>
        <v>11</v>
      </c>
      <c r="C15" s="29">
        <v>965</v>
      </c>
      <c r="D15" s="29">
        <v>297</v>
      </c>
      <c r="E15" s="29">
        <v>28</v>
      </c>
      <c r="F15" s="29">
        <f t="shared" si="0"/>
        <v>1290</v>
      </c>
      <c r="G15" s="29">
        <f t="shared" si="1"/>
        <v>15767</v>
      </c>
      <c r="H15" s="30" t="s">
        <v>15</v>
      </c>
    </row>
    <row r="16" spans="1:8">
      <c r="A16" s="1" t="str">
        <f>OCTUBRE2012!A19</f>
        <v>LUNES</v>
      </c>
      <c r="B16" s="8">
        <f>OCTUBRE2012!B16</f>
        <v>12</v>
      </c>
      <c r="C16" s="1">
        <v>788</v>
      </c>
      <c r="D16" s="1">
        <v>244</v>
      </c>
      <c r="E16" s="1">
        <v>21</v>
      </c>
      <c r="F16" s="1">
        <f t="shared" si="0"/>
        <v>1053</v>
      </c>
      <c r="G16" s="1">
        <f t="shared" si="1"/>
        <v>16820</v>
      </c>
      <c r="H16" s="8" t="str">
        <f>OCTUBRE2012!H16</f>
        <v>B</v>
      </c>
    </row>
    <row r="17" spans="1:10">
      <c r="A17" s="1" t="str">
        <f>OCTUBRE2012!A20</f>
        <v>MARTES</v>
      </c>
      <c r="B17" s="8">
        <f>OCTUBRE2012!B17</f>
        <v>13</v>
      </c>
      <c r="C17" s="1">
        <v>1007</v>
      </c>
      <c r="D17" s="1">
        <v>266</v>
      </c>
      <c r="E17" s="1">
        <v>36</v>
      </c>
      <c r="F17" s="1">
        <f t="shared" si="0"/>
        <v>1309</v>
      </c>
      <c r="G17" s="1">
        <f t="shared" si="1"/>
        <v>18129</v>
      </c>
      <c r="H17" s="8" t="str">
        <f>OCTUBRE2012!H17</f>
        <v>B</v>
      </c>
    </row>
    <row r="18" spans="1:10">
      <c r="A18" s="1" t="str">
        <f>OCTUBRE2012!A21</f>
        <v>MIERCOLES</v>
      </c>
      <c r="B18" s="8">
        <f>OCTUBRE2012!B18</f>
        <v>14</v>
      </c>
      <c r="C18" s="1">
        <v>924</v>
      </c>
      <c r="D18" s="1">
        <v>221</v>
      </c>
      <c r="E18" s="1">
        <v>35</v>
      </c>
      <c r="F18" s="1">
        <f t="shared" si="0"/>
        <v>1180</v>
      </c>
      <c r="G18" s="1">
        <f t="shared" si="1"/>
        <v>19309</v>
      </c>
      <c r="H18" s="8" t="str">
        <f>OCTUBRE2012!H18</f>
        <v>B</v>
      </c>
    </row>
    <row r="19" spans="1:10">
      <c r="A19" s="1" t="str">
        <f>OCTUBRE2012!A22</f>
        <v>JUEVES</v>
      </c>
      <c r="B19" s="8">
        <f>OCTUBRE2012!B19</f>
        <v>15</v>
      </c>
      <c r="C19" s="1">
        <v>983</v>
      </c>
      <c r="D19" s="1">
        <v>232</v>
      </c>
      <c r="E19" s="1">
        <v>61</v>
      </c>
      <c r="F19" s="1">
        <f t="shared" si="0"/>
        <v>1276</v>
      </c>
      <c r="G19" s="1">
        <f t="shared" si="1"/>
        <v>20585</v>
      </c>
      <c r="H19" s="8" t="str">
        <f>OCTUBRE2012!H19</f>
        <v>B</v>
      </c>
    </row>
    <row r="20" spans="1:10">
      <c r="A20" s="1" t="str">
        <f>OCTUBRE2012!A23</f>
        <v xml:space="preserve">VIERNES </v>
      </c>
      <c r="B20" s="8">
        <f>OCTUBRE2012!B20</f>
        <v>16</v>
      </c>
      <c r="C20" s="1">
        <v>1074</v>
      </c>
      <c r="D20" s="1">
        <v>438</v>
      </c>
      <c r="E20" s="1">
        <v>46</v>
      </c>
      <c r="F20" s="1">
        <f t="shared" si="0"/>
        <v>1558</v>
      </c>
      <c r="G20" s="1">
        <f t="shared" si="1"/>
        <v>22143</v>
      </c>
      <c r="H20" s="8" t="str">
        <f>OCTUBRE2012!H20</f>
        <v>R</v>
      </c>
    </row>
    <row r="21" spans="1:10">
      <c r="A21" s="1" t="str">
        <f>OCTUBRE2012!A24</f>
        <v xml:space="preserve">SABADO </v>
      </c>
      <c r="B21" s="8">
        <f>OCTUBRE2012!B21</f>
        <v>17</v>
      </c>
      <c r="C21" s="1">
        <v>1785</v>
      </c>
      <c r="D21" s="1">
        <v>419</v>
      </c>
      <c r="E21" s="1">
        <v>55</v>
      </c>
      <c r="F21" s="1">
        <f t="shared" si="0"/>
        <v>2259</v>
      </c>
      <c r="G21" s="1">
        <f t="shared" si="1"/>
        <v>24402</v>
      </c>
      <c r="H21" s="8" t="str">
        <f>OCTUBRE2012!H21</f>
        <v>B</v>
      </c>
    </row>
    <row r="22" spans="1:10">
      <c r="A22" s="29" t="str">
        <f>OCTUBRE2012!A25</f>
        <v>DOMINGO</v>
      </c>
      <c r="B22" s="30">
        <f>OCTUBRE2012!B22</f>
        <v>18</v>
      </c>
      <c r="C22" s="29">
        <v>1787</v>
      </c>
      <c r="D22" s="29">
        <v>406</v>
      </c>
      <c r="E22" s="29">
        <v>58</v>
      </c>
      <c r="F22" s="29">
        <f t="shared" si="0"/>
        <v>2251</v>
      </c>
      <c r="G22" s="29">
        <f t="shared" si="1"/>
        <v>26653</v>
      </c>
      <c r="H22" s="30" t="str">
        <f>OCTUBRE2012!H22</f>
        <v>B</v>
      </c>
    </row>
    <row r="23" spans="1:10">
      <c r="A23" s="1" t="str">
        <f>OCTUBRE2012!A26</f>
        <v>LUNES</v>
      </c>
      <c r="B23" s="8">
        <f>OCTUBRE2012!B23</f>
        <v>19</v>
      </c>
      <c r="C23" s="1">
        <v>729</v>
      </c>
      <c r="D23" s="1">
        <v>333</v>
      </c>
      <c r="E23" s="1">
        <v>42</v>
      </c>
      <c r="F23" s="1">
        <f t="shared" si="0"/>
        <v>1104</v>
      </c>
      <c r="G23" s="1">
        <f t="shared" si="1"/>
        <v>27757</v>
      </c>
      <c r="H23" s="8" t="str">
        <f>OCTUBRE2012!H23</f>
        <v>B</v>
      </c>
    </row>
    <row r="24" spans="1:10">
      <c r="A24" s="1" t="str">
        <f>OCTUBRE2012!A27</f>
        <v>MARTES</v>
      </c>
      <c r="B24" s="8">
        <f>OCTUBRE2012!B24</f>
        <v>20</v>
      </c>
      <c r="C24" s="1">
        <v>761</v>
      </c>
      <c r="D24" s="1">
        <v>310</v>
      </c>
      <c r="E24" s="1">
        <v>37</v>
      </c>
      <c r="F24" s="1">
        <f t="shared" si="0"/>
        <v>1108</v>
      </c>
      <c r="G24" s="1">
        <f t="shared" si="1"/>
        <v>28865</v>
      </c>
      <c r="H24" s="8" t="s">
        <v>5</v>
      </c>
    </row>
    <row r="25" spans="1:10">
      <c r="A25" s="1" t="str">
        <f>OCTUBRE2012!A28</f>
        <v>MIERCOLES</v>
      </c>
      <c r="B25" s="8">
        <f>OCTUBRE2012!B25</f>
        <v>21</v>
      </c>
      <c r="C25" s="1">
        <v>677</v>
      </c>
      <c r="D25" s="1">
        <v>239</v>
      </c>
      <c r="E25" s="1">
        <v>35</v>
      </c>
      <c r="F25" s="1">
        <f t="shared" si="0"/>
        <v>951</v>
      </c>
      <c r="G25" s="1">
        <f t="shared" si="1"/>
        <v>29816</v>
      </c>
      <c r="H25" s="8" t="s">
        <v>5</v>
      </c>
    </row>
    <row r="26" spans="1:10">
      <c r="A26" s="1" t="str">
        <f>OCTUBRE2012!A29</f>
        <v>JUEVES</v>
      </c>
      <c r="B26" s="8">
        <f>OCTUBRE2012!B26</f>
        <v>22</v>
      </c>
      <c r="C26" s="1">
        <v>310</v>
      </c>
      <c r="D26" s="1">
        <v>176</v>
      </c>
      <c r="E26" s="1">
        <v>22</v>
      </c>
      <c r="F26" s="1">
        <f t="shared" si="0"/>
        <v>508</v>
      </c>
      <c r="G26" s="1">
        <f t="shared" si="1"/>
        <v>30324</v>
      </c>
      <c r="H26" s="8" t="s">
        <v>9</v>
      </c>
    </row>
    <row r="27" spans="1:10">
      <c r="A27" s="1" t="str">
        <f>OCTUBRE2012!A30</f>
        <v xml:space="preserve">VIERNES </v>
      </c>
      <c r="B27" s="8">
        <f>OCTUBRE2012!B27</f>
        <v>23</v>
      </c>
      <c r="C27" s="1">
        <v>642</v>
      </c>
      <c r="D27" s="1">
        <v>178</v>
      </c>
      <c r="E27" s="1">
        <v>26</v>
      </c>
      <c r="F27" s="1">
        <f t="shared" si="0"/>
        <v>846</v>
      </c>
      <c r="G27" s="1">
        <f t="shared" si="1"/>
        <v>31170</v>
      </c>
      <c r="H27" s="8" t="s">
        <v>15</v>
      </c>
    </row>
    <row r="28" spans="1:10">
      <c r="A28" s="1" t="str">
        <f>OCTUBRE2012!A31</f>
        <v xml:space="preserve">SABADO </v>
      </c>
      <c r="B28" s="8">
        <f>OCTUBRE2012!B28</f>
        <v>24</v>
      </c>
      <c r="C28" s="1">
        <v>1833</v>
      </c>
      <c r="D28" s="1">
        <v>582</v>
      </c>
      <c r="E28" s="1">
        <v>63</v>
      </c>
      <c r="F28" s="1">
        <f t="shared" si="0"/>
        <v>2478</v>
      </c>
      <c r="G28" s="1">
        <f t="shared" si="1"/>
        <v>33648</v>
      </c>
      <c r="H28" s="8" t="str">
        <f>OCTUBRE2012!H28</f>
        <v>B</v>
      </c>
    </row>
    <row r="29" spans="1:10">
      <c r="A29" s="29" t="str">
        <f>OCTUBRE2012!A32</f>
        <v>DOMINGO</v>
      </c>
      <c r="B29" s="30">
        <f>OCTUBRE2012!B29</f>
        <v>25</v>
      </c>
      <c r="C29" s="29">
        <v>2688</v>
      </c>
      <c r="D29" s="29">
        <v>936</v>
      </c>
      <c r="E29" s="29">
        <v>93</v>
      </c>
      <c r="F29" s="31">
        <f t="shared" si="0"/>
        <v>3717</v>
      </c>
      <c r="G29" s="29">
        <f t="shared" si="1"/>
        <v>37365</v>
      </c>
      <c r="H29" s="30" t="str">
        <f>OCTUBRE2012!H29</f>
        <v>B</v>
      </c>
      <c r="I29" s="32">
        <v>3717</v>
      </c>
      <c r="J29" t="s">
        <v>73</v>
      </c>
    </row>
    <row r="30" spans="1:10">
      <c r="A30" s="1" t="str">
        <f>OCTUBRE2012!A33</f>
        <v>LUNES</v>
      </c>
      <c r="B30" s="8">
        <f>OCTUBRE2012!B30</f>
        <v>26</v>
      </c>
      <c r="C30" s="1">
        <v>1841</v>
      </c>
      <c r="D30" s="1">
        <v>462</v>
      </c>
      <c r="E30" s="1">
        <v>56</v>
      </c>
      <c r="F30" s="1">
        <f t="shared" si="0"/>
        <v>2359</v>
      </c>
      <c r="G30" s="1">
        <f t="shared" si="1"/>
        <v>39724</v>
      </c>
      <c r="H30" s="8" t="str">
        <f>OCTUBRE2012!H30</f>
        <v>B</v>
      </c>
    </row>
    <row r="31" spans="1:10">
      <c r="A31" s="1" t="str">
        <f>OCTUBRE2012!A34</f>
        <v>MARTES</v>
      </c>
      <c r="B31" s="8">
        <f>OCTUBRE2012!B31</f>
        <v>27</v>
      </c>
      <c r="C31" s="1">
        <v>616</v>
      </c>
      <c r="D31" s="1">
        <v>169</v>
      </c>
      <c r="E31" s="1">
        <v>28</v>
      </c>
      <c r="F31" s="1">
        <f t="shared" si="0"/>
        <v>813</v>
      </c>
      <c r="G31" s="1">
        <f t="shared" si="1"/>
        <v>40537</v>
      </c>
      <c r="H31" s="8" t="s">
        <v>5</v>
      </c>
    </row>
    <row r="32" spans="1:10">
      <c r="A32" s="1" t="str">
        <f>OCTUBRE2012!A35</f>
        <v>MIERCOLES</v>
      </c>
      <c r="B32" s="8">
        <f>OCTUBRE2012!B32</f>
        <v>28</v>
      </c>
      <c r="C32" s="1">
        <v>630</v>
      </c>
      <c r="D32" s="1">
        <v>153</v>
      </c>
      <c r="E32" s="1">
        <v>45</v>
      </c>
      <c r="F32" s="1">
        <f t="shared" si="0"/>
        <v>828</v>
      </c>
      <c r="G32" s="1">
        <f t="shared" si="1"/>
        <v>41365</v>
      </c>
      <c r="H32" s="8" t="str">
        <f>OCTUBRE2012!H32</f>
        <v>B</v>
      </c>
    </row>
    <row r="33" spans="1:8">
      <c r="A33" s="1" t="s">
        <v>0</v>
      </c>
      <c r="B33" s="8">
        <f>OCTUBRE2012!B33</f>
        <v>29</v>
      </c>
      <c r="C33" s="1">
        <v>612</v>
      </c>
      <c r="D33" s="1">
        <v>186</v>
      </c>
      <c r="E33" s="1">
        <v>26</v>
      </c>
      <c r="F33" s="1">
        <f t="shared" si="0"/>
        <v>824</v>
      </c>
      <c r="G33" s="1">
        <f t="shared" si="1"/>
        <v>42189</v>
      </c>
      <c r="H33" s="8" t="str">
        <f>OCTUBRE2012!H33</f>
        <v>B</v>
      </c>
    </row>
    <row r="34" spans="1:8" ht="15.75" thickBot="1">
      <c r="A34" s="1" t="s">
        <v>6</v>
      </c>
      <c r="B34" s="8">
        <f>OCTUBRE2012!B34</f>
        <v>30</v>
      </c>
      <c r="C34" s="1">
        <v>777</v>
      </c>
      <c r="D34" s="1">
        <v>274</v>
      </c>
      <c r="E34" s="1">
        <v>70</v>
      </c>
      <c r="F34" s="1">
        <f t="shared" si="0"/>
        <v>1121</v>
      </c>
      <c r="G34" s="1">
        <f t="shared" si="1"/>
        <v>43310</v>
      </c>
      <c r="H34" s="8" t="str">
        <f>OCTUBRE2012!H34</f>
        <v>B</v>
      </c>
    </row>
    <row r="35" spans="1:8" ht="15.75" thickBot="1">
      <c r="B35"/>
      <c r="E35" s="23" t="s">
        <v>71</v>
      </c>
      <c r="F35" s="24"/>
      <c r="G35" s="39">
        <f>G34/B34</f>
        <v>1443.6666666666667</v>
      </c>
    </row>
    <row r="36" spans="1:8" ht="26.25">
      <c r="A36" s="26" t="s">
        <v>72</v>
      </c>
      <c r="B36"/>
      <c r="G36" s="27">
        <f>OCTUBRE2012!G37+G34</f>
        <v>5388403</v>
      </c>
    </row>
    <row r="74" spans="3:4">
      <c r="C74" s="33"/>
      <c r="D74" t="s">
        <v>75</v>
      </c>
    </row>
    <row r="75" spans="3:4">
      <c r="C75" s="32"/>
      <c r="D75" t="s">
        <v>74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6"/>
  <sheetViews>
    <sheetView topLeftCell="A15" workbookViewId="0">
      <selection activeCell="G37" sqref="G37"/>
    </sheetView>
  </sheetViews>
  <sheetFormatPr baseColWidth="10" defaultRowHeight="15"/>
  <cols>
    <col min="2" max="2" width="10.28515625" style="3" customWidth="1"/>
    <col min="3" max="3" width="18.85546875" customWidth="1"/>
    <col min="4" max="4" width="15.42578125" customWidth="1"/>
    <col min="5" max="5" width="14.28515625" customWidth="1"/>
    <col min="6" max="6" width="10.7109375" customWidth="1"/>
    <col min="7" max="7" width="16.140625" customWidth="1"/>
    <col min="8" max="8" width="10.42578125" style="3" customWidth="1"/>
  </cols>
  <sheetData>
    <row r="1" spans="1:8" ht="26.25">
      <c r="A1" s="2" t="s">
        <v>30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NOVIEMBRE2012!A7</f>
        <v xml:space="preserve">SABADO </v>
      </c>
      <c r="B5" s="8">
        <f>NOVIEMBRE2012!B5</f>
        <v>1</v>
      </c>
      <c r="C5" s="1">
        <v>956</v>
      </c>
      <c r="D5" s="1">
        <v>267</v>
      </c>
      <c r="E5" s="1">
        <v>52</v>
      </c>
      <c r="F5" s="1">
        <f>SUM(C5:E5)</f>
        <v>1275</v>
      </c>
      <c r="G5" s="1">
        <f>F5</f>
        <v>1275</v>
      </c>
      <c r="H5" s="8" t="str">
        <f>NOVIEMBRE2012!H5</f>
        <v>B</v>
      </c>
    </row>
    <row r="6" spans="1:8">
      <c r="A6" s="29" t="str">
        <f>NOVIEMBRE2012!A8</f>
        <v>DOMINGO</v>
      </c>
      <c r="B6" s="30">
        <f>NOVIEMBRE2012!B6</f>
        <v>2</v>
      </c>
      <c r="C6" s="29">
        <v>1339</v>
      </c>
      <c r="D6" s="29">
        <v>217</v>
      </c>
      <c r="E6" s="29">
        <v>39</v>
      </c>
      <c r="F6" s="29">
        <f t="shared" ref="F6:F35" si="0">SUM(C6:E6)</f>
        <v>1595</v>
      </c>
      <c r="G6" s="29">
        <f>G5+F6</f>
        <v>2870</v>
      </c>
      <c r="H6" s="30" t="str">
        <f>NOVIEMBRE2012!H6</f>
        <v>B</v>
      </c>
    </row>
    <row r="7" spans="1:8">
      <c r="A7" s="1" t="str">
        <f>NOVIEMBRE2012!A9</f>
        <v>LUNES</v>
      </c>
      <c r="B7" s="8">
        <f>NOVIEMBRE2012!B7</f>
        <v>3</v>
      </c>
      <c r="C7" s="1">
        <v>432</v>
      </c>
      <c r="D7" s="1">
        <v>109</v>
      </c>
      <c r="E7" s="1">
        <v>24</v>
      </c>
      <c r="F7" s="1">
        <f t="shared" si="0"/>
        <v>565</v>
      </c>
      <c r="G7" s="1">
        <f t="shared" ref="G7:G34" si="1">G6+F7</f>
        <v>3435</v>
      </c>
      <c r="H7" s="8" t="str">
        <f>NOVIEMBRE2012!H7</f>
        <v>B</v>
      </c>
    </row>
    <row r="8" spans="1:8">
      <c r="A8" s="1" t="str">
        <f>NOVIEMBRE2012!A10</f>
        <v>MARTES</v>
      </c>
      <c r="B8" s="8">
        <f>NOVIEMBRE2012!B8</f>
        <v>4</v>
      </c>
      <c r="C8" s="1">
        <v>103</v>
      </c>
      <c r="D8" s="1">
        <v>287</v>
      </c>
      <c r="E8" s="1">
        <v>18</v>
      </c>
      <c r="F8" s="1">
        <f t="shared" si="0"/>
        <v>408</v>
      </c>
      <c r="G8" s="1">
        <f t="shared" si="1"/>
        <v>3843</v>
      </c>
      <c r="H8" s="8" t="str">
        <f>NOVIEMBRE2012!H8</f>
        <v>B</v>
      </c>
    </row>
    <row r="9" spans="1:8">
      <c r="A9" s="1" t="str">
        <f>NOVIEMBRE2012!A11</f>
        <v>MIERCOLES</v>
      </c>
      <c r="B9" s="8">
        <f>NOVIEMBRE2012!B9</f>
        <v>5</v>
      </c>
      <c r="C9" s="1">
        <v>436</v>
      </c>
      <c r="D9" s="1">
        <v>128</v>
      </c>
      <c r="E9" s="1">
        <v>22</v>
      </c>
      <c r="F9" s="1">
        <f t="shared" si="0"/>
        <v>586</v>
      </c>
      <c r="G9" s="1">
        <f t="shared" si="1"/>
        <v>4429</v>
      </c>
      <c r="H9" s="8" t="str">
        <f>NOVIEMBRE2012!H9</f>
        <v>B</v>
      </c>
    </row>
    <row r="10" spans="1:8">
      <c r="A10" s="1" t="str">
        <f>NOVIEMBRE2012!A12</f>
        <v>JUEVES</v>
      </c>
      <c r="B10" s="8">
        <f>NOVIEMBRE2012!B10</f>
        <v>6</v>
      </c>
      <c r="C10" s="1">
        <v>466</v>
      </c>
      <c r="D10" s="1">
        <v>106</v>
      </c>
      <c r="E10" s="1">
        <v>33</v>
      </c>
      <c r="F10" s="1">
        <f t="shared" si="0"/>
        <v>605</v>
      </c>
      <c r="G10" s="1">
        <f t="shared" si="1"/>
        <v>5034</v>
      </c>
      <c r="H10" s="8" t="str">
        <f>NOVIEMBRE2012!H10</f>
        <v>B</v>
      </c>
    </row>
    <row r="11" spans="1:8">
      <c r="A11" s="1" t="str">
        <f>NOVIEMBRE2012!A13</f>
        <v xml:space="preserve">VIERNES </v>
      </c>
      <c r="B11" s="8">
        <f>NOVIEMBRE2012!B11</f>
        <v>7</v>
      </c>
      <c r="C11" s="1">
        <v>336</v>
      </c>
      <c r="D11" s="1">
        <v>64</v>
      </c>
      <c r="E11" s="1">
        <v>21</v>
      </c>
      <c r="F11" s="1">
        <f t="shared" si="0"/>
        <v>421</v>
      </c>
      <c r="G11" s="1">
        <f t="shared" si="1"/>
        <v>5455</v>
      </c>
      <c r="H11" s="8" t="s">
        <v>15</v>
      </c>
    </row>
    <row r="12" spans="1:8">
      <c r="A12" s="1" t="str">
        <f>NOVIEMBRE2012!A14</f>
        <v xml:space="preserve">SABADO </v>
      </c>
      <c r="B12" s="8">
        <f>NOVIEMBRE2012!B12</f>
        <v>8</v>
      </c>
      <c r="C12" s="1">
        <v>1147</v>
      </c>
      <c r="D12" s="1">
        <v>210</v>
      </c>
      <c r="E12" s="1">
        <v>42</v>
      </c>
      <c r="F12" s="1">
        <f t="shared" si="0"/>
        <v>1399</v>
      </c>
      <c r="G12" s="1">
        <f t="shared" si="1"/>
        <v>6854</v>
      </c>
      <c r="H12" s="8" t="str">
        <f>NOVIEMBRE2012!H12</f>
        <v>B</v>
      </c>
    </row>
    <row r="13" spans="1:8">
      <c r="A13" s="29" t="str">
        <f>NOVIEMBRE2012!A15</f>
        <v>DOMINGO</v>
      </c>
      <c r="B13" s="30">
        <f>NOVIEMBRE2012!B13</f>
        <v>9</v>
      </c>
      <c r="C13" s="29">
        <v>1230</v>
      </c>
      <c r="D13" s="29">
        <v>148</v>
      </c>
      <c r="E13" s="29">
        <v>45</v>
      </c>
      <c r="F13" s="29">
        <f t="shared" si="0"/>
        <v>1423</v>
      </c>
      <c r="G13" s="29">
        <f t="shared" si="1"/>
        <v>8277</v>
      </c>
      <c r="H13" s="30" t="str">
        <f>NOVIEMBRE2012!H13</f>
        <v>B</v>
      </c>
    </row>
    <row r="14" spans="1:8">
      <c r="A14" s="1" t="str">
        <f>NOVIEMBRE2012!A16</f>
        <v>LUNES</v>
      </c>
      <c r="B14" s="8">
        <f>NOVIEMBRE2012!B14</f>
        <v>10</v>
      </c>
      <c r="C14" s="1">
        <v>562</v>
      </c>
      <c r="D14" s="1">
        <v>69</v>
      </c>
      <c r="E14" s="1">
        <v>28</v>
      </c>
      <c r="F14" s="1">
        <f t="shared" si="0"/>
        <v>659</v>
      </c>
      <c r="G14" s="1">
        <f t="shared" si="1"/>
        <v>8936</v>
      </c>
      <c r="H14" s="8" t="s">
        <v>5</v>
      </c>
    </row>
    <row r="15" spans="1:8">
      <c r="A15" s="1" t="str">
        <f>NOVIEMBRE2012!A17</f>
        <v>MARTES</v>
      </c>
      <c r="B15" s="8">
        <f>NOVIEMBRE2012!B15</f>
        <v>11</v>
      </c>
      <c r="C15" s="1">
        <v>482</v>
      </c>
      <c r="D15" s="1">
        <v>161</v>
      </c>
      <c r="E15" s="1">
        <v>29</v>
      </c>
      <c r="F15" s="1">
        <f t="shared" si="0"/>
        <v>672</v>
      </c>
      <c r="G15" s="1">
        <f t="shared" si="1"/>
        <v>9608</v>
      </c>
      <c r="H15" s="8" t="s">
        <v>5</v>
      </c>
    </row>
    <row r="16" spans="1:8">
      <c r="A16" s="1" t="str">
        <f>NOVIEMBRE2012!A18</f>
        <v>MIERCOLES</v>
      </c>
      <c r="B16" s="8">
        <f>NOVIEMBRE2012!B16</f>
        <v>12</v>
      </c>
      <c r="C16" s="1">
        <v>331</v>
      </c>
      <c r="D16" s="1">
        <v>58</v>
      </c>
      <c r="E16" s="1">
        <v>47</v>
      </c>
      <c r="F16" s="1">
        <f t="shared" si="0"/>
        <v>436</v>
      </c>
      <c r="G16" s="1">
        <f t="shared" si="1"/>
        <v>10044</v>
      </c>
      <c r="H16" s="8" t="str">
        <f>NOVIEMBRE2012!H16</f>
        <v>B</v>
      </c>
    </row>
    <row r="17" spans="1:8">
      <c r="A17" s="1" t="str">
        <f>NOVIEMBRE2012!A19</f>
        <v>JUEVES</v>
      </c>
      <c r="B17" s="8">
        <f>NOVIEMBRE2012!B17</f>
        <v>13</v>
      </c>
      <c r="C17" s="1">
        <v>493</v>
      </c>
      <c r="D17" s="1">
        <v>90</v>
      </c>
      <c r="E17" s="1">
        <v>19</v>
      </c>
      <c r="F17" s="1">
        <f t="shared" si="0"/>
        <v>602</v>
      </c>
      <c r="G17" s="1">
        <f t="shared" si="1"/>
        <v>10646</v>
      </c>
      <c r="H17" s="8" t="str">
        <f>NOVIEMBRE2012!H17</f>
        <v>B</v>
      </c>
    </row>
    <row r="18" spans="1:8">
      <c r="A18" s="1" t="str">
        <f>NOVIEMBRE2012!A20</f>
        <v xml:space="preserve">VIERNES </v>
      </c>
      <c r="B18" s="8">
        <f>NOVIEMBRE2012!B18</f>
        <v>14</v>
      </c>
      <c r="C18" s="1">
        <v>420</v>
      </c>
      <c r="D18" s="1">
        <v>65</v>
      </c>
      <c r="E18" s="1">
        <v>27</v>
      </c>
      <c r="F18" s="1">
        <f t="shared" si="0"/>
        <v>512</v>
      </c>
      <c r="G18" s="1">
        <f t="shared" si="1"/>
        <v>11158</v>
      </c>
      <c r="H18" s="8" t="s">
        <v>15</v>
      </c>
    </row>
    <row r="19" spans="1:8">
      <c r="A19" s="1" t="str">
        <f>NOVIEMBRE2012!A21</f>
        <v xml:space="preserve">SABADO </v>
      </c>
      <c r="B19" s="8">
        <f>NOVIEMBRE2012!B19</f>
        <v>15</v>
      </c>
      <c r="C19" s="1">
        <v>694</v>
      </c>
      <c r="D19" s="1">
        <v>139</v>
      </c>
      <c r="E19" s="1">
        <v>38</v>
      </c>
      <c r="F19" s="1">
        <f t="shared" si="0"/>
        <v>871</v>
      </c>
      <c r="G19" s="1">
        <f t="shared" si="1"/>
        <v>12029</v>
      </c>
      <c r="H19" s="8" t="str">
        <f>NOVIEMBRE2012!H19</f>
        <v>B</v>
      </c>
    </row>
    <row r="20" spans="1:8">
      <c r="A20" s="29" t="str">
        <f>NOVIEMBRE2012!A22</f>
        <v>DOMINGO</v>
      </c>
      <c r="B20" s="30">
        <f>NOVIEMBRE2012!B20</f>
        <v>16</v>
      </c>
      <c r="C20" s="29">
        <v>797</v>
      </c>
      <c r="D20" s="29">
        <v>117</v>
      </c>
      <c r="E20" s="29">
        <v>14</v>
      </c>
      <c r="F20" s="29">
        <f t="shared" si="0"/>
        <v>928</v>
      </c>
      <c r="G20" s="29">
        <f t="shared" si="1"/>
        <v>12957</v>
      </c>
      <c r="H20" s="30" t="s">
        <v>28</v>
      </c>
    </row>
    <row r="21" spans="1:8">
      <c r="A21" s="1" t="str">
        <f>NOVIEMBRE2012!A23</f>
        <v>LUNES</v>
      </c>
      <c r="B21" s="8">
        <f>NOVIEMBRE2012!B21</f>
        <v>17</v>
      </c>
      <c r="C21" s="1">
        <v>267</v>
      </c>
      <c r="D21" s="1">
        <v>76</v>
      </c>
      <c r="E21" s="1">
        <v>15</v>
      </c>
      <c r="F21" s="1">
        <f t="shared" si="0"/>
        <v>358</v>
      </c>
      <c r="G21" s="1">
        <f t="shared" si="1"/>
        <v>13315</v>
      </c>
      <c r="H21" s="8" t="str">
        <f>NOVIEMBRE2012!H21</f>
        <v>B</v>
      </c>
    </row>
    <row r="22" spans="1:8">
      <c r="A22" s="1" t="str">
        <f>NOVIEMBRE2012!A24</f>
        <v>MARTES</v>
      </c>
      <c r="B22" s="8">
        <f>NOVIEMBRE2012!B22</f>
        <v>18</v>
      </c>
      <c r="C22" s="1">
        <v>187</v>
      </c>
      <c r="D22" s="1">
        <v>32</v>
      </c>
      <c r="E22" s="1">
        <v>10</v>
      </c>
      <c r="F22" s="1">
        <f t="shared" si="0"/>
        <v>229</v>
      </c>
      <c r="G22" s="1">
        <f t="shared" si="1"/>
        <v>13544</v>
      </c>
      <c r="H22" s="8" t="s">
        <v>9</v>
      </c>
    </row>
    <row r="23" spans="1:8">
      <c r="A23" s="1" t="str">
        <f>NOVIEMBRE2012!A25</f>
        <v>MIERCOLES</v>
      </c>
      <c r="B23" s="8">
        <f>NOVIEMBRE2012!B23</f>
        <v>19</v>
      </c>
      <c r="C23" s="1">
        <v>331</v>
      </c>
      <c r="D23" s="1">
        <v>78</v>
      </c>
      <c r="E23" s="1">
        <v>24</v>
      </c>
      <c r="F23" s="1">
        <f t="shared" si="0"/>
        <v>433</v>
      </c>
      <c r="G23" s="1">
        <f t="shared" si="1"/>
        <v>13977</v>
      </c>
      <c r="H23" s="8" t="s">
        <v>9</v>
      </c>
    </row>
    <row r="24" spans="1:8">
      <c r="A24" s="1" t="str">
        <f>NOVIEMBRE2012!A26</f>
        <v>JUEVES</v>
      </c>
      <c r="B24" s="8">
        <f>NOVIEMBRE2012!B24</f>
        <v>20</v>
      </c>
      <c r="C24" s="1">
        <v>225</v>
      </c>
      <c r="D24" s="1">
        <v>35</v>
      </c>
      <c r="E24" s="1">
        <v>19</v>
      </c>
      <c r="F24" s="1">
        <f t="shared" si="0"/>
        <v>279</v>
      </c>
      <c r="G24" s="1">
        <f t="shared" si="1"/>
        <v>14256</v>
      </c>
      <c r="H24" s="8" t="s">
        <v>9</v>
      </c>
    </row>
    <row r="25" spans="1:8">
      <c r="A25" s="1" t="str">
        <f>NOVIEMBRE2012!A27</f>
        <v xml:space="preserve">VIERNES </v>
      </c>
      <c r="B25" s="8">
        <f>NOVIEMBRE2012!B25</f>
        <v>21</v>
      </c>
      <c r="C25" s="1">
        <v>391</v>
      </c>
      <c r="D25" s="1">
        <v>54</v>
      </c>
      <c r="E25" s="1">
        <v>18</v>
      </c>
      <c r="F25" s="1">
        <f t="shared" si="0"/>
        <v>463</v>
      </c>
      <c r="G25" s="1">
        <f t="shared" si="1"/>
        <v>14719</v>
      </c>
      <c r="H25" s="8" t="str">
        <f>NOVIEMBRE2012!H25</f>
        <v>B</v>
      </c>
    </row>
    <row r="26" spans="1:8">
      <c r="A26" s="1" t="str">
        <f>NOVIEMBRE2012!A28</f>
        <v xml:space="preserve">SABADO </v>
      </c>
      <c r="B26" s="8">
        <f>NOVIEMBRE2012!B26</f>
        <v>22</v>
      </c>
      <c r="C26" s="1">
        <v>619</v>
      </c>
      <c r="D26" s="1">
        <v>122</v>
      </c>
      <c r="E26" s="1">
        <v>33</v>
      </c>
      <c r="F26" s="1">
        <f t="shared" si="0"/>
        <v>774</v>
      </c>
      <c r="G26" s="1">
        <f t="shared" si="1"/>
        <v>15493</v>
      </c>
      <c r="H26" s="8" t="s">
        <v>5</v>
      </c>
    </row>
    <row r="27" spans="1:8">
      <c r="A27" s="29" t="str">
        <f>NOVIEMBRE2012!A29</f>
        <v>DOMINGO</v>
      </c>
      <c r="B27" s="30">
        <f>NOVIEMBRE2012!B27</f>
        <v>23</v>
      </c>
      <c r="C27" s="29">
        <v>1047</v>
      </c>
      <c r="D27" s="29">
        <v>140</v>
      </c>
      <c r="E27" s="29">
        <v>37</v>
      </c>
      <c r="F27" s="29">
        <f t="shared" si="0"/>
        <v>1224</v>
      </c>
      <c r="G27" s="29">
        <f t="shared" si="1"/>
        <v>16717</v>
      </c>
      <c r="H27" s="30" t="s">
        <v>5</v>
      </c>
    </row>
    <row r="28" spans="1:8">
      <c r="A28" s="1" t="str">
        <f>NOVIEMBRE2012!A30</f>
        <v>LUNES</v>
      </c>
      <c r="B28" s="8">
        <f>NOVIEMBRE2012!B28</f>
        <v>24</v>
      </c>
      <c r="C28" s="1">
        <v>430</v>
      </c>
      <c r="D28" s="1">
        <v>66</v>
      </c>
      <c r="E28" s="1">
        <v>19</v>
      </c>
      <c r="F28" s="1">
        <f t="shared" si="0"/>
        <v>515</v>
      </c>
      <c r="G28" s="1">
        <f t="shared" si="1"/>
        <v>17232</v>
      </c>
      <c r="H28" s="8" t="str">
        <f>NOVIEMBRE2012!H28</f>
        <v>B</v>
      </c>
    </row>
    <row r="29" spans="1:8">
      <c r="A29" s="1" t="str">
        <f>NOVIEMBRE2012!A31</f>
        <v>MARTES</v>
      </c>
      <c r="B29" s="8">
        <f>NOVIEMBRE2012!B29</f>
        <v>25</v>
      </c>
      <c r="C29" s="1">
        <v>657</v>
      </c>
      <c r="D29" s="1">
        <v>88</v>
      </c>
      <c r="E29" s="1">
        <v>26</v>
      </c>
      <c r="F29" s="1">
        <f t="shared" si="0"/>
        <v>771</v>
      </c>
      <c r="G29" s="1">
        <f t="shared" si="1"/>
        <v>18003</v>
      </c>
      <c r="H29" s="8" t="str">
        <f>NOVIEMBRE2012!H29</f>
        <v>B</v>
      </c>
    </row>
    <row r="30" spans="1:8">
      <c r="A30" s="1" t="str">
        <f>NOVIEMBRE2012!A32</f>
        <v>MIERCOLES</v>
      </c>
      <c r="B30" s="8">
        <f>NOVIEMBRE2012!B30</f>
        <v>26</v>
      </c>
      <c r="C30" s="1">
        <v>473</v>
      </c>
      <c r="D30" s="1">
        <v>87</v>
      </c>
      <c r="E30" s="1">
        <v>18</v>
      </c>
      <c r="F30" s="1">
        <f t="shared" si="0"/>
        <v>578</v>
      </c>
      <c r="G30" s="1">
        <f t="shared" si="1"/>
        <v>18581</v>
      </c>
      <c r="H30" s="8" t="s">
        <v>26</v>
      </c>
    </row>
    <row r="31" spans="1:8">
      <c r="A31" s="1" t="str">
        <f>NOVIEMBRE2012!A33</f>
        <v>JUEVES</v>
      </c>
      <c r="B31" s="8">
        <f>NOVIEMBRE2012!B31</f>
        <v>27</v>
      </c>
      <c r="C31" s="1">
        <v>742</v>
      </c>
      <c r="D31" s="1">
        <v>113</v>
      </c>
      <c r="E31" s="1">
        <v>28</v>
      </c>
      <c r="F31" s="1">
        <f t="shared" si="0"/>
        <v>883</v>
      </c>
      <c r="G31" s="1">
        <f t="shared" si="1"/>
        <v>19464</v>
      </c>
      <c r="H31" s="8" t="str">
        <f>NOVIEMBRE2012!H31</f>
        <v>B</v>
      </c>
    </row>
    <row r="32" spans="1:8">
      <c r="A32" s="1" t="str">
        <f>NOVIEMBRE2012!A34</f>
        <v xml:space="preserve">VIERNES </v>
      </c>
      <c r="B32" s="8">
        <f>NOVIEMBRE2012!B32</f>
        <v>28</v>
      </c>
      <c r="C32" s="1">
        <v>756</v>
      </c>
      <c r="D32" s="1">
        <v>148</v>
      </c>
      <c r="E32" s="1">
        <v>17</v>
      </c>
      <c r="F32" s="1">
        <f t="shared" si="0"/>
        <v>921</v>
      </c>
      <c r="G32" s="1">
        <f t="shared" si="1"/>
        <v>20385</v>
      </c>
      <c r="H32" s="8" t="str">
        <f>NOVIEMBRE2012!H32</f>
        <v>B</v>
      </c>
    </row>
    <row r="33" spans="1:10">
      <c r="A33" s="1" t="s">
        <v>7</v>
      </c>
      <c r="B33" s="8">
        <f>NOVIEMBRE2012!B33</f>
        <v>29</v>
      </c>
      <c r="C33" s="1">
        <v>1139</v>
      </c>
      <c r="D33" s="1">
        <v>157</v>
      </c>
      <c r="E33" s="1">
        <v>41</v>
      </c>
      <c r="F33" s="1">
        <f t="shared" si="0"/>
        <v>1337</v>
      </c>
      <c r="G33" s="1">
        <f t="shared" si="1"/>
        <v>21722</v>
      </c>
      <c r="H33" s="8" t="str">
        <f>NOVIEMBRE2012!H33</f>
        <v>B</v>
      </c>
    </row>
    <row r="34" spans="1:10">
      <c r="A34" s="29" t="s">
        <v>1</v>
      </c>
      <c r="B34" s="30">
        <f>NOVIEMBRE2012!B34</f>
        <v>30</v>
      </c>
      <c r="C34" s="29">
        <v>1881</v>
      </c>
      <c r="D34" s="29">
        <v>350</v>
      </c>
      <c r="E34" s="29">
        <v>45</v>
      </c>
      <c r="F34" s="31">
        <f t="shared" si="0"/>
        <v>2276</v>
      </c>
      <c r="G34" s="29">
        <f t="shared" si="1"/>
        <v>23998</v>
      </c>
      <c r="H34" s="30" t="str">
        <f>NOVIEMBRE2012!H34</f>
        <v>B</v>
      </c>
      <c r="I34" s="32">
        <v>2276</v>
      </c>
      <c r="J34" t="s">
        <v>73</v>
      </c>
    </row>
    <row r="35" spans="1:10" ht="15.75" thickBot="1">
      <c r="A35" s="1" t="s">
        <v>2</v>
      </c>
      <c r="B35" s="8">
        <v>31</v>
      </c>
      <c r="C35" s="1">
        <v>664</v>
      </c>
      <c r="D35" s="1">
        <v>205</v>
      </c>
      <c r="E35" s="1">
        <v>18</v>
      </c>
      <c r="F35" s="1">
        <f t="shared" si="0"/>
        <v>887</v>
      </c>
      <c r="G35" s="1">
        <f>G34+F35</f>
        <v>24885</v>
      </c>
      <c r="H35" s="8" t="s">
        <v>5</v>
      </c>
    </row>
    <row r="36" spans="1:10" ht="15.75" thickBot="1">
      <c r="B36"/>
      <c r="E36" s="23" t="s">
        <v>71</v>
      </c>
      <c r="F36" s="24"/>
      <c r="G36" s="34">
        <f>G35/B35</f>
        <v>802.74193548387098</v>
      </c>
    </row>
    <row r="37" spans="1:10" ht="26.25">
      <c r="A37" s="26" t="s">
        <v>72</v>
      </c>
      <c r="B37"/>
      <c r="G37" s="27">
        <f>NOVIEMBRE2012!G36+G35</f>
        <v>5413288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23" workbookViewId="0">
      <selection activeCell="G37" sqref="G37"/>
    </sheetView>
  </sheetViews>
  <sheetFormatPr baseColWidth="10" defaultRowHeight="15"/>
  <cols>
    <col min="1" max="1" width="11.42578125" customWidth="1"/>
    <col min="2" max="2" width="9.42578125" style="3" customWidth="1"/>
    <col min="3" max="3" width="19.28515625" customWidth="1"/>
    <col min="4" max="5" width="15.85546875" customWidth="1"/>
    <col min="7" max="7" width="19.28515625" customWidth="1"/>
    <col min="8" max="8" width="11.42578125" style="3"/>
  </cols>
  <sheetData>
    <row r="1" spans="1:8" ht="26.25">
      <c r="A1" s="2" t="s">
        <v>41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29" t="s">
        <v>1</v>
      </c>
      <c r="B5" s="30">
        <v>1</v>
      </c>
      <c r="C5" s="29">
        <v>1081</v>
      </c>
      <c r="D5" s="29">
        <v>172</v>
      </c>
      <c r="E5" s="29">
        <v>4</v>
      </c>
      <c r="F5" s="29">
        <f>SUM(C5:E5)</f>
        <v>1257</v>
      </c>
      <c r="G5" s="29">
        <f>F5</f>
        <v>1257</v>
      </c>
      <c r="H5" s="30" t="s">
        <v>5</v>
      </c>
    </row>
    <row r="6" spans="1:8">
      <c r="A6" s="1" t="s">
        <v>2</v>
      </c>
      <c r="B6" s="8">
        <v>2</v>
      </c>
      <c r="C6" s="1">
        <v>774</v>
      </c>
      <c r="D6" s="1">
        <v>120</v>
      </c>
      <c r="E6" s="1">
        <v>3</v>
      </c>
      <c r="F6" s="1">
        <f>SUM(C6:E6)</f>
        <v>897</v>
      </c>
      <c r="G6" s="1">
        <f>F6+G5</f>
        <v>2154</v>
      </c>
      <c r="H6" s="8" t="s">
        <v>5</v>
      </c>
    </row>
    <row r="7" spans="1:8">
      <c r="A7" s="1" t="s">
        <v>3</v>
      </c>
      <c r="B7" s="8">
        <v>3</v>
      </c>
      <c r="C7" s="1">
        <v>782</v>
      </c>
      <c r="D7" s="1">
        <v>126</v>
      </c>
      <c r="E7" s="1">
        <v>4</v>
      </c>
      <c r="F7" s="1">
        <f t="shared" ref="F7:F34" si="0">SUM(C7:E7)</f>
        <v>912</v>
      </c>
      <c r="G7" s="1">
        <f t="shared" ref="G7:G35" si="1">F7+G6</f>
        <v>3066</v>
      </c>
      <c r="H7" s="8" t="s">
        <v>5</v>
      </c>
    </row>
    <row r="8" spans="1:8">
      <c r="A8" s="1" t="s">
        <v>4</v>
      </c>
      <c r="B8" s="8">
        <v>4</v>
      </c>
      <c r="C8" s="1">
        <v>859</v>
      </c>
      <c r="D8" s="1">
        <v>157</v>
      </c>
      <c r="E8" s="1">
        <v>4</v>
      </c>
      <c r="F8" s="1">
        <f t="shared" si="0"/>
        <v>1020</v>
      </c>
      <c r="G8" s="1">
        <f t="shared" si="1"/>
        <v>4086</v>
      </c>
      <c r="H8" s="8" t="s">
        <v>5</v>
      </c>
    </row>
    <row r="9" spans="1:8">
      <c r="A9" s="1" t="s">
        <v>0</v>
      </c>
      <c r="B9" s="8">
        <v>5</v>
      </c>
      <c r="C9" s="1">
        <v>871</v>
      </c>
      <c r="D9" s="1">
        <v>189</v>
      </c>
      <c r="E9" s="1">
        <v>5</v>
      </c>
      <c r="F9" s="1">
        <f t="shared" si="0"/>
        <v>1065</v>
      </c>
      <c r="G9" s="1">
        <f t="shared" si="1"/>
        <v>5151</v>
      </c>
      <c r="H9" s="8" t="s">
        <v>5</v>
      </c>
    </row>
    <row r="10" spans="1:8">
      <c r="A10" s="1" t="s">
        <v>6</v>
      </c>
      <c r="B10" s="8">
        <v>6</v>
      </c>
      <c r="C10" s="1">
        <v>907</v>
      </c>
      <c r="D10" s="1">
        <v>208</v>
      </c>
      <c r="E10" s="1">
        <v>10</v>
      </c>
      <c r="F10" s="1">
        <f t="shared" si="0"/>
        <v>1125</v>
      </c>
      <c r="G10" s="1">
        <f t="shared" si="1"/>
        <v>6276</v>
      </c>
      <c r="H10" s="8" t="s">
        <v>5</v>
      </c>
    </row>
    <row r="11" spans="1:8">
      <c r="A11" s="1" t="s">
        <v>7</v>
      </c>
      <c r="B11" s="8">
        <v>7</v>
      </c>
      <c r="C11" s="1">
        <v>930</v>
      </c>
      <c r="D11" s="1">
        <v>212</v>
      </c>
      <c r="E11" s="1">
        <v>4</v>
      </c>
      <c r="F11" s="1">
        <f t="shared" si="0"/>
        <v>1146</v>
      </c>
      <c r="G11" s="1">
        <f t="shared" si="1"/>
        <v>7422</v>
      </c>
      <c r="H11" s="8" t="s">
        <v>5</v>
      </c>
    </row>
    <row r="12" spans="1:8">
      <c r="A12" s="29" t="s">
        <v>1</v>
      </c>
      <c r="B12" s="30">
        <v>8</v>
      </c>
      <c r="C12" s="29">
        <v>1110</v>
      </c>
      <c r="D12" s="29">
        <v>189</v>
      </c>
      <c r="E12" s="29">
        <v>3</v>
      </c>
      <c r="F12" s="29">
        <f t="shared" si="0"/>
        <v>1302</v>
      </c>
      <c r="G12" s="29">
        <f t="shared" si="1"/>
        <v>8724</v>
      </c>
      <c r="H12" s="30" t="s">
        <v>5</v>
      </c>
    </row>
    <row r="13" spans="1:8">
      <c r="A13" s="1" t="s">
        <v>2</v>
      </c>
      <c r="B13" s="8">
        <v>9</v>
      </c>
      <c r="C13" s="1">
        <v>767</v>
      </c>
      <c r="D13" s="1">
        <v>151</v>
      </c>
      <c r="E13" s="1">
        <v>4</v>
      </c>
      <c r="F13" s="1">
        <f t="shared" si="0"/>
        <v>922</v>
      </c>
      <c r="G13" s="1">
        <f t="shared" si="1"/>
        <v>9646</v>
      </c>
      <c r="H13" s="8" t="s">
        <v>5</v>
      </c>
    </row>
    <row r="14" spans="1:8">
      <c r="A14" s="1" t="s">
        <v>3</v>
      </c>
      <c r="B14" s="8">
        <v>10</v>
      </c>
      <c r="C14" s="1">
        <v>704</v>
      </c>
      <c r="D14" s="1">
        <v>179</v>
      </c>
      <c r="E14" s="1">
        <v>4</v>
      </c>
      <c r="F14" s="1">
        <f t="shared" si="0"/>
        <v>887</v>
      </c>
      <c r="G14" s="1">
        <f t="shared" si="1"/>
        <v>10533</v>
      </c>
      <c r="H14" s="8" t="s">
        <v>5</v>
      </c>
    </row>
    <row r="15" spans="1:8">
      <c r="A15" s="1" t="s">
        <v>4</v>
      </c>
      <c r="B15" s="8">
        <v>11</v>
      </c>
      <c r="C15" s="1">
        <v>684</v>
      </c>
      <c r="D15" s="1">
        <v>182</v>
      </c>
      <c r="E15" s="1">
        <v>5</v>
      </c>
      <c r="F15" s="1">
        <f t="shared" si="0"/>
        <v>871</v>
      </c>
      <c r="G15" s="1">
        <f t="shared" si="1"/>
        <v>11404</v>
      </c>
      <c r="H15" s="8" t="s">
        <v>5</v>
      </c>
    </row>
    <row r="16" spans="1:8">
      <c r="A16" s="1" t="s">
        <v>0</v>
      </c>
      <c r="B16" s="8">
        <v>12</v>
      </c>
      <c r="C16" s="1">
        <v>1142</v>
      </c>
      <c r="D16" s="1">
        <v>253</v>
      </c>
      <c r="E16" s="1">
        <v>5</v>
      </c>
      <c r="F16" s="1">
        <f t="shared" si="0"/>
        <v>1400</v>
      </c>
      <c r="G16" s="1">
        <f t="shared" si="1"/>
        <v>12804</v>
      </c>
      <c r="H16" s="8" t="s">
        <v>5</v>
      </c>
    </row>
    <row r="17" spans="1:10">
      <c r="A17" s="1" t="s">
        <v>6</v>
      </c>
      <c r="B17" s="8">
        <v>13</v>
      </c>
      <c r="C17" s="1">
        <v>1117</v>
      </c>
      <c r="D17" s="1">
        <v>245</v>
      </c>
      <c r="E17" s="1">
        <v>6</v>
      </c>
      <c r="F17" s="1">
        <f t="shared" si="0"/>
        <v>1368</v>
      </c>
      <c r="G17" s="1">
        <f t="shared" si="1"/>
        <v>14172</v>
      </c>
      <c r="H17" s="8" t="s">
        <v>5</v>
      </c>
    </row>
    <row r="18" spans="1:10">
      <c r="A18" s="1" t="s">
        <v>7</v>
      </c>
      <c r="B18" s="8">
        <v>14</v>
      </c>
      <c r="C18" s="1">
        <v>1145</v>
      </c>
      <c r="D18" s="1">
        <v>254</v>
      </c>
      <c r="E18" s="1">
        <v>5</v>
      </c>
      <c r="F18" s="1">
        <f t="shared" si="0"/>
        <v>1404</v>
      </c>
      <c r="G18" s="1">
        <f t="shared" si="1"/>
        <v>15576</v>
      </c>
      <c r="H18" s="8" t="s">
        <v>5</v>
      </c>
    </row>
    <row r="19" spans="1:10">
      <c r="A19" s="29" t="s">
        <v>1</v>
      </c>
      <c r="B19" s="30">
        <v>15</v>
      </c>
      <c r="C19" s="29">
        <v>1233</v>
      </c>
      <c r="D19" s="29">
        <v>226</v>
      </c>
      <c r="E19" s="29">
        <v>6</v>
      </c>
      <c r="F19" s="29">
        <f t="shared" si="0"/>
        <v>1465</v>
      </c>
      <c r="G19" s="29">
        <f t="shared" si="1"/>
        <v>17041</v>
      </c>
      <c r="H19" s="30" t="s">
        <v>5</v>
      </c>
    </row>
    <row r="20" spans="1:10">
      <c r="A20" s="1" t="s">
        <v>2</v>
      </c>
      <c r="B20" s="8">
        <v>16</v>
      </c>
      <c r="C20" s="1">
        <v>1028</v>
      </c>
      <c r="D20" s="1">
        <v>270</v>
      </c>
      <c r="E20" s="1">
        <v>5</v>
      </c>
      <c r="F20" s="1">
        <f t="shared" si="0"/>
        <v>1303</v>
      </c>
      <c r="G20" s="1">
        <f t="shared" si="1"/>
        <v>18344</v>
      </c>
      <c r="H20" s="8" t="s">
        <v>5</v>
      </c>
    </row>
    <row r="21" spans="1:10">
      <c r="A21" s="1" t="s">
        <v>3</v>
      </c>
      <c r="B21" s="8">
        <v>17</v>
      </c>
      <c r="C21" s="1">
        <v>1259</v>
      </c>
      <c r="D21" s="1">
        <v>289</v>
      </c>
      <c r="E21" s="1">
        <v>6</v>
      </c>
      <c r="F21" s="1">
        <f t="shared" si="0"/>
        <v>1554</v>
      </c>
      <c r="G21" s="1">
        <f t="shared" si="1"/>
        <v>19898</v>
      </c>
      <c r="H21" s="8" t="s">
        <v>5</v>
      </c>
    </row>
    <row r="22" spans="1:10">
      <c r="A22" s="1" t="s">
        <v>4</v>
      </c>
      <c r="B22" s="8">
        <v>18</v>
      </c>
      <c r="C22" s="1">
        <v>1208</v>
      </c>
      <c r="D22" s="1">
        <v>280</v>
      </c>
      <c r="E22" s="1">
        <v>6</v>
      </c>
      <c r="F22" s="1">
        <f t="shared" si="0"/>
        <v>1494</v>
      </c>
      <c r="G22" s="1">
        <f t="shared" si="1"/>
        <v>21392</v>
      </c>
      <c r="H22" s="8" t="s">
        <v>5</v>
      </c>
    </row>
    <row r="23" spans="1:10">
      <c r="A23" s="1" t="s">
        <v>0</v>
      </c>
      <c r="B23" s="8">
        <v>19</v>
      </c>
      <c r="C23" s="1">
        <v>1201</v>
      </c>
      <c r="D23" s="1">
        <v>267</v>
      </c>
      <c r="E23" s="1">
        <v>6</v>
      </c>
      <c r="F23" s="1">
        <f t="shared" si="0"/>
        <v>1474</v>
      </c>
      <c r="G23" s="1">
        <f t="shared" si="1"/>
        <v>22866</v>
      </c>
      <c r="H23" s="8" t="s">
        <v>5</v>
      </c>
    </row>
    <row r="24" spans="1:10">
      <c r="A24" s="1" t="s">
        <v>6</v>
      </c>
      <c r="B24" s="8">
        <v>20</v>
      </c>
      <c r="C24" s="1">
        <v>1187</v>
      </c>
      <c r="D24" s="1">
        <v>226</v>
      </c>
      <c r="E24" s="1">
        <v>8</v>
      </c>
      <c r="F24" s="1">
        <f t="shared" si="0"/>
        <v>1421</v>
      </c>
      <c r="G24" s="1">
        <f t="shared" si="1"/>
        <v>24287</v>
      </c>
      <c r="H24" s="8" t="s">
        <v>5</v>
      </c>
    </row>
    <row r="25" spans="1:10">
      <c r="A25" s="1" t="s">
        <v>7</v>
      </c>
      <c r="B25" s="8">
        <v>21</v>
      </c>
      <c r="C25" s="1">
        <v>1211</v>
      </c>
      <c r="D25" s="1">
        <v>311</v>
      </c>
      <c r="E25" s="1">
        <v>8</v>
      </c>
      <c r="F25" s="1">
        <f t="shared" si="0"/>
        <v>1530</v>
      </c>
      <c r="G25" s="1">
        <f t="shared" si="1"/>
        <v>25817</v>
      </c>
      <c r="H25" s="8" t="s">
        <v>5</v>
      </c>
    </row>
    <row r="26" spans="1:10">
      <c r="A26" s="29" t="s">
        <v>1</v>
      </c>
      <c r="B26" s="30">
        <v>22</v>
      </c>
      <c r="C26" s="29">
        <v>1363</v>
      </c>
      <c r="D26" s="29">
        <v>317</v>
      </c>
      <c r="E26" s="29">
        <v>8</v>
      </c>
      <c r="F26" s="31">
        <f t="shared" si="0"/>
        <v>1688</v>
      </c>
      <c r="G26" s="29">
        <f t="shared" si="1"/>
        <v>27505</v>
      </c>
      <c r="H26" s="30" t="s">
        <v>5</v>
      </c>
      <c r="I26" s="32">
        <v>1688</v>
      </c>
      <c r="J26" t="s">
        <v>73</v>
      </c>
    </row>
    <row r="27" spans="1:10">
      <c r="A27" s="1" t="s">
        <v>2</v>
      </c>
      <c r="B27" s="8">
        <v>23</v>
      </c>
      <c r="C27" s="1">
        <v>1013</v>
      </c>
      <c r="D27" s="1">
        <v>252</v>
      </c>
      <c r="E27" s="1">
        <v>6</v>
      </c>
      <c r="F27" s="1">
        <f t="shared" si="0"/>
        <v>1271</v>
      </c>
      <c r="G27" s="1">
        <f t="shared" si="1"/>
        <v>28776</v>
      </c>
      <c r="H27" s="8" t="s">
        <v>5</v>
      </c>
    </row>
    <row r="28" spans="1:10">
      <c r="A28" s="1" t="s">
        <v>3</v>
      </c>
      <c r="B28" s="8">
        <v>24</v>
      </c>
      <c r="C28" s="1">
        <v>1054</v>
      </c>
      <c r="D28" s="1">
        <v>256</v>
      </c>
      <c r="E28" s="1">
        <v>8</v>
      </c>
      <c r="F28" s="1">
        <f t="shared" si="0"/>
        <v>1318</v>
      </c>
      <c r="G28" s="1">
        <f t="shared" si="1"/>
        <v>30094</v>
      </c>
      <c r="H28" s="8" t="s">
        <v>8</v>
      </c>
    </row>
    <row r="29" spans="1:10">
      <c r="A29" s="1" t="s">
        <v>4</v>
      </c>
      <c r="B29" s="8">
        <v>25</v>
      </c>
      <c r="C29" s="1">
        <v>1251</v>
      </c>
      <c r="D29" s="1">
        <v>248</v>
      </c>
      <c r="E29" s="1">
        <v>8</v>
      </c>
      <c r="F29" s="1">
        <f t="shared" si="0"/>
        <v>1507</v>
      </c>
      <c r="G29" s="1">
        <f t="shared" si="1"/>
        <v>31601</v>
      </c>
      <c r="H29" s="8" t="s">
        <v>5</v>
      </c>
    </row>
    <row r="30" spans="1:10">
      <c r="A30" s="1" t="s">
        <v>0</v>
      </c>
      <c r="B30" s="8">
        <v>26</v>
      </c>
      <c r="C30" s="1">
        <v>1246</v>
      </c>
      <c r="D30" s="1">
        <v>250</v>
      </c>
      <c r="E30" s="1">
        <v>12</v>
      </c>
      <c r="F30" s="1">
        <f t="shared" si="0"/>
        <v>1508</v>
      </c>
      <c r="G30" s="1">
        <f t="shared" si="1"/>
        <v>33109</v>
      </c>
      <c r="H30" s="8" t="s">
        <v>5</v>
      </c>
    </row>
    <row r="31" spans="1:10">
      <c r="A31" s="1" t="s">
        <v>6</v>
      </c>
      <c r="B31" s="8">
        <v>27</v>
      </c>
      <c r="C31" s="1">
        <v>1206</v>
      </c>
      <c r="D31" s="1">
        <v>226</v>
      </c>
      <c r="E31" s="1">
        <v>18</v>
      </c>
      <c r="F31" s="1">
        <f t="shared" si="0"/>
        <v>1450</v>
      </c>
      <c r="G31" s="1">
        <f t="shared" si="1"/>
        <v>34559</v>
      </c>
      <c r="H31" s="8" t="s">
        <v>5</v>
      </c>
    </row>
    <row r="32" spans="1:10">
      <c r="A32" s="1" t="s">
        <v>7</v>
      </c>
      <c r="B32" s="8">
        <v>28</v>
      </c>
      <c r="C32" s="1">
        <v>1248</v>
      </c>
      <c r="D32" s="1">
        <v>323</v>
      </c>
      <c r="E32" s="1">
        <v>19</v>
      </c>
      <c r="F32" s="1">
        <f t="shared" si="0"/>
        <v>1590</v>
      </c>
      <c r="G32" s="1">
        <f t="shared" si="1"/>
        <v>36149</v>
      </c>
      <c r="H32" s="8" t="s">
        <v>5</v>
      </c>
    </row>
    <row r="33" spans="1:8">
      <c r="A33" s="29" t="s">
        <v>1</v>
      </c>
      <c r="B33" s="30">
        <v>29</v>
      </c>
      <c r="C33" s="29">
        <v>1356</v>
      </c>
      <c r="D33" s="29">
        <v>181</v>
      </c>
      <c r="E33" s="29">
        <v>18</v>
      </c>
      <c r="F33" s="29">
        <f t="shared" si="0"/>
        <v>1555</v>
      </c>
      <c r="G33" s="29">
        <f t="shared" si="1"/>
        <v>37704</v>
      </c>
      <c r="H33" s="30" t="s">
        <v>5</v>
      </c>
    </row>
    <row r="34" spans="1:8">
      <c r="A34" s="1" t="s">
        <v>2</v>
      </c>
      <c r="B34" s="8">
        <v>30</v>
      </c>
      <c r="C34" s="1">
        <v>922</v>
      </c>
      <c r="D34" s="1">
        <v>180</v>
      </c>
      <c r="E34" s="1">
        <v>16</v>
      </c>
      <c r="F34" s="1">
        <f t="shared" si="0"/>
        <v>1118</v>
      </c>
      <c r="G34" s="1">
        <f t="shared" si="1"/>
        <v>38822</v>
      </c>
      <c r="H34" s="8" t="s">
        <v>5</v>
      </c>
    </row>
    <row r="35" spans="1:8" ht="15.75" thickBot="1">
      <c r="A35" s="1" t="s">
        <v>3</v>
      </c>
      <c r="B35" s="8">
        <v>31</v>
      </c>
      <c r="C35" s="1">
        <v>962</v>
      </c>
      <c r="D35" s="1">
        <v>178</v>
      </c>
      <c r="E35" s="1">
        <v>18</v>
      </c>
      <c r="F35" s="28">
        <v>1158</v>
      </c>
      <c r="G35" s="1">
        <f t="shared" si="1"/>
        <v>39980</v>
      </c>
      <c r="H35" s="8" t="s">
        <v>5</v>
      </c>
    </row>
    <row r="36" spans="1:8" ht="15.75" thickBot="1">
      <c r="B36"/>
      <c r="E36" s="23" t="s">
        <v>71</v>
      </c>
      <c r="F36" s="24"/>
      <c r="G36" s="34">
        <f>G35/B35</f>
        <v>1289.6774193548388</v>
      </c>
    </row>
    <row r="37" spans="1:8" ht="26.25">
      <c r="A37" s="26" t="s">
        <v>72</v>
      </c>
      <c r="B37"/>
      <c r="G37" s="40">
        <f>G35+4957662</f>
        <v>4997642</v>
      </c>
    </row>
    <row r="78" spans="3:4">
      <c r="C78" s="33"/>
      <c r="D78" t="s">
        <v>75</v>
      </c>
    </row>
    <row r="79" spans="3:4">
      <c r="C79" s="32"/>
      <c r="D79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topLeftCell="A25" workbookViewId="0">
      <selection activeCell="G35" sqref="G35"/>
    </sheetView>
  </sheetViews>
  <sheetFormatPr baseColWidth="10" defaultRowHeight="15"/>
  <cols>
    <col min="2" max="2" width="11.42578125" style="3"/>
    <col min="3" max="3" width="15.85546875" customWidth="1"/>
    <col min="5" max="5" width="15.7109375" customWidth="1"/>
    <col min="7" max="7" width="18.140625" customWidth="1"/>
    <col min="8" max="8" width="11.42578125" style="3"/>
  </cols>
  <sheetData>
    <row r="1" spans="1:9" ht="26.25">
      <c r="A1" s="2" t="s">
        <v>42</v>
      </c>
    </row>
    <row r="2" spans="1:9" ht="27" thickBot="1">
      <c r="A2" s="2"/>
    </row>
    <row r="3" spans="1:9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9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9">
      <c r="A5" s="1" t="str">
        <f>ENERO2012!A8</f>
        <v>MIERCOLES</v>
      </c>
      <c r="B5" s="8">
        <f>ENERO2012!B5</f>
        <v>1</v>
      </c>
      <c r="C5" s="1">
        <v>711</v>
      </c>
      <c r="D5" s="1">
        <v>103</v>
      </c>
      <c r="E5" s="1">
        <v>16</v>
      </c>
      <c r="F5" s="1">
        <f>SUM(C5:E5)</f>
        <v>830</v>
      </c>
      <c r="G5" s="1">
        <f>F5</f>
        <v>830</v>
      </c>
      <c r="H5" s="8" t="s">
        <v>9</v>
      </c>
    </row>
    <row r="6" spans="1:9">
      <c r="A6" s="1" t="str">
        <f>ENERO2012!A9</f>
        <v>JUEVES</v>
      </c>
      <c r="B6" s="8">
        <f>ENERO2012!B6</f>
        <v>2</v>
      </c>
      <c r="C6" s="1">
        <v>998</v>
      </c>
      <c r="D6" s="1">
        <v>182</v>
      </c>
      <c r="E6" s="1">
        <v>12</v>
      </c>
      <c r="F6" s="1">
        <f>SUM(C6:E6)</f>
        <v>1192</v>
      </c>
      <c r="G6" s="1">
        <f>G5+F6</f>
        <v>2022</v>
      </c>
      <c r="H6" s="8" t="str">
        <f>ENERO2012!H6</f>
        <v>B</v>
      </c>
    </row>
    <row r="7" spans="1:9">
      <c r="A7" s="1" t="str">
        <f>ENERO2012!A10</f>
        <v xml:space="preserve">VIERNES </v>
      </c>
      <c r="B7" s="8">
        <f>ENERO2012!B7</f>
        <v>3</v>
      </c>
      <c r="C7" s="1">
        <v>979</v>
      </c>
      <c r="D7" s="1">
        <v>191</v>
      </c>
      <c r="E7" s="1">
        <v>14</v>
      </c>
      <c r="F7" s="1">
        <f t="shared" ref="F7:F33" si="0">SUM(C7:E7)</f>
        <v>1184</v>
      </c>
      <c r="G7" s="1">
        <f t="shared" ref="G7:G33" si="1">G6+F7</f>
        <v>3206</v>
      </c>
      <c r="H7" s="8" t="s">
        <v>10</v>
      </c>
    </row>
    <row r="8" spans="1:9">
      <c r="A8" s="1" t="str">
        <f>ENERO2012!A11</f>
        <v xml:space="preserve">SABADO </v>
      </c>
      <c r="B8" s="8">
        <f>ENERO2012!B8</f>
        <v>4</v>
      </c>
      <c r="C8" s="1">
        <v>1249</v>
      </c>
      <c r="D8" s="1">
        <v>182</v>
      </c>
      <c r="E8" s="1">
        <v>19</v>
      </c>
      <c r="F8" s="1">
        <f t="shared" si="0"/>
        <v>1450</v>
      </c>
      <c r="G8" s="1">
        <f t="shared" si="1"/>
        <v>4656</v>
      </c>
      <c r="H8" s="8" t="s">
        <v>10</v>
      </c>
    </row>
    <row r="9" spans="1:9">
      <c r="A9" s="29" t="str">
        <f>ENERO2012!A12</f>
        <v>DOMINGO</v>
      </c>
      <c r="B9" s="30">
        <f>ENERO2012!B9</f>
        <v>5</v>
      </c>
      <c r="C9" s="29">
        <v>855</v>
      </c>
      <c r="D9" s="29">
        <v>134</v>
      </c>
      <c r="E9" s="29">
        <v>16</v>
      </c>
      <c r="F9" s="29">
        <f t="shared" si="0"/>
        <v>1005</v>
      </c>
      <c r="G9" s="29">
        <f t="shared" si="1"/>
        <v>5661</v>
      </c>
      <c r="H9" s="30" t="s">
        <v>10</v>
      </c>
    </row>
    <row r="10" spans="1:9">
      <c r="A10" s="1" t="str">
        <f>ENERO2012!A13</f>
        <v>LUNES</v>
      </c>
      <c r="B10" s="8">
        <f>ENERO2012!B10</f>
        <v>6</v>
      </c>
      <c r="C10" s="1">
        <v>979</v>
      </c>
      <c r="D10" s="1">
        <v>251</v>
      </c>
      <c r="E10" s="1">
        <v>12</v>
      </c>
      <c r="F10" s="1">
        <f t="shared" si="0"/>
        <v>1242</v>
      </c>
      <c r="G10" s="1">
        <f t="shared" si="1"/>
        <v>6903</v>
      </c>
      <c r="H10" s="8" t="s">
        <v>10</v>
      </c>
    </row>
    <row r="11" spans="1:9">
      <c r="A11" s="1" t="str">
        <f>ENERO2012!A14</f>
        <v>MARTES</v>
      </c>
      <c r="B11" s="8">
        <f>ENERO2012!B11</f>
        <v>7</v>
      </c>
      <c r="C11" s="1">
        <v>1076</v>
      </c>
      <c r="D11" s="1">
        <v>192</v>
      </c>
      <c r="E11" s="1">
        <v>15</v>
      </c>
      <c r="F11" s="1">
        <f t="shared" si="0"/>
        <v>1283</v>
      </c>
      <c r="G11" s="1">
        <f t="shared" si="1"/>
        <v>8186</v>
      </c>
      <c r="H11" s="8" t="s">
        <v>10</v>
      </c>
    </row>
    <row r="12" spans="1:9">
      <c r="A12" s="1" t="str">
        <f>ENERO2012!A15</f>
        <v>MIERCOLES</v>
      </c>
      <c r="B12" s="8">
        <f>ENERO2012!B12</f>
        <v>8</v>
      </c>
      <c r="C12" s="1">
        <v>1090</v>
      </c>
      <c r="D12" s="1">
        <v>197</v>
      </c>
      <c r="E12" s="1">
        <v>18</v>
      </c>
      <c r="F12" s="1">
        <f t="shared" si="0"/>
        <v>1305</v>
      </c>
      <c r="G12" s="1">
        <f t="shared" si="1"/>
        <v>9491</v>
      </c>
      <c r="H12" s="8" t="s">
        <v>10</v>
      </c>
    </row>
    <row r="13" spans="1:9">
      <c r="A13" s="1" t="str">
        <f>ENERO2012!A16</f>
        <v>JUEVES</v>
      </c>
      <c r="B13" s="8">
        <f>ENERO2012!B13</f>
        <v>9</v>
      </c>
      <c r="C13" s="1">
        <v>1083</v>
      </c>
      <c r="D13" s="1">
        <v>304</v>
      </c>
      <c r="E13" s="1">
        <v>16</v>
      </c>
      <c r="F13" s="1">
        <f t="shared" si="0"/>
        <v>1403</v>
      </c>
      <c r="G13" s="1">
        <f t="shared" si="1"/>
        <v>10894</v>
      </c>
      <c r="H13" s="8" t="str">
        <f>ENERO2012!H13</f>
        <v>B</v>
      </c>
    </row>
    <row r="14" spans="1:9">
      <c r="A14" s="1" t="str">
        <f>ENERO2012!A17</f>
        <v xml:space="preserve">VIERNES </v>
      </c>
      <c r="B14" s="8">
        <f>ENERO2012!B14</f>
        <v>10</v>
      </c>
      <c r="C14" s="1">
        <v>1035</v>
      </c>
      <c r="D14" s="1">
        <v>266</v>
      </c>
      <c r="E14" s="1">
        <v>19</v>
      </c>
      <c r="F14" s="1">
        <f t="shared" si="0"/>
        <v>1320</v>
      </c>
      <c r="G14" s="1">
        <f t="shared" si="1"/>
        <v>12214</v>
      </c>
      <c r="H14" s="8" t="str">
        <f>ENERO2012!H14</f>
        <v>B</v>
      </c>
    </row>
    <row r="15" spans="1:9">
      <c r="A15" s="1" t="str">
        <f>ENERO2012!A18</f>
        <v xml:space="preserve">SABADO </v>
      </c>
      <c r="B15" s="8">
        <f>ENERO2012!B15</f>
        <v>11</v>
      </c>
      <c r="C15" s="1">
        <v>1250</v>
      </c>
      <c r="D15" s="1">
        <v>244</v>
      </c>
      <c r="E15" s="1">
        <v>18</v>
      </c>
      <c r="F15" s="1">
        <f t="shared" si="0"/>
        <v>1512</v>
      </c>
      <c r="G15" s="1">
        <f t="shared" si="1"/>
        <v>13726</v>
      </c>
      <c r="H15" s="8" t="str">
        <f>ENERO2012!H15</f>
        <v>B</v>
      </c>
    </row>
    <row r="16" spans="1:9">
      <c r="A16" s="29" t="str">
        <f>ENERO2012!A19</f>
        <v>DOMINGO</v>
      </c>
      <c r="B16" s="30">
        <f>ENERO2012!B16</f>
        <v>12</v>
      </c>
      <c r="C16" s="29">
        <v>1246</v>
      </c>
      <c r="D16" s="29">
        <v>230</v>
      </c>
      <c r="E16" s="29">
        <v>69</v>
      </c>
      <c r="F16" s="29">
        <f t="shared" si="0"/>
        <v>1545</v>
      </c>
      <c r="G16" s="29">
        <f t="shared" si="1"/>
        <v>15271</v>
      </c>
      <c r="H16" s="30" t="str">
        <f>ENERO2012!H16</f>
        <v>B</v>
      </c>
      <c r="I16" t="s">
        <v>76</v>
      </c>
    </row>
    <row r="17" spans="1:10">
      <c r="A17" s="1" t="str">
        <f>ENERO2012!A20</f>
        <v>LUNES</v>
      </c>
      <c r="B17" s="8">
        <f>ENERO2012!B17</f>
        <v>13</v>
      </c>
      <c r="C17" s="1">
        <v>985</v>
      </c>
      <c r="D17" s="1">
        <v>217</v>
      </c>
      <c r="E17" s="1">
        <v>15</v>
      </c>
      <c r="F17" s="1">
        <f t="shared" si="0"/>
        <v>1217</v>
      </c>
      <c r="G17" s="1">
        <f t="shared" si="1"/>
        <v>16488</v>
      </c>
      <c r="H17" s="8" t="str">
        <f>ENERO2012!H17</f>
        <v>B</v>
      </c>
    </row>
    <row r="18" spans="1:10">
      <c r="A18" s="1" t="str">
        <f>ENERO2012!A21</f>
        <v>MARTES</v>
      </c>
      <c r="B18" s="8">
        <f>ENERO2012!B18</f>
        <v>14</v>
      </c>
      <c r="C18" s="1">
        <v>1014</v>
      </c>
      <c r="D18" s="1">
        <v>227</v>
      </c>
      <c r="E18" s="1">
        <v>16</v>
      </c>
      <c r="F18" s="1">
        <f t="shared" si="0"/>
        <v>1257</v>
      </c>
      <c r="G18" s="1">
        <f t="shared" si="1"/>
        <v>17745</v>
      </c>
      <c r="H18" s="8" t="str">
        <f>ENERO2012!H18</f>
        <v>B</v>
      </c>
    </row>
    <row r="19" spans="1:10">
      <c r="A19" s="1" t="str">
        <f>ENERO2012!A22</f>
        <v>MIERCOLES</v>
      </c>
      <c r="B19" s="8">
        <f>ENERO2012!B19</f>
        <v>15</v>
      </c>
      <c r="C19" s="1">
        <v>902</v>
      </c>
      <c r="D19" s="1">
        <v>211</v>
      </c>
      <c r="E19" s="1">
        <v>18</v>
      </c>
      <c r="F19" s="1">
        <f t="shared" si="0"/>
        <v>1131</v>
      </c>
      <c r="G19" s="1">
        <f t="shared" si="1"/>
        <v>18876</v>
      </c>
      <c r="H19" s="8" t="str">
        <f>ENERO2012!H19</f>
        <v>B</v>
      </c>
    </row>
    <row r="20" spans="1:10">
      <c r="A20" s="1" t="str">
        <f>ENERO2012!A23</f>
        <v>JUEVES</v>
      </c>
      <c r="B20" s="8">
        <f>ENERO2012!B20</f>
        <v>16</v>
      </c>
      <c r="C20" s="1">
        <v>965</v>
      </c>
      <c r="D20" s="1">
        <v>172</v>
      </c>
      <c r="E20" s="1">
        <v>16</v>
      </c>
      <c r="F20" s="1">
        <f t="shared" si="0"/>
        <v>1153</v>
      </c>
      <c r="G20" s="1">
        <f t="shared" si="1"/>
        <v>20029</v>
      </c>
      <c r="H20" s="8" t="s">
        <v>11</v>
      </c>
    </row>
    <row r="21" spans="1:10">
      <c r="A21" s="1" t="str">
        <f>ENERO2012!A24</f>
        <v xml:space="preserve">VIERNES </v>
      </c>
      <c r="B21" s="8">
        <f>ENERO2012!B21</f>
        <v>17</v>
      </c>
      <c r="C21" s="1">
        <v>852</v>
      </c>
      <c r="D21" s="1">
        <v>181</v>
      </c>
      <c r="E21" s="1">
        <v>25</v>
      </c>
      <c r="F21" s="1">
        <f t="shared" si="0"/>
        <v>1058</v>
      </c>
      <c r="G21" s="1">
        <f t="shared" si="1"/>
        <v>21087</v>
      </c>
      <c r="H21" s="8" t="str">
        <f>ENERO2012!H21</f>
        <v>B</v>
      </c>
    </row>
    <row r="22" spans="1:10">
      <c r="A22" s="1" t="str">
        <f>ENERO2012!A25</f>
        <v xml:space="preserve">SABADO </v>
      </c>
      <c r="B22" s="8">
        <f>ENERO2012!B22</f>
        <v>18</v>
      </c>
      <c r="C22" s="1">
        <v>1465</v>
      </c>
      <c r="D22" s="1">
        <v>366</v>
      </c>
      <c r="E22" s="1">
        <v>36</v>
      </c>
      <c r="F22" s="1">
        <f t="shared" si="0"/>
        <v>1867</v>
      </c>
      <c r="G22" s="1">
        <f t="shared" si="1"/>
        <v>22954</v>
      </c>
      <c r="H22" s="8" t="str">
        <f>ENERO2012!H22</f>
        <v>B</v>
      </c>
    </row>
    <row r="23" spans="1:10">
      <c r="A23" s="29" t="str">
        <f>ENERO2012!A26</f>
        <v>DOMINGO</v>
      </c>
      <c r="B23" s="30">
        <f>ENERO2012!B23</f>
        <v>19</v>
      </c>
      <c r="C23" s="29">
        <v>2377</v>
      </c>
      <c r="D23" s="29">
        <v>536</v>
      </c>
      <c r="E23" s="29">
        <v>39</v>
      </c>
      <c r="F23" s="29">
        <f t="shared" si="0"/>
        <v>2952</v>
      </c>
      <c r="G23" s="29">
        <f t="shared" si="1"/>
        <v>25906</v>
      </c>
      <c r="H23" s="30" t="str">
        <f>ENERO2012!H23</f>
        <v>B</v>
      </c>
    </row>
    <row r="24" spans="1:10">
      <c r="A24" s="1" t="str">
        <f>ENERO2012!A27</f>
        <v>LUNES</v>
      </c>
      <c r="B24" s="8">
        <f>ENERO2012!B24</f>
        <v>20</v>
      </c>
      <c r="C24" s="1">
        <v>2419</v>
      </c>
      <c r="D24" s="1">
        <v>594</v>
      </c>
      <c r="E24" s="1">
        <v>39</v>
      </c>
      <c r="F24" s="31">
        <f t="shared" si="0"/>
        <v>3052</v>
      </c>
      <c r="G24" s="1">
        <f t="shared" si="1"/>
        <v>28958</v>
      </c>
      <c r="H24" s="8" t="s">
        <v>12</v>
      </c>
      <c r="I24" s="32">
        <v>3052</v>
      </c>
      <c r="J24" t="s">
        <v>73</v>
      </c>
    </row>
    <row r="25" spans="1:10">
      <c r="A25" s="1" t="str">
        <f>ENERO2012!A28</f>
        <v>MARTES</v>
      </c>
      <c r="B25" s="8">
        <f>ENERO2012!B25</f>
        <v>21</v>
      </c>
      <c r="C25" s="1">
        <v>1268</v>
      </c>
      <c r="D25" s="1">
        <v>298</v>
      </c>
      <c r="E25" s="1">
        <v>71</v>
      </c>
      <c r="F25" s="1">
        <f t="shared" si="0"/>
        <v>1637</v>
      </c>
      <c r="G25" s="1">
        <f t="shared" si="1"/>
        <v>30595</v>
      </c>
      <c r="H25" s="8" t="s">
        <v>13</v>
      </c>
      <c r="I25" t="s">
        <v>77</v>
      </c>
    </row>
    <row r="26" spans="1:10">
      <c r="A26" s="1" t="str">
        <f>ENERO2012!A29</f>
        <v>MIERCOLES</v>
      </c>
      <c r="B26" s="8">
        <f>ENERO2012!B26</f>
        <v>22</v>
      </c>
      <c r="C26" s="1">
        <v>897</v>
      </c>
      <c r="D26" s="1">
        <v>176</v>
      </c>
      <c r="E26" s="1">
        <v>35</v>
      </c>
      <c r="F26" s="1">
        <f t="shared" si="0"/>
        <v>1108</v>
      </c>
      <c r="G26" s="1">
        <f t="shared" si="1"/>
        <v>31703</v>
      </c>
      <c r="H26" s="8" t="str">
        <f>ENERO2012!H26</f>
        <v>B</v>
      </c>
    </row>
    <row r="27" spans="1:10">
      <c r="A27" s="1" t="str">
        <f>ENERO2012!A30</f>
        <v>JUEVES</v>
      </c>
      <c r="B27" s="8">
        <f>ENERO2012!B27</f>
        <v>23</v>
      </c>
      <c r="C27" s="1">
        <v>876</v>
      </c>
      <c r="D27" s="1">
        <v>236</v>
      </c>
      <c r="E27" s="1">
        <v>30</v>
      </c>
      <c r="F27" s="1">
        <f t="shared" si="0"/>
        <v>1142</v>
      </c>
      <c r="G27" s="1">
        <f t="shared" si="1"/>
        <v>32845</v>
      </c>
      <c r="H27" s="8" t="str">
        <f>ENERO2012!H27</f>
        <v>B</v>
      </c>
    </row>
    <row r="28" spans="1:10">
      <c r="A28" s="1" t="str">
        <f>ENERO2012!A31</f>
        <v xml:space="preserve">VIERNES </v>
      </c>
      <c r="B28" s="8">
        <f>ENERO2012!B28</f>
        <v>24</v>
      </c>
      <c r="C28" s="1">
        <v>994</v>
      </c>
      <c r="D28" s="1">
        <v>226</v>
      </c>
      <c r="E28" s="1">
        <v>29</v>
      </c>
      <c r="F28" s="1">
        <f t="shared" si="0"/>
        <v>1249</v>
      </c>
      <c r="G28" s="1">
        <f t="shared" si="1"/>
        <v>34094</v>
      </c>
      <c r="H28" s="8" t="str">
        <f>ENERO2012!H28</f>
        <v>LL/B</v>
      </c>
    </row>
    <row r="29" spans="1:10">
      <c r="A29" s="1" t="str">
        <f>ENERO2012!A32</f>
        <v xml:space="preserve">SABADO </v>
      </c>
      <c r="B29" s="8">
        <f>ENERO2012!B29</f>
        <v>25</v>
      </c>
      <c r="C29" s="1">
        <v>1181</v>
      </c>
      <c r="D29" s="1">
        <v>335</v>
      </c>
      <c r="E29" s="1">
        <v>32</v>
      </c>
      <c r="F29" s="1">
        <f t="shared" si="0"/>
        <v>1548</v>
      </c>
      <c r="G29" s="1">
        <f t="shared" si="1"/>
        <v>35642</v>
      </c>
      <c r="H29" s="8" t="str">
        <f>ENERO2012!H29</f>
        <v>B</v>
      </c>
    </row>
    <row r="30" spans="1:10">
      <c r="A30" s="29" t="str">
        <f>ENERO2012!A33</f>
        <v>DOMINGO</v>
      </c>
      <c r="B30" s="30">
        <f>ENERO2012!B30</f>
        <v>26</v>
      </c>
      <c r="C30" s="29">
        <v>1745</v>
      </c>
      <c r="D30" s="29">
        <v>344</v>
      </c>
      <c r="E30" s="29">
        <v>34</v>
      </c>
      <c r="F30" s="29">
        <f t="shared" si="0"/>
        <v>2123</v>
      </c>
      <c r="G30" s="29">
        <f t="shared" si="1"/>
        <v>37765</v>
      </c>
      <c r="H30" s="30" t="str">
        <f>ENERO2012!H30</f>
        <v>B</v>
      </c>
    </row>
    <row r="31" spans="1:10">
      <c r="A31" s="1" t="str">
        <f>ENERO2012!A34</f>
        <v>LUNES</v>
      </c>
      <c r="B31" s="8">
        <f>ENERO2012!B31</f>
        <v>27</v>
      </c>
      <c r="C31" s="1">
        <v>1020</v>
      </c>
      <c r="D31" s="1">
        <v>207</v>
      </c>
      <c r="E31" s="1">
        <v>26</v>
      </c>
      <c r="F31" s="1">
        <f t="shared" si="0"/>
        <v>1253</v>
      </c>
      <c r="G31" s="1">
        <f t="shared" si="1"/>
        <v>39018</v>
      </c>
      <c r="H31" s="8" t="str">
        <f>ENERO2012!H31</f>
        <v>B</v>
      </c>
    </row>
    <row r="32" spans="1:10">
      <c r="A32" s="1" t="str">
        <f>ENERO2012!A35</f>
        <v>MARTES</v>
      </c>
      <c r="B32" s="8">
        <f>ENERO2012!B32</f>
        <v>28</v>
      </c>
      <c r="C32" s="1">
        <v>427</v>
      </c>
      <c r="D32" s="1">
        <v>95</v>
      </c>
      <c r="E32" s="1">
        <v>45</v>
      </c>
      <c r="F32" s="1">
        <f t="shared" si="0"/>
        <v>567</v>
      </c>
      <c r="G32" s="1">
        <f t="shared" si="1"/>
        <v>39585</v>
      </c>
      <c r="H32" s="8" t="str">
        <f>ENERO2012!H32</f>
        <v>B</v>
      </c>
      <c r="I32" t="s">
        <v>78</v>
      </c>
    </row>
    <row r="33" spans="1:8" ht="15.75" thickBot="1">
      <c r="A33" s="1" t="s">
        <v>4</v>
      </c>
      <c r="B33" s="8">
        <f>ENERO2012!B33</f>
        <v>29</v>
      </c>
      <c r="C33" s="1">
        <v>299</v>
      </c>
      <c r="D33" s="1">
        <v>35</v>
      </c>
      <c r="E33" s="1">
        <v>12</v>
      </c>
      <c r="F33" s="1">
        <f t="shared" si="0"/>
        <v>346</v>
      </c>
      <c r="G33" s="1">
        <f t="shared" si="1"/>
        <v>39931</v>
      </c>
      <c r="H33" s="8" t="s">
        <v>14</v>
      </c>
    </row>
    <row r="34" spans="1:8" ht="15.75" thickBot="1">
      <c r="B34"/>
      <c r="E34" s="23" t="s">
        <v>71</v>
      </c>
      <c r="F34" s="24"/>
      <c r="G34" s="34">
        <f>G33/B33</f>
        <v>1376.9310344827586</v>
      </c>
    </row>
    <row r="35" spans="1:8" ht="26.25">
      <c r="A35" s="26" t="s">
        <v>72</v>
      </c>
      <c r="B35"/>
      <c r="G35" s="40">
        <f>ENERO2012!G37+FEBRERO2012!G33</f>
        <v>5037573</v>
      </c>
    </row>
    <row r="73" spans="3:4">
      <c r="C73" s="33"/>
      <c r="D73" t="s">
        <v>75</v>
      </c>
    </row>
    <row r="74" spans="3:4">
      <c r="C74" s="32"/>
      <c r="D74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6"/>
  <sheetViews>
    <sheetView topLeftCell="A27" workbookViewId="0">
      <selection activeCell="G37" sqref="G37"/>
    </sheetView>
  </sheetViews>
  <sheetFormatPr baseColWidth="10" defaultRowHeight="15"/>
  <cols>
    <col min="2" max="2" width="10" style="3" customWidth="1"/>
    <col min="3" max="3" width="13.85546875" customWidth="1"/>
    <col min="5" max="5" width="17.28515625" customWidth="1"/>
    <col min="6" max="6" width="14.5703125" customWidth="1"/>
    <col min="7" max="7" width="18.85546875" customWidth="1"/>
    <col min="8" max="8" width="10" style="3" customWidth="1"/>
  </cols>
  <sheetData>
    <row r="1" spans="1:9" ht="26.25">
      <c r="A1" s="2" t="s">
        <v>43</v>
      </c>
    </row>
    <row r="2" spans="1:9" ht="27" thickBot="1">
      <c r="A2" s="2"/>
    </row>
    <row r="3" spans="1:9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9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9">
      <c r="A5" s="1" t="str">
        <f>ENERO2012!A9</f>
        <v>JUEVES</v>
      </c>
      <c r="B5" s="8">
        <f>ENERO2012!B5</f>
        <v>1</v>
      </c>
      <c r="C5" s="1">
        <v>409</v>
      </c>
      <c r="D5" s="1">
        <v>98</v>
      </c>
      <c r="E5" s="1">
        <v>12</v>
      </c>
      <c r="F5" s="1">
        <f>SUM(C5:E5)</f>
        <v>519</v>
      </c>
      <c r="G5" s="1">
        <f>F5</f>
        <v>519</v>
      </c>
      <c r="H5" s="8" t="s">
        <v>15</v>
      </c>
    </row>
    <row r="6" spans="1:9">
      <c r="A6" s="1" t="str">
        <f>ENERO2012!A10</f>
        <v xml:space="preserve">VIERNES </v>
      </c>
      <c r="B6" s="8">
        <f>ENERO2012!B6</f>
        <v>2</v>
      </c>
      <c r="C6" s="1">
        <v>678</v>
      </c>
      <c r="D6" s="1">
        <v>121</v>
      </c>
      <c r="E6" s="1">
        <v>14</v>
      </c>
      <c r="F6" s="1">
        <f>SUM(C6:E6)</f>
        <v>813</v>
      </c>
      <c r="G6" s="1">
        <f>G5+F6</f>
        <v>1332</v>
      </c>
      <c r="H6" s="8" t="str">
        <f>ENERO2012!H6</f>
        <v>B</v>
      </c>
    </row>
    <row r="7" spans="1:9">
      <c r="A7" s="1" t="str">
        <f>ENERO2012!A11</f>
        <v xml:space="preserve">SABADO </v>
      </c>
      <c r="B7" s="8">
        <f>ENERO2012!B7</f>
        <v>3</v>
      </c>
      <c r="C7" s="1">
        <v>797</v>
      </c>
      <c r="D7" s="1">
        <v>265</v>
      </c>
      <c r="E7" s="1">
        <v>22</v>
      </c>
      <c r="F7" s="1">
        <f t="shared" ref="F7:F35" si="0">SUM(C7:E7)</f>
        <v>1084</v>
      </c>
      <c r="G7" s="1">
        <f t="shared" ref="G7:G35" si="1">G6+F7</f>
        <v>2416</v>
      </c>
      <c r="H7" s="8" t="str">
        <f>ENERO2012!H7</f>
        <v>B</v>
      </c>
    </row>
    <row r="8" spans="1:9">
      <c r="A8" s="29" t="str">
        <f>ENERO2012!A12</f>
        <v>DOMINGO</v>
      </c>
      <c r="B8" s="30">
        <f>ENERO2012!B8</f>
        <v>4</v>
      </c>
      <c r="C8" s="29">
        <v>927</v>
      </c>
      <c r="D8" s="29">
        <v>214</v>
      </c>
      <c r="E8" s="29">
        <v>18</v>
      </c>
      <c r="F8" s="29">
        <f t="shared" si="0"/>
        <v>1159</v>
      </c>
      <c r="G8" s="29">
        <f t="shared" si="1"/>
        <v>3575</v>
      </c>
      <c r="H8" s="30" t="str">
        <f>ENERO2012!H8</f>
        <v>B</v>
      </c>
    </row>
    <row r="9" spans="1:9">
      <c r="A9" s="1" t="str">
        <f>ENERO2012!A13</f>
        <v>LUNES</v>
      </c>
      <c r="B9" s="8">
        <f>ENERO2012!B9</f>
        <v>5</v>
      </c>
      <c r="C9" s="1">
        <v>558</v>
      </c>
      <c r="D9" s="1">
        <v>90</v>
      </c>
      <c r="E9" s="1">
        <v>16</v>
      </c>
      <c r="F9" s="1">
        <f t="shared" si="0"/>
        <v>664</v>
      </c>
      <c r="G9" s="1">
        <f t="shared" si="1"/>
        <v>4239</v>
      </c>
      <c r="H9" s="8" t="str">
        <f>ENERO2012!H9</f>
        <v>B</v>
      </c>
    </row>
    <row r="10" spans="1:9">
      <c r="A10" s="1" t="str">
        <f>ENERO2012!A14</f>
        <v>MARTES</v>
      </c>
      <c r="B10" s="8">
        <f>ENERO2012!B10</f>
        <v>6</v>
      </c>
      <c r="C10" s="1">
        <v>383</v>
      </c>
      <c r="D10" s="1">
        <v>150</v>
      </c>
      <c r="E10" s="1">
        <v>180</v>
      </c>
      <c r="F10" s="35">
        <v>713</v>
      </c>
      <c r="G10" s="28">
        <f t="shared" si="1"/>
        <v>4952</v>
      </c>
      <c r="H10" s="8" t="str">
        <f>ENERO2012!H10</f>
        <v>B</v>
      </c>
      <c r="I10" t="s">
        <v>79</v>
      </c>
    </row>
    <row r="11" spans="1:9">
      <c r="A11" s="1" t="str">
        <f>ENERO2012!A15</f>
        <v>MIERCOLES</v>
      </c>
      <c r="B11" s="8">
        <f>ENERO2012!B11</f>
        <v>7</v>
      </c>
      <c r="C11" s="1">
        <v>600</v>
      </c>
      <c r="D11" s="1">
        <v>121</v>
      </c>
      <c r="E11" s="1">
        <v>12</v>
      </c>
      <c r="F11" s="1">
        <f t="shared" si="0"/>
        <v>733</v>
      </c>
      <c r="G11" s="1">
        <f t="shared" si="1"/>
        <v>5685</v>
      </c>
      <c r="H11" s="8" t="str">
        <f>ENERO2012!H11</f>
        <v>B</v>
      </c>
    </row>
    <row r="12" spans="1:9">
      <c r="A12" s="1" t="str">
        <f>ENERO2012!A16</f>
        <v>JUEVES</v>
      </c>
      <c r="B12" s="8">
        <f>ENERO2012!B12</f>
        <v>8</v>
      </c>
      <c r="C12" s="1">
        <v>558</v>
      </c>
      <c r="D12" s="1">
        <v>143</v>
      </c>
      <c r="E12" s="1">
        <v>16</v>
      </c>
      <c r="F12" s="1">
        <f t="shared" si="0"/>
        <v>717</v>
      </c>
      <c r="G12" s="1">
        <f t="shared" si="1"/>
        <v>6402</v>
      </c>
      <c r="H12" s="8" t="str">
        <f>ENERO2012!H12</f>
        <v>B</v>
      </c>
    </row>
    <row r="13" spans="1:9">
      <c r="A13" s="1" t="str">
        <f>ENERO2012!A17</f>
        <v xml:space="preserve">VIERNES </v>
      </c>
      <c r="B13" s="8">
        <f>ENERO2012!B13</f>
        <v>9</v>
      </c>
      <c r="C13" s="1">
        <v>592</v>
      </c>
      <c r="D13" s="1">
        <v>168</v>
      </c>
      <c r="E13" s="1">
        <v>18</v>
      </c>
      <c r="F13" s="1">
        <f t="shared" si="0"/>
        <v>778</v>
      </c>
      <c r="G13" s="1">
        <f t="shared" si="1"/>
        <v>7180</v>
      </c>
      <c r="H13" s="8" t="str">
        <f>ENERO2012!H13</f>
        <v>B</v>
      </c>
    </row>
    <row r="14" spans="1:9">
      <c r="A14" s="1" t="str">
        <f>ENERO2012!A18</f>
        <v xml:space="preserve">SABADO </v>
      </c>
      <c r="B14" s="8">
        <f>ENERO2012!B14</f>
        <v>10</v>
      </c>
      <c r="C14" s="1">
        <v>674</v>
      </c>
      <c r="D14" s="1">
        <v>195</v>
      </c>
      <c r="E14" s="1">
        <v>20</v>
      </c>
      <c r="F14" s="1">
        <f t="shared" si="0"/>
        <v>889</v>
      </c>
      <c r="G14" s="1">
        <f t="shared" si="1"/>
        <v>8069</v>
      </c>
      <c r="H14" s="8" t="str">
        <f>ENERO2012!H14</f>
        <v>B</v>
      </c>
    </row>
    <row r="15" spans="1:9">
      <c r="A15" s="29" t="str">
        <f>ENERO2012!A19</f>
        <v>DOMINGO</v>
      </c>
      <c r="B15" s="30">
        <f>ENERO2012!B15</f>
        <v>11</v>
      </c>
      <c r="C15" s="29">
        <v>719</v>
      </c>
      <c r="D15" s="29">
        <v>204</v>
      </c>
      <c r="E15" s="29">
        <v>20</v>
      </c>
      <c r="F15" s="29">
        <f t="shared" si="0"/>
        <v>943</v>
      </c>
      <c r="G15" s="29">
        <f t="shared" si="1"/>
        <v>9012</v>
      </c>
      <c r="H15" s="30" t="str">
        <f>ENERO2012!H15</f>
        <v>B</v>
      </c>
    </row>
    <row r="16" spans="1:9">
      <c r="A16" s="1" t="str">
        <f>ENERO2012!A20</f>
        <v>LUNES</v>
      </c>
      <c r="B16" s="8">
        <f>ENERO2012!B16</f>
        <v>12</v>
      </c>
      <c r="C16" s="1">
        <v>302</v>
      </c>
      <c r="D16" s="1">
        <v>54</v>
      </c>
      <c r="E16" s="1">
        <v>10</v>
      </c>
      <c r="F16" s="1">
        <f t="shared" si="0"/>
        <v>366</v>
      </c>
      <c r="G16" s="1">
        <f t="shared" si="1"/>
        <v>9378</v>
      </c>
      <c r="H16" s="8" t="str">
        <f>ENERO2012!H16</f>
        <v>B</v>
      </c>
    </row>
    <row r="17" spans="1:8">
      <c r="A17" s="1" t="str">
        <f>ENERO2012!A21</f>
        <v>MARTES</v>
      </c>
      <c r="B17" s="8">
        <f>ENERO2012!B17</f>
        <v>13</v>
      </c>
      <c r="C17" s="1">
        <v>457</v>
      </c>
      <c r="D17" s="1">
        <v>129</v>
      </c>
      <c r="E17" s="1">
        <v>14</v>
      </c>
      <c r="F17" s="1">
        <f t="shared" si="0"/>
        <v>600</v>
      </c>
      <c r="G17" s="1">
        <f t="shared" si="1"/>
        <v>9978</v>
      </c>
      <c r="H17" s="8" t="s">
        <v>10</v>
      </c>
    </row>
    <row r="18" spans="1:8">
      <c r="A18" s="1" t="str">
        <f>ENERO2012!A22</f>
        <v>MIERCOLES</v>
      </c>
      <c r="B18" s="8">
        <f>ENERO2012!B18</f>
        <v>14</v>
      </c>
      <c r="C18" s="1">
        <v>604</v>
      </c>
      <c r="D18" s="1">
        <v>126</v>
      </c>
      <c r="E18" s="1">
        <v>9</v>
      </c>
      <c r="F18" s="1">
        <f t="shared" si="0"/>
        <v>739</v>
      </c>
      <c r="G18" s="1">
        <f t="shared" si="1"/>
        <v>10717</v>
      </c>
      <c r="H18" s="8" t="str">
        <f>ENERO2012!H18</f>
        <v>B</v>
      </c>
    </row>
    <row r="19" spans="1:8">
      <c r="A19" s="1" t="str">
        <f>ENERO2012!A23</f>
        <v>JUEVES</v>
      </c>
      <c r="B19" s="8">
        <f>ENERO2012!B19</f>
        <v>15</v>
      </c>
      <c r="C19" s="1">
        <v>594</v>
      </c>
      <c r="D19" s="1">
        <v>137</v>
      </c>
      <c r="E19" s="1">
        <v>12</v>
      </c>
      <c r="F19" s="1">
        <f t="shared" si="0"/>
        <v>743</v>
      </c>
      <c r="G19" s="1">
        <f t="shared" si="1"/>
        <v>11460</v>
      </c>
      <c r="H19" s="8" t="str">
        <f>ENERO2012!H19</f>
        <v>B</v>
      </c>
    </row>
    <row r="20" spans="1:8">
      <c r="A20" s="1" t="str">
        <f>ENERO2012!A24</f>
        <v xml:space="preserve">VIERNES </v>
      </c>
      <c r="B20" s="8">
        <f>ENERO2012!B20</f>
        <v>16</v>
      </c>
      <c r="C20" s="1">
        <v>710</v>
      </c>
      <c r="D20" s="1">
        <v>191</v>
      </c>
      <c r="E20" s="1">
        <v>15</v>
      </c>
      <c r="F20" s="1">
        <f t="shared" si="0"/>
        <v>916</v>
      </c>
      <c r="G20" s="1">
        <f t="shared" si="1"/>
        <v>12376</v>
      </c>
      <c r="H20" s="8" t="str">
        <f>ENERO2012!H20</f>
        <v>B</v>
      </c>
    </row>
    <row r="21" spans="1:8">
      <c r="A21" s="1" t="str">
        <f>ENERO2012!A25</f>
        <v xml:space="preserve">SABADO </v>
      </c>
      <c r="B21" s="8">
        <f>ENERO2012!B21</f>
        <v>17</v>
      </c>
      <c r="C21" s="1">
        <v>944</v>
      </c>
      <c r="D21" s="1">
        <v>311</v>
      </c>
      <c r="E21" s="1">
        <v>18</v>
      </c>
      <c r="F21" s="1">
        <f t="shared" si="0"/>
        <v>1273</v>
      </c>
      <c r="G21" s="1">
        <f t="shared" si="1"/>
        <v>13649</v>
      </c>
      <c r="H21" s="8" t="str">
        <f>ENERO2012!H21</f>
        <v>B</v>
      </c>
    </row>
    <row r="22" spans="1:8">
      <c r="A22" s="29" t="str">
        <f>ENERO2012!A26</f>
        <v>DOMINGO</v>
      </c>
      <c r="B22" s="30">
        <f>ENERO2012!B22</f>
        <v>18</v>
      </c>
      <c r="C22" s="29">
        <v>1068</v>
      </c>
      <c r="D22" s="29">
        <v>238</v>
      </c>
      <c r="E22" s="29">
        <v>18</v>
      </c>
      <c r="F22" s="29">
        <f t="shared" si="0"/>
        <v>1324</v>
      </c>
      <c r="G22" s="29">
        <f t="shared" si="1"/>
        <v>14973</v>
      </c>
      <c r="H22" s="30" t="str">
        <f>ENERO2012!H22</f>
        <v>B</v>
      </c>
    </row>
    <row r="23" spans="1:8">
      <c r="A23" s="1" t="str">
        <f>ENERO2012!A27</f>
        <v>LUNES</v>
      </c>
      <c r="B23" s="8">
        <f>ENERO2012!B23</f>
        <v>19</v>
      </c>
      <c r="C23" s="1">
        <v>629</v>
      </c>
      <c r="D23" s="1">
        <v>198</v>
      </c>
      <c r="E23" s="1">
        <v>19</v>
      </c>
      <c r="F23" s="1">
        <f t="shared" si="0"/>
        <v>846</v>
      </c>
      <c r="G23" s="1">
        <f t="shared" si="1"/>
        <v>15819</v>
      </c>
      <c r="H23" s="8" t="str">
        <f>ENERO2012!H23</f>
        <v>B</v>
      </c>
    </row>
    <row r="24" spans="1:8">
      <c r="A24" s="1" t="str">
        <f>ENERO2012!A28</f>
        <v>MARTES</v>
      </c>
      <c r="B24" s="8">
        <f>ENERO2012!B24</f>
        <v>20</v>
      </c>
      <c r="C24" s="1">
        <v>529</v>
      </c>
      <c r="D24" s="1">
        <v>157</v>
      </c>
      <c r="E24" s="1">
        <v>9</v>
      </c>
      <c r="F24" s="1">
        <f t="shared" si="0"/>
        <v>695</v>
      </c>
      <c r="G24" s="1">
        <f t="shared" si="1"/>
        <v>16514</v>
      </c>
      <c r="H24" s="8" t="s">
        <v>10</v>
      </c>
    </row>
    <row r="25" spans="1:8">
      <c r="A25" s="1" t="str">
        <f>ENERO2012!A29</f>
        <v>MIERCOLES</v>
      </c>
      <c r="B25" s="8">
        <f>ENERO2012!B25</f>
        <v>21</v>
      </c>
      <c r="C25" s="1">
        <v>455</v>
      </c>
      <c r="D25" s="1">
        <v>202</v>
      </c>
      <c r="E25" s="1">
        <v>9</v>
      </c>
      <c r="F25" s="1">
        <f t="shared" si="0"/>
        <v>666</v>
      </c>
      <c r="G25" s="1">
        <f t="shared" si="1"/>
        <v>17180</v>
      </c>
      <c r="H25" s="8" t="s">
        <v>15</v>
      </c>
    </row>
    <row r="26" spans="1:8">
      <c r="A26" s="1" t="str">
        <f>ENERO2012!A30</f>
        <v>JUEVES</v>
      </c>
      <c r="B26" s="8">
        <f>ENERO2012!B26</f>
        <v>22</v>
      </c>
      <c r="C26" s="1">
        <v>583</v>
      </c>
      <c r="D26" s="1">
        <v>225</v>
      </c>
      <c r="E26" s="1">
        <v>19</v>
      </c>
      <c r="F26" s="1">
        <v>836</v>
      </c>
      <c r="G26" s="1">
        <f t="shared" si="1"/>
        <v>18016</v>
      </c>
      <c r="H26" s="8" t="str">
        <f>ENERO2012!H26</f>
        <v>B</v>
      </c>
    </row>
    <row r="27" spans="1:8">
      <c r="A27" s="1" t="str">
        <f>ENERO2012!A31</f>
        <v xml:space="preserve">VIERNES </v>
      </c>
      <c r="B27" s="8">
        <f>ENERO2012!B27</f>
        <v>23</v>
      </c>
      <c r="C27" s="1">
        <v>654</v>
      </c>
      <c r="D27" s="1">
        <v>250</v>
      </c>
      <c r="E27" s="1">
        <v>12</v>
      </c>
      <c r="F27" s="1">
        <f t="shared" si="0"/>
        <v>916</v>
      </c>
      <c r="G27" s="1">
        <f t="shared" si="1"/>
        <v>18932</v>
      </c>
      <c r="H27" s="8" t="str">
        <f>ENERO2012!H27</f>
        <v>B</v>
      </c>
    </row>
    <row r="28" spans="1:8">
      <c r="A28" s="1" t="str">
        <f>ENERO2012!A32</f>
        <v xml:space="preserve">SABADO </v>
      </c>
      <c r="B28" s="8">
        <f>ENERO2012!B28</f>
        <v>24</v>
      </c>
      <c r="C28" s="1">
        <v>1020</v>
      </c>
      <c r="D28" s="1">
        <v>395</v>
      </c>
      <c r="E28" s="1">
        <v>16</v>
      </c>
      <c r="F28" s="1">
        <f t="shared" si="0"/>
        <v>1431</v>
      </c>
      <c r="G28" s="1">
        <f t="shared" si="1"/>
        <v>20363</v>
      </c>
      <c r="H28" s="8" t="s">
        <v>5</v>
      </c>
    </row>
    <row r="29" spans="1:8">
      <c r="A29" s="29" t="str">
        <f>ENERO2012!A33</f>
        <v>DOMINGO</v>
      </c>
      <c r="B29" s="30">
        <f>ENERO2012!B29</f>
        <v>25</v>
      </c>
      <c r="C29" s="29">
        <v>879</v>
      </c>
      <c r="D29" s="29">
        <v>368</v>
      </c>
      <c r="E29" s="29">
        <v>52</v>
      </c>
      <c r="F29" s="29">
        <v>1289</v>
      </c>
      <c r="G29" s="29">
        <f t="shared" si="1"/>
        <v>21652</v>
      </c>
      <c r="H29" s="30" t="str">
        <f>ENERO2012!H29</f>
        <v>B</v>
      </c>
    </row>
    <row r="30" spans="1:8">
      <c r="A30" s="1" t="str">
        <f>ENERO2012!A34</f>
        <v>LUNES</v>
      </c>
      <c r="B30" s="8">
        <f>ENERO2012!B30</f>
        <v>26</v>
      </c>
      <c r="C30" s="1">
        <v>633</v>
      </c>
      <c r="D30" s="1">
        <v>235</v>
      </c>
      <c r="E30" s="1">
        <v>22</v>
      </c>
      <c r="F30" s="1">
        <f t="shared" si="0"/>
        <v>890</v>
      </c>
      <c r="G30" s="1">
        <f t="shared" si="1"/>
        <v>22542</v>
      </c>
      <c r="H30" s="8" t="str">
        <f>ENERO2012!H30</f>
        <v>B</v>
      </c>
    </row>
    <row r="31" spans="1:8">
      <c r="A31" s="1" t="s">
        <v>3</v>
      </c>
      <c r="B31" s="8">
        <f>ENERO2012!B31</f>
        <v>27</v>
      </c>
      <c r="C31" s="1">
        <v>579</v>
      </c>
      <c r="D31" s="1">
        <v>207</v>
      </c>
      <c r="E31" s="1">
        <v>25</v>
      </c>
      <c r="F31" s="1">
        <f t="shared" si="0"/>
        <v>811</v>
      </c>
      <c r="G31" s="1">
        <f t="shared" si="1"/>
        <v>23353</v>
      </c>
      <c r="H31" s="8" t="str">
        <f>ENERO2012!H31</f>
        <v>B</v>
      </c>
    </row>
    <row r="32" spans="1:8">
      <c r="A32" s="1" t="s">
        <v>4</v>
      </c>
      <c r="B32" s="8">
        <f>ENERO2012!B32</f>
        <v>28</v>
      </c>
      <c r="C32" s="1">
        <v>507</v>
      </c>
      <c r="D32" s="1">
        <v>180</v>
      </c>
      <c r="E32" s="1">
        <v>25</v>
      </c>
      <c r="F32" s="1">
        <f t="shared" si="0"/>
        <v>712</v>
      </c>
      <c r="G32" s="1">
        <f t="shared" si="1"/>
        <v>24065</v>
      </c>
      <c r="H32" s="8" t="str">
        <f>ENERO2012!H32</f>
        <v>B</v>
      </c>
    </row>
    <row r="33" spans="1:10">
      <c r="A33" s="1" t="s">
        <v>0</v>
      </c>
      <c r="B33" s="8">
        <f>ENERO2012!B33</f>
        <v>29</v>
      </c>
      <c r="C33" s="1">
        <v>524</v>
      </c>
      <c r="D33" s="1">
        <v>183</v>
      </c>
      <c r="E33" s="1">
        <v>22</v>
      </c>
      <c r="F33" s="1">
        <f t="shared" si="0"/>
        <v>729</v>
      </c>
      <c r="G33" s="1">
        <f t="shared" si="1"/>
        <v>24794</v>
      </c>
      <c r="H33" s="8" t="str">
        <f>ENERO2012!H33</f>
        <v>B</v>
      </c>
    </row>
    <row r="34" spans="1:10">
      <c r="A34" s="1" t="s">
        <v>6</v>
      </c>
      <c r="B34" s="8">
        <f>ENERO2012!B34</f>
        <v>30</v>
      </c>
      <c r="C34" s="1">
        <v>560</v>
      </c>
      <c r="D34" s="1">
        <v>176</v>
      </c>
      <c r="E34" s="1">
        <v>20</v>
      </c>
      <c r="F34" s="1">
        <f t="shared" si="0"/>
        <v>756</v>
      </c>
      <c r="G34" s="1">
        <f t="shared" si="1"/>
        <v>25550</v>
      </c>
      <c r="H34" s="8" t="str">
        <f>ENERO2012!H34</f>
        <v>B</v>
      </c>
    </row>
    <row r="35" spans="1:10" ht="15.75" thickBot="1">
      <c r="A35" s="1" t="s">
        <v>7</v>
      </c>
      <c r="B35" s="8">
        <v>31</v>
      </c>
      <c r="C35" s="1">
        <v>1427</v>
      </c>
      <c r="D35" s="1">
        <v>416</v>
      </c>
      <c r="E35" s="1">
        <v>18</v>
      </c>
      <c r="F35" s="31">
        <f t="shared" si="0"/>
        <v>1861</v>
      </c>
      <c r="G35" s="1">
        <f t="shared" si="1"/>
        <v>27411</v>
      </c>
      <c r="H35" s="8" t="s">
        <v>5</v>
      </c>
      <c r="I35" s="32">
        <v>1861</v>
      </c>
      <c r="J35" t="s">
        <v>73</v>
      </c>
    </row>
    <row r="36" spans="1:10" ht="15.75" thickBot="1">
      <c r="B36"/>
      <c r="E36" s="23" t="s">
        <v>71</v>
      </c>
      <c r="F36" s="24"/>
      <c r="G36" s="34">
        <f>G35/B35</f>
        <v>884.22580645161293</v>
      </c>
    </row>
    <row r="37" spans="1:10" ht="26.25">
      <c r="A37" s="26" t="s">
        <v>72</v>
      </c>
      <c r="B37"/>
      <c r="G37" s="40">
        <f>FEBRERO2012!G35+MARZO2012!G35</f>
        <v>5064984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5"/>
  <sheetViews>
    <sheetView topLeftCell="A27" workbookViewId="0">
      <selection activeCell="G36" sqref="G36"/>
    </sheetView>
  </sheetViews>
  <sheetFormatPr baseColWidth="10" defaultRowHeight="15"/>
  <cols>
    <col min="2" max="2" width="10.85546875" style="3" customWidth="1"/>
    <col min="3" max="3" width="18.7109375" customWidth="1"/>
    <col min="4" max="4" width="15.85546875" customWidth="1"/>
    <col min="5" max="5" width="14.7109375" customWidth="1"/>
    <col min="6" max="6" width="11.85546875" customWidth="1"/>
    <col min="7" max="7" width="17.85546875" customWidth="1"/>
    <col min="8" max="8" width="13" style="3" customWidth="1"/>
  </cols>
  <sheetData>
    <row r="1" spans="1:10" ht="26.25">
      <c r="A1" s="2" t="s">
        <v>44</v>
      </c>
    </row>
    <row r="2" spans="1:10" ht="27" thickBot="1">
      <c r="A2" s="2"/>
    </row>
    <row r="3" spans="1:10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10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10">
      <c r="A5" s="29" t="str">
        <f>MARZO2012!A8</f>
        <v>DOMINGO</v>
      </c>
      <c r="B5" s="30">
        <f>MARZO2012!B5</f>
        <v>1</v>
      </c>
      <c r="C5" s="29">
        <v>2171</v>
      </c>
      <c r="D5" s="29">
        <v>707</v>
      </c>
      <c r="E5" s="29">
        <v>47</v>
      </c>
      <c r="F5" s="29">
        <f>SUM(C5:E5)</f>
        <v>2925</v>
      </c>
      <c r="G5" s="29">
        <f>F5</f>
        <v>2925</v>
      </c>
      <c r="H5" s="30" t="s">
        <v>5</v>
      </c>
    </row>
    <row r="6" spans="1:10">
      <c r="A6" s="1" t="str">
        <f>MARZO2012!A9</f>
        <v>LUNES</v>
      </c>
      <c r="B6" s="8">
        <f>MARZO2012!B6</f>
        <v>2</v>
      </c>
      <c r="C6" s="1">
        <v>1660</v>
      </c>
      <c r="D6" s="1">
        <v>543</v>
      </c>
      <c r="E6" s="1">
        <v>45</v>
      </c>
      <c r="F6" s="1">
        <f>SUM(C6:E6)</f>
        <v>2248</v>
      </c>
      <c r="G6" s="1">
        <f>G5+F6</f>
        <v>5173</v>
      </c>
      <c r="H6" s="8" t="s">
        <v>5</v>
      </c>
    </row>
    <row r="7" spans="1:10">
      <c r="A7" s="1" t="str">
        <f>MARZO2012!A10</f>
        <v>MARTES</v>
      </c>
      <c r="B7" s="8">
        <f>MARZO2012!B7</f>
        <v>3</v>
      </c>
      <c r="C7" s="1">
        <v>1259</v>
      </c>
      <c r="D7" s="1">
        <v>377</v>
      </c>
      <c r="E7" s="1">
        <v>38</v>
      </c>
      <c r="F7" s="1">
        <f t="shared" ref="F7:F34" si="0">SUM(C7:E7)</f>
        <v>1674</v>
      </c>
      <c r="G7" s="1">
        <f t="shared" ref="G7:G34" si="1">G6+F7</f>
        <v>6847</v>
      </c>
      <c r="H7" s="8" t="str">
        <f>MARZO2012!H7</f>
        <v>B</v>
      </c>
    </row>
    <row r="8" spans="1:10">
      <c r="A8" s="1" t="str">
        <f>MARZO2012!A11</f>
        <v>MIERCOLES</v>
      </c>
      <c r="B8" s="8">
        <f>MARZO2012!B8</f>
        <v>4</v>
      </c>
      <c r="C8" s="1">
        <v>1235</v>
      </c>
      <c r="D8" s="1">
        <v>406</v>
      </c>
      <c r="E8" s="1">
        <v>39</v>
      </c>
      <c r="F8" s="1">
        <f t="shared" si="0"/>
        <v>1680</v>
      </c>
      <c r="G8" s="1">
        <f t="shared" si="1"/>
        <v>8527</v>
      </c>
      <c r="H8" s="8" t="str">
        <f>MARZO2012!H8</f>
        <v>B</v>
      </c>
    </row>
    <row r="9" spans="1:10">
      <c r="A9" s="1" t="str">
        <f>MARZO2012!A12</f>
        <v>JUEVES</v>
      </c>
      <c r="B9" s="8">
        <f>MARZO2012!B9</f>
        <v>5</v>
      </c>
      <c r="C9" s="1">
        <v>2454</v>
      </c>
      <c r="D9" s="1">
        <v>703</v>
      </c>
      <c r="E9" s="1">
        <v>52</v>
      </c>
      <c r="F9" s="1">
        <f t="shared" si="0"/>
        <v>3209</v>
      </c>
      <c r="G9" s="1">
        <f t="shared" si="1"/>
        <v>11736</v>
      </c>
      <c r="H9" s="8" t="s">
        <v>16</v>
      </c>
      <c r="I9" t="s">
        <v>81</v>
      </c>
    </row>
    <row r="10" spans="1:10">
      <c r="A10" s="1" t="str">
        <f>MARZO2012!A13</f>
        <v xml:space="preserve">VIERNES </v>
      </c>
      <c r="B10" s="8">
        <f>MARZO2012!B10</f>
        <v>6</v>
      </c>
      <c r="C10" s="1">
        <v>3710</v>
      </c>
      <c r="D10" s="1">
        <v>1328</v>
      </c>
      <c r="E10" s="1">
        <v>56</v>
      </c>
      <c r="F10" s="31">
        <f t="shared" si="0"/>
        <v>5094</v>
      </c>
      <c r="G10" s="1">
        <f t="shared" si="1"/>
        <v>16830</v>
      </c>
      <c r="H10" s="8" t="str">
        <f>MARZO2012!H10</f>
        <v>B</v>
      </c>
      <c r="I10" s="32">
        <v>5094</v>
      </c>
      <c r="J10" t="s">
        <v>80</v>
      </c>
    </row>
    <row r="11" spans="1:10">
      <c r="A11" s="1" t="str">
        <f>MARZO2012!A14</f>
        <v xml:space="preserve">SABADO </v>
      </c>
      <c r="B11" s="8">
        <f>MARZO2012!B11</f>
        <v>7</v>
      </c>
      <c r="C11" s="1">
        <v>3276</v>
      </c>
      <c r="D11" s="1">
        <v>1118</v>
      </c>
      <c r="E11" s="1">
        <v>66</v>
      </c>
      <c r="F11" s="1">
        <f t="shared" si="0"/>
        <v>4460</v>
      </c>
      <c r="G11" s="1">
        <f t="shared" si="1"/>
        <v>21290</v>
      </c>
      <c r="H11" s="8" t="str">
        <f>MARZO2012!H11</f>
        <v>B</v>
      </c>
      <c r="I11" t="s">
        <v>83</v>
      </c>
    </row>
    <row r="12" spans="1:10">
      <c r="A12" s="29" t="str">
        <f>MARZO2012!A15</f>
        <v>DOMINGO</v>
      </c>
      <c r="B12" s="30">
        <f>MARZO2012!B12</f>
        <v>8</v>
      </c>
      <c r="C12" s="29">
        <v>1147</v>
      </c>
      <c r="D12" s="29">
        <v>344</v>
      </c>
      <c r="E12" s="29">
        <v>15</v>
      </c>
      <c r="F12" s="29">
        <f t="shared" si="0"/>
        <v>1506</v>
      </c>
      <c r="G12" s="29">
        <f t="shared" si="1"/>
        <v>22796</v>
      </c>
      <c r="H12" s="30" t="str">
        <f>MARZO2012!H12</f>
        <v>B</v>
      </c>
      <c r="I12" t="s">
        <v>81</v>
      </c>
    </row>
    <row r="13" spans="1:10">
      <c r="A13" s="1" t="str">
        <f>MARZO2012!A16</f>
        <v>LUNES</v>
      </c>
      <c r="B13" s="8">
        <f>MARZO2012!B13</f>
        <v>9</v>
      </c>
      <c r="C13" s="1">
        <v>458</v>
      </c>
      <c r="D13" s="1">
        <v>238</v>
      </c>
      <c r="E13" s="1">
        <v>18</v>
      </c>
      <c r="F13" s="1">
        <f t="shared" si="0"/>
        <v>714</v>
      </c>
      <c r="G13" s="1">
        <f t="shared" si="1"/>
        <v>23510</v>
      </c>
      <c r="H13" s="8" t="str">
        <f>MARZO2012!H13</f>
        <v>B</v>
      </c>
    </row>
    <row r="14" spans="1:10">
      <c r="A14" s="1" t="str">
        <f>MARZO2012!A17</f>
        <v>MARTES</v>
      </c>
      <c r="B14" s="8">
        <f>MARZO2012!B14</f>
        <v>10</v>
      </c>
      <c r="C14" s="1">
        <v>288</v>
      </c>
      <c r="D14" s="1">
        <v>224</v>
      </c>
      <c r="E14" s="1">
        <v>12</v>
      </c>
      <c r="F14" s="1">
        <f t="shared" si="0"/>
        <v>524</v>
      </c>
      <c r="G14" s="1">
        <f t="shared" si="1"/>
        <v>24034</v>
      </c>
      <c r="H14" s="8" t="s">
        <v>9</v>
      </c>
    </row>
    <row r="15" spans="1:10">
      <c r="A15" s="1" t="str">
        <f>MARZO2012!A18</f>
        <v>MIERCOLES</v>
      </c>
      <c r="B15" s="8">
        <f>MARZO2012!B15</f>
        <v>11</v>
      </c>
      <c r="C15" s="1">
        <v>638</v>
      </c>
      <c r="D15" s="1">
        <v>350</v>
      </c>
      <c r="E15" s="1">
        <v>30</v>
      </c>
      <c r="F15" s="1">
        <f t="shared" si="0"/>
        <v>1018</v>
      </c>
      <c r="G15" s="1">
        <f t="shared" si="1"/>
        <v>25052</v>
      </c>
      <c r="H15" s="8" t="s">
        <v>15</v>
      </c>
    </row>
    <row r="16" spans="1:10">
      <c r="A16" s="1" t="str">
        <f>MARZO2012!A19</f>
        <v>JUEVES</v>
      </c>
      <c r="B16" s="8">
        <f>MARZO2012!B16</f>
        <v>12</v>
      </c>
      <c r="C16" s="1">
        <v>701</v>
      </c>
      <c r="D16" s="1">
        <v>367</v>
      </c>
      <c r="E16" s="1">
        <v>35</v>
      </c>
      <c r="F16" s="1">
        <f t="shared" si="0"/>
        <v>1103</v>
      </c>
      <c r="G16" s="1">
        <f t="shared" si="1"/>
        <v>26155</v>
      </c>
      <c r="H16" s="8" t="str">
        <f>MARZO2012!H16</f>
        <v>B</v>
      </c>
    </row>
    <row r="17" spans="1:9">
      <c r="A17" s="1" t="str">
        <f>MARZO2012!A20</f>
        <v xml:space="preserve">VIERNES </v>
      </c>
      <c r="B17" s="8">
        <f>MARZO2012!B17</f>
        <v>13</v>
      </c>
      <c r="C17" s="1">
        <v>724</v>
      </c>
      <c r="D17" s="1">
        <v>398</v>
      </c>
      <c r="E17" s="1">
        <v>46</v>
      </c>
      <c r="F17" s="1">
        <f t="shared" si="0"/>
        <v>1168</v>
      </c>
      <c r="G17" s="1">
        <f t="shared" si="1"/>
        <v>27323</v>
      </c>
      <c r="H17" s="8" t="s">
        <v>15</v>
      </c>
    </row>
    <row r="18" spans="1:9">
      <c r="A18" s="1" t="str">
        <f>MARZO2012!A21</f>
        <v xml:space="preserve">SABADO </v>
      </c>
      <c r="B18" s="8">
        <f>MARZO2012!B18</f>
        <v>14</v>
      </c>
      <c r="C18" s="1">
        <v>1125</v>
      </c>
      <c r="D18" s="1">
        <v>484</v>
      </c>
      <c r="E18" s="1">
        <v>58</v>
      </c>
      <c r="F18" s="1">
        <f t="shared" si="0"/>
        <v>1667</v>
      </c>
      <c r="G18" s="1">
        <f t="shared" si="1"/>
        <v>28990</v>
      </c>
      <c r="H18" s="8" t="str">
        <f>MARZO2012!H18</f>
        <v>B</v>
      </c>
    </row>
    <row r="19" spans="1:9">
      <c r="A19" s="29" t="str">
        <f>MARZO2012!A22</f>
        <v>DOMINGO</v>
      </c>
      <c r="B19" s="30">
        <f>MARZO2012!B19</f>
        <v>15</v>
      </c>
      <c r="C19" s="29">
        <v>1379</v>
      </c>
      <c r="D19" s="29">
        <v>437</v>
      </c>
      <c r="E19" s="29">
        <v>64</v>
      </c>
      <c r="F19" s="29">
        <f t="shared" si="0"/>
        <v>1880</v>
      </c>
      <c r="G19" s="29">
        <f t="shared" si="1"/>
        <v>30870</v>
      </c>
      <c r="H19" s="30" t="str">
        <f>MARZO2012!H19</f>
        <v>B</v>
      </c>
    </row>
    <row r="20" spans="1:9">
      <c r="A20" s="1" t="str">
        <f>MARZO2012!A23</f>
        <v>LUNES</v>
      </c>
      <c r="B20" s="8">
        <f>MARZO2012!B20</f>
        <v>16</v>
      </c>
      <c r="C20" s="1">
        <v>1092</v>
      </c>
      <c r="D20" s="1">
        <v>412</v>
      </c>
      <c r="E20" s="1">
        <v>40</v>
      </c>
      <c r="F20" s="1">
        <f t="shared" si="0"/>
        <v>1544</v>
      </c>
      <c r="G20" s="1">
        <f t="shared" si="1"/>
        <v>32414</v>
      </c>
      <c r="H20" s="8" t="str">
        <f>MARZO2012!H20</f>
        <v>B</v>
      </c>
    </row>
    <row r="21" spans="1:9">
      <c r="A21" s="1" t="str">
        <f>MARZO2012!A24</f>
        <v>MARTES</v>
      </c>
      <c r="B21" s="8">
        <f>MARZO2012!B21</f>
        <v>17</v>
      </c>
      <c r="C21" s="1">
        <v>915</v>
      </c>
      <c r="D21" s="1">
        <v>443</v>
      </c>
      <c r="E21" s="1">
        <v>40</v>
      </c>
      <c r="F21" s="1">
        <f t="shared" si="0"/>
        <v>1398</v>
      </c>
      <c r="G21" s="1">
        <f t="shared" si="1"/>
        <v>33812</v>
      </c>
      <c r="H21" s="8" t="str">
        <f>MARZO2012!H21</f>
        <v>B</v>
      </c>
    </row>
    <row r="22" spans="1:9">
      <c r="A22" s="1" t="str">
        <f>MARZO2012!A25</f>
        <v>MIERCOLES</v>
      </c>
      <c r="B22" s="8">
        <f>MARZO2012!B22</f>
        <v>18</v>
      </c>
      <c r="C22" s="1">
        <v>812</v>
      </c>
      <c r="D22" s="1">
        <v>326</v>
      </c>
      <c r="E22" s="1">
        <v>30</v>
      </c>
      <c r="F22" s="1">
        <f t="shared" si="0"/>
        <v>1168</v>
      </c>
      <c r="G22" s="1">
        <f t="shared" si="1"/>
        <v>34980</v>
      </c>
      <c r="H22" s="8" t="str">
        <f>MARZO2012!H22</f>
        <v>B</v>
      </c>
    </row>
    <row r="23" spans="1:9">
      <c r="A23" s="1" t="str">
        <f>MARZO2012!A26</f>
        <v>JUEVES</v>
      </c>
      <c r="B23" s="8">
        <f>MARZO2012!B23</f>
        <v>19</v>
      </c>
      <c r="C23" s="1">
        <v>827</v>
      </c>
      <c r="D23" s="1">
        <v>240</v>
      </c>
      <c r="E23" s="1">
        <v>30</v>
      </c>
      <c r="F23" s="1">
        <f t="shared" si="0"/>
        <v>1097</v>
      </c>
      <c r="G23" s="1">
        <f t="shared" si="1"/>
        <v>36077</v>
      </c>
      <c r="H23" s="8" t="str">
        <f>MARZO2012!H23</f>
        <v>B</v>
      </c>
    </row>
    <row r="24" spans="1:9">
      <c r="A24" s="1" t="str">
        <f>MARZO2012!A27</f>
        <v xml:space="preserve">VIERNES </v>
      </c>
      <c r="B24" s="8">
        <f>MARZO2012!B24</f>
        <v>20</v>
      </c>
      <c r="C24" s="1">
        <v>1153</v>
      </c>
      <c r="D24" s="1">
        <v>366</v>
      </c>
      <c r="E24" s="1">
        <v>50</v>
      </c>
      <c r="F24" s="1">
        <f t="shared" si="0"/>
        <v>1569</v>
      </c>
      <c r="G24" s="1">
        <f t="shared" si="1"/>
        <v>37646</v>
      </c>
      <c r="H24" s="8" t="s">
        <v>5</v>
      </c>
    </row>
    <row r="25" spans="1:9">
      <c r="A25" s="1" t="str">
        <f>MARZO2012!A28</f>
        <v xml:space="preserve">SABADO </v>
      </c>
      <c r="B25" s="8">
        <f>MARZO2012!B25</f>
        <v>21</v>
      </c>
      <c r="C25" s="1">
        <v>1096</v>
      </c>
      <c r="D25" s="1">
        <v>405</v>
      </c>
      <c r="E25" s="1">
        <v>50</v>
      </c>
      <c r="F25" s="1">
        <f t="shared" si="0"/>
        <v>1551</v>
      </c>
      <c r="G25" s="1">
        <f t="shared" si="1"/>
        <v>39197</v>
      </c>
      <c r="H25" s="8" t="str">
        <f>MARZO2012!H25</f>
        <v>R</v>
      </c>
    </row>
    <row r="26" spans="1:9">
      <c r="A26" s="29" t="str">
        <f>MARZO2012!A29</f>
        <v>DOMINGO</v>
      </c>
      <c r="B26" s="30">
        <f>MARZO2012!B26</f>
        <v>22</v>
      </c>
      <c r="C26" s="29">
        <v>1013</v>
      </c>
      <c r="D26" s="29">
        <v>482</v>
      </c>
      <c r="E26" s="29">
        <v>50</v>
      </c>
      <c r="F26" s="29">
        <f t="shared" si="0"/>
        <v>1545</v>
      </c>
      <c r="G26" s="29">
        <f t="shared" si="1"/>
        <v>40742</v>
      </c>
      <c r="H26" s="30" t="str">
        <f>MARZO2012!H26</f>
        <v>B</v>
      </c>
    </row>
    <row r="27" spans="1:9">
      <c r="A27" s="1" t="str">
        <f>MARZO2012!A30</f>
        <v>LUNES</v>
      </c>
      <c r="B27" s="8">
        <f>MARZO2012!B27</f>
        <v>23</v>
      </c>
      <c r="C27" s="1">
        <v>897</v>
      </c>
      <c r="D27" s="1">
        <v>382</v>
      </c>
      <c r="E27" s="1">
        <v>38</v>
      </c>
      <c r="F27" s="1">
        <f t="shared" si="0"/>
        <v>1317</v>
      </c>
      <c r="G27" s="1">
        <f t="shared" si="1"/>
        <v>42059</v>
      </c>
      <c r="H27" s="8" t="str">
        <f>MARZO2012!H27</f>
        <v>B</v>
      </c>
    </row>
    <row r="28" spans="1:9">
      <c r="A28" s="1" t="str">
        <f>MARZO2012!A31</f>
        <v>MARTES</v>
      </c>
      <c r="B28" s="8">
        <f>MARZO2012!B28</f>
        <v>24</v>
      </c>
      <c r="C28" s="1">
        <v>807</v>
      </c>
      <c r="D28" s="1">
        <v>281</v>
      </c>
      <c r="E28" s="1">
        <v>34</v>
      </c>
      <c r="F28" s="1">
        <f t="shared" si="0"/>
        <v>1122</v>
      </c>
      <c r="G28" s="1">
        <f t="shared" si="1"/>
        <v>43181</v>
      </c>
      <c r="H28" s="8" t="str">
        <f>MARZO2012!H28</f>
        <v>B</v>
      </c>
    </row>
    <row r="29" spans="1:9">
      <c r="A29" s="1" t="str">
        <f>MARZO2012!A32</f>
        <v>MIERCOLES</v>
      </c>
      <c r="B29" s="8">
        <f>MARZO2012!B29</f>
        <v>25</v>
      </c>
      <c r="C29" s="1">
        <v>809</v>
      </c>
      <c r="D29" s="1">
        <v>268</v>
      </c>
      <c r="E29" s="1">
        <v>38</v>
      </c>
      <c r="F29" s="1">
        <f t="shared" si="0"/>
        <v>1115</v>
      </c>
      <c r="G29" s="1">
        <f t="shared" si="1"/>
        <v>44296</v>
      </c>
      <c r="H29" s="8" t="str">
        <f>MARZO2012!H29</f>
        <v>B</v>
      </c>
    </row>
    <row r="30" spans="1:9">
      <c r="A30" s="1" t="str">
        <f>MARZO2012!A33</f>
        <v>JUEVES</v>
      </c>
      <c r="B30" s="8">
        <f>MARZO2012!B30</f>
        <v>26</v>
      </c>
      <c r="C30" s="1">
        <v>634</v>
      </c>
      <c r="D30" s="1">
        <v>216</v>
      </c>
      <c r="E30" s="1">
        <v>31</v>
      </c>
      <c r="F30" s="1">
        <f t="shared" si="0"/>
        <v>881</v>
      </c>
      <c r="G30" s="1">
        <f t="shared" si="1"/>
        <v>45177</v>
      </c>
      <c r="H30" s="8" t="str">
        <f>MARZO2012!H30</f>
        <v>B</v>
      </c>
    </row>
    <row r="31" spans="1:9">
      <c r="A31" s="1" t="str">
        <f>MARZO2012!A34</f>
        <v xml:space="preserve">VIERNES </v>
      </c>
      <c r="B31" s="8">
        <f>MARZO2012!B31</f>
        <v>27</v>
      </c>
      <c r="C31" s="1">
        <v>480</v>
      </c>
      <c r="D31" s="1">
        <v>284</v>
      </c>
      <c r="E31" s="1">
        <v>32</v>
      </c>
      <c r="F31" s="1">
        <f t="shared" si="0"/>
        <v>796</v>
      </c>
      <c r="G31" s="1">
        <f t="shared" si="1"/>
        <v>45973</v>
      </c>
      <c r="H31" s="8" t="str">
        <f>MARZO2012!H31</f>
        <v>B</v>
      </c>
      <c r="I31" t="s">
        <v>82</v>
      </c>
    </row>
    <row r="32" spans="1:9">
      <c r="A32" s="1" t="str">
        <f>MARZO2012!A35</f>
        <v xml:space="preserve">SABADO </v>
      </c>
      <c r="B32" s="8">
        <f>MARZO2012!B32</f>
        <v>28</v>
      </c>
      <c r="C32" s="1">
        <v>1428</v>
      </c>
      <c r="D32" s="1">
        <v>560</v>
      </c>
      <c r="E32" s="1">
        <v>46</v>
      </c>
      <c r="F32" s="1">
        <f t="shared" si="0"/>
        <v>2034</v>
      </c>
      <c r="G32" s="1">
        <f t="shared" si="1"/>
        <v>48007</v>
      </c>
      <c r="H32" s="8" t="str">
        <f>MARZO2012!H32</f>
        <v>B</v>
      </c>
      <c r="I32" t="s">
        <v>82</v>
      </c>
    </row>
    <row r="33" spans="1:9">
      <c r="A33" s="29" t="s">
        <v>1</v>
      </c>
      <c r="B33" s="30">
        <f>MARZO2012!B33</f>
        <v>29</v>
      </c>
      <c r="C33" s="29">
        <v>2826</v>
      </c>
      <c r="D33" s="29">
        <v>1037</v>
      </c>
      <c r="E33" s="29">
        <v>58</v>
      </c>
      <c r="F33" s="29">
        <f t="shared" si="0"/>
        <v>3921</v>
      </c>
      <c r="G33" s="29">
        <f t="shared" si="1"/>
        <v>51928</v>
      </c>
      <c r="H33" s="30" t="str">
        <f>MARZO2012!H33</f>
        <v>B</v>
      </c>
      <c r="I33" t="s">
        <v>82</v>
      </c>
    </row>
    <row r="34" spans="1:9" ht="15.75" thickBot="1">
      <c r="A34" s="1" t="s">
        <v>2</v>
      </c>
      <c r="B34" s="8">
        <f>MARZO2012!B34</f>
        <v>30</v>
      </c>
      <c r="C34" s="1">
        <v>2648</v>
      </c>
      <c r="D34" s="1">
        <v>1092</v>
      </c>
      <c r="E34" s="1">
        <v>65</v>
      </c>
      <c r="F34" s="1">
        <f t="shared" si="0"/>
        <v>3805</v>
      </c>
      <c r="G34" s="1">
        <f t="shared" si="1"/>
        <v>55733</v>
      </c>
      <c r="H34" s="8" t="str">
        <f>MARZO2012!H34</f>
        <v>B</v>
      </c>
      <c r="I34" t="s">
        <v>82</v>
      </c>
    </row>
    <row r="35" spans="1:9" ht="15.75" thickBot="1">
      <c r="B35"/>
      <c r="E35" s="23" t="s">
        <v>71</v>
      </c>
      <c r="F35" s="24"/>
      <c r="G35" s="34">
        <f>G34/B34</f>
        <v>1857.7666666666667</v>
      </c>
    </row>
    <row r="36" spans="1:9" ht="26.25">
      <c r="A36" s="26" t="s">
        <v>72</v>
      </c>
      <c r="B36"/>
      <c r="G36" s="40">
        <f>MARZO2012!$G$37+G34</f>
        <v>5120717</v>
      </c>
    </row>
    <row r="74" spans="3:4">
      <c r="C74" s="33"/>
      <c r="D74" t="s">
        <v>75</v>
      </c>
    </row>
    <row r="75" spans="3:4">
      <c r="C75" s="32"/>
      <c r="D75" t="s">
        <v>74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6"/>
  <sheetViews>
    <sheetView topLeftCell="A31" workbookViewId="0">
      <selection activeCell="J37" sqref="J37"/>
    </sheetView>
  </sheetViews>
  <sheetFormatPr baseColWidth="10" defaultRowHeight="15"/>
  <cols>
    <col min="2" max="2" width="9.85546875" style="3" customWidth="1"/>
    <col min="3" max="3" width="18.7109375" customWidth="1"/>
    <col min="4" max="4" width="15.5703125" customWidth="1"/>
    <col min="5" max="5" width="15.85546875" customWidth="1"/>
    <col min="6" max="6" width="12" customWidth="1"/>
    <col min="7" max="7" width="17.28515625" customWidth="1"/>
    <col min="8" max="8" width="11.42578125" style="3"/>
  </cols>
  <sheetData>
    <row r="1" spans="1:8" ht="26.25">
      <c r="A1" s="2" t="s">
        <v>45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ABRIL2012!A7</f>
        <v>MARTES</v>
      </c>
      <c r="B5" s="8">
        <f>ABRIL2012!B5</f>
        <v>1</v>
      </c>
      <c r="C5" s="1">
        <v>1036</v>
      </c>
      <c r="D5" s="1">
        <v>370</v>
      </c>
      <c r="E5" s="1">
        <v>40</v>
      </c>
      <c r="F5" s="1">
        <f>SUM(C5:E5)</f>
        <v>1446</v>
      </c>
      <c r="G5" s="1">
        <f>F5</f>
        <v>1446</v>
      </c>
      <c r="H5" s="8" t="str">
        <f>ABRIL2012!H5</f>
        <v>B</v>
      </c>
    </row>
    <row r="6" spans="1:8">
      <c r="A6" s="1" t="str">
        <f>ABRIL2012!A8</f>
        <v>MIERCOLES</v>
      </c>
      <c r="B6" s="8">
        <f>ABRIL2012!B6</f>
        <v>2</v>
      </c>
      <c r="C6" s="1">
        <v>320</v>
      </c>
      <c r="D6" s="1">
        <v>148</v>
      </c>
      <c r="E6" s="1">
        <v>25</v>
      </c>
      <c r="F6" s="1">
        <f>SUM(C6:E6)</f>
        <v>493</v>
      </c>
      <c r="G6" s="1">
        <f>G5+F6</f>
        <v>1939</v>
      </c>
      <c r="H6" s="8" t="str">
        <f>ABRIL2012!H6</f>
        <v>B</v>
      </c>
    </row>
    <row r="7" spans="1:8">
      <c r="A7" s="1" t="str">
        <f>ABRIL2012!A9</f>
        <v>JUEVES</v>
      </c>
      <c r="B7" s="8">
        <f>ABRIL2012!B7</f>
        <v>3</v>
      </c>
      <c r="C7" s="1">
        <v>521</v>
      </c>
      <c r="D7" s="1">
        <v>208</v>
      </c>
      <c r="E7" s="1">
        <v>34</v>
      </c>
      <c r="F7" s="1">
        <f t="shared" ref="F7:F35" si="0">SUM(C7:E7)</f>
        <v>763</v>
      </c>
      <c r="G7" s="1">
        <f t="shared" ref="G7:G35" si="1">G6+F7</f>
        <v>2702</v>
      </c>
      <c r="H7" s="8" t="str">
        <f>ABRIL2012!H7</f>
        <v>B</v>
      </c>
    </row>
    <row r="8" spans="1:8">
      <c r="A8" s="1" t="str">
        <f>ABRIL2012!A10</f>
        <v xml:space="preserve">VIERNES </v>
      </c>
      <c r="B8" s="8">
        <f>ABRIL2012!B8</f>
        <v>4</v>
      </c>
      <c r="C8" s="1">
        <v>634</v>
      </c>
      <c r="D8" s="1">
        <v>300</v>
      </c>
      <c r="E8" s="1">
        <v>27</v>
      </c>
      <c r="F8" s="1">
        <f t="shared" si="0"/>
        <v>961</v>
      </c>
      <c r="G8" s="1">
        <f t="shared" si="1"/>
        <v>3663</v>
      </c>
      <c r="H8" s="8" t="str">
        <f>ABRIL2012!H8</f>
        <v>B</v>
      </c>
    </row>
    <row r="9" spans="1:8">
      <c r="A9" s="1" t="str">
        <f>ABRIL2012!A11</f>
        <v xml:space="preserve">SABADO </v>
      </c>
      <c r="B9" s="8">
        <f>ABRIL2012!B9</f>
        <v>5</v>
      </c>
      <c r="C9" s="1">
        <v>814</v>
      </c>
      <c r="D9" s="1">
        <v>323</v>
      </c>
      <c r="E9" s="1">
        <v>38</v>
      </c>
      <c r="F9" s="1">
        <f t="shared" si="0"/>
        <v>1175</v>
      </c>
      <c r="G9" s="1">
        <f t="shared" si="1"/>
        <v>4838</v>
      </c>
      <c r="H9" s="8" t="str">
        <f>ABRIL2012!H9</f>
        <v>LL/R</v>
      </c>
    </row>
    <row r="10" spans="1:8">
      <c r="A10" s="29" t="str">
        <f>ABRIL2012!A12</f>
        <v>DOMINGO</v>
      </c>
      <c r="B10" s="30">
        <f>ABRIL2012!B10</f>
        <v>6</v>
      </c>
      <c r="C10" s="29">
        <v>945</v>
      </c>
      <c r="D10" s="29">
        <v>288</v>
      </c>
      <c r="E10" s="29">
        <v>42</v>
      </c>
      <c r="F10" s="29">
        <f t="shared" si="0"/>
        <v>1275</v>
      </c>
      <c r="G10" s="29">
        <f t="shared" si="1"/>
        <v>6113</v>
      </c>
      <c r="H10" s="30" t="str">
        <f>ABRIL2012!H10</f>
        <v>B</v>
      </c>
    </row>
    <row r="11" spans="1:8">
      <c r="A11" s="1" t="str">
        <f>ABRIL2012!A13</f>
        <v>LUNES</v>
      </c>
      <c r="B11" s="8">
        <f>ABRIL2012!B11</f>
        <v>7</v>
      </c>
      <c r="C11" s="1">
        <v>649</v>
      </c>
      <c r="D11" s="1">
        <v>246</v>
      </c>
      <c r="E11" s="1">
        <v>31</v>
      </c>
      <c r="F11" s="1">
        <f t="shared" si="0"/>
        <v>926</v>
      </c>
      <c r="G11" s="1">
        <f t="shared" si="1"/>
        <v>7039</v>
      </c>
      <c r="H11" s="8" t="str">
        <f>ABRIL2012!H11</f>
        <v>B</v>
      </c>
    </row>
    <row r="12" spans="1:8">
      <c r="A12" s="1" t="str">
        <f>ABRIL2012!A14</f>
        <v>MARTES</v>
      </c>
      <c r="B12" s="8">
        <f>ABRIL2012!B12</f>
        <v>8</v>
      </c>
      <c r="C12" s="1">
        <v>624</v>
      </c>
      <c r="D12" s="1">
        <v>216</v>
      </c>
      <c r="E12" s="1">
        <v>27</v>
      </c>
      <c r="F12" s="1">
        <f t="shared" si="0"/>
        <v>867</v>
      </c>
      <c r="G12" s="1">
        <f t="shared" si="1"/>
        <v>7906</v>
      </c>
      <c r="H12" s="8" t="str">
        <f>ABRIL2012!H12</f>
        <v>B</v>
      </c>
    </row>
    <row r="13" spans="1:8">
      <c r="A13" s="1" t="str">
        <f>ABRIL2012!A15</f>
        <v>MIERCOLES</v>
      </c>
      <c r="B13" s="8">
        <f>ABRIL2012!B13</f>
        <v>9</v>
      </c>
      <c r="C13" s="1">
        <v>640</v>
      </c>
      <c r="D13" s="1">
        <v>219</v>
      </c>
      <c r="E13" s="1">
        <v>24</v>
      </c>
      <c r="F13" s="1">
        <f t="shared" si="0"/>
        <v>883</v>
      </c>
      <c r="G13" s="1">
        <f t="shared" si="1"/>
        <v>8789</v>
      </c>
      <c r="H13" s="8" t="str">
        <f>ABRIL2012!H13</f>
        <v>B</v>
      </c>
    </row>
    <row r="14" spans="1:8">
      <c r="A14" s="1" t="str">
        <f>ABRIL2012!A16</f>
        <v>JUEVES</v>
      </c>
      <c r="B14" s="8">
        <f>ABRIL2012!B14</f>
        <v>10</v>
      </c>
      <c r="C14" s="1">
        <v>434</v>
      </c>
      <c r="D14" s="1">
        <v>183</v>
      </c>
      <c r="E14" s="1">
        <v>21</v>
      </c>
      <c r="F14" s="1">
        <f t="shared" si="0"/>
        <v>638</v>
      </c>
      <c r="G14" s="1">
        <f t="shared" si="1"/>
        <v>9427</v>
      </c>
      <c r="H14" s="8" t="str">
        <f>ABRIL2012!H14</f>
        <v>LL</v>
      </c>
    </row>
    <row r="15" spans="1:8">
      <c r="A15" s="1" t="str">
        <f>ABRIL2012!A17</f>
        <v xml:space="preserve">VIERNES </v>
      </c>
      <c r="B15" s="8">
        <f>ABRIL2012!B15</f>
        <v>11</v>
      </c>
      <c r="C15" s="1">
        <v>624</v>
      </c>
      <c r="D15" s="1">
        <v>244</v>
      </c>
      <c r="E15" s="1">
        <v>35</v>
      </c>
      <c r="F15" s="1">
        <f t="shared" si="0"/>
        <v>903</v>
      </c>
      <c r="G15" s="1">
        <f t="shared" si="1"/>
        <v>10330</v>
      </c>
      <c r="H15" s="8" t="str">
        <f>ABRIL2012!H15</f>
        <v>R</v>
      </c>
    </row>
    <row r="16" spans="1:8">
      <c r="A16" s="1" t="str">
        <f>ABRIL2012!A18</f>
        <v xml:space="preserve">SABADO </v>
      </c>
      <c r="B16" s="8">
        <f>ABRIL2012!B16</f>
        <v>12</v>
      </c>
      <c r="C16" s="1">
        <v>734</v>
      </c>
      <c r="D16" s="1">
        <v>294</v>
      </c>
      <c r="E16" s="1">
        <v>38</v>
      </c>
      <c r="F16" s="1">
        <f t="shared" si="0"/>
        <v>1066</v>
      </c>
      <c r="G16" s="1">
        <f t="shared" si="1"/>
        <v>11396</v>
      </c>
      <c r="H16" s="8" t="str">
        <f>ABRIL2012!H16</f>
        <v>B</v>
      </c>
    </row>
    <row r="17" spans="1:10">
      <c r="A17" s="29" t="str">
        <f>ABRIL2012!A19</f>
        <v>DOMINGO</v>
      </c>
      <c r="B17" s="30">
        <f>ABRIL2012!B17</f>
        <v>13</v>
      </c>
      <c r="C17" s="29">
        <v>700</v>
      </c>
      <c r="D17" s="29">
        <v>251</v>
      </c>
      <c r="E17" s="29">
        <v>42</v>
      </c>
      <c r="F17" s="29">
        <f t="shared" si="0"/>
        <v>993</v>
      </c>
      <c r="G17" s="29">
        <f t="shared" si="1"/>
        <v>12389</v>
      </c>
      <c r="H17" s="30" t="str">
        <f>ABRIL2012!H17</f>
        <v>R</v>
      </c>
    </row>
    <row r="18" spans="1:10">
      <c r="A18" s="1" t="str">
        <f>ABRIL2012!A20</f>
        <v>LUNES</v>
      </c>
      <c r="B18" s="8">
        <f>ABRIL2012!B18</f>
        <v>14</v>
      </c>
      <c r="C18" s="1">
        <v>506</v>
      </c>
      <c r="D18" s="1">
        <v>160</v>
      </c>
      <c r="E18" s="1">
        <v>21</v>
      </c>
      <c r="F18" s="1">
        <f t="shared" si="0"/>
        <v>687</v>
      </c>
      <c r="G18" s="1">
        <f t="shared" si="1"/>
        <v>13076</v>
      </c>
      <c r="H18" s="8" t="str">
        <f>ABRIL2012!H18</f>
        <v>B</v>
      </c>
    </row>
    <row r="19" spans="1:10">
      <c r="A19" s="1" t="str">
        <f>ABRIL2012!A21</f>
        <v>MARTES</v>
      </c>
      <c r="B19" s="8">
        <f>ABRIL2012!B19</f>
        <v>15</v>
      </c>
      <c r="C19" s="1">
        <v>512</v>
      </c>
      <c r="D19" s="1">
        <v>177</v>
      </c>
      <c r="E19" s="1">
        <v>26</v>
      </c>
      <c r="F19" s="1">
        <f t="shared" si="0"/>
        <v>715</v>
      </c>
      <c r="G19" s="1">
        <f t="shared" si="1"/>
        <v>13791</v>
      </c>
      <c r="H19" s="8" t="str">
        <f>ABRIL2012!H19</f>
        <v>B</v>
      </c>
    </row>
    <row r="20" spans="1:10">
      <c r="A20" s="1" t="str">
        <f>ABRIL2012!A22</f>
        <v>MIERCOLES</v>
      </c>
      <c r="B20" s="8">
        <f>ABRIL2012!B20</f>
        <v>16</v>
      </c>
      <c r="C20" s="1">
        <v>596</v>
      </c>
      <c r="D20" s="1">
        <v>148</v>
      </c>
      <c r="E20" s="1">
        <v>23</v>
      </c>
      <c r="F20" s="1">
        <f t="shared" si="0"/>
        <v>767</v>
      </c>
      <c r="G20" s="1">
        <f t="shared" si="1"/>
        <v>14558</v>
      </c>
      <c r="H20" s="8" t="str">
        <f>ABRIL2012!H20</f>
        <v>B</v>
      </c>
    </row>
    <row r="21" spans="1:10">
      <c r="A21" s="1" t="str">
        <f>ABRIL2012!A23</f>
        <v>JUEVES</v>
      </c>
      <c r="B21" s="8">
        <f>ABRIL2012!B21</f>
        <v>17</v>
      </c>
      <c r="C21" s="1">
        <v>682</v>
      </c>
      <c r="D21" s="1">
        <v>242</v>
      </c>
      <c r="E21" s="1">
        <v>28</v>
      </c>
      <c r="F21" s="28">
        <v>952</v>
      </c>
      <c r="G21" s="1">
        <f t="shared" si="1"/>
        <v>15510</v>
      </c>
      <c r="H21" s="8" t="str">
        <f>ABRIL2012!H21</f>
        <v>B</v>
      </c>
    </row>
    <row r="22" spans="1:10">
      <c r="A22" s="1" t="str">
        <f>ABRIL2012!A24</f>
        <v xml:space="preserve">VIERNES </v>
      </c>
      <c r="B22" s="8">
        <f>ABRIL2012!B22</f>
        <v>18</v>
      </c>
      <c r="C22" s="1">
        <v>887</v>
      </c>
      <c r="D22" s="1">
        <v>264</v>
      </c>
      <c r="E22" s="1">
        <v>35</v>
      </c>
      <c r="F22" s="1">
        <f t="shared" si="0"/>
        <v>1186</v>
      </c>
      <c r="G22" s="1">
        <f t="shared" si="1"/>
        <v>16696</v>
      </c>
      <c r="H22" s="8" t="str">
        <f>ABRIL2012!H22</f>
        <v>B</v>
      </c>
    </row>
    <row r="23" spans="1:10">
      <c r="A23" s="1" t="str">
        <f>ABRIL2012!A25</f>
        <v xml:space="preserve">SABADO </v>
      </c>
      <c r="B23" s="8">
        <f>ABRIL2012!B23</f>
        <v>19</v>
      </c>
      <c r="C23" s="1">
        <v>1069</v>
      </c>
      <c r="D23" s="1">
        <v>338</v>
      </c>
      <c r="E23" s="1">
        <v>47</v>
      </c>
      <c r="F23" s="1">
        <f t="shared" si="0"/>
        <v>1454</v>
      </c>
      <c r="G23" s="1">
        <f t="shared" si="1"/>
        <v>18150</v>
      </c>
      <c r="H23" s="8" t="s">
        <v>17</v>
      </c>
    </row>
    <row r="24" spans="1:10">
      <c r="A24" s="29" t="str">
        <f>ABRIL2012!A26</f>
        <v>DOMINGO</v>
      </c>
      <c r="B24" s="30">
        <f>ABRIL2012!B24</f>
        <v>20</v>
      </c>
      <c r="C24" s="29">
        <v>902</v>
      </c>
      <c r="D24" s="29">
        <v>297</v>
      </c>
      <c r="E24" s="29">
        <v>41</v>
      </c>
      <c r="F24" s="29">
        <f t="shared" si="0"/>
        <v>1240</v>
      </c>
      <c r="G24" s="29">
        <f t="shared" si="1"/>
        <v>19390</v>
      </c>
      <c r="H24" s="30" t="s">
        <v>17</v>
      </c>
    </row>
    <row r="25" spans="1:10">
      <c r="A25" s="1" t="str">
        <f>ABRIL2012!A27</f>
        <v>LUNES</v>
      </c>
      <c r="B25" s="8">
        <f>ABRIL2012!B25</f>
        <v>21</v>
      </c>
      <c r="C25" s="1">
        <v>631</v>
      </c>
      <c r="D25" s="1">
        <v>198</v>
      </c>
      <c r="E25" s="1">
        <v>38</v>
      </c>
      <c r="F25" s="1">
        <f t="shared" si="0"/>
        <v>867</v>
      </c>
      <c r="G25" s="1">
        <f t="shared" si="1"/>
        <v>20257</v>
      </c>
      <c r="H25" s="8" t="str">
        <f>ABRIL2012!H25</f>
        <v>R</v>
      </c>
    </row>
    <row r="26" spans="1:10">
      <c r="A26" s="1" t="str">
        <f>ABRIL2012!A28</f>
        <v>MARTES</v>
      </c>
      <c r="B26" s="8">
        <f>ABRIL2012!B26</f>
        <v>22</v>
      </c>
      <c r="C26" s="1">
        <v>404</v>
      </c>
      <c r="D26" s="1">
        <v>259</v>
      </c>
      <c r="E26" s="1">
        <v>22</v>
      </c>
      <c r="F26" s="1">
        <f t="shared" si="0"/>
        <v>685</v>
      </c>
      <c r="G26" s="1">
        <f t="shared" si="1"/>
        <v>20942</v>
      </c>
      <c r="H26" s="8" t="str">
        <f>ABRIL2012!H26</f>
        <v>B</v>
      </c>
    </row>
    <row r="27" spans="1:10">
      <c r="A27" s="1" t="str">
        <f>ABRIL2012!A29</f>
        <v>MIERCOLES</v>
      </c>
      <c r="B27" s="8">
        <f>ABRIL2012!B27</f>
        <v>23</v>
      </c>
      <c r="C27" s="1">
        <v>234</v>
      </c>
      <c r="D27" s="1">
        <v>133</v>
      </c>
      <c r="E27" s="1">
        <v>18</v>
      </c>
      <c r="F27" s="1">
        <f t="shared" si="0"/>
        <v>385</v>
      </c>
      <c r="G27" s="1">
        <f t="shared" si="1"/>
        <v>21327</v>
      </c>
      <c r="H27" s="8" t="s">
        <v>10</v>
      </c>
    </row>
    <row r="28" spans="1:10">
      <c r="A28" s="1" t="str">
        <f>ABRIL2012!A30</f>
        <v>JUEVES</v>
      </c>
      <c r="B28" s="8">
        <f>ABRIL2012!B28</f>
        <v>24</v>
      </c>
      <c r="C28" s="1">
        <v>352</v>
      </c>
      <c r="D28" s="1">
        <v>112</v>
      </c>
      <c r="E28" s="1">
        <v>18</v>
      </c>
      <c r="F28" s="1">
        <f t="shared" si="0"/>
        <v>482</v>
      </c>
      <c r="G28" s="1">
        <f t="shared" si="1"/>
        <v>21809</v>
      </c>
      <c r="H28" s="8" t="s">
        <v>15</v>
      </c>
    </row>
    <row r="29" spans="1:10">
      <c r="A29" s="1" t="str">
        <f>ABRIL2012!A31</f>
        <v xml:space="preserve">VIERNES </v>
      </c>
      <c r="B29" s="8">
        <f>ABRIL2012!B29</f>
        <v>25</v>
      </c>
      <c r="C29" s="1">
        <v>1383</v>
      </c>
      <c r="D29" s="1">
        <v>488</v>
      </c>
      <c r="E29" s="1">
        <v>44</v>
      </c>
      <c r="F29" s="1">
        <f t="shared" si="0"/>
        <v>1915</v>
      </c>
      <c r="G29" s="1">
        <f t="shared" si="1"/>
        <v>23724</v>
      </c>
      <c r="H29" s="8" t="s">
        <v>15</v>
      </c>
    </row>
    <row r="30" spans="1:10">
      <c r="A30" s="1" t="str">
        <f>ABRIL2012!A32</f>
        <v xml:space="preserve">SABADO </v>
      </c>
      <c r="B30" s="8">
        <f>ABRIL2012!B30</f>
        <v>26</v>
      </c>
      <c r="C30" s="1">
        <v>1900</v>
      </c>
      <c r="D30" s="1">
        <v>585</v>
      </c>
      <c r="E30" s="1">
        <v>52</v>
      </c>
      <c r="F30" s="31">
        <f t="shared" si="0"/>
        <v>2537</v>
      </c>
      <c r="G30" s="1">
        <f t="shared" si="1"/>
        <v>26261</v>
      </c>
      <c r="H30" s="8" t="s">
        <v>15</v>
      </c>
      <c r="I30" s="32">
        <v>2537</v>
      </c>
      <c r="J30" t="s">
        <v>80</v>
      </c>
    </row>
    <row r="31" spans="1:10">
      <c r="A31" s="29" t="str">
        <f>ABRIL2012!A33</f>
        <v>DOMINGO</v>
      </c>
      <c r="B31" s="30">
        <f>ABRIL2012!B31</f>
        <v>27</v>
      </c>
      <c r="C31" s="29">
        <v>856</v>
      </c>
      <c r="D31" s="29">
        <v>305</v>
      </c>
      <c r="E31" s="29">
        <v>38</v>
      </c>
      <c r="F31" s="29">
        <f t="shared" si="0"/>
        <v>1199</v>
      </c>
      <c r="G31" s="29">
        <f t="shared" si="1"/>
        <v>27460</v>
      </c>
      <c r="H31" s="30" t="s">
        <v>15</v>
      </c>
    </row>
    <row r="32" spans="1:10">
      <c r="A32" s="1" t="str">
        <f>ABRIL2012!A34</f>
        <v>LUNES</v>
      </c>
      <c r="B32" s="8">
        <f>ABRIL2012!B32</f>
        <v>28</v>
      </c>
      <c r="C32" s="1">
        <v>430</v>
      </c>
      <c r="D32" s="1">
        <v>229</v>
      </c>
      <c r="E32" s="1">
        <v>12</v>
      </c>
      <c r="F32" s="1">
        <f t="shared" si="0"/>
        <v>671</v>
      </c>
      <c r="G32" s="1">
        <f t="shared" si="1"/>
        <v>28131</v>
      </c>
      <c r="H32" s="8" t="s">
        <v>15</v>
      </c>
    </row>
    <row r="33" spans="1:8">
      <c r="A33" s="1" t="s">
        <v>3</v>
      </c>
      <c r="B33" s="8">
        <f>ABRIL2012!B33</f>
        <v>29</v>
      </c>
      <c r="C33" s="1">
        <v>371</v>
      </c>
      <c r="D33" s="1">
        <v>211</v>
      </c>
      <c r="E33" s="1">
        <v>10</v>
      </c>
      <c r="F33" s="1">
        <f t="shared" si="0"/>
        <v>592</v>
      </c>
      <c r="G33" s="1">
        <f t="shared" si="1"/>
        <v>28723</v>
      </c>
      <c r="H33" s="8" t="s">
        <v>15</v>
      </c>
    </row>
    <row r="34" spans="1:8">
      <c r="A34" s="1" t="s">
        <v>4</v>
      </c>
      <c r="B34" s="8">
        <f>ABRIL2012!B34</f>
        <v>30</v>
      </c>
      <c r="C34" s="1">
        <v>386</v>
      </c>
      <c r="D34" s="1">
        <v>140</v>
      </c>
      <c r="E34" s="1">
        <v>14</v>
      </c>
      <c r="F34" s="28">
        <v>540</v>
      </c>
      <c r="G34" s="1">
        <f t="shared" si="1"/>
        <v>29263</v>
      </c>
      <c r="H34" s="8" t="str">
        <f>ABRIL2012!H34</f>
        <v>B</v>
      </c>
    </row>
    <row r="35" spans="1:8" ht="15.75" thickBot="1">
      <c r="A35" s="1" t="s">
        <v>0</v>
      </c>
      <c r="B35" s="8">
        <v>31</v>
      </c>
      <c r="C35" s="1">
        <v>295</v>
      </c>
      <c r="D35" s="1">
        <v>156</v>
      </c>
      <c r="E35" s="1">
        <v>13</v>
      </c>
      <c r="F35" s="1">
        <f t="shared" si="0"/>
        <v>464</v>
      </c>
      <c r="G35" s="1">
        <f t="shared" si="1"/>
        <v>29727</v>
      </c>
      <c r="H35" s="8" t="s">
        <v>18</v>
      </c>
    </row>
    <row r="36" spans="1:8" ht="15.75" thickBot="1">
      <c r="B36"/>
      <c r="E36" s="23" t="s">
        <v>71</v>
      </c>
      <c r="F36" s="24"/>
      <c r="G36" s="34">
        <f>G35/B35</f>
        <v>958.93548387096769</v>
      </c>
    </row>
    <row r="37" spans="1:8" ht="26.25">
      <c r="A37" s="26" t="s">
        <v>72</v>
      </c>
      <c r="B37"/>
      <c r="G37" s="40">
        <f>ABRIL2012!G36+G35</f>
        <v>5150444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6"/>
  <sheetViews>
    <sheetView topLeftCell="A27" workbookViewId="0">
      <selection activeCell="G36" sqref="G36"/>
    </sheetView>
  </sheetViews>
  <sheetFormatPr baseColWidth="10" defaultRowHeight="15"/>
  <cols>
    <col min="2" max="2" width="9.42578125" style="3" customWidth="1"/>
    <col min="3" max="3" width="18.85546875" customWidth="1"/>
    <col min="4" max="4" width="15.5703125" customWidth="1"/>
    <col min="5" max="5" width="10" customWidth="1"/>
    <col min="6" max="6" width="11.140625" customWidth="1"/>
    <col min="7" max="7" width="18.5703125" customWidth="1"/>
    <col min="8" max="8" width="10.42578125" style="3" customWidth="1"/>
  </cols>
  <sheetData>
    <row r="1" spans="1:8" ht="26.25">
      <c r="A1" s="2" t="s">
        <v>46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MAYO2012!A8</f>
        <v xml:space="preserve">VIERNES </v>
      </c>
      <c r="B5" s="8">
        <f>MAYO2012!B5</f>
        <v>1</v>
      </c>
      <c r="C5" s="1">
        <v>418</v>
      </c>
      <c r="D5" s="1">
        <v>154</v>
      </c>
      <c r="E5" s="1">
        <v>14</v>
      </c>
      <c r="F5" s="1">
        <f>SUM(C5:E5)</f>
        <v>586</v>
      </c>
      <c r="G5" s="1">
        <f>F5</f>
        <v>586</v>
      </c>
      <c r="H5" s="8" t="str">
        <f>MAYO2012!H5</f>
        <v>B</v>
      </c>
    </row>
    <row r="6" spans="1:8">
      <c r="A6" s="1" t="str">
        <f>MAYO2012!A9</f>
        <v xml:space="preserve">SABADO </v>
      </c>
      <c r="B6" s="8">
        <f>MAYO2012!B6</f>
        <v>2</v>
      </c>
      <c r="C6" s="1">
        <v>707</v>
      </c>
      <c r="D6" s="1">
        <v>183</v>
      </c>
      <c r="E6" s="1">
        <v>33</v>
      </c>
      <c r="F6" s="1">
        <f t="shared" ref="F6:F34" si="0">SUM(C6:E6)</f>
        <v>923</v>
      </c>
      <c r="G6" s="1">
        <f>G5+F6</f>
        <v>1509</v>
      </c>
      <c r="H6" s="8" t="str">
        <f>MAYO2012!H6</f>
        <v>B</v>
      </c>
    </row>
    <row r="7" spans="1:8">
      <c r="A7" s="29" t="str">
        <f>MAYO2012!A10</f>
        <v>DOMINGO</v>
      </c>
      <c r="B7" s="30">
        <f>MAYO2012!B7</f>
        <v>3</v>
      </c>
      <c r="C7" s="29">
        <v>577</v>
      </c>
      <c r="D7" s="29">
        <v>200</v>
      </c>
      <c r="E7" s="29">
        <v>26</v>
      </c>
      <c r="F7" s="29">
        <f t="shared" si="0"/>
        <v>803</v>
      </c>
      <c r="G7" s="29">
        <f t="shared" ref="G7:G34" si="1">G6+F7</f>
        <v>2312</v>
      </c>
      <c r="H7" s="30" t="str">
        <f>MAYO2012!H7</f>
        <v>B</v>
      </c>
    </row>
    <row r="8" spans="1:8">
      <c r="A8" s="1" t="str">
        <f>MAYO2012!A11</f>
        <v>LUNES</v>
      </c>
      <c r="B8" s="8">
        <f>MAYO2012!B8</f>
        <v>4</v>
      </c>
      <c r="C8" s="1">
        <v>389</v>
      </c>
      <c r="D8" s="1">
        <v>132</v>
      </c>
      <c r="E8" s="1">
        <v>13</v>
      </c>
      <c r="F8" s="1">
        <f t="shared" si="0"/>
        <v>534</v>
      </c>
      <c r="G8" s="1">
        <f t="shared" si="1"/>
        <v>2846</v>
      </c>
      <c r="H8" s="8" t="str">
        <f>MAYO2012!H8</f>
        <v>B</v>
      </c>
    </row>
    <row r="9" spans="1:8">
      <c r="A9" s="1" t="str">
        <f>MAYO2012!A12</f>
        <v>MARTES</v>
      </c>
      <c r="B9" s="8">
        <f>MAYO2012!B9</f>
        <v>5</v>
      </c>
      <c r="C9" s="1">
        <v>306</v>
      </c>
      <c r="D9" s="1">
        <v>95</v>
      </c>
      <c r="E9" s="1">
        <v>12</v>
      </c>
      <c r="F9" s="1">
        <f t="shared" si="0"/>
        <v>413</v>
      </c>
      <c r="G9" s="1">
        <f t="shared" si="1"/>
        <v>3259</v>
      </c>
      <c r="H9" s="8" t="s">
        <v>5</v>
      </c>
    </row>
    <row r="10" spans="1:8">
      <c r="A10" s="1" t="str">
        <f>MAYO2012!A13</f>
        <v>MIERCOLES</v>
      </c>
      <c r="B10" s="8">
        <f>MAYO2012!B10</f>
        <v>6</v>
      </c>
      <c r="C10" s="1">
        <v>230</v>
      </c>
      <c r="D10" s="1">
        <v>58</v>
      </c>
      <c r="E10" s="1">
        <v>15</v>
      </c>
      <c r="F10" s="1">
        <f t="shared" si="0"/>
        <v>303</v>
      </c>
      <c r="G10" s="1">
        <f t="shared" si="1"/>
        <v>3562</v>
      </c>
      <c r="H10" s="8" t="s">
        <v>19</v>
      </c>
    </row>
    <row r="11" spans="1:8">
      <c r="A11" s="1" t="str">
        <f>MAYO2012!A14</f>
        <v>JUEVES</v>
      </c>
      <c r="B11" s="8">
        <f>MAYO2012!B11</f>
        <v>7</v>
      </c>
      <c r="C11" s="1">
        <v>284</v>
      </c>
      <c r="D11" s="1">
        <v>65</v>
      </c>
      <c r="E11" s="1">
        <v>10</v>
      </c>
      <c r="F11" s="1">
        <f t="shared" si="0"/>
        <v>359</v>
      </c>
      <c r="G11" s="1">
        <f t="shared" si="1"/>
        <v>3921</v>
      </c>
      <c r="H11" s="8" t="s">
        <v>19</v>
      </c>
    </row>
    <row r="12" spans="1:8">
      <c r="A12" s="1" t="str">
        <f>MAYO2012!A15</f>
        <v xml:space="preserve">VIERNES </v>
      </c>
      <c r="B12" s="8">
        <f>MAYO2012!B12</f>
        <v>8</v>
      </c>
      <c r="C12" s="1">
        <v>315</v>
      </c>
      <c r="D12" s="1">
        <v>141</v>
      </c>
      <c r="E12" s="1">
        <v>13</v>
      </c>
      <c r="F12" s="1">
        <f t="shared" si="0"/>
        <v>469</v>
      </c>
      <c r="G12" s="1">
        <f t="shared" si="1"/>
        <v>4390</v>
      </c>
      <c r="H12" s="8" t="s">
        <v>20</v>
      </c>
    </row>
    <row r="13" spans="1:8">
      <c r="A13" s="1" t="str">
        <f>MAYO2012!A16</f>
        <v xml:space="preserve">SABADO </v>
      </c>
      <c r="B13" s="8">
        <f>MAYO2012!B13</f>
        <v>9</v>
      </c>
      <c r="C13" s="1">
        <v>468</v>
      </c>
      <c r="D13" s="1">
        <v>190</v>
      </c>
      <c r="E13" s="1">
        <v>21</v>
      </c>
      <c r="F13" s="1">
        <f t="shared" si="0"/>
        <v>679</v>
      </c>
      <c r="G13" s="1">
        <f t="shared" si="1"/>
        <v>5069</v>
      </c>
      <c r="H13" s="8" t="s">
        <v>20</v>
      </c>
    </row>
    <row r="14" spans="1:8">
      <c r="A14" s="29" t="str">
        <f>MAYO2012!A17</f>
        <v>DOMINGO</v>
      </c>
      <c r="B14" s="30">
        <f>MAYO2012!B14</f>
        <v>10</v>
      </c>
      <c r="C14" s="29">
        <v>357</v>
      </c>
      <c r="D14" s="29">
        <v>147</v>
      </c>
      <c r="E14" s="29">
        <v>17</v>
      </c>
      <c r="F14" s="29">
        <f t="shared" si="0"/>
        <v>521</v>
      </c>
      <c r="G14" s="29">
        <f t="shared" si="1"/>
        <v>5590</v>
      </c>
      <c r="H14" s="30" t="s">
        <v>9</v>
      </c>
    </row>
    <row r="15" spans="1:8">
      <c r="A15" s="1" t="str">
        <f>MAYO2012!A18</f>
        <v>LUNES</v>
      </c>
      <c r="B15" s="8">
        <f>MAYO2012!B15</f>
        <v>11</v>
      </c>
      <c r="C15" s="1">
        <v>414</v>
      </c>
      <c r="D15" s="1">
        <v>101</v>
      </c>
      <c r="E15" s="1">
        <v>19</v>
      </c>
      <c r="F15" s="1">
        <f t="shared" si="0"/>
        <v>534</v>
      </c>
      <c r="G15" s="1">
        <f t="shared" si="1"/>
        <v>6124</v>
      </c>
      <c r="H15" s="8" t="s">
        <v>5</v>
      </c>
    </row>
    <row r="16" spans="1:8">
      <c r="A16" s="1" t="str">
        <f>MAYO2012!A19</f>
        <v>MARTES</v>
      </c>
      <c r="B16" s="8">
        <f>MAYO2012!B16</f>
        <v>12</v>
      </c>
      <c r="C16" s="1">
        <v>322</v>
      </c>
      <c r="D16" s="1">
        <v>129</v>
      </c>
      <c r="E16" s="1">
        <v>18</v>
      </c>
      <c r="F16" s="1">
        <f t="shared" si="0"/>
        <v>469</v>
      </c>
      <c r="G16" s="1">
        <f t="shared" si="1"/>
        <v>6593</v>
      </c>
      <c r="H16" s="8" t="s">
        <v>21</v>
      </c>
    </row>
    <row r="17" spans="1:9">
      <c r="A17" s="1" t="str">
        <f>MAYO2012!A20</f>
        <v>MIERCOLES</v>
      </c>
      <c r="B17" s="8">
        <f>MAYO2012!B17</f>
        <v>13</v>
      </c>
      <c r="C17" s="1">
        <v>344</v>
      </c>
      <c r="D17" s="1">
        <v>74</v>
      </c>
      <c r="E17" s="1">
        <v>22</v>
      </c>
      <c r="F17" s="1">
        <f t="shared" si="0"/>
        <v>440</v>
      </c>
      <c r="G17" s="1">
        <f t="shared" si="1"/>
        <v>7033</v>
      </c>
      <c r="H17" s="8" t="s">
        <v>21</v>
      </c>
    </row>
    <row r="18" spans="1:9">
      <c r="A18" s="1" t="str">
        <f>MAYO2012!A21</f>
        <v>JUEVES</v>
      </c>
      <c r="B18" s="8">
        <f>MAYO2012!B18</f>
        <v>14</v>
      </c>
      <c r="C18" s="1">
        <v>413</v>
      </c>
      <c r="D18" s="1">
        <v>97</v>
      </c>
      <c r="E18" s="1">
        <v>15</v>
      </c>
      <c r="F18" s="1">
        <f t="shared" si="0"/>
        <v>525</v>
      </c>
      <c r="G18" s="1">
        <f t="shared" si="1"/>
        <v>7558</v>
      </c>
      <c r="H18" s="8" t="s">
        <v>22</v>
      </c>
    </row>
    <row r="19" spans="1:9">
      <c r="A19" s="1" t="str">
        <f>MAYO2012!A22</f>
        <v xml:space="preserve">VIERNES </v>
      </c>
      <c r="B19" s="8">
        <f>MAYO2012!B19</f>
        <v>15</v>
      </c>
      <c r="C19" s="1">
        <v>360</v>
      </c>
      <c r="D19" s="1">
        <v>107</v>
      </c>
      <c r="E19" s="1">
        <v>25</v>
      </c>
      <c r="F19" s="1">
        <f t="shared" si="0"/>
        <v>492</v>
      </c>
      <c r="G19" s="1">
        <f t="shared" si="1"/>
        <v>8050</v>
      </c>
      <c r="H19" s="8" t="s">
        <v>23</v>
      </c>
      <c r="I19" t="s">
        <v>84</v>
      </c>
    </row>
    <row r="20" spans="1:9">
      <c r="A20" s="1" t="str">
        <f>MAYO2012!A23</f>
        <v xml:space="preserve">SABADO </v>
      </c>
      <c r="B20" s="8">
        <f>MAYO2012!B20</f>
        <v>16</v>
      </c>
      <c r="C20" s="1">
        <v>372</v>
      </c>
      <c r="D20" s="1">
        <v>215</v>
      </c>
      <c r="E20" s="1">
        <v>27</v>
      </c>
      <c r="F20" s="1">
        <f t="shared" si="0"/>
        <v>614</v>
      </c>
      <c r="G20" s="1">
        <f t="shared" si="1"/>
        <v>8664</v>
      </c>
      <c r="H20" s="8" t="s">
        <v>9</v>
      </c>
      <c r="I20" t="s">
        <v>84</v>
      </c>
    </row>
    <row r="21" spans="1:9">
      <c r="A21" s="29" t="str">
        <f>MAYO2012!A24</f>
        <v>DOMINGO</v>
      </c>
      <c r="B21" s="30">
        <f>MAYO2012!B21</f>
        <v>17</v>
      </c>
      <c r="C21" s="29">
        <v>286</v>
      </c>
      <c r="D21" s="29">
        <v>88</v>
      </c>
      <c r="E21" s="29">
        <v>11</v>
      </c>
      <c r="F21" s="29">
        <f t="shared" si="0"/>
        <v>385</v>
      </c>
      <c r="G21" s="29">
        <f t="shared" si="1"/>
        <v>9049</v>
      </c>
      <c r="H21" s="30" t="s">
        <v>9</v>
      </c>
    </row>
    <row r="22" spans="1:9">
      <c r="A22" s="1" t="str">
        <f>MAYO2012!A25</f>
        <v>LUNES</v>
      </c>
      <c r="B22" s="8">
        <f>MAYO2012!B22</f>
        <v>18</v>
      </c>
      <c r="C22" s="1">
        <v>446</v>
      </c>
      <c r="D22" s="1">
        <v>105</v>
      </c>
      <c r="E22" s="1">
        <v>13</v>
      </c>
      <c r="F22" s="1">
        <f t="shared" si="0"/>
        <v>564</v>
      </c>
      <c r="G22" s="1">
        <f t="shared" si="1"/>
        <v>9613</v>
      </c>
      <c r="H22" s="8" t="s">
        <v>23</v>
      </c>
    </row>
    <row r="23" spans="1:9">
      <c r="A23" s="1" t="str">
        <f>MAYO2012!A26</f>
        <v>MARTES</v>
      </c>
      <c r="B23" s="8">
        <f>MAYO2012!B23</f>
        <v>19</v>
      </c>
      <c r="C23" s="1">
        <v>394</v>
      </c>
      <c r="D23" s="1">
        <v>110</v>
      </c>
      <c r="E23" s="1">
        <v>14</v>
      </c>
      <c r="F23" s="1">
        <f t="shared" si="0"/>
        <v>518</v>
      </c>
      <c r="G23" s="1">
        <f t="shared" si="1"/>
        <v>10131</v>
      </c>
      <c r="H23" s="8" t="s">
        <v>5</v>
      </c>
    </row>
    <row r="24" spans="1:9">
      <c r="A24" s="1" t="str">
        <f>MAYO2012!A27</f>
        <v>MIERCOLES</v>
      </c>
      <c r="B24" s="8">
        <f>MAYO2012!B24</f>
        <v>20</v>
      </c>
      <c r="C24" s="1">
        <v>458</v>
      </c>
      <c r="D24" s="1">
        <v>134</v>
      </c>
      <c r="E24" s="1">
        <v>16</v>
      </c>
      <c r="F24" s="1">
        <f t="shared" si="0"/>
        <v>608</v>
      </c>
      <c r="G24" s="1">
        <f t="shared" si="1"/>
        <v>10739</v>
      </c>
      <c r="H24" s="8" t="s">
        <v>5</v>
      </c>
    </row>
    <row r="25" spans="1:9">
      <c r="A25" s="1" t="str">
        <f>MAYO2012!A28</f>
        <v>JUEVES</v>
      </c>
      <c r="B25" s="8">
        <f>MAYO2012!B25</f>
        <v>21</v>
      </c>
      <c r="C25" s="1">
        <v>450</v>
      </c>
      <c r="D25" s="1">
        <v>161</v>
      </c>
      <c r="E25" s="1">
        <v>14</v>
      </c>
      <c r="F25" s="1">
        <f t="shared" si="0"/>
        <v>625</v>
      </c>
      <c r="G25" s="1">
        <f t="shared" si="1"/>
        <v>11364</v>
      </c>
      <c r="H25" s="8" t="s">
        <v>5</v>
      </c>
    </row>
    <row r="26" spans="1:9">
      <c r="A26" s="1" t="str">
        <f>MAYO2012!A29</f>
        <v xml:space="preserve">VIERNES </v>
      </c>
      <c r="B26" s="8">
        <f>MAYO2012!B26</f>
        <v>22</v>
      </c>
      <c r="C26" s="1">
        <v>699</v>
      </c>
      <c r="D26" s="1">
        <v>219</v>
      </c>
      <c r="E26" s="1">
        <v>17</v>
      </c>
      <c r="F26" s="1">
        <f t="shared" si="0"/>
        <v>935</v>
      </c>
      <c r="G26" s="1">
        <f t="shared" si="1"/>
        <v>12299</v>
      </c>
      <c r="H26" s="8" t="str">
        <f>MAYO2012!H26</f>
        <v>B</v>
      </c>
    </row>
    <row r="27" spans="1:9">
      <c r="A27" s="1" t="str">
        <f>MAYO2012!A30</f>
        <v xml:space="preserve">SABADO </v>
      </c>
      <c r="B27" s="8">
        <f>MAYO2012!B27</f>
        <v>23</v>
      </c>
      <c r="C27" s="1">
        <v>872</v>
      </c>
      <c r="D27" s="1">
        <v>300</v>
      </c>
      <c r="E27" s="1">
        <v>29</v>
      </c>
      <c r="F27" s="1">
        <f t="shared" si="0"/>
        <v>1201</v>
      </c>
      <c r="G27" s="1">
        <f t="shared" si="1"/>
        <v>13500</v>
      </c>
      <c r="H27" s="8" t="s">
        <v>5</v>
      </c>
    </row>
    <row r="28" spans="1:9">
      <c r="A28" s="29" t="str">
        <f>MAYO2012!A31</f>
        <v>DOMINGO</v>
      </c>
      <c r="B28" s="30">
        <f>MAYO2012!B28</f>
        <v>24</v>
      </c>
      <c r="C28" s="29">
        <v>677</v>
      </c>
      <c r="D28" s="29">
        <v>214</v>
      </c>
      <c r="E28" s="29">
        <v>14</v>
      </c>
      <c r="F28" s="29">
        <f t="shared" si="0"/>
        <v>905</v>
      </c>
      <c r="G28" s="29">
        <f t="shared" si="1"/>
        <v>14405</v>
      </c>
      <c r="H28" s="30" t="s">
        <v>5</v>
      </c>
    </row>
    <row r="29" spans="1:9">
      <c r="A29" s="1" t="str">
        <f>MAYO2012!A32</f>
        <v>LUNES</v>
      </c>
      <c r="B29" s="8">
        <f>MAYO2012!B29</f>
        <v>25</v>
      </c>
      <c r="C29" s="1">
        <v>442</v>
      </c>
      <c r="D29" s="1">
        <v>240</v>
      </c>
      <c r="E29" s="1">
        <v>18</v>
      </c>
      <c r="F29" s="1">
        <f t="shared" si="0"/>
        <v>700</v>
      </c>
      <c r="G29" s="1">
        <f t="shared" si="1"/>
        <v>15105</v>
      </c>
      <c r="H29" s="8" t="s">
        <v>5</v>
      </c>
    </row>
    <row r="30" spans="1:9">
      <c r="A30" s="1" t="str">
        <f>MAYO2012!A33</f>
        <v>MARTES</v>
      </c>
      <c r="B30" s="8">
        <f>MAYO2012!B30</f>
        <v>26</v>
      </c>
      <c r="C30" s="1">
        <v>440</v>
      </c>
      <c r="D30" s="1">
        <v>228</v>
      </c>
      <c r="E30" s="1">
        <v>16</v>
      </c>
      <c r="F30" s="1">
        <f t="shared" si="0"/>
        <v>684</v>
      </c>
      <c r="G30" s="1">
        <f t="shared" si="1"/>
        <v>15789</v>
      </c>
      <c r="H30" s="8" t="s">
        <v>5</v>
      </c>
    </row>
    <row r="31" spans="1:9">
      <c r="A31" s="1" t="str">
        <f>MAYO2012!A34</f>
        <v>MIERCOLES</v>
      </c>
      <c r="B31" s="8">
        <f>MAYO2012!B31</f>
        <v>27</v>
      </c>
      <c r="C31" s="1">
        <v>464</v>
      </c>
      <c r="D31" s="1">
        <v>152</v>
      </c>
      <c r="E31" s="1">
        <v>13</v>
      </c>
      <c r="F31" s="1">
        <f t="shared" si="0"/>
        <v>629</v>
      </c>
      <c r="G31" s="1">
        <f t="shared" si="1"/>
        <v>16418</v>
      </c>
      <c r="H31" s="8" t="s">
        <v>5</v>
      </c>
    </row>
    <row r="32" spans="1:9">
      <c r="A32" s="1" t="str">
        <f>MAYO2012!A35</f>
        <v>JUEVES</v>
      </c>
      <c r="B32" s="8">
        <f>MAYO2012!B32</f>
        <v>28</v>
      </c>
      <c r="C32" s="1">
        <v>414</v>
      </c>
      <c r="D32" s="1">
        <v>100</v>
      </c>
      <c r="E32" s="1">
        <v>15</v>
      </c>
      <c r="F32" s="1">
        <f t="shared" si="0"/>
        <v>529</v>
      </c>
      <c r="G32" s="1">
        <f t="shared" si="1"/>
        <v>16947</v>
      </c>
      <c r="H32" s="8" t="s">
        <v>5</v>
      </c>
    </row>
    <row r="33" spans="1:12">
      <c r="A33" s="1" t="s">
        <v>6</v>
      </c>
      <c r="B33" s="8">
        <f>MAYO2012!B33</f>
        <v>29</v>
      </c>
      <c r="C33" s="1">
        <v>516</v>
      </c>
      <c r="D33" s="1">
        <v>221</v>
      </c>
      <c r="E33" s="1">
        <v>29</v>
      </c>
      <c r="F33" s="1">
        <f t="shared" si="0"/>
        <v>766</v>
      </c>
      <c r="G33" s="1">
        <f t="shared" si="1"/>
        <v>17713</v>
      </c>
      <c r="H33" s="8" t="s">
        <v>5</v>
      </c>
      <c r="I33" t="s">
        <v>85</v>
      </c>
    </row>
    <row r="34" spans="1:12" ht="15.75" thickBot="1">
      <c r="A34" s="1" t="s">
        <v>7</v>
      </c>
      <c r="B34" s="8">
        <f>MAYO2012!B34</f>
        <v>30</v>
      </c>
      <c r="C34" s="1">
        <v>832</v>
      </c>
      <c r="D34" s="1">
        <v>350</v>
      </c>
      <c r="E34" s="1">
        <v>56</v>
      </c>
      <c r="F34" s="31">
        <f t="shared" si="0"/>
        <v>1238</v>
      </c>
      <c r="G34" s="1">
        <f t="shared" si="1"/>
        <v>18951</v>
      </c>
      <c r="H34" s="8" t="str">
        <f>MAYO2012!H34</f>
        <v>B</v>
      </c>
      <c r="I34" s="32">
        <v>1238</v>
      </c>
      <c r="J34" t="s">
        <v>73</v>
      </c>
      <c r="L34" t="s">
        <v>85</v>
      </c>
    </row>
    <row r="35" spans="1:12" ht="15.75" thickBot="1">
      <c r="B35"/>
      <c r="E35" s="23" t="s">
        <v>71</v>
      </c>
      <c r="F35" s="24"/>
      <c r="G35" s="25">
        <f>G34/B34</f>
        <v>631.70000000000005</v>
      </c>
    </row>
    <row r="36" spans="1:12" ht="26.25">
      <c r="A36" s="26" t="s">
        <v>72</v>
      </c>
      <c r="B36"/>
      <c r="G36" s="40">
        <f>MAYO2012!G37+G34</f>
        <v>5169395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6"/>
  <sheetViews>
    <sheetView topLeftCell="A37" workbookViewId="0">
      <selection activeCell="L37" sqref="L37"/>
    </sheetView>
  </sheetViews>
  <sheetFormatPr baseColWidth="10" defaultRowHeight="15"/>
  <cols>
    <col min="2" max="2" width="9.42578125" style="3" customWidth="1"/>
    <col min="3" max="3" width="18.7109375" customWidth="1"/>
    <col min="4" max="4" width="15.7109375" customWidth="1"/>
    <col min="5" max="5" width="14.7109375" customWidth="1"/>
    <col min="6" max="6" width="12" customWidth="1"/>
    <col min="7" max="7" width="16.85546875" customWidth="1"/>
    <col min="8" max="8" width="10.7109375" style="3" customWidth="1"/>
  </cols>
  <sheetData>
    <row r="1" spans="1:9" ht="26.25">
      <c r="A1" s="2" t="s">
        <v>47</v>
      </c>
    </row>
    <row r="2" spans="1:9" ht="27" thickBot="1">
      <c r="A2" s="2"/>
    </row>
    <row r="3" spans="1:9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9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9">
      <c r="A5" s="29" t="str">
        <f>JUNIO2012!A7</f>
        <v>DOMINGO</v>
      </c>
      <c r="B5" s="30">
        <f>JUNIO2012!B5</f>
        <v>1</v>
      </c>
      <c r="C5" s="29">
        <v>796</v>
      </c>
      <c r="D5" s="29">
        <v>242</v>
      </c>
      <c r="E5" s="29">
        <v>64</v>
      </c>
      <c r="F5" s="29">
        <f>SUM(C5:E5)</f>
        <v>1102</v>
      </c>
      <c r="G5" s="29">
        <f>F5</f>
        <v>1102</v>
      </c>
      <c r="H5" s="30" t="str">
        <f>JUNIO2012!H5</f>
        <v>B</v>
      </c>
      <c r="I5" t="s">
        <v>86</v>
      </c>
    </row>
    <row r="6" spans="1:9">
      <c r="A6" s="1" t="str">
        <f>JUNIO2012!A8</f>
        <v>LUNES</v>
      </c>
      <c r="B6" s="8">
        <f>JUNIO2012!B6</f>
        <v>2</v>
      </c>
      <c r="C6" s="1">
        <v>431</v>
      </c>
      <c r="D6" s="1">
        <v>100</v>
      </c>
      <c r="E6" s="1">
        <v>13</v>
      </c>
      <c r="F6" s="1">
        <f t="shared" ref="F6:F35" si="0">SUM(C6:E6)</f>
        <v>544</v>
      </c>
      <c r="G6" s="1">
        <f>G5+F6</f>
        <v>1646</v>
      </c>
      <c r="H6" s="8" t="s">
        <v>24</v>
      </c>
    </row>
    <row r="7" spans="1:9">
      <c r="A7" s="1" t="str">
        <f>JUNIO2012!A9</f>
        <v>MARTES</v>
      </c>
      <c r="B7" s="8">
        <f>JUNIO2012!B7</f>
        <v>3</v>
      </c>
      <c r="C7" s="1">
        <v>428</v>
      </c>
      <c r="D7" s="1">
        <v>87</v>
      </c>
      <c r="E7" s="1">
        <v>10</v>
      </c>
      <c r="F7" s="1">
        <f t="shared" si="0"/>
        <v>525</v>
      </c>
      <c r="G7" s="1">
        <f t="shared" ref="G7:G35" si="1">G6+F7</f>
        <v>2171</v>
      </c>
      <c r="H7" s="8" t="s">
        <v>9</v>
      </c>
    </row>
    <row r="8" spans="1:9">
      <c r="A8" s="1" t="str">
        <f>JUNIO2012!A10</f>
        <v>MIERCOLES</v>
      </c>
      <c r="B8" s="8">
        <f>JUNIO2012!B8</f>
        <v>4</v>
      </c>
      <c r="C8" s="1">
        <v>431</v>
      </c>
      <c r="D8" s="1">
        <v>111</v>
      </c>
      <c r="E8" s="1">
        <v>7</v>
      </c>
      <c r="F8" s="1">
        <f t="shared" si="0"/>
        <v>549</v>
      </c>
      <c r="G8" s="1">
        <f t="shared" si="1"/>
        <v>2720</v>
      </c>
      <c r="H8" s="8" t="s">
        <v>9</v>
      </c>
    </row>
    <row r="9" spans="1:9">
      <c r="A9" s="1" t="str">
        <f>JUNIO2012!A11</f>
        <v>JUEVES</v>
      </c>
      <c r="B9" s="8">
        <f>JUNIO2012!B9</f>
        <v>5</v>
      </c>
      <c r="C9" s="1">
        <v>485</v>
      </c>
      <c r="D9" s="1">
        <v>102</v>
      </c>
      <c r="E9" s="1">
        <v>7</v>
      </c>
      <c r="F9" s="1">
        <f t="shared" si="0"/>
        <v>594</v>
      </c>
      <c r="G9" s="1">
        <f t="shared" si="1"/>
        <v>3314</v>
      </c>
      <c r="H9" s="8" t="str">
        <f>JUNIO2012!H9</f>
        <v>B</v>
      </c>
    </row>
    <row r="10" spans="1:9">
      <c r="A10" s="1" t="str">
        <f>JUNIO2012!A12</f>
        <v xml:space="preserve">VIERNES </v>
      </c>
      <c r="B10" s="8">
        <f>JUNIO2012!B10</f>
        <v>6</v>
      </c>
      <c r="C10" s="1">
        <v>514</v>
      </c>
      <c r="D10" s="1">
        <v>123</v>
      </c>
      <c r="E10" s="1">
        <v>9</v>
      </c>
      <c r="F10" s="1">
        <f t="shared" si="0"/>
        <v>646</v>
      </c>
      <c r="G10" s="1">
        <f t="shared" si="1"/>
        <v>3960</v>
      </c>
      <c r="H10" s="8" t="s">
        <v>5</v>
      </c>
    </row>
    <row r="11" spans="1:9">
      <c r="A11" s="1" t="str">
        <f>JUNIO2012!A13</f>
        <v xml:space="preserve">SABADO </v>
      </c>
      <c r="B11" s="8">
        <f>JUNIO2012!B11</f>
        <v>7</v>
      </c>
      <c r="C11" s="1">
        <v>1511</v>
      </c>
      <c r="D11" s="1">
        <v>507</v>
      </c>
      <c r="E11" s="1">
        <v>58</v>
      </c>
      <c r="F11" s="1">
        <f t="shared" si="0"/>
        <v>2076</v>
      </c>
      <c r="G11" s="1">
        <f t="shared" si="1"/>
        <v>6036</v>
      </c>
      <c r="H11" s="8" t="s">
        <v>5</v>
      </c>
    </row>
    <row r="12" spans="1:9">
      <c r="A12" s="29" t="str">
        <f>JUNIO2012!A14</f>
        <v>DOMINGO</v>
      </c>
      <c r="B12" s="30">
        <f>JUNIO2012!B12</f>
        <v>8</v>
      </c>
      <c r="C12" s="29">
        <v>2043</v>
      </c>
      <c r="D12" s="29">
        <v>554</v>
      </c>
      <c r="E12" s="29">
        <v>38</v>
      </c>
      <c r="F12" s="29">
        <f t="shared" si="0"/>
        <v>2635</v>
      </c>
      <c r="G12" s="29">
        <f t="shared" si="1"/>
        <v>8671</v>
      </c>
      <c r="H12" s="30" t="s">
        <v>5</v>
      </c>
    </row>
    <row r="13" spans="1:9">
      <c r="A13" s="1" t="str">
        <f>JUNIO2012!A15</f>
        <v>LUNES</v>
      </c>
      <c r="B13" s="8">
        <f>JUNIO2012!B13</f>
        <v>9</v>
      </c>
      <c r="C13" s="1">
        <v>981</v>
      </c>
      <c r="D13" s="1">
        <v>256</v>
      </c>
      <c r="E13" s="1">
        <v>34</v>
      </c>
      <c r="F13" s="1">
        <f t="shared" si="0"/>
        <v>1271</v>
      </c>
      <c r="G13" s="1">
        <f t="shared" si="1"/>
        <v>9942</v>
      </c>
      <c r="H13" s="8" t="s">
        <v>5</v>
      </c>
    </row>
    <row r="14" spans="1:9">
      <c r="A14" s="1" t="str">
        <f>JUNIO2012!A16</f>
        <v>MARTES</v>
      </c>
      <c r="B14" s="8">
        <f>JUNIO2012!B14</f>
        <v>10</v>
      </c>
      <c r="C14" s="1">
        <v>607</v>
      </c>
      <c r="D14" s="1">
        <v>158</v>
      </c>
      <c r="E14" s="1">
        <v>6</v>
      </c>
      <c r="F14" s="1">
        <f t="shared" si="0"/>
        <v>771</v>
      </c>
      <c r="G14" s="1">
        <f t="shared" si="1"/>
        <v>10713</v>
      </c>
      <c r="H14" s="8" t="s">
        <v>5</v>
      </c>
    </row>
    <row r="15" spans="1:9">
      <c r="A15" s="1" t="str">
        <f>JUNIO2012!A17</f>
        <v>MIERCOLES</v>
      </c>
      <c r="B15" s="8">
        <f>JUNIO2012!B15</f>
        <v>11</v>
      </c>
      <c r="C15" s="1">
        <v>569</v>
      </c>
      <c r="D15" s="1">
        <v>196</v>
      </c>
      <c r="E15" s="1">
        <v>16</v>
      </c>
      <c r="F15" s="1">
        <f t="shared" si="0"/>
        <v>781</v>
      </c>
      <c r="G15" s="1">
        <f t="shared" si="1"/>
        <v>11494</v>
      </c>
      <c r="H15" s="8" t="str">
        <f>JUNIO2012!H15</f>
        <v>B</v>
      </c>
    </row>
    <row r="16" spans="1:9">
      <c r="A16" s="1" t="str">
        <f>JUNIO2012!A18</f>
        <v>JUEVES</v>
      </c>
      <c r="B16" s="8">
        <f>JUNIO2012!B16</f>
        <v>12</v>
      </c>
      <c r="C16" s="1">
        <v>740</v>
      </c>
      <c r="D16" s="1">
        <v>211</v>
      </c>
      <c r="E16" s="1">
        <v>14</v>
      </c>
      <c r="F16" s="1">
        <f t="shared" si="0"/>
        <v>965</v>
      </c>
      <c r="G16" s="1">
        <f t="shared" si="1"/>
        <v>12459</v>
      </c>
      <c r="H16" s="8" t="s">
        <v>5</v>
      </c>
    </row>
    <row r="17" spans="1:12">
      <c r="A17" s="1" t="str">
        <f>JUNIO2012!A19</f>
        <v xml:space="preserve">VIERNES </v>
      </c>
      <c r="B17" s="8">
        <f>JUNIO2012!B17</f>
        <v>13</v>
      </c>
      <c r="C17" s="1">
        <v>779</v>
      </c>
      <c r="D17" s="1">
        <v>213</v>
      </c>
      <c r="E17" s="1">
        <v>26</v>
      </c>
      <c r="F17" s="1">
        <f t="shared" si="0"/>
        <v>1018</v>
      </c>
      <c r="G17" s="1">
        <f t="shared" si="1"/>
        <v>13477</v>
      </c>
      <c r="H17" s="8" t="s">
        <v>5</v>
      </c>
      <c r="I17" t="s">
        <v>87</v>
      </c>
    </row>
    <row r="18" spans="1:12">
      <c r="A18" s="1" t="str">
        <f>JUNIO2012!A20</f>
        <v xml:space="preserve">SABADO </v>
      </c>
      <c r="B18" s="8">
        <f>JUNIO2012!B18</f>
        <v>14</v>
      </c>
      <c r="C18" s="1">
        <v>1256</v>
      </c>
      <c r="D18" s="1">
        <v>295</v>
      </c>
      <c r="E18" s="1">
        <v>32</v>
      </c>
      <c r="F18" s="1">
        <f t="shared" si="0"/>
        <v>1583</v>
      </c>
      <c r="G18" s="1">
        <f t="shared" si="1"/>
        <v>15060</v>
      </c>
      <c r="H18" s="8" t="s">
        <v>5</v>
      </c>
    </row>
    <row r="19" spans="1:12">
      <c r="A19" s="29" t="str">
        <f>JUNIO2012!A21</f>
        <v>DOMINGO</v>
      </c>
      <c r="B19" s="30">
        <f>JUNIO2012!B19</f>
        <v>15</v>
      </c>
      <c r="C19" s="29">
        <v>1346</v>
      </c>
      <c r="D19" s="29">
        <v>331</v>
      </c>
      <c r="E19" s="29">
        <v>42</v>
      </c>
      <c r="F19" s="29">
        <f t="shared" si="0"/>
        <v>1719</v>
      </c>
      <c r="G19" s="29">
        <f t="shared" si="1"/>
        <v>16779</v>
      </c>
      <c r="H19" s="30" t="s">
        <v>5</v>
      </c>
    </row>
    <row r="20" spans="1:12">
      <c r="A20" s="1" t="str">
        <f>JUNIO2012!A22</f>
        <v>LUNES</v>
      </c>
      <c r="B20" s="8">
        <f>JUNIO2012!B20</f>
        <v>16</v>
      </c>
      <c r="C20" s="1">
        <v>2068</v>
      </c>
      <c r="D20" s="1">
        <v>543</v>
      </c>
      <c r="E20" s="1">
        <v>56</v>
      </c>
      <c r="F20" s="1">
        <f t="shared" si="0"/>
        <v>2667</v>
      </c>
      <c r="G20" s="1">
        <f t="shared" si="1"/>
        <v>19446</v>
      </c>
      <c r="H20" s="8" t="s">
        <v>5</v>
      </c>
    </row>
    <row r="21" spans="1:12">
      <c r="A21" s="1" t="str">
        <f>JUNIO2012!A23</f>
        <v>MARTES</v>
      </c>
      <c r="B21" s="8">
        <f>JUNIO2012!B21</f>
        <v>17</v>
      </c>
      <c r="C21" s="1">
        <v>2131</v>
      </c>
      <c r="D21" s="1">
        <v>682</v>
      </c>
      <c r="E21" s="1">
        <v>64</v>
      </c>
      <c r="F21" s="1">
        <f t="shared" si="0"/>
        <v>2877</v>
      </c>
      <c r="G21" s="1">
        <f t="shared" si="1"/>
        <v>22323</v>
      </c>
      <c r="H21" s="8" t="s">
        <v>5</v>
      </c>
    </row>
    <row r="22" spans="1:12">
      <c r="A22" s="1" t="str">
        <f>JUNIO2012!A24</f>
        <v>MIERCOLES</v>
      </c>
      <c r="B22" s="8">
        <f>JUNIO2012!B22</f>
        <v>18</v>
      </c>
      <c r="C22" s="1">
        <v>2229</v>
      </c>
      <c r="D22" s="1">
        <v>707</v>
      </c>
      <c r="E22" s="1">
        <v>48</v>
      </c>
      <c r="F22" s="1">
        <f t="shared" si="0"/>
        <v>2984</v>
      </c>
      <c r="G22" s="1">
        <f t="shared" si="1"/>
        <v>25307</v>
      </c>
      <c r="H22" s="8" t="s">
        <v>5</v>
      </c>
    </row>
    <row r="23" spans="1:12">
      <c r="A23" s="1" t="str">
        <f>JUNIO2012!A25</f>
        <v>JUEVES</v>
      </c>
      <c r="B23" s="8">
        <f>JUNIO2012!B23</f>
        <v>19</v>
      </c>
      <c r="C23" s="1">
        <v>2216</v>
      </c>
      <c r="D23" s="1">
        <v>676</v>
      </c>
      <c r="E23" s="1">
        <v>64</v>
      </c>
      <c r="F23" s="1">
        <f t="shared" si="0"/>
        <v>2956</v>
      </c>
      <c r="G23" s="1">
        <f t="shared" si="1"/>
        <v>28263</v>
      </c>
      <c r="H23" s="8" t="str">
        <f>JUNIO2012!H23</f>
        <v>B</v>
      </c>
    </row>
    <row r="24" spans="1:12">
      <c r="A24" s="1" t="str">
        <f>JUNIO2012!A26</f>
        <v xml:space="preserve">VIERNES </v>
      </c>
      <c r="B24" s="8">
        <f>JUNIO2012!B24</f>
        <v>20</v>
      </c>
      <c r="C24" s="1">
        <v>2292</v>
      </c>
      <c r="D24" s="1">
        <v>792</v>
      </c>
      <c r="E24" s="1">
        <v>49</v>
      </c>
      <c r="F24" s="1">
        <f t="shared" si="0"/>
        <v>3133</v>
      </c>
      <c r="G24" s="1">
        <f t="shared" si="1"/>
        <v>31396</v>
      </c>
      <c r="H24" s="8" t="str">
        <f>JUNIO2012!H24</f>
        <v>B</v>
      </c>
    </row>
    <row r="25" spans="1:12">
      <c r="A25" s="1" t="str">
        <f>JUNIO2012!A27</f>
        <v xml:space="preserve">SABADO </v>
      </c>
      <c r="B25" s="8">
        <f>JUNIO2012!B25</f>
        <v>21</v>
      </c>
      <c r="C25" s="1">
        <v>2347</v>
      </c>
      <c r="D25" s="1">
        <v>733</v>
      </c>
      <c r="E25" s="1">
        <v>48</v>
      </c>
      <c r="F25" s="1">
        <f t="shared" si="0"/>
        <v>3128</v>
      </c>
      <c r="G25" s="1">
        <f t="shared" si="1"/>
        <v>34524</v>
      </c>
      <c r="H25" s="8" t="str">
        <f>JUNIO2012!H25</f>
        <v>B</v>
      </c>
    </row>
    <row r="26" spans="1:12">
      <c r="A26" s="29" t="str">
        <f>JUNIO2012!A28</f>
        <v>DOMINGO</v>
      </c>
      <c r="B26" s="30">
        <f>JUNIO2012!B26</f>
        <v>22</v>
      </c>
      <c r="C26" s="29">
        <v>2442</v>
      </c>
      <c r="D26" s="29">
        <v>794</v>
      </c>
      <c r="E26" s="29">
        <v>67</v>
      </c>
      <c r="F26" s="31">
        <f t="shared" si="0"/>
        <v>3303</v>
      </c>
      <c r="G26" s="29">
        <f t="shared" si="1"/>
        <v>37827</v>
      </c>
      <c r="H26" s="30" t="str">
        <f>JUNIO2012!H26</f>
        <v>B</v>
      </c>
      <c r="I26" s="32">
        <v>3303</v>
      </c>
      <c r="J26" t="s">
        <v>80</v>
      </c>
      <c r="L26" t="s">
        <v>88</v>
      </c>
    </row>
    <row r="27" spans="1:12">
      <c r="A27" s="1" t="str">
        <f>JUNIO2012!A29</f>
        <v>LUNES</v>
      </c>
      <c r="B27" s="8">
        <f>JUNIO2012!B27</f>
        <v>23</v>
      </c>
      <c r="C27" s="1">
        <v>2242</v>
      </c>
      <c r="D27" s="1">
        <v>715</v>
      </c>
      <c r="E27" s="1">
        <v>60</v>
      </c>
      <c r="F27" s="1">
        <f t="shared" si="0"/>
        <v>3017</v>
      </c>
      <c r="G27" s="1">
        <f t="shared" si="1"/>
        <v>40844</v>
      </c>
      <c r="H27" s="8" t="str">
        <f>JUNIO2012!H27</f>
        <v>B</v>
      </c>
    </row>
    <row r="28" spans="1:12">
      <c r="A28" s="1" t="str">
        <f>JUNIO2012!A30</f>
        <v>MARTES</v>
      </c>
      <c r="B28" s="8">
        <f>JUNIO2012!B28</f>
        <v>24</v>
      </c>
      <c r="C28" s="1">
        <v>2153</v>
      </c>
      <c r="D28" s="1">
        <v>730</v>
      </c>
      <c r="E28" s="1">
        <v>66</v>
      </c>
      <c r="F28" s="1">
        <f t="shared" si="0"/>
        <v>2949</v>
      </c>
      <c r="G28" s="1">
        <f t="shared" si="1"/>
        <v>43793</v>
      </c>
      <c r="H28" s="8" t="str">
        <f>JUNIO2012!H28</f>
        <v>B</v>
      </c>
    </row>
    <row r="29" spans="1:12">
      <c r="A29" s="1" t="str">
        <f>JUNIO2012!A31</f>
        <v>MIERCOLES</v>
      </c>
      <c r="B29" s="8">
        <f>JUNIO2012!B29</f>
        <v>25</v>
      </c>
      <c r="C29" s="1">
        <v>2361</v>
      </c>
      <c r="D29" s="1">
        <v>732</v>
      </c>
      <c r="E29" s="1">
        <v>54</v>
      </c>
      <c r="F29" s="1">
        <f t="shared" si="0"/>
        <v>3147</v>
      </c>
      <c r="G29" s="1">
        <f t="shared" si="1"/>
        <v>46940</v>
      </c>
      <c r="H29" s="8" t="str">
        <f>JUNIO2012!H29</f>
        <v>B</v>
      </c>
    </row>
    <row r="30" spans="1:12">
      <c r="A30" s="1" t="str">
        <f>JUNIO2012!A32</f>
        <v>JUEVES</v>
      </c>
      <c r="B30" s="8">
        <f>JUNIO2012!B30</f>
        <v>26</v>
      </c>
      <c r="C30" s="1">
        <v>2025</v>
      </c>
      <c r="D30" s="1">
        <v>683</v>
      </c>
      <c r="E30" s="1">
        <v>64</v>
      </c>
      <c r="F30" s="1">
        <f t="shared" si="0"/>
        <v>2772</v>
      </c>
      <c r="G30" s="1">
        <f t="shared" si="1"/>
        <v>49712</v>
      </c>
      <c r="H30" s="8" t="str">
        <f>JUNIO2012!H30</f>
        <v>B</v>
      </c>
    </row>
    <row r="31" spans="1:12">
      <c r="A31" s="1" t="str">
        <f>JUNIO2012!A33</f>
        <v xml:space="preserve">VIERNES </v>
      </c>
      <c r="B31" s="8">
        <f>JUNIO2012!B31</f>
        <v>27</v>
      </c>
      <c r="C31" s="1">
        <v>1747</v>
      </c>
      <c r="D31" s="1">
        <v>564</v>
      </c>
      <c r="E31" s="1">
        <v>59</v>
      </c>
      <c r="F31" s="1">
        <f t="shared" si="0"/>
        <v>2370</v>
      </c>
      <c r="G31" s="1">
        <f t="shared" si="1"/>
        <v>52082</v>
      </c>
      <c r="H31" s="8" t="str">
        <f>JUNIO2012!H31</f>
        <v>B</v>
      </c>
    </row>
    <row r="32" spans="1:12">
      <c r="A32" s="1" t="str">
        <f>JUNIO2012!A34</f>
        <v xml:space="preserve">SABADO </v>
      </c>
      <c r="B32" s="8">
        <f>JUNIO2012!B32</f>
        <v>28</v>
      </c>
      <c r="C32" s="1">
        <v>1597</v>
      </c>
      <c r="D32" s="1">
        <v>444</v>
      </c>
      <c r="E32" s="1">
        <v>51</v>
      </c>
      <c r="F32" s="1">
        <f t="shared" si="0"/>
        <v>2092</v>
      </c>
      <c r="G32" s="1">
        <f t="shared" si="1"/>
        <v>54174</v>
      </c>
      <c r="H32" s="8" t="str">
        <f>JUNIO2012!H32</f>
        <v>B</v>
      </c>
    </row>
    <row r="33" spans="1:8">
      <c r="A33" s="29" t="s">
        <v>1</v>
      </c>
      <c r="B33" s="30">
        <f>JUNIO2012!B33</f>
        <v>29</v>
      </c>
      <c r="C33" s="29">
        <v>620</v>
      </c>
      <c r="D33" s="29">
        <v>170</v>
      </c>
      <c r="E33" s="29">
        <v>41</v>
      </c>
      <c r="F33" s="29">
        <f t="shared" si="0"/>
        <v>831</v>
      </c>
      <c r="G33" s="29">
        <f t="shared" si="1"/>
        <v>55005</v>
      </c>
      <c r="H33" s="30" t="str">
        <f>JUNIO2012!H33</f>
        <v>B</v>
      </c>
    </row>
    <row r="34" spans="1:8">
      <c r="A34" s="1" t="s">
        <v>2</v>
      </c>
      <c r="B34" s="8">
        <f>JUNIO2012!B34</f>
        <v>30</v>
      </c>
      <c r="C34" s="1">
        <v>423</v>
      </c>
      <c r="D34" s="1">
        <v>121</v>
      </c>
      <c r="E34" s="1">
        <v>19</v>
      </c>
      <c r="F34" s="1">
        <f t="shared" si="0"/>
        <v>563</v>
      </c>
      <c r="G34" s="1">
        <f t="shared" si="1"/>
        <v>55568</v>
      </c>
      <c r="H34" s="8" t="str">
        <f>JUNIO2012!H34</f>
        <v>B</v>
      </c>
    </row>
    <row r="35" spans="1:8" ht="15.75" thickBot="1">
      <c r="A35" s="1" t="s">
        <v>3</v>
      </c>
      <c r="B35" s="8">
        <v>31</v>
      </c>
      <c r="C35" s="1">
        <v>264</v>
      </c>
      <c r="D35" s="1">
        <v>93</v>
      </c>
      <c r="E35" s="1">
        <v>12</v>
      </c>
      <c r="F35" s="1">
        <f t="shared" si="0"/>
        <v>369</v>
      </c>
      <c r="G35" s="1">
        <f t="shared" si="1"/>
        <v>55937</v>
      </c>
      <c r="H35" s="8" t="s">
        <v>15</v>
      </c>
    </row>
    <row r="36" spans="1:8" ht="15.75" thickBot="1">
      <c r="B36"/>
      <c r="E36" s="23" t="s">
        <v>71</v>
      </c>
      <c r="F36" s="24"/>
      <c r="G36" s="34">
        <f>G35/B35</f>
        <v>1804.4193548387098</v>
      </c>
    </row>
    <row r="37" spans="1:8" ht="26.25">
      <c r="A37" s="26" t="s">
        <v>72</v>
      </c>
      <c r="B37"/>
      <c r="G37" s="27">
        <f>JUNIO2012!G36+G35</f>
        <v>5225332</v>
      </c>
    </row>
    <row r="75" spans="3:4">
      <c r="C75" s="33"/>
      <c r="D75" t="s">
        <v>75</v>
      </c>
    </row>
    <row r="76" spans="3:4">
      <c r="C76" s="32"/>
      <c r="D76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7"/>
  <sheetViews>
    <sheetView topLeftCell="A25" workbookViewId="0">
      <selection activeCell="G38" sqref="G38"/>
    </sheetView>
  </sheetViews>
  <sheetFormatPr baseColWidth="10" defaultRowHeight="15"/>
  <cols>
    <col min="2" max="2" width="8.5703125" style="3" customWidth="1"/>
    <col min="3" max="3" width="19.140625" customWidth="1"/>
    <col min="4" max="4" width="15.85546875" customWidth="1"/>
    <col min="5" max="5" width="14.85546875" customWidth="1"/>
    <col min="6" max="6" width="10.7109375" customWidth="1"/>
    <col min="7" max="7" width="15.85546875" customWidth="1"/>
    <col min="8" max="8" width="10.140625" style="3" customWidth="1"/>
  </cols>
  <sheetData>
    <row r="1" spans="1:8" ht="26.25">
      <c r="A1" s="2" t="s">
        <v>48</v>
      </c>
    </row>
    <row r="2" spans="1:8" ht="27" thickBot="1">
      <c r="A2" s="2"/>
    </row>
    <row r="3" spans="1:8" ht="19.5" thickBot="1">
      <c r="A3" s="4"/>
      <c r="B3" s="5"/>
      <c r="C3" s="46" t="s">
        <v>31</v>
      </c>
      <c r="D3" s="47"/>
      <c r="E3" s="4"/>
      <c r="F3" s="46" t="s">
        <v>32</v>
      </c>
      <c r="G3" s="47"/>
      <c r="H3" s="5"/>
    </row>
    <row r="4" spans="1:8" ht="18.75">
      <c r="A4" s="6" t="s">
        <v>33</v>
      </c>
      <c r="B4" s="6" t="s">
        <v>34</v>
      </c>
      <c r="C4" s="7" t="s">
        <v>35</v>
      </c>
      <c r="D4" s="7" t="s">
        <v>36</v>
      </c>
      <c r="E4" s="6" t="s">
        <v>37</v>
      </c>
      <c r="F4" s="7" t="s">
        <v>38</v>
      </c>
      <c r="G4" s="7" t="s">
        <v>39</v>
      </c>
      <c r="H4" s="6" t="s">
        <v>40</v>
      </c>
    </row>
    <row r="5" spans="1:8">
      <c r="A5" s="1" t="str">
        <f>JULIO2012!A8</f>
        <v>MIERCOLES</v>
      </c>
      <c r="B5" s="8">
        <f>JULIO2012!B5</f>
        <v>1</v>
      </c>
      <c r="C5" s="1">
        <v>320</v>
      </c>
      <c r="D5" s="1">
        <v>83</v>
      </c>
      <c r="E5" s="1">
        <v>8</v>
      </c>
      <c r="F5" s="1">
        <f t="shared" ref="F5:F35" si="0">SUM(C5:E5)</f>
        <v>411</v>
      </c>
      <c r="G5" s="1">
        <f>F5</f>
        <v>411</v>
      </c>
      <c r="H5" s="8" t="s">
        <v>23</v>
      </c>
    </row>
    <row r="6" spans="1:8">
      <c r="A6" s="1" t="str">
        <f>JULIO2012!A9</f>
        <v>JUEVES</v>
      </c>
      <c r="B6" s="8">
        <f>JULIO2012!B6</f>
        <v>2</v>
      </c>
      <c r="C6" s="1">
        <v>418</v>
      </c>
      <c r="D6" s="1">
        <v>98</v>
      </c>
      <c r="E6" s="1">
        <v>18</v>
      </c>
      <c r="F6" s="1">
        <f t="shared" si="0"/>
        <v>534</v>
      </c>
      <c r="G6" s="1">
        <f t="shared" ref="G6:G35" si="1">G5+F6</f>
        <v>945</v>
      </c>
      <c r="H6" s="8" t="s">
        <v>23</v>
      </c>
    </row>
    <row r="7" spans="1:8">
      <c r="A7" s="1" t="str">
        <f>JULIO2012!A10</f>
        <v xml:space="preserve">VIERNES </v>
      </c>
      <c r="B7" s="8">
        <f>JULIO2012!B7</f>
        <v>3</v>
      </c>
      <c r="C7" s="1">
        <v>547</v>
      </c>
      <c r="D7" s="1">
        <v>148</v>
      </c>
      <c r="E7" s="1">
        <v>27</v>
      </c>
      <c r="F7" s="1">
        <f t="shared" si="0"/>
        <v>722</v>
      </c>
      <c r="G7" s="1">
        <f t="shared" si="1"/>
        <v>1667</v>
      </c>
      <c r="H7" s="8" t="s">
        <v>25</v>
      </c>
    </row>
    <row r="8" spans="1:8">
      <c r="A8" s="1" t="str">
        <f>JULIO2012!A11</f>
        <v xml:space="preserve">SABADO </v>
      </c>
      <c r="B8" s="8">
        <f>JULIO2012!B8</f>
        <v>4</v>
      </c>
      <c r="C8" s="1">
        <v>775</v>
      </c>
      <c r="D8" s="1">
        <v>189</v>
      </c>
      <c r="E8" s="1">
        <v>28</v>
      </c>
      <c r="F8" s="1">
        <f t="shared" si="0"/>
        <v>992</v>
      </c>
      <c r="G8" s="1">
        <f t="shared" si="1"/>
        <v>2659</v>
      </c>
      <c r="H8" s="8" t="s">
        <v>25</v>
      </c>
    </row>
    <row r="9" spans="1:8">
      <c r="A9" s="29" t="str">
        <f>JULIO2012!A12</f>
        <v>DOMINGO</v>
      </c>
      <c r="B9" s="30">
        <f>JULIO2012!B9</f>
        <v>5</v>
      </c>
      <c r="C9" s="29">
        <v>672</v>
      </c>
      <c r="D9" s="29">
        <v>143</v>
      </c>
      <c r="E9" s="29">
        <v>22</v>
      </c>
      <c r="F9" s="29">
        <f t="shared" si="0"/>
        <v>837</v>
      </c>
      <c r="G9" s="29">
        <f t="shared" si="1"/>
        <v>3496</v>
      </c>
      <c r="H9" s="30" t="s">
        <v>25</v>
      </c>
    </row>
    <row r="10" spans="1:8">
      <c r="A10" s="1" t="str">
        <f>JULIO2012!A13</f>
        <v>LUNES</v>
      </c>
      <c r="B10" s="8">
        <f>JULIO2012!B10</f>
        <v>6</v>
      </c>
      <c r="C10" s="1">
        <v>556</v>
      </c>
      <c r="D10" s="1">
        <v>168</v>
      </c>
      <c r="E10" s="1">
        <v>19</v>
      </c>
      <c r="F10" s="1">
        <f t="shared" si="0"/>
        <v>743</v>
      </c>
      <c r="G10" s="1">
        <f t="shared" si="1"/>
        <v>4239</v>
      </c>
      <c r="H10" s="8" t="s">
        <v>25</v>
      </c>
    </row>
    <row r="11" spans="1:8">
      <c r="A11" s="1" t="str">
        <f>JULIO2012!A14</f>
        <v>MARTES</v>
      </c>
      <c r="B11" s="8">
        <f>JULIO2012!B11</f>
        <v>7</v>
      </c>
      <c r="C11" s="1">
        <v>509</v>
      </c>
      <c r="D11" s="1">
        <v>126</v>
      </c>
      <c r="E11" s="1">
        <v>22</v>
      </c>
      <c r="F11" s="1">
        <f t="shared" si="0"/>
        <v>657</v>
      </c>
      <c r="G11" s="1">
        <f t="shared" si="1"/>
        <v>4896</v>
      </c>
      <c r="H11" s="8" t="s">
        <v>25</v>
      </c>
    </row>
    <row r="12" spans="1:8">
      <c r="A12" s="1" t="str">
        <f>JULIO2012!A15</f>
        <v>MIERCOLES</v>
      </c>
      <c r="B12" s="8">
        <f>JULIO2012!B12</f>
        <v>8</v>
      </c>
      <c r="C12" s="1">
        <v>395</v>
      </c>
      <c r="D12" s="1">
        <v>116</v>
      </c>
      <c r="E12" s="1">
        <v>13</v>
      </c>
      <c r="F12" s="1">
        <f t="shared" si="0"/>
        <v>524</v>
      </c>
      <c r="G12" s="1">
        <f t="shared" si="1"/>
        <v>5420</v>
      </c>
      <c r="H12" s="8" t="s">
        <v>25</v>
      </c>
    </row>
    <row r="13" spans="1:8">
      <c r="A13" s="1" t="str">
        <f>JULIO2012!A16</f>
        <v>JUEVES</v>
      </c>
      <c r="B13" s="8">
        <f>JULIO2012!B13</f>
        <v>9</v>
      </c>
      <c r="C13" s="1">
        <v>590</v>
      </c>
      <c r="D13" s="1">
        <v>104</v>
      </c>
      <c r="E13" s="1">
        <v>18</v>
      </c>
      <c r="F13" s="1">
        <f t="shared" si="0"/>
        <v>712</v>
      </c>
      <c r="G13" s="1">
        <f t="shared" si="1"/>
        <v>6132</v>
      </c>
      <c r="H13" s="8" t="str">
        <f>JULIO2012!H13</f>
        <v>B</v>
      </c>
    </row>
    <row r="14" spans="1:8">
      <c r="A14" s="1" t="str">
        <f>JULIO2012!A17</f>
        <v xml:space="preserve">VIERNES </v>
      </c>
      <c r="B14" s="8">
        <f>JULIO2012!B14</f>
        <v>10</v>
      </c>
      <c r="C14" s="1">
        <v>640</v>
      </c>
      <c r="D14" s="1">
        <v>137</v>
      </c>
      <c r="E14" s="1">
        <v>21</v>
      </c>
      <c r="F14" s="1">
        <f t="shared" si="0"/>
        <v>798</v>
      </c>
      <c r="G14" s="1">
        <f t="shared" si="1"/>
        <v>6930</v>
      </c>
      <c r="H14" s="8" t="str">
        <f>JULIO2012!H14</f>
        <v>B</v>
      </c>
    </row>
    <row r="15" spans="1:8">
      <c r="A15" s="1" t="str">
        <f>JULIO2012!A18</f>
        <v xml:space="preserve">SABADO </v>
      </c>
      <c r="B15" s="8">
        <f>JULIO2012!B15</f>
        <v>11</v>
      </c>
      <c r="C15" s="1">
        <v>895</v>
      </c>
      <c r="D15" s="1">
        <v>244</v>
      </c>
      <c r="E15" s="1">
        <v>30</v>
      </c>
      <c r="F15" s="1">
        <f t="shared" si="0"/>
        <v>1169</v>
      </c>
      <c r="G15" s="1">
        <f t="shared" si="1"/>
        <v>8099</v>
      </c>
      <c r="H15" s="8" t="str">
        <f>JULIO2012!H15</f>
        <v>B</v>
      </c>
    </row>
    <row r="16" spans="1:8">
      <c r="A16" s="29" t="str">
        <f>JULIO2012!A19</f>
        <v>DOMINGO</v>
      </c>
      <c r="B16" s="30">
        <f>JULIO2012!B16</f>
        <v>12</v>
      </c>
      <c r="C16" s="29">
        <v>369</v>
      </c>
      <c r="D16" s="29">
        <v>89</v>
      </c>
      <c r="E16" s="29">
        <v>18</v>
      </c>
      <c r="F16" s="29">
        <f t="shared" si="0"/>
        <v>476</v>
      </c>
      <c r="G16" s="29">
        <f t="shared" si="1"/>
        <v>8575</v>
      </c>
      <c r="H16" s="30" t="s">
        <v>9</v>
      </c>
    </row>
    <row r="17" spans="1:10">
      <c r="A17" s="1" t="str">
        <f>JULIO2012!A20</f>
        <v>LUNES</v>
      </c>
      <c r="B17" s="8">
        <f>JULIO2012!B17</f>
        <v>13</v>
      </c>
      <c r="C17" s="1">
        <v>591</v>
      </c>
      <c r="D17" s="1">
        <v>137</v>
      </c>
      <c r="E17" s="1">
        <v>21</v>
      </c>
      <c r="F17" s="1">
        <f t="shared" si="0"/>
        <v>749</v>
      </c>
      <c r="G17" s="1">
        <f t="shared" si="1"/>
        <v>9324</v>
      </c>
      <c r="H17" s="8" t="s">
        <v>25</v>
      </c>
    </row>
    <row r="18" spans="1:10">
      <c r="A18" s="1" t="str">
        <f>JULIO2012!A21</f>
        <v>MARTES</v>
      </c>
      <c r="B18" s="8">
        <f>JULIO2012!B18</f>
        <v>14</v>
      </c>
      <c r="C18" s="1">
        <v>591</v>
      </c>
      <c r="D18" s="1">
        <v>182</v>
      </c>
      <c r="E18" s="1">
        <v>27</v>
      </c>
      <c r="F18" s="1">
        <f t="shared" si="0"/>
        <v>800</v>
      </c>
      <c r="G18" s="1">
        <f t="shared" si="1"/>
        <v>10124</v>
      </c>
      <c r="H18" s="8" t="str">
        <f>JULIO2012!H18</f>
        <v>B</v>
      </c>
    </row>
    <row r="19" spans="1:10">
      <c r="A19" s="1" t="str">
        <f>JULIO2012!A22</f>
        <v>MIERCOLES</v>
      </c>
      <c r="B19" s="8">
        <f>JULIO2012!B19</f>
        <v>15</v>
      </c>
      <c r="C19" s="1">
        <v>460</v>
      </c>
      <c r="D19" s="1">
        <v>134</v>
      </c>
      <c r="E19" s="1">
        <v>17</v>
      </c>
      <c r="F19" s="1">
        <f t="shared" si="0"/>
        <v>611</v>
      </c>
      <c r="G19" s="1">
        <f t="shared" si="1"/>
        <v>10735</v>
      </c>
      <c r="H19" s="8" t="s">
        <v>24</v>
      </c>
    </row>
    <row r="20" spans="1:10">
      <c r="A20" s="1" t="str">
        <f>JULIO2012!A23</f>
        <v>JUEVES</v>
      </c>
      <c r="B20" s="8">
        <f>JULIO2012!B20</f>
        <v>16</v>
      </c>
      <c r="C20" s="1">
        <v>514</v>
      </c>
      <c r="D20" s="1">
        <v>169</v>
      </c>
      <c r="E20" s="1">
        <v>19</v>
      </c>
      <c r="F20" s="1">
        <f t="shared" si="0"/>
        <v>702</v>
      </c>
      <c r="G20" s="1">
        <f t="shared" si="1"/>
        <v>11437</v>
      </c>
      <c r="H20" s="8" t="s">
        <v>9</v>
      </c>
    </row>
    <row r="21" spans="1:10">
      <c r="A21" s="1" t="str">
        <f>JULIO2012!A24</f>
        <v xml:space="preserve">VIERNES </v>
      </c>
      <c r="B21" s="8">
        <f>JULIO2012!B21</f>
        <v>17</v>
      </c>
      <c r="C21" s="1">
        <v>459</v>
      </c>
      <c r="D21" s="1">
        <v>164</v>
      </c>
      <c r="E21" s="1">
        <v>22</v>
      </c>
      <c r="F21" s="1">
        <f t="shared" si="0"/>
        <v>645</v>
      </c>
      <c r="G21" s="1">
        <f t="shared" si="1"/>
        <v>12082</v>
      </c>
      <c r="H21" s="8" t="s">
        <v>9</v>
      </c>
    </row>
    <row r="22" spans="1:10">
      <c r="A22" s="1" t="str">
        <f>JULIO2012!A25</f>
        <v xml:space="preserve">SABADO </v>
      </c>
      <c r="B22" s="8">
        <f>JULIO2012!B22</f>
        <v>18</v>
      </c>
      <c r="C22" s="1">
        <v>1997</v>
      </c>
      <c r="D22" s="1">
        <v>698</v>
      </c>
      <c r="E22" s="1">
        <v>37</v>
      </c>
      <c r="F22" s="1">
        <f t="shared" si="0"/>
        <v>2732</v>
      </c>
      <c r="G22" s="1">
        <f t="shared" si="1"/>
        <v>14814</v>
      </c>
      <c r="H22" s="8" t="s">
        <v>26</v>
      </c>
    </row>
    <row r="23" spans="1:10">
      <c r="A23" s="29" t="str">
        <f>JULIO2012!A26</f>
        <v>DOMINGO</v>
      </c>
      <c r="B23" s="30">
        <f>JULIO2012!B23</f>
        <v>19</v>
      </c>
      <c r="C23" s="29">
        <v>2686</v>
      </c>
      <c r="D23" s="29">
        <v>956</v>
      </c>
      <c r="E23" s="29">
        <v>62</v>
      </c>
      <c r="F23" s="31">
        <f t="shared" si="0"/>
        <v>3704</v>
      </c>
      <c r="G23" s="29">
        <f t="shared" si="1"/>
        <v>18518</v>
      </c>
      <c r="H23" s="30" t="str">
        <f>JULIO2012!H23</f>
        <v>B</v>
      </c>
      <c r="I23" s="32">
        <v>3704</v>
      </c>
      <c r="J23" t="s">
        <v>73</v>
      </c>
    </row>
    <row r="24" spans="1:10">
      <c r="A24" s="1" t="str">
        <f>JULIO2012!A27</f>
        <v>LUNES</v>
      </c>
      <c r="B24" s="8">
        <f>JULIO2012!B24</f>
        <v>20</v>
      </c>
      <c r="C24" s="1">
        <v>590</v>
      </c>
      <c r="D24" s="1">
        <v>85</v>
      </c>
      <c r="E24" s="1">
        <v>27</v>
      </c>
      <c r="F24" s="1">
        <f t="shared" si="0"/>
        <v>702</v>
      </c>
      <c r="G24" s="1">
        <f t="shared" si="1"/>
        <v>19220</v>
      </c>
      <c r="H24" s="8" t="s">
        <v>9</v>
      </c>
    </row>
    <row r="25" spans="1:10">
      <c r="A25" s="1" t="str">
        <f>JULIO2012!A28</f>
        <v>MARTES</v>
      </c>
      <c r="B25" s="8">
        <f>JULIO2012!B25</f>
        <v>21</v>
      </c>
      <c r="C25" s="1">
        <v>599</v>
      </c>
      <c r="D25" s="1">
        <v>118</v>
      </c>
      <c r="E25" s="1">
        <v>42</v>
      </c>
      <c r="F25" s="1">
        <f t="shared" si="0"/>
        <v>759</v>
      </c>
      <c r="G25" s="1">
        <f t="shared" si="1"/>
        <v>19979</v>
      </c>
      <c r="H25" s="8" t="str">
        <f>JULIO2012!H25</f>
        <v>B</v>
      </c>
      <c r="I25" t="s">
        <v>89</v>
      </c>
    </row>
    <row r="26" spans="1:10">
      <c r="A26" s="1" t="str">
        <f>JULIO2012!A29</f>
        <v>MIERCOLES</v>
      </c>
      <c r="B26" s="8">
        <f>JULIO2012!B26</f>
        <v>22</v>
      </c>
      <c r="C26" s="1">
        <v>611</v>
      </c>
      <c r="D26" s="1">
        <v>121</v>
      </c>
      <c r="E26" s="1">
        <v>39</v>
      </c>
      <c r="F26" s="1">
        <f t="shared" si="0"/>
        <v>771</v>
      </c>
      <c r="G26" s="1">
        <f t="shared" si="1"/>
        <v>20750</v>
      </c>
      <c r="H26" s="8" t="str">
        <f>JULIO2012!H26</f>
        <v>B</v>
      </c>
      <c r="I26" t="s">
        <v>89</v>
      </c>
    </row>
    <row r="27" spans="1:10">
      <c r="A27" s="1" t="str">
        <f>JULIO2012!A30</f>
        <v>JUEVES</v>
      </c>
      <c r="B27" s="8">
        <f>JULIO2012!B27</f>
        <v>23</v>
      </c>
      <c r="C27" s="1">
        <v>712</v>
      </c>
      <c r="D27" s="1">
        <v>188</v>
      </c>
      <c r="E27" s="1">
        <v>58</v>
      </c>
      <c r="F27" s="1">
        <f t="shared" si="0"/>
        <v>958</v>
      </c>
      <c r="G27" s="1">
        <f t="shared" si="1"/>
        <v>21708</v>
      </c>
      <c r="H27" s="8" t="str">
        <f>JULIO2012!H27</f>
        <v>B</v>
      </c>
      <c r="I27" t="s">
        <v>89</v>
      </c>
    </row>
    <row r="28" spans="1:10">
      <c r="A28" s="1" t="str">
        <f>JULIO2012!A31</f>
        <v xml:space="preserve">VIERNES </v>
      </c>
      <c r="B28" s="8">
        <f>JULIO2012!B28</f>
        <v>24</v>
      </c>
      <c r="C28" s="1">
        <v>493</v>
      </c>
      <c r="D28" s="1">
        <v>125</v>
      </c>
      <c r="E28" s="1">
        <v>17</v>
      </c>
      <c r="F28" s="1">
        <f t="shared" si="0"/>
        <v>635</v>
      </c>
      <c r="G28" s="1">
        <f t="shared" si="1"/>
        <v>22343</v>
      </c>
      <c r="H28" s="8" t="s">
        <v>27</v>
      </c>
    </row>
    <row r="29" spans="1:10">
      <c r="A29" s="1" t="str">
        <f>JULIO2012!A32</f>
        <v xml:space="preserve">SABADO </v>
      </c>
      <c r="B29" s="8">
        <f>JULIO2012!B29</f>
        <v>25</v>
      </c>
      <c r="C29" s="1">
        <v>1004</v>
      </c>
      <c r="D29" s="1">
        <v>408</v>
      </c>
      <c r="E29" s="1">
        <v>21</v>
      </c>
      <c r="F29" s="1">
        <f t="shared" si="0"/>
        <v>1433</v>
      </c>
      <c r="G29" s="1">
        <f t="shared" si="1"/>
        <v>23776</v>
      </c>
      <c r="H29" s="8" t="str">
        <f>JULIO2012!H29</f>
        <v>B</v>
      </c>
    </row>
    <row r="30" spans="1:10">
      <c r="A30" s="29" t="str">
        <f>JULIO2012!A33</f>
        <v>DOMINGO</v>
      </c>
      <c r="B30" s="30">
        <f>JULIO2012!B30</f>
        <v>26</v>
      </c>
      <c r="C30" s="29">
        <v>768</v>
      </c>
      <c r="D30" s="29">
        <v>269</v>
      </c>
      <c r="E30" s="29">
        <v>24</v>
      </c>
      <c r="F30" s="29">
        <f t="shared" si="0"/>
        <v>1061</v>
      </c>
      <c r="G30" s="29">
        <f t="shared" si="1"/>
        <v>24837</v>
      </c>
      <c r="H30" s="30" t="str">
        <f>JULIO2012!H30</f>
        <v>B</v>
      </c>
    </row>
    <row r="31" spans="1:10">
      <c r="A31" s="1" t="str">
        <f>JULIO2012!A34</f>
        <v>LUNES</v>
      </c>
      <c r="B31" s="8">
        <f>JULIO2012!B31</f>
        <v>27</v>
      </c>
      <c r="C31" s="1">
        <v>554</v>
      </c>
      <c r="D31" s="1">
        <v>203</v>
      </c>
      <c r="E31" s="1">
        <v>27</v>
      </c>
      <c r="F31" s="1">
        <f t="shared" si="0"/>
        <v>784</v>
      </c>
      <c r="G31" s="1">
        <f t="shared" si="1"/>
        <v>25621</v>
      </c>
      <c r="H31" s="8" t="str">
        <f>JULIO2012!H31</f>
        <v>B</v>
      </c>
    </row>
    <row r="32" spans="1:10">
      <c r="A32" s="1" t="str">
        <f>JULIO2012!A35</f>
        <v>MARTES</v>
      </c>
      <c r="B32" s="8">
        <f>JULIO2012!B32</f>
        <v>28</v>
      </c>
      <c r="C32" s="1">
        <v>665</v>
      </c>
      <c r="D32" s="1">
        <v>168</v>
      </c>
      <c r="E32" s="1">
        <v>28</v>
      </c>
      <c r="F32" s="1">
        <f t="shared" si="0"/>
        <v>861</v>
      </c>
      <c r="G32" s="1">
        <f t="shared" si="1"/>
        <v>26482</v>
      </c>
      <c r="H32" s="8" t="str">
        <f>JULIO2012!H32</f>
        <v>B</v>
      </c>
    </row>
    <row r="33" spans="1:8">
      <c r="A33" s="1" t="s">
        <v>4</v>
      </c>
      <c r="B33" s="8">
        <f>JULIO2012!B33</f>
        <v>29</v>
      </c>
      <c r="C33" s="1">
        <v>528</v>
      </c>
      <c r="D33" s="1">
        <v>186</v>
      </c>
      <c r="E33" s="1">
        <v>18</v>
      </c>
      <c r="F33" s="1">
        <f t="shared" si="0"/>
        <v>732</v>
      </c>
      <c r="G33" s="1">
        <f t="shared" si="1"/>
        <v>27214</v>
      </c>
      <c r="H33" s="8" t="str">
        <f>JULIO2012!H33</f>
        <v>B</v>
      </c>
    </row>
    <row r="34" spans="1:8">
      <c r="A34" s="1" t="s">
        <v>0</v>
      </c>
      <c r="B34" s="8">
        <f>JULIO2012!B34</f>
        <v>30</v>
      </c>
      <c r="C34" s="1">
        <v>579</v>
      </c>
      <c r="D34" s="1">
        <v>209</v>
      </c>
      <c r="E34" s="1">
        <v>7</v>
      </c>
      <c r="F34" s="1">
        <f t="shared" si="0"/>
        <v>795</v>
      </c>
      <c r="G34" s="1">
        <f t="shared" si="1"/>
        <v>28009</v>
      </c>
      <c r="H34" s="8" t="str">
        <f>JULIO2012!H34</f>
        <v>B</v>
      </c>
    </row>
    <row r="35" spans="1:8" ht="15.75" thickBot="1">
      <c r="A35" s="1" t="s">
        <v>6</v>
      </c>
      <c r="B35" s="8">
        <f>JULIO2012!B35</f>
        <v>31</v>
      </c>
      <c r="C35" s="1">
        <v>834</v>
      </c>
      <c r="D35" s="1">
        <v>220</v>
      </c>
      <c r="E35" s="1">
        <v>18</v>
      </c>
      <c r="F35" s="1">
        <f t="shared" si="0"/>
        <v>1072</v>
      </c>
      <c r="G35" s="1">
        <f t="shared" si="1"/>
        <v>29081</v>
      </c>
      <c r="H35" s="8" t="s">
        <v>5</v>
      </c>
    </row>
    <row r="36" spans="1:8" ht="15.75" thickBot="1">
      <c r="B36"/>
      <c r="E36" s="23" t="s">
        <v>71</v>
      </c>
      <c r="F36" s="24"/>
      <c r="G36" s="34">
        <f>G35/B35</f>
        <v>938.09677419354841</v>
      </c>
    </row>
    <row r="37" spans="1:8" ht="26.25">
      <c r="A37" s="26" t="s">
        <v>72</v>
      </c>
      <c r="B37"/>
      <c r="G37" s="27">
        <f>JULIO2012!G37+G35</f>
        <v>5254413</v>
      </c>
    </row>
    <row r="76" spans="3:4">
      <c r="C76" s="33"/>
      <c r="D76" t="s">
        <v>75</v>
      </c>
    </row>
    <row r="77" spans="3:4">
      <c r="C77" s="32"/>
      <c r="D77" t="s">
        <v>74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TOTALES2012</vt:lpstr>
      <vt:lpstr>ENERO2012</vt:lpstr>
      <vt:lpstr>FEBRERO2012</vt:lpstr>
      <vt:lpstr>MARZO2012</vt:lpstr>
      <vt:lpstr>ABRIL2012</vt:lpstr>
      <vt:lpstr>MAYO2012</vt:lpstr>
      <vt:lpstr>JUNIO2012</vt:lpstr>
      <vt:lpstr>JULIO2012</vt:lpstr>
      <vt:lpstr>AGOSTO2012</vt:lpstr>
      <vt:lpstr>SEPTIEMBRE2012</vt:lpstr>
      <vt:lpstr>OCTUBRE2012</vt:lpstr>
      <vt:lpstr>NOVIEMBRE2012</vt:lpstr>
      <vt:lpstr>DICIEMBRE2012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2019-12-18T13:06:48Z</dcterms:modified>
</cp:coreProperties>
</file>