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0380" windowHeight="3480"/>
  </bookViews>
  <sheets>
    <sheet name="TOTALES2016" sheetId="13" r:id="rId1"/>
    <sheet name="ENERO2016" sheetId="1" r:id="rId2"/>
    <sheet name="FEBRERO2016" sheetId="2" r:id="rId3"/>
    <sheet name="MARZO2016" sheetId="3" r:id="rId4"/>
    <sheet name="ABRIL2016" sheetId="4" r:id="rId5"/>
    <sheet name="MAYO2016" sheetId="5" r:id="rId6"/>
    <sheet name="JUNIO2016" sheetId="6" r:id="rId7"/>
    <sheet name="JULIO2016" sheetId="7" r:id="rId8"/>
    <sheet name="AGOSTO2016" sheetId="8" r:id="rId9"/>
    <sheet name="SEPTIEMBRE2016" sheetId="9" r:id="rId10"/>
    <sheet name="OCTUBRE2016" sheetId="10" r:id="rId11"/>
    <sheet name="NOVIEMBRE2016" sheetId="11" r:id="rId12"/>
    <sheet name="DICIEMBRE2016" sheetId="12" r:id="rId13"/>
  </sheets>
  <calcPr calcId="124519"/>
</workbook>
</file>

<file path=xl/calcChain.xml><?xml version="1.0" encoding="utf-8"?>
<calcChain xmlns="http://schemas.openxmlformats.org/spreadsheetml/2006/main">
  <c r="H37" i="12"/>
  <c r="H35" i="2"/>
  <c r="H37" i="1"/>
  <c r="D18" i="13" l="1"/>
  <c r="H29" i="10"/>
  <c r="H30" s="1"/>
  <c r="H31" s="1"/>
  <c r="H32" s="1"/>
  <c r="H33" s="1"/>
  <c r="H34" s="1"/>
  <c r="H35" s="1"/>
  <c r="B16" i="13"/>
  <c r="B15"/>
  <c r="B13"/>
  <c r="B12"/>
  <c r="B11"/>
  <c r="B10"/>
  <c r="B9"/>
  <c r="H34" i="2"/>
  <c r="B8" i="13"/>
  <c r="B7"/>
  <c r="H25" i="3"/>
  <c r="H26"/>
  <c r="H27" s="1"/>
  <c r="H28" s="1"/>
  <c r="H29" s="1"/>
  <c r="H30" s="1"/>
  <c r="H31" s="1"/>
  <c r="H32" s="1"/>
  <c r="H33" s="1"/>
  <c r="H34" s="1"/>
  <c r="H35" s="1"/>
  <c r="D6" i="13"/>
  <c r="H37" i="3" l="1"/>
  <c r="H36" i="4" s="1"/>
  <c r="H37" i="5" s="1"/>
  <c r="H36" i="6" s="1"/>
  <c r="H37" i="7" s="1"/>
  <c r="H37" i="8" s="1"/>
  <c r="H36" i="9" s="1"/>
  <c r="B6" i="13"/>
  <c r="B5"/>
  <c r="H11" i="2"/>
  <c r="H12"/>
  <c r="H13" s="1"/>
  <c r="H14" s="1"/>
  <c r="H15" s="1"/>
  <c r="H16" s="1"/>
  <c r="H17" s="1"/>
  <c r="H18" s="1"/>
  <c r="G11"/>
  <c r="G12"/>
  <c r="G13"/>
  <c r="G14"/>
  <c r="G15"/>
  <c r="G16"/>
  <c r="H36" i="12"/>
  <c r="H36" i="8"/>
  <c r="H36" i="7"/>
  <c r="H36" i="5"/>
  <c r="H35" i="4"/>
  <c r="H36" i="3"/>
  <c r="H36" i="1"/>
  <c r="H18"/>
  <c r="H19"/>
  <c r="H20" s="1"/>
  <c r="H21" s="1"/>
  <c r="D16" i="13"/>
  <c r="D15"/>
  <c r="D13"/>
  <c r="D12"/>
  <c r="D11"/>
  <c r="D10"/>
  <c r="D9"/>
  <c r="D8"/>
  <c r="D7"/>
  <c r="C5"/>
  <c r="C6" s="1"/>
  <c r="C7" s="1"/>
  <c r="C8" s="1"/>
  <c r="C9" s="1"/>
  <c r="C10" s="1"/>
  <c r="C11" s="1"/>
  <c r="C12" s="1"/>
  <c r="C13" s="1"/>
  <c r="D5" l="1"/>
  <c r="G15" i="10"/>
  <c r="G13"/>
  <c r="H6" i="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5"/>
  <c r="G18" i="7"/>
  <c r="H7" i="9" l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G33" i="2"/>
  <c r="G5" i="1" l="1"/>
  <c r="H5" s="1"/>
  <c r="H6" s="1"/>
  <c r="G6"/>
  <c r="G7"/>
  <c r="G8"/>
  <c r="G9"/>
  <c r="G10"/>
  <c r="G11"/>
  <c r="G12"/>
  <c r="G13"/>
  <c r="G14"/>
  <c r="G15"/>
  <c r="G16"/>
  <c r="G17"/>
  <c r="G18"/>
  <c r="G19"/>
  <c r="G21"/>
  <c r="H22"/>
  <c r="G22"/>
  <c r="G23"/>
  <c r="I23"/>
  <c r="G24"/>
  <c r="G25"/>
  <c r="G26"/>
  <c r="G27"/>
  <c r="G28"/>
  <c r="G29"/>
  <c r="G30"/>
  <c r="G31"/>
  <c r="G32"/>
  <c r="G33"/>
  <c r="G34"/>
  <c r="H7" l="1"/>
  <c r="H8" s="1"/>
  <c r="H9" s="1"/>
  <c r="H10" s="1"/>
  <c r="H11" s="1"/>
  <c r="H12" s="1"/>
  <c r="H13" s="1"/>
  <c r="H14" s="1"/>
  <c r="H15" s="1"/>
  <c r="H16" s="1"/>
  <c r="H17" s="1"/>
  <c r="H23"/>
  <c r="H24" s="1"/>
  <c r="H25" s="1"/>
  <c r="H26" s="1"/>
  <c r="H27" s="1"/>
  <c r="H28" s="1"/>
  <c r="H29" s="1"/>
  <c r="H30" s="1"/>
  <c r="H31" s="1"/>
  <c r="H32" s="1"/>
  <c r="H33" s="1"/>
  <c r="H34" s="1"/>
  <c r="G31" i="8"/>
  <c r="G19" i="7"/>
  <c r="G32" i="12" l="1"/>
  <c r="G10" i="6"/>
  <c r="G35" i="12" l="1"/>
  <c r="G35" i="10"/>
  <c r="G35" i="7"/>
  <c r="G35" i="5"/>
  <c r="G34" i="3"/>
  <c r="G35"/>
  <c r="G6" i="12" l="1"/>
  <c r="G7"/>
  <c r="G8"/>
  <c r="G9"/>
  <c r="G10"/>
  <c r="G12"/>
  <c r="G13"/>
  <c r="G14"/>
  <c r="G15"/>
  <c r="G16"/>
  <c r="G17"/>
  <c r="G19"/>
  <c r="G20"/>
  <c r="G21"/>
  <c r="G22"/>
  <c r="G23"/>
  <c r="G24"/>
  <c r="G25"/>
  <c r="G26"/>
  <c r="G27"/>
  <c r="G28"/>
  <c r="G29"/>
  <c r="G30"/>
  <c r="G31"/>
  <c r="G33"/>
  <c r="G34"/>
  <c r="G5"/>
  <c r="H5" s="1"/>
  <c r="H6" s="1"/>
  <c r="I8"/>
  <c r="I9"/>
  <c r="I18"/>
  <c r="I19"/>
  <c r="I21"/>
  <c r="G6" i="1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5"/>
  <c r="H5" s="1"/>
  <c r="H6" l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7" i="12"/>
  <c r="H8" s="1"/>
  <c r="H9" s="1"/>
  <c r="H10" s="1"/>
  <c r="H11" s="1"/>
  <c r="H12" s="1"/>
  <c r="H13" s="1"/>
  <c r="H14" s="1"/>
  <c r="H15" s="1"/>
  <c r="G10" i="10"/>
  <c r="G6"/>
  <c r="G7"/>
  <c r="G8"/>
  <c r="G9"/>
  <c r="G11"/>
  <c r="G12"/>
  <c r="G14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5"/>
  <c r="H5" s="1"/>
  <c r="I5"/>
  <c r="I12"/>
  <c r="I25"/>
  <c r="G6" i="8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30"/>
  <c r="G32"/>
  <c r="G33"/>
  <c r="G34"/>
  <c r="G35"/>
  <c r="G5"/>
  <c r="H5" s="1"/>
  <c r="H6" s="1"/>
  <c r="I15" i="10"/>
  <c r="I30"/>
  <c r="I32" i="11"/>
  <c r="I32" i="12" s="1"/>
  <c r="I33"/>
  <c r="G34" i="7"/>
  <c r="G6"/>
  <c r="G7"/>
  <c r="G8"/>
  <c r="G9"/>
  <c r="G10"/>
  <c r="G11"/>
  <c r="G12"/>
  <c r="G13"/>
  <c r="G14"/>
  <c r="G15"/>
  <c r="G16"/>
  <c r="G17"/>
  <c r="G20"/>
  <c r="G21"/>
  <c r="G22"/>
  <c r="G23"/>
  <c r="G24"/>
  <c r="G25"/>
  <c r="G26"/>
  <c r="G27"/>
  <c r="G28"/>
  <c r="G29"/>
  <c r="G30"/>
  <c r="G31"/>
  <c r="G32"/>
  <c r="G33"/>
  <c r="G5"/>
  <c r="H5" s="1"/>
  <c r="G7" i="6"/>
  <c r="G8"/>
  <c r="G9"/>
  <c r="G11"/>
  <c r="G13"/>
  <c r="G14"/>
  <c r="G15"/>
  <c r="G16"/>
  <c r="G17"/>
  <c r="G18"/>
  <c r="G19"/>
  <c r="G20"/>
  <c r="G22"/>
  <c r="G23"/>
  <c r="G24"/>
  <c r="G25"/>
  <c r="G26"/>
  <c r="G28"/>
  <c r="G29"/>
  <c r="G30"/>
  <c r="G31"/>
  <c r="G32"/>
  <c r="G33"/>
  <c r="G6"/>
  <c r="H5"/>
  <c r="G7" i="5"/>
  <c r="G8"/>
  <c r="G11"/>
  <c r="G12"/>
  <c r="G13"/>
  <c r="G15"/>
  <c r="G16"/>
  <c r="G19"/>
  <c r="G20"/>
  <c r="G21"/>
  <c r="G22"/>
  <c r="G23"/>
  <c r="G24"/>
  <c r="G26"/>
  <c r="G27"/>
  <c r="G28"/>
  <c r="G29"/>
  <c r="G30"/>
  <c r="G31"/>
  <c r="G32"/>
  <c r="G33"/>
  <c r="G34"/>
  <c r="G6"/>
  <c r="H5"/>
  <c r="H16" i="12" l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I31" i="1"/>
  <c r="H6" i="7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6" i="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9" s="1"/>
  <c r="H30" s="1"/>
  <c r="H6" i="10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6" i="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7" i="8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G7" i="4"/>
  <c r="G9"/>
  <c r="G12"/>
  <c r="G13"/>
  <c r="G14"/>
  <c r="G15"/>
  <c r="G17"/>
  <c r="G18"/>
  <c r="G19"/>
  <c r="G21"/>
  <c r="G22"/>
  <c r="G24"/>
  <c r="G25"/>
  <c r="G27"/>
  <c r="G30"/>
  <c r="G31"/>
  <c r="G32"/>
  <c r="G33"/>
  <c r="G34"/>
  <c r="G6"/>
  <c r="H5"/>
  <c r="B5"/>
  <c r="B5" i="5" s="1"/>
  <c r="B5" i="6" s="1"/>
  <c r="B5" i="7" s="1"/>
  <c r="B5" i="8" s="1"/>
  <c r="B5" i="9" s="1"/>
  <c r="B5" i="10" s="1"/>
  <c r="B5" i="11" s="1"/>
  <c r="B5" i="12" s="1"/>
  <c r="B6" i="4"/>
  <c r="B6" i="5" s="1"/>
  <c r="B6" i="6" s="1"/>
  <c r="B6" i="7" s="1"/>
  <c r="B6" i="8" s="1"/>
  <c r="B6" i="9" s="1"/>
  <c r="B6" i="10" s="1"/>
  <c r="B6" i="11" s="1"/>
  <c r="B6" i="12" s="1"/>
  <c r="B7" i="4"/>
  <c r="B7" i="5" s="1"/>
  <c r="B7" i="6" s="1"/>
  <c r="B7" i="7" s="1"/>
  <c r="B7" i="8" s="1"/>
  <c r="B7" i="9" s="1"/>
  <c r="B7" i="10" s="1"/>
  <c r="B7" i="11" s="1"/>
  <c r="B7" i="12" s="1"/>
  <c r="B8" i="4"/>
  <c r="B8" i="5" s="1"/>
  <c r="B8" i="6" s="1"/>
  <c r="B8" i="7" s="1"/>
  <c r="B8" i="8" s="1"/>
  <c r="B8" i="9" s="1"/>
  <c r="B8" i="10" s="1"/>
  <c r="B8" i="11" s="1"/>
  <c r="B8" i="12" s="1"/>
  <c r="B9" i="4"/>
  <c r="B9" i="5" s="1"/>
  <c r="B9" i="6" s="1"/>
  <c r="B9" i="7" s="1"/>
  <c r="B9" i="8" s="1"/>
  <c r="B9" i="9" s="1"/>
  <c r="B9" i="10" s="1"/>
  <c r="B9" i="11" s="1"/>
  <c r="B9" i="12" s="1"/>
  <c r="B10" i="4"/>
  <c r="B10" i="5" s="1"/>
  <c r="B10" i="6" s="1"/>
  <c r="B10" i="7" s="1"/>
  <c r="B10" i="8" s="1"/>
  <c r="B10" i="9" s="1"/>
  <c r="B10" i="10" s="1"/>
  <c r="B10" i="11" s="1"/>
  <c r="B10" i="12" s="1"/>
  <c r="B11" i="4"/>
  <c r="B11" i="5" s="1"/>
  <c r="B11" i="6" s="1"/>
  <c r="B11" i="7" s="1"/>
  <c r="B11" i="8" s="1"/>
  <c r="B11" i="9" s="1"/>
  <c r="B11" i="10" s="1"/>
  <c r="B11" i="11" s="1"/>
  <c r="B11" i="12" s="1"/>
  <c r="B12" i="4"/>
  <c r="B12" i="5" s="1"/>
  <c r="B12" i="6" s="1"/>
  <c r="B12" i="7" s="1"/>
  <c r="B12" i="8" s="1"/>
  <c r="B12" i="9" s="1"/>
  <c r="B12" i="10" s="1"/>
  <c r="B12" i="11" s="1"/>
  <c r="B12" i="12" s="1"/>
  <c r="B13" i="4"/>
  <c r="B13" i="5" s="1"/>
  <c r="B13" i="6" s="1"/>
  <c r="B13" i="7" s="1"/>
  <c r="B13" i="8" s="1"/>
  <c r="B13" i="9" s="1"/>
  <c r="B13" i="10" s="1"/>
  <c r="B13" i="11" s="1"/>
  <c r="B13" i="12" s="1"/>
  <c r="B14" i="4"/>
  <c r="B14" i="5" s="1"/>
  <c r="B14" i="6" s="1"/>
  <c r="B14" i="7" s="1"/>
  <c r="B14" i="8" s="1"/>
  <c r="B14" i="9" s="1"/>
  <c r="B14" i="10" s="1"/>
  <c r="B14" i="11" s="1"/>
  <c r="B14" i="12" s="1"/>
  <c r="B15" i="4"/>
  <c r="B15" i="5" s="1"/>
  <c r="B15" i="6" s="1"/>
  <c r="B15" i="7" s="1"/>
  <c r="B15" i="8" s="1"/>
  <c r="B15" i="9" s="1"/>
  <c r="B15" i="10" s="1"/>
  <c r="B15" i="11" s="1"/>
  <c r="B15" i="12" s="1"/>
  <c r="B16" i="4"/>
  <c r="B16" i="5" s="1"/>
  <c r="B16" i="6" s="1"/>
  <c r="B16" i="7" s="1"/>
  <c r="B16" i="8" s="1"/>
  <c r="B16" i="9" s="1"/>
  <c r="B16" i="10" s="1"/>
  <c r="B16" i="11" s="1"/>
  <c r="B16" i="12" s="1"/>
  <c r="B17" i="4"/>
  <c r="B17" i="5" s="1"/>
  <c r="B17" i="6" s="1"/>
  <c r="B17" i="7" s="1"/>
  <c r="B17" i="8" s="1"/>
  <c r="B17" i="9" s="1"/>
  <c r="B17" i="10" s="1"/>
  <c r="B17" i="11" s="1"/>
  <c r="B17" i="12" s="1"/>
  <c r="B18" i="4"/>
  <c r="B18" i="5" s="1"/>
  <c r="B18" i="6" s="1"/>
  <c r="B18" i="7" s="1"/>
  <c r="B18" i="8" s="1"/>
  <c r="B18" i="9" s="1"/>
  <c r="B18" i="10" s="1"/>
  <c r="B18" i="11" s="1"/>
  <c r="B18" i="12" s="1"/>
  <c r="I18" i="5"/>
  <c r="B19" i="4"/>
  <c r="B19" i="5" s="1"/>
  <c r="B19" i="6" s="1"/>
  <c r="B19" i="7" s="1"/>
  <c r="B19" i="8" s="1"/>
  <c r="B19" i="9" s="1"/>
  <c r="B19" i="10" s="1"/>
  <c r="B19" i="11" s="1"/>
  <c r="B19" i="12" s="1"/>
  <c r="B20" i="4"/>
  <c r="B20" i="5" s="1"/>
  <c r="B20" i="6" s="1"/>
  <c r="B20" i="7" s="1"/>
  <c r="B20" i="8" s="1"/>
  <c r="B20" i="9" s="1"/>
  <c r="B20" i="10" s="1"/>
  <c r="B20" i="11" s="1"/>
  <c r="B20" i="12" s="1"/>
  <c r="B21" i="4"/>
  <c r="B21" i="5" s="1"/>
  <c r="B21" i="6" s="1"/>
  <c r="B21" i="7" s="1"/>
  <c r="B21" i="8" s="1"/>
  <c r="B21" i="9" s="1"/>
  <c r="B21" i="10" s="1"/>
  <c r="B21" i="11" s="1"/>
  <c r="B21" i="12" s="1"/>
  <c r="B22" i="4"/>
  <c r="B22" i="5" s="1"/>
  <c r="B22" i="6" s="1"/>
  <c r="B22" i="7" s="1"/>
  <c r="B22" i="8" s="1"/>
  <c r="B22" i="9" s="1"/>
  <c r="B22" i="10" s="1"/>
  <c r="B22" i="11" s="1"/>
  <c r="B22" i="12" s="1"/>
  <c r="B23" i="4"/>
  <c r="B23" i="5" s="1"/>
  <c r="B23" i="6" s="1"/>
  <c r="B23" i="7" s="1"/>
  <c r="B23" i="8" s="1"/>
  <c r="B23" i="9" s="1"/>
  <c r="B23" i="10" s="1"/>
  <c r="B23" i="11" s="1"/>
  <c r="B23" i="12" s="1"/>
  <c r="B24" i="4"/>
  <c r="B24" i="5" s="1"/>
  <c r="B24" i="6" s="1"/>
  <c r="B24" i="7" s="1"/>
  <c r="B24" i="8" s="1"/>
  <c r="B24" i="9" s="1"/>
  <c r="B24" i="10" s="1"/>
  <c r="B24" i="11" s="1"/>
  <c r="B24" i="12" s="1"/>
  <c r="B25" i="4"/>
  <c r="B25" i="5" s="1"/>
  <c r="B25" i="6" s="1"/>
  <c r="B25" i="7" s="1"/>
  <c r="B25" i="8" s="1"/>
  <c r="B25" i="9" s="1"/>
  <c r="B25" i="10" s="1"/>
  <c r="B25" i="11" s="1"/>
  <c r="B25" i="12" s="1"/>
  <c r="B26" i="4"/>
  <c r="B26" i="5" s="1"/>
  <c r="B26" i="6" s="1"/>
  <c r="B26" i="7" s="1"/>
  <c r="B26" i="8" s="1"/>
  <c r="B26" i="9" s="1"/>
  <c r="B26" i="10" s="1"/>
  <c r="B26" i="11" s="1"/>
  <c r="B26" i="12" s="1"/>
  <c r="I26" i="4"/>
  <c r="B27"/>
  <c r="B27" i="5" s="1"/>
  <c r="B27" i="6" s="1"/>
  <c r="B27" i="7" s="1"/>
  <c r="B27" i="8" s="1"/>
  <c r="B27" i="9" s="1"/>
  <c r="B27" i="10" s="1"/>
  <c r="B27" i="11" s="1"/>
  <c r="B27" i="12" s="1"/>
  <c r="I27" i="4"/>
  <c r="B28"/>
  <c r="B28" i="5" s="1"/>
  <c r="B28" i="6" s="1"/>
  <c r="B28" i="7" s="1"/>
  <c r="B28" i="8" s="1"/>
  <c r="B28" i="9" s="1"/>
  <c r="B28" i="10" s="1"/>
  <c r="B28" i="11" s="1"/>
  <c r="B28" i="12" s="1"/>
  <c r="B29" i="4"/>
  <c r="B29" i="5" s="1"/>
  <c r="B29" i="6" s="1"/>
  <c r="B29" i="7" s="1"/>
  <c r="B29" i="8" s="1"/>
  <c r="B29" i="9" s="1"/>
  <c r="B29" i="10" s="1"/>
  <c r="B29" i="11" s="1"/>
  <c r="B29" i="12" s="1"/>
  <c r="B30" i="4"/>
  <c r="B30" i="5" s="1"/>
  <c r="B30" i="6" s="1"/>
  <c r="B30" i="7" s="1"/>
  <c r="B30" i="8" s="1"/>
  <c r="B30" i="9" s="1"/>
  <c r="B30" i="10" s="1"/>
  <c r="B30" i="11" s="1"/>
  <c r="B30" i="12" s="1"/>
  <c r="B31" i="4"/>
  <c r="B31" i="5" s="1"/>
  <c r="B31" i="6" s="1"/>
  <c r="B31" i="7" s="1"/>
  <c r="B31" i="8" s="1"/>
  <c r="B31" i="9" s="1"/>
  <c r="B31" i="10" s="1"/>
  <c r="B31" i="11" s="1"/>
  <c r="B31" i="12" s="1"/>
  <c r="I31" i="4"/>
  <c r="B32"/>
  <c r="B32" i="5" s="1"/>
  <c r="B32" i="6" s="1"/>
  <c r="B32" i="7" s="1"/>
  <c r="B32" i="8" s="1"/>
  <c r="B32" i="9" s="1"/>
  <c r="B32" i="10" s="1"/>
  <c r="B32" i="11" s="1"/>
  <c r="B32" i="12" s="1"/>
  <c r="B33" i="5"/>
  <c r="B33" i="6" s="1"/>
  <c r="B33" i="7" s="1"/>
  <c r="B33" i="8" s="1"/>
  <c r="B33" i="9" s="1"/>
  <c r="B33" i="10" s="1"/>
  <c r="B33" i="11" s="1"/>
  <c r="B34" i="5"/>
  <c r="B34" i="6" s="1"/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3"/>
  <c r="G6"/>
  <c r="G5"/>
  <c r="H5" s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I27"/>
  <c r="B28"/>
  <c r="B29"/>
  <c r="B30"/>
  <c r="B31"/>
  <c r="I31"/>
  <c r="B32"/>
  <c r="G10" i="2"/>
  <c r="G7"/>
  <c r="G8"/>
  <c r="G9"/>
  <c r="G17"/>
  <c r="G18"/>
  <c r="G19"/>
  <c r="G21"/>
  <c r="G22"/>
  <c r="G23"/>
  <c r="G24"/>
  <c r="G25"/>
  <c r="G26"/>
  <c r="G27"/>
  <c r="G28"/>
  <c r="G29"/>
  <c r="G30"/>
  <c r="G31"/>
  <c r="G32"/>
  <c r="G6"/>
  <c r="G5"/>
  <c r="H5" s="1"/>
  <c r="G35" i="1"/>
  <c r="H35" s="1"/>
  <c r="B34" i="7" l="1"/>
  <c r="B34" i="8" s="1"/>
  <c r="B34" i="9" s="1"/>
  <c r="H6" i="3"/>
  <c r="H27" i="7"/>
  <c r="H28" s="1"/>
  <c r="H29" s="1"/>
  <c r="H30" s="1"/>
  <c r="H31" s="1"/>
  <c r="H32" s="1"/>
  <c r="H33" s="1"/>
  <c r="H34" s="1"/>
  <c r="H35" s="1"/>
  <c r="H31" i="5"/>
  <c r="H32" s="1"/>
  <c r="H33" s="1"/>
  <c r="H34" s="1"/>
  <c r="H35" s="1"/>
  <c r="H22" i="10"/>
  <c r="H23" s="1"/>
  <c r="H24" s="1"/>
  <c r="H25" s="1"/>
  <c r="H6" i="2"/>
  <c r="H7" s="1"/>
  <c r="H8" s="1"/>
  <c r="H9" s="1"/>
  <c r="H10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27" i="6"/>
  <c r="H28" s="1"/>
  <c r="H29" s="1"/>
  <c r="H30" s="1"/>
  <c r="H31" s="1"/>
  <c r="H32" s="1"/>
  <c r="H33" s="1"/>
  <c r="H34" s="1"/>
  <c r="H7" i="3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6" i="4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35" i="6" l="1"/>
  <c r="B34" i="10"/>
  <c r="B34" i="11" s="1"/>
  <c r="H35" i="9"/>
  <c r="H26" i="10"/>
  <c r="H27" s="1"/>
  <c r="H28" s="1"/>
  <c r="H23" i="4"/>
  <c r="H24" s="1"/>
  <c r="H25" s="1"/>
  <c r="H26" s="1"/>
  <c r="H27" s="1"/>
  <c r="H37" i="10" l="1"/>
  <c r="H36" i="11" s="1"/>
  <c r="C18" i="13" s="1"/>
  <c r="B14"/>
  <c r="H36" i="10"/>
  <c r="B34" i="12"/>
  <c r="H35" i="11"/>
  <c r="H28" i="4"/>
  <c r="H29" s="1"/>
  <c r="H30" s="1"/>
  <c r="H31" s="1"/>
  <c r="H32" s="1"/>
  <c r="H33" s="1"/>
  <c r="H34" s="1"/>
  <c r="D14" i="13" l="1"/>
  <c r="C14"/>
  <c r="C15" s="1"/>
  <c r="C16" s="1"/>
</calcChain>
</file>

<file path=xl/sharedStrings.xml><?xml version="1.0" encoding="utf-8"?>
<sst xmlns="http://schemas.openxmlformats.org/spreadsheetml/2006/main" count="935" uniqueCount="67">
  <si>
    <t>DIA</t>
  </si>
  <si>
    <t>FECHA</t>
  </si>
  <si>
    <t xml:space="preserve">LIBERADOS </t>
  </si>
  <si>
    <t xml:space="preserve">TIEMPO </t>
  </si>
  <si>
    <t>JUEVES</t>
  </si>
  <si>
    <t>VIERNES</t>
  </si>
  <si>
    <t>DOMINGO</t>
  </si>
  <si>
    <t>LUNES</t>
  </si>
  <si>
    <t>MARTES</t>
  </si>
  <si>
    <t>B</t>
  </si>
  <si>
    <t>LL</t>
  </si>
  <si>
    <t>R</t>
  </si>
  <si>
    <t>R-LL</t>
  </si>
  <si>
    <t>R-B</t>
  </si>
  <si>
    <t>LL-B</t>
  </si>
  <si>
    <t>B-LL</t>
  </si>
  <si>
    <t>B-R</t>
  </si>
  <si>
    <t>LL-R</t>
  </si>
  <si>
    <t xml:space="preserve">ACUATICO </t>
  </si>
  <si>
    <t>INGRESO A TERMAS MES DE ENERO 2016</t>
  </si>
  <si>
    <t>INGRESO A TERMAS MES DE DICIEMBRE 2016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</si>
  <si>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</si>
  <si>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</si>
  <si>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</si>
  <si>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</si>
  <si>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</si>
  <si>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</si>
  <si>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</si>
  <si>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</si>
  <si>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</si>
  <si>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</si>
  <si>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</si>
  <si>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</si>
  <si>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</si>
  <si>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</si>
  <si>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</si>
  <si>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</si>
  <si>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</si>
  <si>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</si>
  <si>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</si>
  <si>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</si>
  <si>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>ACUMULADO TOTAL  AL 31/12/2016 ………………………..</t>
  </si>
  <si>
    <t>INGRESO A TERMAS MENSUAL 2016</t>
  </si>
  <si>
    <t xml:space="preserve">ENTRADA </t>
  </si>
  <si>
    <t xml:space="preserve">TOTALES </t>
  </si>
  <si>
    <t xml:space="preserve"> PRINCIPAL</t>
  </si>
  <si>
    <t xml:space="preserve"> NORTE</t>
  </si>
  <si>
    <t>POR DIA</t>
  </si>
  <si>
    <t xml:space="preserve">ACUMULADO </t>
  </si>
  <si>
    <t>INGRESO A TERMAS MES DE FEBRERO 2016</t>
  </si>
  <si>
    <t>INGRESO A TERMAS MES DE NOVIEMBRE 2016</t>
  </si>
  <si>
    <t>INGRESO A TERMAS MES DE OCTUBRE 2016</t>
  </si>
  <si>
    <t>INGRESO A TERMAS MES DE SEPTIEMBRE 2016</t>
  </si>
  <si>
    <t>INGRESO A TERMAS MES DE AGOSTO 2016</t>
  </si>
  <si>
    <t>INGRESO A TERMAS MES DE JULIO 2016</t>
  </si>
  <si>
    <t>INGRESO A TERMAS MES DE JUNIO 2016</t>
  </si>
  <si>
    <t>INGRESO A TERMAS MES DE MAYO 2016</t>
  </si>
  <si>
    <t>INGRESO A TERMAS MES DE ABRIL 2016</t>
  </si>
  <si>
    <t>INGRESO A TERMAS MES DE MARZO 2016</t>
  </si>
  <si>
    <t xml:space="preserve">Promedio Diario </t>
  </si>
  <si>
    <t>ACUMULADO TOTAL  ………………………..</t>
  </si>
  <si>
    <t xml:space="preserve">DIA DOMINGO </t>
  </si>
  <si>
    <t>DIA MAXIMO DEL MES</t>
  </si>
  <si>
    <t>SÁBADO</t>
  </si>
  <si>
    <t>MIÉRCOLES</t>
  </si>
  <si>
    <t xml:space="preserve">DIA DE MAYOR INGRESO </t>
  </si>
  <si>
    <t>DIA DE MAYOR INGRESO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</si>
</sst>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.0000_ ;_ * \-#,##0.0000_ ;_ * &quot;-&quot;??_ ;_ @_ 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1" fillId="0" borderId="1" xfId="0" applyFont="1" applyBorder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3" fillId="3" borderId="1" xfId="0" applyFont="1" applyFill="1" applyBorder="1"/>
    <xf numFmtId="0" fontId="3" fillId="0" borderId="1" xfId="0" applyFont="1" applyFill="1" applyBorder="1"/>
    <xf numFmtId="43" fontId="4" fillId="3" borderId="1" xfId="1" applyFont="1" applyFill="1" applyBorder="1"/>
    <xf numFmtId="0" fontId="4" fillId="0" borderId="1" xfId="0" applyFont="1" applyFill="1" applyBorder="1"/>
    <xf numFmtId="43" fontId="4" fillId="0" borderId="1" xfId="1" applyFont="1" applyFill="1" applyBorder="1"/>
    <xf numFmtId="0" fontId="4" fillId="3" borderId="1" xfId="0" applyFont="1" applyFill="1" applyBorder="1"/>
    <xf numFmtId="0" fontId="3" fillId="2" borderId="1" xfId="0" applyFont="1" applyFill="1" applyBorder="1"/>
    <xf numFmtId="43" fontId="4" fillId="2" borderId="1" xfId="1" applyFont="1" applyFill="1" applyBorder="1"/>
    <xf numFmtId="0" fontId="4" fillId="2" borderId="1" xfId="0" applyFont="1" applyFill="1" applyBorder="1"/>
    <xf numFmtId="0" fontId="3" fillId="4" borderId="1" xfId="0" applyFont="1" applyFill="1" applyBorder="1"/>
    <xf numFmtId="0" fontId="3" fillId="0" borderId="1" xfId="0" applyFont="1" applyBorder="1"/>
    <xf numFmtId="43" fontId="4" fillId="0" borderId="1" xfId="1" applyFont="1" applyBorder="1"/>
    <xf numFmtId="0" fontId="5" fillId="0" borderId="0" xfId="0" applyFont="1" applyFill="1" applyBorder="1"/>
    <xf numFmtId="43" fontId="5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43" fontId="0" fillId="3" borderId="9" xfId="1" applyFont="1" applyFill="1" applyBorder="1"/>
    <xf numFmtId="0" fontId="0" fillId="5" borderId="0" xfId="0" applyFill="1"/>
    <xf numFmtId="164" fontId="0" fillId="0" borderId="0" xfId="1" applyNumberFormat="1" applyFont="1" applyAlignment="1">
      <alignment horizontal="center"/>
    </xf>
    <xf numFmtId="165" fontId="3" fillId="0" borderId="0" xfId="1" applyNumberFormat="1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165" fontId="4" fillId="0" borderId="0" xfId="1" applyNumberFormat="1" applyFont="1" applyFill="1" applyBorder="1"/>
    <xf numFmtId="0" fontId="0" fillId="0" borderId="1" xfId="0" applyFont="1" applyBorder="1"/>
    <xf numFmtId="165" fontId="6" fillId="0" borderId="0" xfId="1" applyNumberFormat="1" applyFont="1" applyFill="1" applyBorder="1"/>
    <xf numFmtId="0" fontId="0" fillId="5" borderId="1" xfId="0" applyFont="1" applyFill="1" applyBorder="1"/>
    <xf numFmtId="0" fontId="1" fillId="5" borderId="1" xfId="0" applyFont="1" applyFill="1" applyBorder="1"/>
    <xf numFmtId="0" fontId="0" fillId="3" borderId="1" xfId="0" applyFont="1" applyFill="1" applyBorder="1"/>
    <xf numFmtId="1" fontId="3" fillId="0" borderId="0" xfId="0" applyNumberFormat="1" applyFont="1" applyFill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2016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92D050"/>
              </a:solidFill>
            </c:spPr>
          </c:dPt>
          <c:dPt>
            <c:idx val="4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5"/>
          </c:dPt>
          <c:dLbls>
            <c:dLblPos val="inEnd"/>
            <c:showVal val="1"/>
          </c:dLbls>
          <c:val>
            <c:numRef>
              <c:f>TOTALES2016!$B$5:$B$16</c:f>
              <c:numCache>
                <c:formatCode>General</c:formatCode>
                <c:ptCount val="12"/>
                <c:pt idx="0">
                  <c:v>121081</c:v>
                </c:pt>
                <c:pt idx="1">
                  <c:v>85320</c:v>
                </c:pt>
                <c:pt idx="2">
                  <c:v>47769</c:v>
                </c:pt>
                <c:pt idx="3">
                  <c:v>23451</c:v>
                </c:pt>
                <c:pt idx="4">
                  <c:v>17008</c:v>
                </c:pt>
                <c:pt idx="5">
                  <c:v>18112</c:v>
                </c:pt>
                <c:pt idx="6">
                  <c:v>56914</c:v>
                </c:pt>
                <c:pt idx="7">
                  <c:v>33363</c:v>
                </c:pt>
                <c:pt idx="8">
                  <c:v>38757</c:v>
                </c:pt>
                <c:pt idx="9">
                  <c:v>52662</c:v>
                </c:pt>
                <c:pt idx="10">
                  <c:v>49249</c:v>
                </c:pt>
                <c:pt idx="11">
                  <c:v>44608</c:v>
                </c:pt>
              </c:numCache>
            </c:numRef>
          </c:val>
        </c:ser>
        <c:gapWidth val="87"/>
        <c:overlap val="1"/>
        <c:axId val="130784640"/>
        <c:axId val="130786432"/>
      </c:barChart>
      <c:catAx>
        <c:axId val="130784640"/>
        <c:scaling>
          <c:orientation val="minMax"/>
        </c:scaling>
        <c:axPos val="b"/>
        <c:numFmt formatCode="General" sourceLinked="1"/>
        <c:tickLblPos val="nextTo"/>
        <c:crossAx val="130786432"/>
        <c:crosses val="autoZero"/>
        <c:auto val="1"/>
        <c:lblAlgn val="ctr"/>
        <c:lblOffset val="100"/>
      </c:catAx>
      <c:valAx>
        <c:axId val="130786432"/>
        <c:scaling>
          <c:orientation val="minMax"/>
        </c:scaling>
        <c:axPos val="l"/>
        <c:majorGridlines/>
        <c:numFmt formatCode="General" sourceLinked="1"/>
        <c:tickLblPos val="nextTo"/>
        <c:crossAx val="130784640"/>
        <c:crosses val="autoZero"/>
        <c:crossBetween val="between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SEPTIEMBRE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92D050"/>
              </a:solidFill>
            </c:spPr>
          </c:dPt>
          <c:dPt>
            <c:idx val="17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SEPTIEMBRE2016!$G$5:$G$34</c:f>
              <c:numCache>
                <c:formatCode>General</c:formatCode>
                <c:ptCount val="30"/>
                <c:pt idx="0">
                  <c:v>418</c:v>
                </c:pt>
                <c:pt idx="1">
                  <c:v>283</c:v>
                </c:pt>
                <c:pt idx="2">
                  <c:v>675</c:v>
                </c:pt>
                <c:pt idx="3">
                  <c:v>421</c:v>
                </c:pt>
                <c:pt idx="4">
                  <c:v>353</c:v>
                </c:pt>
                <c:pt idx="5">
                  <c:v>387</c:v>
                </c:pt>
                <c:pt idx="6">
                  <c:v>581</c:v>
                </c:pt>
                <c:pt idx="7">
                  <c:v>836</c:v>
                </c:pt>
                <c:pt idx="8">
                  <c:v>1254</c:v>
                </c:pt>
                <c:pt idx="9">
                  <c:v>1851</c:v>
                </c:pt>
                <c:pt idx="10">
                  <c:v>1766</c:v>
                </c:pt>
                <c:pt idx="11">
                  <c:v>1005</c:v>
                </c:pt>
                <c:pt idx="12">
                  <c:v>817</c:v>
                </c:pt>
                <c:pt idx="13">
                  <c:v>646</c:v>
                </c:pt>
                <c:pt idx="14">
                  <c:v>1142</c:v>
                </c:pt>
                <c:pt idx="15">
                  <c:v>1560</c:v>
                </c:pt>
                <c:pt idx="16">
                  <c:v>2295</c:v>
                </c:pt>
                <c:pt idx="17">
                  <c:v>2017</c:v>
                </c:pt>
                <c:pt idx="18">
                  <c:v>1681</c:v>
                </c:pt>
                <c:pt idx="19">
                  <c:v>1628</c:v>
                </c:pt>
                <c:pt idx="20">
                  <c:v>1768</c:v>
                </c:pt>
                <c:pt idx="21">
                  <c:v>2102</c:v>
                </c:pt>
                <c:pt idx="22">
                  <c:v>1975</c:v>
                </c:pt>
                <c:pt idx="23">
                  <c:v>1757</c:v>
                </c:pt>
                <c:pt idx="24">
                  <c:v>2230</c:v>
                </c:pt>
                <c:pt idx="25">
                  <c:v>1558</c:v>
                </c:pt>
                <c:pt idx="26">
                  <c:v>1541</c:v>
                </c:pt>
                <c:pt idx="27">
                  <c:v>1529</c:v>
                </c:pt>
                <c:pt idx="28">
                  <c:v>1255</c:v>
                </c:pt>
                <c:pt idx="29">
                  <c:v>1426</c:v>
                </c:pt>
              </c:numCache>
            </c:numRef>
          </c:val>
        </c:ser>
        <c:gapWidth val="87"/>
        <c:overlap val="1"/>
        <c:axId val="59487360"/>
        <c:axId val="59488896"/>
      </c:barChart>
      <c:catAx>
        <c:axId val="59487360"/>
        <c:scaling>
          <c:orientation val="minMax"/>
        </c:scaling>
        <c:axPos val="b"/>
        <c:numFmt formatCode="General" sourceLinked="1"/>
        <c:tickLblPos val="nextTo"/>
        <c:crossAx val="59488896"/>
        <c:crosses val="autoZero"/>
        <c:auto val="1"/>
        <c:lblAlgn val="ctr"/>
        <c:lblOffset val="100"/>
      </c:catAx>
      <c:valAx>
        <c:axId val="59488896"/>
        <c:scaling>
          <c:orientation val="minMax"/>
        </c:scaling>
        <c:axPos val="l"/>
        <c:majorGridlines/>
        <c:numFmt formatCode="General" sourceLinked="1"/>
        <c:tickLblPos val="nextTo"/>
        <c:crossAx val="59487360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OCTUBRE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3"/>
          </c:dPt>
          <c:dPt>
            <c:idx val="8"/>
            <c:spPr>
              <a:solidFill>
                <a:srgbClr val="92D050"/>
              </a:solidFill>
            </c:spPr>
          </c:dPt>
          <c:dPt>
            <c:idx val="10"/>
          </c:dPt>
          <c:dPt>
            <c:idx val="15"/>
            <c:spPr>
              <a:solidFill>
                <a:srgbClr val="FFFF00"/>
              </a:solidFill>
            </c:spPr>
          </c:dPt>
          <c:dPt>
            <c:idx val="17"/>
          </c:dPt>
          <c:dPt>
            <c:idx val="22"/>
            <c:spPr>
              <a:solidFill>
                <a:srgbClr val="FFFF00"/>
              </a:solidFill>
            </c:spPr>
          </c:dPt>
          <c:dPt>
            <c:idx val="24"/>
          </c:dPt>
          <c:dPt>
            <c:idx val="29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OCTUBRE2016!$G$5:$G$35</c:f>
              <c:numCache>
                <c:formatCode>General</c:formatCode>
                <c:ptCount val="31"/>
                <c:pt idx="0">
                  <c:v>2382</c:v>
                </c:pt>
                <c:pt idx="1">
                  <c:v>1970</c:v>
                </c:pt>
                <c:pt idx="2">
                  <c:v>1234</c:v>
                </c:pt>
                <c:pt idx="3">
                  <c:v>1109</c:v>
                </c:pt>
                <c:pt idx="4">
                  <c:v>438</c:v>
                </c:pt>
                <c:pt idx="5">
                  <c:v>1211</c:v>
                </c:pt>
                <c:pt idx="6">
                  <c:v>1145</c:v>
                </c:pt>
                <c:pt idx="7">
                  <c:v>4218</c:v>
                </c:pt>
                <c:pt idx="8">
                  <c:v>5912</c:v>
                </c:pt>
                <c:pt idx="9">
                  <c:v>1888</c:v>
                </c:pt>
                <c:pt idx="10">
                  <c:v>1214</c:v>
                </c:pt>
                <c:pt idx="11">
                  <c:v>628</c:v>
                </c:pt>
                <c:pt idx="12">
                  <c:v>1346</c:v>
                </c:pt>
                <c:pt idx="13">
                  <c:v>1669</c:v>
                </c:pt>
                <c:pt idx="14">
                  <c:v>1238</c:v>
                </c:pt>
                <c:pt idx="15">
                  <c:v>1038</c:v>
                </c:pt>
                <c:pt idx="16">
                  <c:v>1195</c:v>
                </c:pt>
                <c:pt idx="17">
                  <c:v>616</c:v>
                </c:pt>
                <c:pt idx="18">
                  <c:v>1203</c:v>
                </c:pt>
                <c:pt idx="19">
                  <c:v>1481</c:v>
                </c:pt>
                <c:pt idx="20">
                  <c:v>1976</c:v>
                </c:pt>
                <c:pt idx="21">
                  <c:v>2667</c:v>
                </c:pt>
                <c:pt idx="22">
                  <c:v>2512</c:v>
                </c:pt>
                <c:pt idx="23">
                  <c:v>892</c:v>
                </c:pt>
                <c:pt idx="24">
                  <c:v>1302</c:v>
                </c:pt>
                <c:pt idx="25">
                  <c:v>1244</c:v>
                </c:pt>
                <c:pt idx="26">
                  <c:v>1151</c:v>
                </c:pt>
                <c:pt idx="27">
                  <c:v>1881</c:v>
                </c:pt>
                <c:pt idx="28">
                  <c:v>2526</c:v>
                </c:pt>
                <c:pt idx="29">
                  <c:v>2115</c:v>
                </c:pt>
                <c:pt idx="30">
                  <c:v>1261</c:v>
                </c:pt>
              </c:numCache>
            </c:numRef>
          </c:val>
        </c:ser>
        <c:gapWidth val="87"/>
        <c:overlap val="1"/>
        <c:axId val="59582720"/>
        <c:axId val="59584512"/>
      </c:barChart>
      <c:catAx>
        <c:axId val="59582720"/>
        <c:scaling>
          <c:orientation val="minMax"/>
        </c:scaling>
        <c:axPos val="b"/>
        <c:numFmt formatCode="General" sourceLinked="1"/>
        <c:tickLblPos val="nextTo"/>
        <c:crossAx val="59584512"/>
        <c:crosses val="autoZero"/>
        <c:auto val="1"/>
        <c:lblAlgn val="ctr"/>
        <c:lblOffset val="100"/>
      </c:catAx>
      <c:valAx>
        <c:axId val="59584512"/>
        <c:scaling>
          <c:orientation val="minMax"/>
        </c:scaling>
        <c:axPos val="l"/>
        <c:majorGridlines/>
        <c:numFmt formatCode="General" sourceLinked="1"/>
        <c:tickLblPos val="nextTo"/>
        <c:crossAx val="59582720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NOVIEMBRE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5"/>
            <c:spPr>
              <a:solidFill>
                <a:srgbClr val="FFFF00"/>
              </a:solidFill>
            </c:spPr>
          </c:dPt>
          <c:dPt>
            <c:idx val="12"/>
            <c:spPr>
              <a:solidFill>
                <a:srgbClr val="FFFF00"/>
              </a:solidFill>
            </c:spPr>
          </c:dPt>
          <c:dPt>
            <c:idx val="19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rgbClr val="92D050"/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NOVIEMBRE2016!$G$5:$G$34</c:f>
              <c:numCache>
                <c:formatCode>General</c:formatCode>
                <c:ptCount val="30"/>
                <c:pt idx="0">
                  <c:v>444</c:v>
                </c:pt>
                <c:pt idx="1">
                  <c:v>992</c:v>
                </c:pt>
                <c:pt idx="2">
                  <c:v>1555</c:v>
                </c:pt>
                <c:pt idx="3">
                  <c:v>1551</c:v>
                </c:pt>
                <c:pt idx="4">
                  <c:v>2629</c:v>
                </c:pt>
                <c:pt idx="5">
                  <c:v>2744</c:v>
                </c:pt>
                <c:pt idx="6">
                  <c:v>1293</c:v>
                </c:pt>
                <c:pt idx="7">
                  <c:v>1161</c:v>
                </c:pt>
                <c:pt idx="8">
                  <c:v>1396</c:v>
                </c:pt>
                <c:pt idx="9">
                  <c:v>1179</c:v>
                </c:pt>
                <c:pt idx="10">
                  <c:v>1270</c:v>
                </c:pt>
                <c:pt idx="11">
                  <c:v>2032</c:v>
                </c:pt>
                <c:pt idx="12">
                  <c:v>1945</c:v>
                </c:pt>
                <c:pt idx="13">
                  <c:v>1256</c:v>
                </c:pt>
                <c:pt idx="14">
                  <c:v>1345</c:v>
                </c:pt>
                <c:pt idx="15">
                  <c:v>1065</c:v>
                </c:pt>
                <c:pt idx="16">
                  <c:v>1048</c:v>
                </c:pt>
                <c:pt idx="17">
                  <c:v>1928</c:v>
                </c:pt>
                <c:pt idx="18">
                  <c:v>2337</c:v>
                </c:pt>
                <c:pt idx="19">
                  <c:v>2062</c:v>
                </c:pt>
                <c:pt idx="20">
                  <c:v>1252</c:v>
                </c:pt>
                <c:pt idx="21">
                  <c:v>1318</c:v>
                </c:pt>
                <c:pt idx="22">
                  <c:v>1472</c:v>
                </c:pt>
                <c:pt idx="23">
                  <c:v>1280</c:v>
                </c:pt>
                <c:pt idx="24">
                  <c:v>1684</c:v>
                </c:pt>
                <c:pt idx="25">
                  <c:v>3373</c:v>
                </c:pt>
                <c:pt idx="26">
                  <c:v>2764</c:v>
                </c:pt>
                <c:pt idx="27">
                  <c:v>2659</c:v>
                </c:pt>
                <c:pt idx="28">
                  <c:v>1238</c:v>
                </c:pt>
                <c:pt idx="29">
                  <c:v>977</c:v>
                </c:pt>
              </c:numCache>
            </c:numRef>
          </c:val>
        </c:ser>
        <c:gapWidth val="87"/>
        <c:overlap val="1"/>
        <c:axId val="59668352"/>
        <c:axId val="59669888"/>
      </c:barChart>
      <c:catAx>
        <c:axId val="59668352"/>
        <c:scaling>
          <c:orientation val="minMax"/>
        </c:scaling>
        <c:axPos val="b"/>
        <c:numFmt formatCode="General" sourceLinked="1"/>
        <c:tickLblPos val="nextTo"/>
        <c:crossAx val="59669888"/>
        <c:crosses val="autoZero"/>
        <c:auto val="1"/>
        <c:lblAlgn val="ctr"/>
        <c:lblOffset val="100"/>
      </c:catAx>
      <c:valAx>
        <c:axId val="59669888"/>
        <c:scaling>
          <c:orientation val="minMax"/>
        </c:scaling>
        <c:axPos val="l"/>
        <c:majorGridlines/>
        <c:numFmt formatCode="General" sourceLinked="1"/>
        <c:tickLblPos val="nextTo"/>
        <c:crossAx val="59668352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rgbClr val="92D050"/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Pt>
            <c:idx val="17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DICIEMBRE2016!$G$5:$G$35</c:f>
              <c:numCache>
                <c:formatCode>General</c:formatCode>
                <c:ptCount val="31"/>
                <c:pt idx="0">
                  <c:v>1061</c:v>
                </c:pt>
                <c:pt idx="1">
                  <c:v>1021</c:v>
                </c:pt>
                <c:pt idx="2">
                  <c:v>1999</c:v>
                </c:pt>
                <c:pt idx="3">
                  <c:v>2371</c:v>
                </c:pt>
                <c:pt idx="4">
                  <c:v>982</c:v>
                </c:pt>
                <c:pt idx="5">
                  <c:v>738</c:v>
                </c:pt>
                <c:pt idx="6">
                  <c:v>834</c:v>
                </c:pt>
                <c:pt idx="7">
                  <c:v>2833</c:v>
                </c:pt>
                <c:pt idx="8">
                  <c:v>5384</c:v>
                </c:pt>
                <c:pt idx="9">
                  <c:v>4368</c:v>
                </c:pt>
                <c:pt idx="10">
                  <c:v>2094</c:v>
                </c:pt>
                <c:pt idx="11">
                  <c:v>1056</c:v>
                </c:pt>
                <c:pt idx="12">
                  <c:v>561</c:v>
                </c:pt>
                <c:pt idx="13">
                  <c:v>1122</c:v>
                </c:pt>
                <c:pt idx="14">
                  <c:v>1041</c:v>
                </c:pt>
                <c:pt idx="15">
                  <c:v>1085</c:v>
                </c:pt>
                <c:pt idx="16">
                  <c:v>1347</c:v>
                </c:pt>
                <c:pt idx="17">
                  <c:v>1167</c:v>
                </c:pt>
                <c:pt idx="18">
                  <c:v>540</c:v>
                </c:pt>
                <c:pt idx="19">
                  <c:v>932</c:v>
                </c:pt>
                <c:pt idx="20">
                  <c:v>698</c:v>
                </c:pt>
                <c:pt idx="21">
                  <c:v>850</c:v>
                </c:pt>
                <c:pt idx="22">
                  <c:v>339</c:v>
                </c:pt>
                <c:pt idx="23">
                  <c:v>492</c:v>
                </c:pt>
                <c:pt idx="24">
                  <c:v>1431</c:v>
                </c:pt>
                <c:pt idx="25">
                  <c:v>369</c:v>
                </c:pt>
                <c:pt idx="26">
                  <c:v>1450</c:v>
                </c:pt>
                <c:pt idx="27">
                  <c:v>1887</c:v>
                </c:pt>
                <c:pt idx="28">
                  <c:v>1558</c:v>
                </c:pt>
                <c:pt idx="29">
                  <c:v>1650</c:v>
                </c:pt>
                <c:pt idx="30">
                  <c:v>1348</c:v>
                </c:pt>
              </c:numCache>
            </c:numRef>
          </c:val>
        </c:ser>
        <c:gapWidth val="87"/>
        <c:overlap val="1"/>
        <c:axId val="59692544"/>
        <c:axId val="59694080"/>
      </c:barChart>
      <c:catAx>
        <c:axId val="59692544"/>
        <c:scaling>
          <c:orientation val="minMax"/>
        </c:scaling>
        <c:axPos val="b"/>
        <c:numFmt formatCode="General" sourceLinked="1"/>
        <c:tickLblPos val="nextTo"/>
        <c:crossAx val="59694080"/>
        <c:crosses val="autoZero"/>
        <c:auto val="1"/>
        <c:lblAlgn val="ctr"/>
        <c:lblOffset val="100"/>
      </c:catAx>
      <c:valAx>
        <c:axId val="59694080"/>
        <c:scaling>
          <c:orientation val="minMax"/>
        </c:scaling>
        <c:axPos val="l"/>
        <c:majorGridlines/>
        <c:numFmt formatCode="General" sourceLinked="1"/>
        <c:tickLblPos val="nextTo"/>
        <c:crossAx val="59692544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2"/>
            <c:spPr>
              <a:solidFill>
                <a:srgbClr val="92D05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23"/>
            <c:spPr>
              <a:solidFill>
                <a:srgbClr val="FFFF00"/>
              </a:solidFill>
            </c:spPr>
          </c:dPt>
          <c:dPt>
            <c:idx val="30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ENERO2016!$G$5:$G$35</c:f>
              <c:numCache>
                <c:formatCode>General</c:formatCode>
                <c:ptCount val="31"/>
                <c:pt idx="0">
                  <c:v>4927</c:v>
                </c:pt>
                <c:pt idx="1">
                  <c:v>6701</c:v>
                </c:pt>
                <c:pt idx="2">
                  <c:v>7085</c:v>
                </c:pt>
                <c:pt idx="3">
                  <c:v>1816</c:v>
                </c:pt>
                <c:pt idx="4">
                  <c:v>2271</c:v>
                </c:pt>
                <c:pt idx="5">
                  <c:v>2591</c:v>
                </c:pt>
                <c:pt idx="6">
                  <c:v>3366</c:v>
                </c:pt>
                <c:pt idx="7">
                  <c:v>3054</c:v>
                </c:pt>
                <c:pt idx="8">
                  <c:v>4711</c:v>
                </c:pt>
                <c:pt idx="9">
                  <c:v>6583</c:v>
                </c:pt>
                <c:pt idx="10">
                  <c:v>3079</c:v>
                </c:pt>
                <c:pt idx="11">
                  <c:v>3266</c:v>
                </c:pt>
                <c:pt idx="12">
                  <c:v>2654</c:v>
                </c:pt>
                <c:pt idx="13">
                  <c:v>3470</c:v>
                </c:pt>
                <c:pt idx="14">
                  <c:v>3557</c:v>
                </c:pt>
                <c:pt idx="15">
                  <c:v>4788</c:v>
                </c:pt>
                <c:pt idx="16">
                  <c:v>6491</c:v>
                </c:pt>
                <c:pt idx="17">
                  <c:v>3223</c:v>
                </c:pt>
                <c:pt idx="18">
                  <c:v>3588</c:v>
                </c:pt>
                <c:pt idx="19">
                  <c:v>3772</c:v>
                </c:pt>
                <c:pt idx="20">
                  <c:v>3394</c:v>
                </c:pt>
                <c:pt idx="21">
                  <c:v>3338</c:v>
                </c:pt>
                <c:pt idx="22">
                  <c:v>4370</c:v>
                </c:pt>
                <c:pt idx="23">
                  <c:v>5027</c:v>
                </c:pt>
                <c:pt idx="24">
                  <c:v>1953</c:v>
                </c:pt>
                <c:pt idx="25">
                  <c:v>3249</c:v>
                </c:pt>
                <c:pt idx="26">
                  <c:v>3910</c:v>
                </c:pt>
                <c:pt idx="27">
                  <c:v>3477</c:v>
                </c:pt>
                <c:pt idx="28">
                  <c:v>2846</c:v>
                </c:pt>
                <c:pt idx="29">
                  <c:v>4257</c:v>
                </c:pt>
                <c:pt idx="30">
                  <c:v>4267</c:v>
                </c:pt>
              </c:numCache>
            </c:numRef>
          </c:val>
        </c:ser>
        <c:gapWidth val="87"/>
        <c:overlap val="1"/>
        <c:axId val="58782464"/>
        <c:axId val="58784000"/>
      </c:barChart>
      <c:catAx>
        <c:axId val="58782464"/>
        <c:scaling>
          <c:orientation val="minMax"/>
        </c:scaling>
        <c:axPos val="b"/>
        <c:numFmt formatCode="General" sourceLinked="1"/>
        <c:tickLblPos val="nextTo"/>
        <c:crossAx val="58784000"/>
        <c:crosses val="autoZero"/>
        <c:auto val="1"/>
        <c:lblAlgn val="ctr"/>
        <c:lblOffset val="100"/>
      </c:catAx>
      <c:valAx>
        <c:axId val="58784000"/>
        <c:scaling>
          <c:orientation val="minMax"/>
        </c:scaling>
        <c:axPos val="l"/>
        <c:majorGridlines/>
        <c:numFmt formatCode="General" sourceLinked="1"/>
        <c:tickLblPos val="nextTo"/>
        <c:crossAx val="58782464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</c:dPt>
          <c:dPt>
            <c:idx val="6"/>
            <c:spPr>
              <a:solidFill>
                <a:srgbClr val="92D050"/>
              </a:solidFill>
            </c:spPr>
          </c:dPt>
          <c:dPt>
            <c:idx val="10"/>
          </c:dPt>
          <c:dPt>
            <c:idx val="13"/>
            <c:spPr>
              <a:solidFill>
                <a:srgbClr val="FFFF00"/>
              </a:solidFill>
            </c:spPr>
          </c:dPt>
          <c:dPt>
            <c:idx val="17"/>
          </c:dPt>
          <c:dPt>
            <c:idx val="21"/>
            <c:spPr>
              <a:solidFill>
                <a:srgbClr val="FFFF00"/>
              </a:solidFill>
            </c:spPr>
          </c:dPt>
          <c:dPt>
            <c:idx val="24"/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FEBRERO2016!$G$5:$G$33</c:f>
              <c:numCache>
                <c:formatCode>General</c:formatCode>
                <c:ptCount val="29"/>
                <c:pt idx="0">
                  <c:v>2602</c:v>
                </c:pt>
                <c:pt idx="1">
                  <c:v>2905</c:v>
                </c:pt>
                <c:pt idx="2">
                  <c:v>3269</c:v>
                </c:pt>
                <c:pt idx="3">
                  <c:v>3607</c:v>
                </c:pt>
                <c:pt idx="4">
                  <c:v>3099</c:v>
                </c:pt>
                <c:pt idx="5">
                  <c:v>4734</c:v>
                </c:pt>
                <c:pt idx="6">
                  <c:v>9172</c:v>
                </c:pt>
                <c:pt idx="7">
                  <c:v>2471</c:v>
                </c:pt>
                <c:pt idx="8">
                  <c:v>5315</c:v>
                </c:pt>
                <c:pt idx="9">
                  <c:v>3253</c:v>
                </c:pt>
                <c:pt idx="10">
                  <c:v>3559</c:v>
                </c:pt>
                <c:pt idx="11">
                  <c:v>3197</c:v>
                </c:pt>
                <c:pt idx="12">
                  <c:v>1858</c:v>
                </c:pt>
                <c:pt idx="13">
                  <c:v>4619</c:v>
                </c:pt>
                <c:pt idx="14">
                  <c:v>2337</c:v>
                </c:pt>
                <c:pt idx="15">
                  <c:v>2505</c:v>
                </c:pt>
                <c:pt idx="16">
                  <c:v>660</c:v>
                </c:pt>
                <c:pt idx="17">
                  <c:v>2903</c:v>
                </c:pt>
                <c:pt idx="18">
                  <c:v>727</c:v>
                </c:pt>
                <c:pt idx="19">
                  <c:v>3587</c:v>
                </c:pt>
                <c:pt idx="20">
                  <c:v>3778</c:v>
                </c:pt>
                <c:pt idx="21">
                  <c:v>2005</c:v>
                </c:pt>
                <c:pt idx="22">
                  <c:v>2165</c:v>
                </c:pt>
                <c:pt idx="23">
                  <c:v>1978</c:v>
                </c:pt>
                <c:pt idx="24">
                  <c:v>2082</c:v>
                </c:pt>
                <c:pt idx="25">
                  <c:v>920</c:v>
                </c:pt>
                <c:pt idx="26">
                  <c:v>2497</c:v>
                </c:pt>
                <c:pt idx="27">
                  <c:v>2510</c:v>
                </c:pt>
                <c:pt idx="28">
                  <c:v>1006</c:v>
                </c:pt>
              </c:numCache>
            </c:numRef>
          </c:val>
        </c:ser>
        <c:gapWidth val="87"/>
        <c:overlap val="1"/>
        <c:axId val="58803712"/>
        <c:axId val="58805248"/>
      </c:barChart>
      <c:catAx>
        <c:axId val="58803712"/>
        <c:scaling>
          <c:orientation val="minMax"/>
        </c:scaling>
        <c:axPos val="b"/>
        <c:numFmt formatCode="General" sourceLinked="1"/>
        <c:tickLblPos val="nextTo"/>
        <c:crossAx val="58805248"/>
        <c:crosses val="autoZero"/>
        <c:auto val="1"/>
        <c:lblAlgn val="ctr"/>
        <c:lblOffset val="100"/>
      </c:catAx>
      <c:valAx>
        <c:axId val="58805248"/>
        <c:scaling>
          <c:orientation val="minMax"/>
        </c:scaling>
        <c:axPos val="l"/>
        <c:majorGridlines/>
        <c:numFmt formatCode="General" sourceLinked="1"/>
        <c:tickLblPos val="nextTo"/>
        <c:crossAx val="58803712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MARZO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</c:dPt>
          <c:dPt>
            <c:idx val="5"/>
            <c:spPr>
              <a:solidFill>
                <a:srgbClr val="FFFF00"/>
              </a:solidFill>
            </c:spPr>
          </c:dPt>
          <c:dPt>
            <c:idx val="10"/>
          </c:dPt>
          <c:dPt>
            <c:idx val="12"/>
            <c:spPr>
              <a:solidFill>
                <a:srgbClr val="FFFF00"/>
              </a:solidFill>
            </c:spPr>
          </c:dPt>
          <c:dPt>
            <c:idx val="17"/>
          </c:dPt>
          <c:dPt>
            <c:idx val="19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rgbClr val="92D050"/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MARZO2016!$G$5:$G$35</c:f>
              <c:numCache>
                <c:formatCode>General</c:formatCode>
                <c:ptCount val="31"/>
                <c:pt idx="0">
                  <c:v>665</c:v>
                </c:pt>
                <c:pt idx="1">
                  <c:v>676</c:v>
                </c:pt>
                <c:pt idx="2">
                  <c:v>794</c:v>
                </c:pt>
                <c:pt idx="3">
                  <c:v>949</c:v>
                </c:pt>
                <c:pt idx="4">
                  <c:v>1289</c:v>
                </c:pt>
                <c:pt idx="5">
                  <c:v>1399</c:v>
                </c:pt>
                <c:pt idx="6">
                  <c:v>719</c:v>
                </c:pt>
                <c:pt idx="7">
                  <c:v>677</c:v>
                </c:pt>
                <c:pt idx="8">
                  <c:v>720</c:v>
                </c:pt>
                <c:pt idx="9">
                  <c:v>754</c:v>
                </c:pt>
                <c:pt idx="10">
                  <c:v>944</c:v>
                </c:pt>
                <c:pt idx="11">
                  <c:v>1487</c:v>
                </c:pt>
                <c:pt idx="12">
                  <c:v>1291</c:v>
                </c:pt>
                <c:pt idx="13">
                  <c:v>834</c:v>
                </c:pt>
                <c:pt idx="14">
                  <c:v>878</c:v>
                </c:pt>
                <c:pt idx="15">
                  <c:v>905</c:v>
                </c:pt>
                <c:pt idx="16">
                  <c:v>891</c:v>
                </c:pt>
                <c:pt idx="17">
                  <c:v>949</c:v>
                </c:pt>
                <c:pt idx="18">
                  <c:v>1398</c:v>
                </c:pt>
                <c:pt idx="19">
                  <c:v>711</c:v>
                </c:pt>
                <c:pt idx="20">
                  <c:v>1721</c:v>
                </c:pt>
                <c:pt idx="21">
                  <c:v>2092</c:v>
                </c:pt>
                <c:pt idx="22">
                  <c:v>2184</c:v>
                </c:pt>
                <c:pt idx="23">
                  <c:v>5037</c:v>
                </c:pt>
                <c:pt idx="24">
                  <c:v>6399</c:v>
                </c:pt>
                <c:pt idx="25">
                  <c:v>5084</c:v>
                </c:pt>
                <c:pt idx="26">
                  <c:v>2079</c:v>
                </c:pt>
                <c:pt idx="27">
                  <c:v>847</c:v>
                </c:pt>
                <c:pt idx="28">
                  <c:v>1127</c:v>
                </c:pt>
                <c:pt idx="29">
                  <c:v>1116</c:v>
                </c:pt>
                <c:pt idx="30">
                  <c:v>1153</c:v>
                </c:pt>
              </c:numCache>
            </c:numRef>
          </c:val>
        </c:ser>
        <c:gapWidth val="87"/>
        <c:overlap val="1"/>
        <c:axId val="58874112"/>
        <c:axId val="58875904"/>
      </c:barChart>
      <c:catAx>
        <c:axId val="58874112"/>
        <c:scaling>
          <c:orientation val="minMax"/>
        </c:scaling>
        <c:axPos val="b"/>
        <c:numFmt formatCode="General" sourceLinked="1"/>
        <c:tickLblPos val="nextTo"/>
        <c:crossAx val="58875904"/>
        <c:crosses val="autoZero"/>
        <c:auto val="1"/>
        <c:lblAlgn val="ctr"/>
        <c:lblOffset val="100"/>
      </c:catAx>
      <c:valAx>
        <c:axId val="58875904"/>
        <c:scaling>
          <c:orientation val="minMax"/>
        </c:scaling>
        <c:axPos val="l"/>
        <c:majorGridlines/>
        <c:numFmt formatCode="General" sourceLinked="1"/>
        <c:tickLblPos val="nextTo"/>
        <c:crossAx val="58874112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ABRIL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</c:dPt>
          <c:dPt>
            <c:idx val="9"/>
            <c:spPr>
              <a:solidFill>
                <a:srgbClr val="FFFF00"/>
              </a:solidFill>
            </c:spPr>
          </c:dPt>
          <c:dPt>
            <c:idx val="10"/>
          </c:dPt>
          <c:dPt>
            <c:idx val="16"/>
            <c:spPr>
              <a:solidFill>
                <a:srgbClr val="FFFF00"/>
              </a:solidFill>
            </c:spPr>
          </c:dPt>
          <c:dPt>
            <c:idx val="17"/>
          </c:dPt>
          <c:dPt>
            <c:idx val="23"/>
            <c:spPr>
              <a:solidFill>
                <a:srgbClr val="FFFF00"/>
              </a:solidFill>
            </c:spPr>
          </c:dPt>
          <c:dPt>
            <c:idx val="24"/>
          </c:dPt>
          <c:dLbls>
            <c:dLblPos val="inEnd"/>
            <c:showVal val="1"/>
          </c:dLbls>
          <c:val>
            <c:numRef>
              <c:f>ABRIL2016!$G$5:$G$34</c:f>
              <c:numCache>
                <c:formatCode>General</c:formatCode>
                <c:ptCount val="30"/>
                <c:pt idx="0">
                  <c:v>1427</c:v>
                </c:pt>
                <c:pt idx="1">
                  <c:v>1017</c:v>
                </c:pt>
                <c:pt idx="2">
                  <c:v>1251</c:v>
                </c:pt>
                <c:pt idx="3">
                  <c:v>292</c:v>
                </c:pt>
                <c:pt idx="4">
                  <c:v>489</c:v>
                </c:pt>
                <c:pt idx="5">
                  <c:v>576</c:v>
                </c:pt>
                <c:pt idx="6">
                  <c:v>495</c:v>
                </c:pt>
                <c:pt idx="7">
                  <c:v>904</c:v>
                </c:pt>
                <c:pt idx="8">
                  <c:v>1083</c:v>
                </c:pt>
                <c:pt idx="9">
                  <c:v>584</c:v>
                </c:pt>
                <c:pt idx="10">
                  <c:v>518</c:v>
                </c:pt>
                <c:pt idx="11">
                  <c:v>747</c:v>
                </c:pt>
                <c:pt idx="12">
                  <c:v>852</c:v>
                </c:pt>
                <c:pt idx="13">
                  <c:v>783</c:v>
                </c:pt>
                <c:pt idx="14">
                  <c:v>1158</c:v>
                </c:pt>
                <c:pt idx="15">
                  <c:v>1382</c:v>
                </c:pt>
                <c:pt idx="16">
                  <c:v>1256</c:v>
                </c:pt>
                <c:pt idx="17">
                  <c:v>597</c:v>
                </c:pt>
                <c:pt idx="18">
                  <c:v>356</c:v>
                </c:pt>
                <c:pt idx="19">
                  <c:v>636</c:v>
                </c:pt>
                <c:pt idx="20">
                  <c:v>786</c:v>
                </c:pt>
                <c:pt idx="21">
                  <c:v>969</c:v>
                </c:pt>
                <c:pt idx="22">
                  <c:v>1349</c:v>
                </c:pt>
                <c:pt idx="23">
                  <c:v>446</c:v>
                </c:pt>
                <c:pt idx="24">
                  <c:v>296</c:v>
                </c:pt>
                <c:pt idx="25">
                  <c:v>488</c:v>
                </c:pt>
                <c:pt idx="26">
                  <c:v>488</c:v>
                </c:pt>
                <c:pt idx="27">
                  <c:v>513</c:v>
                </c:pt>
                <c:pt idx="28">
                  <c:v>792</c:v>
                </c:pt>
                <c:pt idx="29">
                  <c:v>921</c:v>
                </c:pt>
              </c:numCache>
            </c:numRef>
          </c:val>
        </c:ser>
        <c:gapWidth val="87"/>
        <c:overlap val="1"/>
        <c:axId val="58887552"/>
        <c:axId val="58893440"/>
      </c:barChart>
      <c:catAx>
        <c:axId val="58887552"/>
        <c:scaling>
          <c:orientation val="minMax"/>
        </c:scaling>
        <c:axPos val="b"/>
        <c:numFmt formatCode="General" sourceLinked="1"/>
        <c:tickLblPos val="nextTo"/>
        <c:crossAx val="58893440"/>
        <c:crosses val="autoZero"/>
        <c:auto val="1"/>
        <c:lblAlgn val="ctr"/>
        <c:lblOffset val="100"/>
      </c:catAx>
      <c:valAx>
        <c:axId val="58893440"/>
        <c:scaling>
          <c:orientation val="minMax"/>
        </c:scaling>
        <c:axPos val="l"/>
        <c:majorGridlines/>
        <c:numFmt formatCode="General" sourceLinked="1"/>
        <c:tickLblPos val="nextTo"/>
        <c:crossAx val="58887552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MAYO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3"/>
          </c:dPt>
          <c:dPt>
            <c:idx val="7"/>
            <c:spPr>
              <a:solidFill>
                <a:srgbClr val="FFFF00"/>
              </a:solidFill>
            </c:spPr>
          </c:dPt>
          <c:dPt>
            <c:idx val="10"/>
          </c:dPt>
          <c:dPt>
            <c:idx val="14"/>
            <c:spPr>
              <a:solidFill>
                <a:srgbClr val="FFFF00"/>
              </a:solidFill>
            </c:spPr>
          </c:dPt>
          <c:dPt>
            <c:idx val="17"/>
          </c:dPt>
          <c:dPt>
            <c:idx val="20"/>
            <c:spPr>
              <a:solidFill>
                <a:srgbClr val="92D050"/>
              </a:solidFill>
            </c:spPr>
          </c:dPt>
          <c:dPt>
            <c:idx val="21"/>
            <c:spPr>
              <a:solidFill>
                <a:srgbClr val="FFFF00"/>
              </a:solidFill>
            </c:spPr>
          </c:dPt>
          <c:dPt>
            <c:idx val="24"/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MAYO2016!$G$5:$G$35</c:f>
              <c:numCache>
                <c:formatCode>General</c:formatCode>
                <c:ptCount val="31"/>
                <c:pt idx="0">
                  <c:v>697</c:v>
                </c:pt>
                <c:pt idx="1">
                  <c:v>458</c:v>
                </c:pt>
                <c:pt idx="2">
                  <c:v>413</c:v>
                </c:pt>
                <c:pt idx="3">
                  <c:v>404</c:v>
                </c:pt>
                <c:pt idx="4">
                  <c:v>394</c:v>
                </c:pt>
                <c:pt idx="5">
                  <c:v>695</c:v>
                </c:pt>
                <c:pt idx="6">
                  <c:v>939</c:v>
                </c:pt>
                <c:pt idx="7">
                  <c:v>473</c:v>
                </c:pt>
                <c:pt idx="8">
                  <c:v>569</c:v>
                </c:pt>
                <c:pt idx="9">
                  <c:v>361</c:v>
                </c:pt>
                <c:pt idx="10">
                  <c:v>367</c:v>
                </c:pt>
                <c:pt idx="11">
                  <c:v>490</c:v>
                </c:pt>
                <c:pt idx="12">
                  <c:v>719</c:v>
                </c:pt>
                <c:pt idx="13">
                  <c:v>816</c:v>
                </c:pt>
                <c:pt idx="14">
                  <c:v>599</c:v>
                </c:pt>
                <c:pt idx="15">
                  <c:v>358</c:v>
                </c:pt>
                <c:pt idx="16">
                  <c:v>364</c:v>
                </c:pt>
                <c:pt idx="17">
                  <c:v>314</c:v>
                </c:pt>
                <c:pt idx="18">
                  <c:v>419</c:v>
                </c:pt>
                <c:pt idx="19">
                  <c:v>545</c:v>
                </c:pt>
                <c:pt idx="20">
                  <c:v>952</c:v>
                </c:pt>
                <c:pt idx="21">
                  <c:v>595</c:v>
                </c:pt>
                <c:pt idx="22">
                  <c:v>622</c:v>
                </c:pt>
                <c:pt idx="23">
                  <c:v>471</c:v>
                </c:pt>
                <c:pt idx="24">
                  <c:v>687</c:v>
                </c:pt>
                <c:pt idx="25">
                  <c:v>613</c:v>
                </c:pt>
                <c:pt idx="26">
                  <c:v>751</c:v>
                </c:pt>
                <c:pt idx="27">
                  <c:v>827</c:v>
                </c:pt>
                <c:pt idx="28">
                  <c:v>482</c:v>
                </c:pt>
                <c:pt idx="29">
                  <c:v>330</c:v>
                </c:pt>
                <c:pt idx="30">
                  <c:v>284</c:v>
                </c:pt>
              </c:numCache>
            </c:numRef>
          </c:val>
        </c:ser>
        <c:gapWidth val="87"/>
        <c:overlap val="1"/>
        <c:axId val="59257984"/>
        <c:axId val="59259520"/>
      </c:barChart>
      <c:catAx>
        <c:axId val="59257984"/>
        <c:scaling>
          <c:orientation val="minMax"/>
        </c:scaling>
        <c:axPos val="b"/>
        <c:numFmt formatCode="General" sourceLinked="1"/>
        <c:tickLblPos val="nextTo"/>
        <c:crossAx val="59259520"/>
        <c:crosses val="autoZero"/>
        <c:auto val="1"/>
        <c:lblAlgn val="ctr"/>
        <c:lblOffset val="100"/>
      </c:catAx>
      <c:valAx>
        <c:axId val="59259520"/>
        <c:scaling>
          <c:orientation val="minMax"/>
        </c:scaling>
        <c:axPos val="l"/>
        <c:majorGridlines/>
        <c:numFmt formatCode="General" sourceLinked="1"/>
        <c:tickLblPos val="nextTo"/>
        <c:crossAx val="59257984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JUNIO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4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FFFF00"/>
              </a:solidFill>
            </c:spPr>
          </c:dPt>
          <c:dPt>
            <c:idx val="17"/>
            <c:spPr>
              <a:solidFill>
                <a:srgbClr val="92D05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JUNIO2016!$G$5:$G$34</c:f>
              <c:numCache>
                <c:formatCode>General</c:formatCode>
                <c:ptCount val="30"/>
                <c:pt idx="0">
                  <c:v>260</c:v>
                </c:pt>
                <c:pt idx="1">
                  <c:v>279</c:v>
                </c:pt>
                <c:pt idx="2">
                  <c:v>374</c:v>
                </c:pt>
                <c:pt idx="3">
                  <c:v>577</c:v>
                </c:pt>
                <c:pt idx="4">
                  <c:v>459</c:v>
                </c:pt>
                <c:pt idx="5">
                  <c:v>228</c:v>
                </c:pt>
                <c:pt idx="6">
                  <c:v>262</c:v>
                </c:pt>
                <c:pt idx="7">
                  <c:v>238</c:v>
                </c:pt>
                <c:pt idx="8">
                  <c:v>255</c:v>
                </c:pt>
                <c:pt idx="9">
                  <c:v>372</c:v>
                </c:pt>
                <c:pt idx="10">
                  <c:v>641</c:v>
                </c:pt>
                <c:pt idx="11">
                  <c:v>514</c:v>
                </c:pt>
                <c:pt idx="12">
                  <c:v>299</c:v>
                </c:pt>
                <c:pt idx="13">
                  <c:v>294</c:v>
                </c:pt>
                <c:pt idx="14">
                  <c:v>340</c:v>
                </c:pt>
                <c:pt idx="15">
                  <c:v>329</c:v>
                </c:pt>
                <c:pt idx="16">
                  <c:v>1509</c:v>
                </c:pt>
                <c:pt idx="17">
                  <c:v>2776</c:v>
                </c:pt>
                <c:pt idx="18">
                  <c:v>2424</c:v>
                </c:pt>
                <c:pt idx="19">
                  <c:v>680</c:v>
                </c:pt>
                <c:pt idx="20">
                  <c:v>228</c:v>
                </c:pt>
                <c:pt idx="21">
                  <c:v>277</c:v>
                </c:pt>
                <c:pt idx="22">
                  <c:v>389</c:v>
                </c:pt>
                <c:pt idx="23">
                  <c:v>492</c:v>
                </c:pt>
                <c:pt idx="24">
                  <c:v>622</c:v>
                </c:pt>
                <c:pt idx="25">
                  <c:v>403</c:v>
                </c:pt>
                <c:pt idx="26">
                  <c:v>523</c:v>
                </c:pt>
                <c:pt idx="27">
                  <c:v>706</c:v>
                </c:pt>
                <c:pt idx="28">
                  <c:v>694</c:v>
                </c:pt>
                <c:pt idx="29">
                  <c:v>668</c:v>
                </c:pt>
              </c:numCache>
            </c:numRef>
          </c:val>
        </c:ser>
        <c:gapWidth val="87"/>
        <c:overlap val="1"/>
        <c:axId val="59273984"/>
        <c:axId val="59275520"/>
      </c:barChart>
      <c:catAx>
        <c:axId val="59273984"/>
        <c:scaling>
          <c:orientation val="minMax"/>
        </c:scaling>
        <c:axPos val="b"/>
        <c:numFmt formatCode="General" sourceLinked="1"/>
        <c:tickLblPos val="nextTo"/>
        <c:crossAx val="59275520"/>
        <c:crosses val="autoZero"/>
        <c:auto val="1"/>
        <c:lblAlgn val="ctr"/>
        <c:lblOffset val="100"/>
      </c:catAx>
      <c:valAx>
        <c:axId val="59275520"/>
        <c:scaling>
          <c:orientation val="minMax"/>
        </c:scaling>
        <c:axPos val="l"/>
        <c:majorGridlines/>
        <c:numFmt formatCode="General" sourceLinked="1"/>
        <c:tickLblPos val="nextTo"/>
        <c:crossAx val="59273984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JULIO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2"/>
            <c:spPr>
              <a:solidFill>
                <a:srgbClr val="FFFF0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22"/>
            <c:spPr>
              <a:solidFill>
                <a:srgbClr val="92D050"/>
              </a:solidFill>
            </c:spPr>
          </c:dPt>
          <c:dPt>
            <c:idx val="23"/>
            <c:spPr>
              <a:solidFill>
                <a:srgbClr val="FFFF00"/>
              </a:solidFill>
            </c:spPr>
          </c:dPt>
          <c:dPt>
            <c:idx val="30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JULIO2016!$G$5:$G$35</c:f>
              <c:numCache>
                <c:formatCode>General</c:formatCode>
                <c:ptCount val="31"/>
                <c:pt idx="0">
                  <c:v>709</c:v>
                </c:pt>
                <c:pt idx="1">
                  <c:v>983</c:v>
                </c:pt>
                <c:pt idx="2">
                  <c:v>911</c:v>
                </c:pt>
                <c:pt idx="3">
                  <c:v>291</c:v>
                </c:pt>
                <c:pt idx="4">
                  <c:v>282</c:v>
                </c:pt>
                <c:pt idx="5">
                  <c:v>300</c:v>
                </c:pt>
                <c:pt idx="6">
                  <c:v>497</c:v>
                </c:pt>
                <c:pt idx="7">
                  <c:v>2093</c:v>
                </c:pt>
                <c:pt idx="8">
                  <c:v>2745</c:v>
                </c:pt>
                <c:pt idx="9">
                  <c:v>1460</c:v>
                </c:pt>
                <c:pt idx="10">
                  <c:v>960</c:v>
                </c:pt>
                <c:pt idx="11">
                  <c:v>1405</c:v>
                </c:pt>
                <c:pt idx="12">
                  <c:v>1428</c:v>
                </c:pt>
                <c:pt idx="13">
                  <c:v>1111</c:v>
                </c:pt>
                <c:pt idx="14">
                  <c:v>1314</c:v>
                </c:pt>
                <c:pt idx="15">
                  <c:v>2001</c:v>
                </c:pt>
                <c:pt idx="16">
                  <c:v>2769</c:v>
                </c:pt>
                <c:pt idx="17">
                  <c:v>2720</c:v>
                </c:pt>
                <c:pt idx="18">
                  <c:v>3361</c:v>
                </c:pt>
                <c:pt idx="19">
                  <c:v>2957</c:v>
                </c:pt>
                <c:pt idx="20">
                  <c:v>2766</c:v>
                </c:pt>
                <c:pt idx="21">
                  <c:v>3479</c:v>
                </c:pt>
                <c:pt idx="22">
                  <c:v>3722</c:v>
                </c:pt>
                <c:pt idx="23">
                  <c:v>3262</c:v>
                </c:pt>
                <c:pt idx="24">
                  <c:v>2127</c:v>
                </c:pt>
                <c:pt idx="25">
                  <c:v>1708</c:v>
                </c:pt>
                <c:pt idx="26">
                  <c:v>2824</c:v>
                </c:pt>
                <c:pt idx="27">
                  <c:v>1918</c:v>
                </c:pt>
                <c:pt idx="28">
                  <c:v>2147</c:v>
                </c:pt>
                <c:pt idx="29">
                  <c:v>1837</c:v>
                </c:pt>
                <c:pt idx="30">
                  <c:v>827</c:v>
                </c:pt>
              </c:numCache>
            </c:numRef>
          </c:val>
        </c:ser>
        <c:gapWidth val="87"/>
        <c:overlap val="1"/>
        <c:axId val="59327232"/>
        <c:axId val="59328768"/>
      </c:barChart>
      <c:catAx>
        <c:axId val="59327232"/>
        <c:scaling>
          <c:orientation val="minMax"/>
        </c:scaling>
        <c:axPos val="b"/>
        <c:numFmt formatCode="General" sourceLinked="1"/>
        <c:tickLblPos val="nextTo"/>
        <c:crossAx val="59328768"/>
        <c:crosses val="autoZero"/>
        <c:auto val="1"/>
        <c:lblAlgn val="ctr"/>
        <c:lblOffset val="100"/>
      </c:catAx>
      <c:valAx>
        <c:axId val="59328768"/>
        <c:scaling>
          <c:orientation val="minMax"/>
        </c:scaling>
        <c:axPos val="l"/>
        <c:majorGridlines/>
        <c:numFmt formatCode="General" sourceLinked="1"/>
        <c:tickLblPos val="nextTo"/>
        <c:crossAx val="59327232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AGOSTO 2016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</c:dPt>
          <c:dPt>
            <c:idx val="6"/>
            <c:spPr>
              <a:solidFill>
                <a:srgbClr val="FFFF00"/>
              </a:solidFill>
            </c:spPr>
          </c:dPt>
          <c:dPt>
            <c:idx val="10"/>
          </c:dPt>
          <c:dPt>
            <c:idx val="13"/>
            <c:spPr>
              <a:solidFill>
                <a:srgbClr val="92D050"/>
              </a:solidFill>
            </c:spPr>
          </c:dPt>
          <c:dPt>
            <c:idx val="17"/>
          </c:dPt>
          <c:dPt>
            <c:idx val="20"/>
            <c:spPr>
              <a:solidFill>
                <a:srgbClr val="FFFF00"/>
              </a:solidFill>
            </c:spPr>
          </c:dPt>
          <c:dPt>
            <c:idx val="24"/>
          </c:dPt>
          <c:dPt>
            <c:idx val="27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AGOSTO2016!$G$5:$G$35</c:f>
              <c:numCache>
                <c:formatCode>General</c:formatCode>
                <c:ptCount val="31"/>
                <c:pt idx="0">
                  <c:v>431</c:v>
                </c:pt>
                <c:pt idx="1">
                  <c:v>529</c:v>
                </c:pt>
                <c:pt idx="2">
                  <c:v>482</c:v>
                </c:pt>
                <c:pt idx="3">
                  <c:v>611</c:v>
                </c:pt>
                <c:pt idx="4">
                  <c:v>904</c:v>
                </c:pt>
                <c:pt idx="5">
                  <c:v>1086</c:v>
                </c:pt>
                <c:pt idx="6">
                  <c:v>1140</c:v>
                </c:pt>
                <c:pt idx="7">
                  <c:v>604</c:v>
                </c:pt>
                <c:pt idx="8">
                  <c:v>645</c:v>
                </c:pt>
                <c:pt idx="9">
                  <c:v>571</c:v>
                </c:pt>
                <c:pt idx="10">
                  <c:v>607</c:v>
                </c:pt>
                <c:pt idx="11">
                  <c:v>931</c:v>
                </c:pt>
                <c:pt idx="12">
                  <c:v>3446</c:v>
                </c:pt>
                <c:pt idx="13">
                  <c:v>4563</c:v>
                </c:pt>
                <c:pt idx="14">
                  <c:v>1962</c:v>
                </c:pt>
                <c:pt idx="15">
                  <c:v>645</c:v>
                </c:pt>
                <c:pt idx="16">
                  <c:v>666</c:v>
                </c:pt>
                <c:pt idx="17">
                  <c:v>793</c:v>
                </c:pt>
                <c:pt idx="18">
                  <c:v>988</c:v>
                </c:pt>
                <c:pt idx="19">
                  <c:v>1140</c:v>
                </c:pt>
                <c:pt idx="20">
                  <c:v>871</c:v>
                </c:pt>
                <c:pt idx="21">
                  <c:v>887</c:v>
                </c:pt>
                <c:pt idx="22">
                  <c:v>768</c:v>
                </c:pt>
                <c:pt idx="23">
                  <c:v>851</c:v>
                </c:pt>
                <c:pt idx="24">
                  <c:v>1440</c:v>
                </c:pt>
                <c:pt idx="25">
                  <c:v>1889</c:v>
                </c:pt>
                <c:pt idx="26">
                  <c:v>1635</c:v>
                </c:pt>
                <c:pt idx="27">
                  <c:v>533</c:v>
                </c:pt>
                <c:pt idx="28">
                  <c:v>530</c:v>
                </c:pt>
                <c:pt idx="29">
                  <c:v>547</c:v>
                </c:pt>
                <c:pt idx="30">
                  <c:v>668</c:v>
                </c:pt>
              </c:numCache>
            </c:numRef>
          </c:val>
        </c:ser>
        <c:gapWidth val="87"/>
        <c:overlap val="1"/>
        <c:axId val="59356672"/>
        <c:axId val="59358208"/>
      </c:barChart>
      <c:catAx>
        <c:axId val="59356672"/>
        <c:scaling>
          <c:orientation val="minMax"/>
        </c:scaling>
        <c:axPos val="b"/>
        <c:numFmt formatCode="General" sourceLinked="1"/>
        <c:tickLblPos val="nextTo"/>
        <c:crossAx val="59358208"/>
        <c:crosses val="autoZero"/>
        <c:auto val="1"/>
        <c:lblAlgn val="ctr"/>
        <c:lblOffset val="100"/>
      </c:catAx>
      <c:valAx>
        <c:axId val="59358208"/>
        <c:scaling>
          <c:orientation val="minMax"/>
        </c:scaling>
        <c:axPos val="l"/>
        <c:majorGridlines/>
        <c:numFmt formatCode="General" sourceLinked="1"/>
        <c:tickLblPos val="nextTo"/>
        <c:crossAx val="59356672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9</xdr:col>
      <xdr:colOff>46546</xdr:colOff>
      <xdr:row>71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topLeftCell="A15" workbookViewId="0">
      <selection activeCell="H16" sqref="H16"/>
    </sheetView>
  </sheetViews>
  <sheetFormatPr baseColWidth="10" defaultRowHeight="15"/>
  <cols>
    <col min="1" max="3" width="21.42578125" customWidth="1"/>
    <col min="4" max="4" width="23.28515625" customWidth="1"/>
    <col min="5" max="5" width="20.140625" customWidth="1"/>
  </cols>
  <sheetData>
    <row r="1" spans="1:5" ht="26.25">
      <c r="A1" s="5" t="s">
        <v>42</v>
      </c>
    </row>
    <row r="2" spans="1:5" ht="15.75" thickBot="1"/>
    <row r="3" spans="1:5" ht="21">
      <c r="A3" s="6"/>
      <c r="B3" s="53" t="s">
        <v>21</v>
      </c>
      <c r="C3" s="54"/>
    </row>
    <row r="4" spans="1:5" ht="21">
      <c r="A4" s="7" t="s">
        <v>22</v>
      </c>
      <c r="B4" s="7" t="s">
        <v>22</v>
      </c>
      <c r="C4" s="7" t="s">
        <v>23</v>
      </c>
      <c r="D4" s="7" t="s">
        <v>24</v>
      </c>
      <c r="E4" s="8" t="s">
        <v>25</v>
      </c>
    </row>
    <row r="5" spans="1:5" ht="39.75" customHeight="1">
      <c r="A5" s="9" t="s">
        <v>26</v>
      </c>
      <c r="B5" s="10">
        <f>ENERO2016!H35</f>
        <v>121081</v>
      </c>
      <c r="C5" s="11">
        <f>B5</f>
        <v>121081</v>
      </c>
      <c r="D5" s="12">
        <f>B5/31</f>
        <v>3905.8387096774195</v>
      </c>
      <c r="E5" s="13">
        <v>7085</v>
      </c>
    </row>
    <row r="6" spans="1:5" ht="39.75" customHeight="1">
      <c r="A6" s="9" t="s">
        <v>27</v>
      </c>
      <c r="B6" s="11">
        <f>FEBRERO2016!H33</f>
        <v>85320</v>
      </c>
      <c r="C6" s="11">
        <f>C5+B6</f>
        <v>206401</v>
      </c>
      <c r="D6" s="14">
        <f>B6/29</f>
        <v>2942.0689655172414</v>
      </c>
      <c r="E6" s="15">
        <v>9172</v>
      </c>
    </row>
    <row r="7" spans="1:5" ht="39.75" customHeight="1">
      <c r="A7" s="9" t="s">
        <v>28</v>
      </c>
      <c r="B7" s="11">
        <f>MARZO2016!H35</f>
        <v>47769</v>
      </c>
      <c r="C7" s="11">
        <f t="shared" ref="C7:C16" si="0">C6+B7</f>
        <v>254170</v>
      </c>
      <c r="D7" s="14">
        <f>B7/31</f>
        <v>1540.9354838709678</v>
      </c>
      <c r="E7" s="13">
        <v>6399</v>
      </c>
    </row>
    <row r="8" spans="1:5" ht="39.75" customHeight="1">
      <c r="A8" s="9" t="s">
        <v>29</v>
      </c>
      <c r="B8" s="11">
        <f>ABRIL2016!H34</f>
        <v>23451</v>
      </c>
      <c r="C8" s="11">
        <f t="shared" si="0"/>
        <v>277621</v>
      </c>
      <c r="D8" s="14">
        <f>B8/30</f>
        <v>781.7</v>
      </c>
      <c r="E8" s="13">
        <v>1427</v>
      </c>
    </row>
    <row r="9" spans="1:5" ht="39.75" customHeight="1">
      <c r="A9" s="9" t="s">
        <v>30</v>
      </c>
      <c r="B9" s="19">
        <f>MAYO2016!H35</f>
        <v>17008</v>
      </c>
      <c r="C9" s="16">
        <f>C8+B9</f>
        <v>294629</v>
      </c>
      <c r="D9" s="17">
        <f>B9/31</f>
        <v>548.64516129032256</v>
      </c>
      <c r="E9" s="18">
        <v>952</v>
      </c>
    </row>
    <row r="10" spans="1:5" ht="39.75" customHeight="1">
      <c r="A10" s="9" t="s">
        <v>31</v>
      </c>
      <c r="B10" s="11">
        <f>JUNIO2016!H34</f>
        <v>18112</v>
      </c>
      <c r="C10" s="16">
        <f t="shared" si="0"/>
        <v>312741</v>
      </c>
      <c r="D10" s="17">
        <f>B10/30</f>
        <v>603.73333333333335</v>
      </c>
      <c r="E10" s="18">
        <v>2776</v>
      </c>
    </row>
    <row r="11" spans="1:5" ht="39.75" customHeight="1">
      <c r="A11" s="9" t="s">
        <v>32</v>
      </c>
      <c r="B11" s="16">
        <f>JULIO2016!H35</f>
        <v>56914</v>
      </c>
      <c r="C11" s="16">
        <f t="shared" si="0"/>
        <v>369655</v>
      </c>
      <c r="D11" s="17">
        <f>B11/31</f>
        <v>1835.9354838709678</v>
      </c>
      <c r="E11" s="18">
        <v>3722</v>
      </c>
    </row>
    <row r="12" spans="1:5" ht="39.75" customHeight="1">
      <c r="A12" s="9" t="s">
        <v>33</v>
      </c>
      <c r="B12" s="20">
        <f>AGOSTO2016!H35</f>
        <v>33363</v>
      </c>
      <c r="C12" s="20">
        <f t="shared" si="0"/>
        <v>403018</v>
      </c>
      <c r="D12" s="21">
        <f>B12/31</f>
        <v>1076.2258064516129</v>
      </c>
      <c r="E12" s="18">
        <v>4563</v>
      </c>
    </row>
    <row r="13" spans="1:5" ht="39.75" customHeight="1">
      <c r="A13" s="9" t="s">
        <v>34</v>
      </c>
      <c r="B13" s="11">
        <f>SEPTIEMBRE2016!H34</f>
        <v>38757</v>
      </c>
      <c r="C13" s="11">
        <f t="shared" si="0"/>
        <v>441775</v>
      </c>
      <c r="D13" s="14">
        <f>B13/30</f>
        <v>1291.9000000000001</v>
      </c>
      <c r="E13" s="18">
        <v>2295</v>
      </c>
    </row>
    <row r="14" spans="1:5" ht="39.75" customHeight="1">
      <c r="A14" s="9" t="s">
        <v>35</v>
      </c>
      <c r="B14" s="11">
        <f>OCTUBRE2016!H35</f>
        <v>52662</v>
      </c>
      <c r="C14" s="11">
        <f t="shared" si="0"/>
        <v>494437</v>
      </c>
      <c r="D14" s="14">
        <f>B14/31</f>
        <v>1698.7741935483871</v>
      </c>
      <c r="E14" s="18">
        <v>5912</v>
      </c>
    </row>
    <row r="15" spans="1:5" ht="39.75" customHeight="1">
      <c r="A15" s="9" t="s">
        <v>36</v>
      </c>
      <c r="B15" s="11">
        <f>NOVIEMBRE2016!H34</f>
        <v>49249</v>
      </c>
      <c r="C15" s="11">
        <f t="shared" si="0"/>
        <v>543686</v>
      </c>
      <c r="D15" s="14">
        <f>B15/30</f>
        <v>1641.6333333333334</v>
      </c>
      <c r="E15" s="18">
        <v>3373</v>
      </c>
    </row>
    <row r="16" spans="1:5" ht="39.75" customHeight="1">
      <c r="A16" s="9" t="s">
        <v>37</v>
      </c>
      <c r="B16" s="20">
        <f>DICIEMBRE2016!H35</f>
        <v>44608</v>
      </c>
      <c r="C16" s="20">
        <f t="shared" si="0"/>
        <v>588294</v>
      </c>
      <c r="D16" s="21">
        <f>B16/31</f>
        <v>1438.9677419354839</v>
      </c>
      <c r="E16" s="18">
        <v>5384</v>
      </c>
    </row>
    <row r="17" spans="1:4" ht="21">
      <c r="D17" s="7" t="s">
        <v>38</v>
      </c>
    </row>
    <row r="18" spans="1:4" ht="26.25">
      <c r="A18" s="22" t="s">
        <v>41</v>
      </c>
      <c r="C18" s="52">
        <f>DICIEMBRE2016!H37</f>
        <v>7577079</v>
      </c>
      <c r="D18" s="23">
        <f>C16/12</f>
        <v>49024.5</v>
      </c>
    </row>
    <row r="56" spans="2:3">
      <c r="B56" s="24"/>
      <c r="C56" t="s">
        <v>39</v>
      </c>
    </row>
    <row r="57" spans="2:3">
      <c r="B57" s="25"/>
      <c r="C57" t="s">
        <v>40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76"/>
  <sheetViews>
    <sheetView topLeftCell="A17" workbookViewId="0">
      <selection activeCell="J38" sqref="J38"/>
    </sheetView>
  </sheetViews>
  <sheetFormatPr baseColWidth="10" defaultRowHeight="15"/>
  <cols>
    <col min="2" max="2" width="10.140625" style="26" customWidth="1"/>
    <col min="3" max="3" width="19.140625" customWidth="1"/>
    <col min="4" max="4" width="15.85546875" customWidth="1"/>
    <col min="5" max="5" width="15" customWidth="1"/>
    <col min="6" max="6" width="14.7109375" customWidth="1"/>
    <col min="7" max="7" width="9.85546875" customWidth="1"/>
    <col min="8" max="8" width="17.7109375" customWidth="1"/>
    <col min="9" max="9" width="11.85546875" style="26" customWidth="1"/>
  </cols>
  <sheetData>
    <row r="1" spans="1:9" ht="26.25">
      <c r="A1" s="5" t="s">
        <v>52</v>
      </c>
      <c r="C1" s="34"/>
      <c r="H1" s="26"/>
    </row>
    <row r="2" spans="1:9" ht="27" thickBot="1">
      <c r="A2" s="5"/>
      <c r="H2" s="26"/>
    </row>
    <row r="3" spans="1:9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9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9">
      <c r="A5" s="1" t="s">
        <v>4</v>
      </c>
      <c r="B5" s="32">
        <f>AGOSTO2016!B5</f>
        <v>1</v>
      </c>
      <c r="C5" s="1">
        <v>324</v>
      </c>
      <c r="D5" s="1">
        <v>74</v>
      </c>
      <c r="E5" s="1"/>
      <c r="F5" s="1">
        <v>20</v>
      </c>
      <c r="G5" s="1">
        <f>SUM(C5:F5)</f>
        <v>418</v>
      </c>
      <c r="H5" s="1">
        <v>418</v>
      </c>
      <c r="I5" s="32" t="s">
        <v>11</v>
      </c>
    </row>
    <row r="6" spans="1:9">
      <c r="A6" s="1" t="s">
        <v>5</v>
      </c>
      <c r="B6" s="32">
        <f>AGOSTO2016!B6</f>
        <v>2</v>
      </c>
      <c r="C6" s="1">
        <v>234</v>
      </c>
      <c r="D6" s="1">
        <v>37</v>
      </c>
      <c r="E6" s="1"/>
      <c r="F6" s="1">
        <v>12</v>
      </c>
      <c r="G6" s="1">
        <f t="shared" ref="G6:G34" si="0">SUM(C6:F6)</f>
        <v>283</v>
      </c>
      <c r="H6" s="1">
        <f>SUM(H5+G6)</f>
        <v>701</v>
      </c>
      <c r="I6" s="32" t="s">
        <v>10</v>
      </c>
    </row>
    <row r="7" spans="1:9">
      <c r="A7" s="1" t="s">
        <v>63</v>
      </c>
      <c r="B7" s="32">
        <f>AGOSTO2016!B7</f>
        <v>3</v>
      </c>
      <c r="C7" s="1">
        <v>574</v>
      </c>
      <c r="D7" s="1">
        <v>79</v>
      </c>
      <c r="E7" s="1"/>
      <c r="F7" s="1">
        <v>22</v>
      </c>
      <c r="G7" s="1">
        <f t="shared" si="0"/>
        <v>675</v>
      </c>
      <c r="H7" s="1">
        <f t="shared" ref="H7:H34" si="1">SUM(H6+G7)</f>
        <v>1376</v>
      </c>
      <c r="I7" s="32" t="s">
        <v>12</v>
      </c>
    </row>
    <row r="8" spans="1:9">
      <c r="A8" s="42" t="s">
        <v>6</v>
      </c>
      <c r="B8" s="43">
        <f>AGOSTO2016!B8</f>
        <v>4</v>
      </c>
      <c r="C8" s="42">
        <v>370</v>
      </c>
      <c r="D8" s="42">
        <v>37</v>
      </c>
      <c r="E8" s="42"/>
      <c r="F8" s="42">
        <v>14</v>
      </c>
      <c r="G8" s="42">
        <f t="shared" si="0"/>
        <v>421</v>
      </c>
      <c r="H8" s="42">
        <f t="shared" si="1"/>
        <v>1797</v>
      </c>
      <c r="I8" s="43" t="s">
        <v>10</v>
      </c>
    </row>
    <row r="9" spans="1:9">
      <c r="A9" s="1" t="s">
        <v>7</v>
      </c>
      <c r="B9" s="32">
        <f>AGOSTO2016!B9</f>
        <v>5</v>
      </c>
      <c r="C9" s="1">
        <v>296</v>
      </c>
      <c r="D9" s="1">
        <v>34</v>
      </c>
      <c r="E9" s="1"/>
      <c r="F9" s="1">
        <v>23</v>
      </c>
      <c r="G9" s="1">
        <f t="shared" si="0"/>
        <v>353</v>
      </c>
      <c r="H9" s="1">
        <f t="shared" si="1"/>
        <v>2150</v>
      </c>
      <c r="I9" s="32" t="s">
        <v>10</v>
      </c>
    </row>
    <row r="10" spans="1:9">
      <c r="A10" s="1" t="s">
        <v>8</v>
      </c>
      <c r="B10" s="32">
        <f>AGOSTO2016!B10</f>
        <v>6</v>
      </c>
      <c r="C10" s="1">
        <v>313</v>
      </c>
      <c r="D10" s="1">
        <v>40</v>
      </c>
      <c r="E10" s="1"/>
      <c r="F10" s="1">
        <v>34</v>
      </c>
      <c r="G10" s="1">
        <f t="shared" si="0"/>
        <v>387</v>
      </c>
      <c r="H10" s="1">
        <f t="shared" si="1"/>
        <v>2537</v>
      </c>
      <c r="I10" s="32" t="s">
        <v>11</v>
      </c>
    </row>
    <row r="11" spans="1:9">
      <c r="A11" s="1" t="s">
        <v>64</v>
      </c>
      <c r="B11" s="32">
        <f>AGOSTO2016!B11</f>
        <v>7</v>
      </c>
      <c r="C11" s="1">
        <v>509</v>
      </c>
      <c r="D11" s="1">
        <v>55</v>
      </c>
      <c r="E11" s="1"/>
      <c r="F11" s="1">
        <v>17</v>
      </c>
      <c r="G11" s="1">
        <f t="shared" si="0"/>
        <v>581</v>
      </c>
      <c r="H11" s="1">
        <f t="shared" si="1"/>
        <v>3118</v>
      </c>
      <c r="I11" s="32" t="s">
        <v>9</v>
      </c>
    </row>
    <row r="12" spans="1:9">
      <c r="A12" s="1" t="s">
        <v>4</v>
      </c>
      <c r="B12" s="32">
        <f>AGOSTO2016!B12</f>
        <v>8</v>
      </c>
      <c r="C12" s="1">
        <v>648</v>
      </c>
      <c r="D12" s="1">
        <v>121</v>
      </c>
      <c r="E12" s="1"/>
      <c r="F12" s="1">
        <v>67</v>
      </c>
      <c r="G12" s="1">
        <f t="shared" si="0"/>
        <v>836</v>
      </c>
      <c r="H12" s="1">
        <f t="shared" si="1"/>
        <v>3954</v>
      </c>
      <c r="I12" s="32" t="s">
        <v>9</v>
      </c>
    </row>
    <row r="13" spans="1:9">
      <c r="A13" s="1" t="s">
        <v>5</v>
      </c>
      <c r="B13" s="32">
        <f>AGOSTO2016!B13</f>
        <v>9</v>
      </c>
      <c r="C13" s="1">
        <v>1010</v>
      </c>
      <c r="D13" s="1">
        <v>195</v>
      </c>
      <c r="E13" s="1"/>
      <c r="F13" s="1">
        <v>49</v>
      </c>
      <c r="G13" s="1">
        <f t="shared" si="0"/>
        <v>1254</v>
      </c>
      <c r="H13" s="1">
        <f t="shared" si="1"/>
        <v>5208</v>
      </c>
      <c r="I13" s="32" t="s">
        <v>9</v>
      </c>
    </row>
    <row r="14" spans="1:9">
      <c r="A14" s="1" t="s">
        <v>63</v>
      </c>
      <c r="B14" s="32">
        <f>AGOSTO2016!B14</f>
        <v>10</v>
      </c>
      <c r="C14" s="1">
        <v>1406</v>
      </c>
      <c r="D14" s="1">
        <v>356</v>
      </c>
      <c r="E14" s="1"/>
      <c r="F14" s="1">
        <v>89</v>
      </c>
      <c r="G14" s="1">
        <f t="shared" si="0"/>
        <v>1851</v>
      </c>
      <c r="H14" s="1">
        <f t="shared" si="1"/>
        <v>7059</v>
      </c>
      <c r="I14" s="32" t="s">
        <v>9</v>
      </c>
    </row>
    <row r="15" spans="1:9">
      <c r="A15" s="42" t="s">
        <v>6</v>
      </c>
      <c r="B15" s="43">
        <f>AGOSTO2016!B15</f>
        <v>11</v>
      </c>
      <c r="C15" s="42">
        <v>1343</v>
      </c>
      <c r="D15" s="42">
        <v>312</v>
      </c>
      <c r="E15" s="42"/>
      <c r="F15" s="42">
        <v>111</v>
      </c>
      <c r="G15" s="42">
        <f t="shared" si="0"/>
        <v>1766</v>
      </c>
      <c r="H15" s="42">
        <f t="shared" si="1"/>
        <v>8825</v>
      </c>
      <c r="I15" s="43" t="s">
        <v>9</v>
      </c>
    </row>
    <row r="16" spans="1:9">
      <c r="A16" s="1" t="s">
        <v>7</v>
      </c>
      <c r="B16" s="32">
        <f>AGOSTO2016!B16</f>
        <v>12</v>
      </c>
      <c r="C16" s="1">
        <v>758</v>
      </c>
      <c r="D16" s="1">
        <v>176</v>
      </c>
      <c r="E16" s="1"/>
      <c r="F16" s="1">
        <v>71</v>
      </c>
      <c r="G16" s="1">
        <f t="shared" si="0"/>
        <v>1005</v>
      </c>
      <c r="H16" s="1">
        <f t="shared" si="1"/>
        <v>9830</v>
      </c>
      <c r="I16" s="32" t="s">
        <v>9</v>
      </c>
    </row>
    <row r="17" spans="1:11">
      <c r="A17" s="1" t="s">
        <v>8</v>
      </c>
      <c r="B17" s="32">
        <f>AGOSTO2016!B17</f>
        <v>13</v>
      </c>
      <c r="C17" s="1">
        <v>591</v>
      </c>
      <c r="D17" s="1">
        <v>144</v>
      </c>
      <c r="E17" s="1">
        <v>14</v>
      </c>
      <c r="F17" s="1">
        <v>68</v>
      </c>
      <c r="G17" s="1">
        <f t="shared" si="0"/>
        <v>817</v>
      </c>
      <c r="H17" s="1">
        <f t="shared" si="1"/>
        <v>10647</v>
      </c>
      <c r="I17" s="32" t="s">
        <v>9</v>
      </c>
    </row>
    <row r="18" spans="1:11">
      <c r="A18" s="1" t="s">
        <v>64</v>
      </c>
      <c r="B18" s="32">
        <f>AGOSTO2016!B18</f>
        <v>14</v>
      </c>
      <c r="C18" s="1">
        <v>461</v>
      </c>
      <c r="D18" s="1">
        <v>152</v>
      </c>
      <c r="E18" s="1">
        <v>15</v>
      </c>
      <c r="F18" s="1">
        <v>18</v>
      </c>
      <c r="G18" s="1">
        <f t="shared" si="0"/>
        <v>646</v>
      </c>
      <c r="H18" s="1">
        <f t="shared" si="1"/>
        <v>11293</v>
      </c>
      <c r="I18" s="32" t="s">
        <v>9</v>
      </c>
    </row>
    <row r="19" spans="1:11">
      <c r="A19" s="1" t="s">
        <v>4</v>
      </c>
      <c r="B19" s="32">
        <f>AGOSTO2016!B19</f>
        <v>15</v>
      </c>
      <c r="C19" s="1">
        <v>815</v>
      </c>
      <c r="D19" s="1">
        <v>232</v>
      </c>
      <c r="E19" s="1">
        <v>20</v>
      </c>
      <c r="F19" s="1">
        <v>75</v>
      </c>
      <c r="G19" s="1">
        <f t="shared" si="0"/>
        <v>1142</v>
      </c>
      <c r="H19" s="1">
        <f t="shared" si="1"/>
        <v>12435</v>
      </c>
      <c r="I19" s="32" t="s">
        <v>9</v>
      </c>
    </row>
    <row r="20" spans="1:11">
      <c r="A20" s="1" t="s">
        <v>5</v>
      </c>
      <c r="B20" s="32">
        <f>AGOSTO2016!B20</f>
        <v>16</v>
      </c>
      <c r="C20" s="1">
        <v>1078</v>
      </c>
      <c r="D20" s="1">
        <v>355</v>
      </c>
      <c r="E20" s="1">
        <v>49</v>
      </c>
      <c r="F20" s="1">
        <v>78</v>
      </c>
      <c r="G20" s="1">
        <f t="shared" si="0"/>
        <v>1560</v>
      </c>
      <c r="H20" s="1">
        <f t="shared" si="1"/>
        <v>13995</v>
      </c>
      <c r="I20" s="32" t="s">
        <v>9</v>
      </c>
    </row>
    <row r="21" spans="1:11">
      <c r="A21" s="1" t="s">
        <v>63</v>
      </c>
      <c r="B21" s="32">
        <f>AGOSTO2016!B21</f>
        <v>17</v>
      </c>
      <c r="C21" s="1">
        <v>1575</v>
      </c>
      <c r="D21" s="1">
        <v>512</v>
      </c>
      <c r="E21" s="1">
        <v>112</v>
      </c>
      <c r="F21" s="1">
        <v>96</v>
      </c>
      <c r="G21" s="41">
        <f t="shared" si="0"/>
        <v>2295</v>
      </c>
      <c r="H21" s="1">
        <f t="shared" si="1"/>
        <v>16290</v>
      </c>
      <c r="I21" s="32" t="s">
        <v>9</v>
      </c>
      <c r="J21" s="24">
        <v>2295</v>
      </c>
      <c r="K21" t="s">
        <v>66</v>
      </c>
    </row>
    <row r="22" spans="1:11">
      <c r="A22" s="42" t="s">
        <v>6</v>
      </c>
      <c r="B22" s="43">
        <f>AGOSTO2016!B22</f>
        <v>18</v>
      </c>
      <c r="C22" s="42">
        <v>1453</v>
      </c>
      <c r="D22" s="42">
        <v>385</v>
      </c>
      <c r="E22" s="42">
        <v>93</v>
      </c>
      <c r="F22" s="42">
        <v>86</v>
      </c>
      <c r="G22" s="42">
        <f t="shared" si="0"/>
        <v>2017</v>
      </c>
      <c r="H22" s="42">
        <f t="shared" si="1"/>
        <v>18307</v>
      </c>
      <c r="I22" s="43" t="s">
        <v>9</v>
      </c>
    </row>
    <row r="23" spans="1:11">
      <c r="A23" s="1" t="s">
        <v>7</v>
      </c>
      <c r="B23" s="32">
        <f>AGOSTO2016!B23</f>
        <v>19</v>
      </c>
      <c r="C23" s="1">
        <v>1303</v>
      </c>
      <c r="D23" s="1">
        <v>259</v>
      </c>
      <c r="E23" s="1">
        <v>39</v>
      </c>
      <c r="F23" s="1">
        <v>80</v>
      </c>
      <c r="G23" s="1">
        <f t="shared" si="0"/>
        <v>1681</v>
      </c>
      <c r="H23" s="1">
        <f t="shared" si="1"/>
        <v>19988</v>
      </c>
      <c r="I23" s="32" t="s">
        <v>9</v>
      </c>
    </row>
    <row r="24" spans="1:11">
      <c r="A24" s="1" t="s">
        <v>8</v>
      </c>
      <c r="B24" s="32">
        <f>AGOSTO2016!B24</f>
        <v>20</v>
      </c>
      <c r="C24" s="1">
        <v>1214</v>
      </c>
      <c r="D24" s="1">
        <v>263</v>
      </c>
      <c r="E24" s="1">
        <v>59</v>
      </c>
      <c r="F24" s="1">
        <v>92</v>
      </c>
      <c r="G24" s="1">
        <f t="shared" si="0"/>
        <v>1628</v>
      </c>
      <c r="H24" s="1">
        <f t="shared" si="1"/>
        <v>21616</v>
      </c>
      <c r="I24" s="32" t="s">
        <v>9</v>
      </c>
    </row>
    <row r="25" spans="1:11">
      <c r="A25" s="1" t="s">
        <v>64</v>
      </c>
      <c r="B25" s="32">
        <f>AGOSTO2016!B25</f>
        <v>21</v>
      </c>
      <c r="C25" s="1">
        <v>1289</v>
      </c>
      <c r="D25" s="1">
        <v>273</v>
      </c>
      <c r="E25" s="1">
        <v>116</v>
      </c>
      <c r="F25" s="1">
        <v>90</v>
      </c>
      <c r="G25" s="1">
        <f t="shared" si="0"/>
        <v>1768</v>
      </c>
      <c r="H25" s="1">
        <f t="shared" si="1"/>
        <v>23384</v>
      </c>
      <c r="I25" s="32" t="s">
        <v>9</v>
      </c>
    </row>
    <row r="26" spans="1:11">
      <c r="A26" s="1" t="s">
        <v>4</v>
      </c>
      <c r="B26" s="32">
        <f>AGOSTO2016!B26</f>
        <v>22</v>
      </c>
      <c r="C26" s="1">
        <v>1460</v>
      </c>
      <c r="D26" s="1">
        <v>309</v>
      </c>
      <c r="E26" s="1">
        <v>234</v>
      </c>
      <c r="F26" s="1">
        <v>99</v>
      </c>
      <c r="G26" s="1">
        <f t="shared" si="0"/>
        <v>2102</v>
      </c>
      <c r="H26" s="1">
        <f t="shared" si="1"/>
        <v>25486</v>
      </c>
      <c r="I26" s="32" t="s">
        <v>9</v>
      </c>
    </row>
    <row r="27" spans="1:11">
      <c r="A27" s="1" t="s">
        <v>5</v>
      </c>
      <c r="B27" s="32">
        <f>AGOSTO2016!B27</f>
        <v>23</v>
      </c>
      <c r="C27" s="1">
        <v>1478</v>
      </c>
      <c r="D27" s="1">
        <v>334</v>
      </c>
      <c r="E27" s="1">
        <v>84</v>
      </c>
      <c r="F27" s="1">
        <v>79</v>
      </c>
      <c r="G27" s="1">
        <f t="shared" si="0"/>
        <v>1975</v>
      </c>
      <c r="H27" s="1">
        <f t="shared" si="1"/>
        <v>27461</v>
      </c>
      <c r="I27" s="32" t="s">
        <v>9</v>
      </c>
    </row>
    <row r="28" spans="1:11">
      <c r="A28" s="1" t="s">
        <v>63</v>
      </c>
      <c r="B28" s="32">
        <f>AGOSTO2016!B28</f>
        <v>24</v>
      </c>
      <c r="C28" s="1">
        <v>1283</v>
      </c>
      <c r="D28" s="1">
        <v>283</v>
      </c>
      <c r="E28" s="1">
        <v>89</v>
      </c>
      <c r="F28" s="1">
        <v>102</v>
      </c>
      <c r="G28" s="1">
        <f t="shared" si="0"/>
        <v>1757</v>
      </c>
      <c r="H28" s="1">
        <f t="shared" si="1"/>
        <v>29218</v>
      </c>
      <c r="I28" s="32" t="s">
        <v>11</v>
      </c>
    </row>
    <row r="29" spans="1:11">
      <c r="A29" s="42" t="s">
        <v>6</v>
      </c>
      <c r="B29" s="43">
        <f>AGOSTO2016!B29</f>
        <v>25</v>
      </c>
      <c r="C29" s="42">
        <v>1496</v>
      </c>
      <c r="D29" s="42">
        <v>496</v>
      </c>
      <c r="E29" s="42">
        <v>121</v>
      </c>
      <c r="F29" s="42">
        <v>117</v>
      </c>
      <c r="G29" s="42">
        <f t="shared" si="0"/>
        <v>2230</v>
      </c>
      <c r="H29" s="42">
        <f t="shared" si="1"/>
        <v>31448</v>
      </c>
      <c r="I29" s="43" t="s">
        <v>9</v>
      </c>
    </row>
    <row r="30" spans="1:11">
      <c r="A30" s="1" t="s">
        <v>7</v>
      </c>
      <c r="B30" s="32">
        <f>AGOSTO2016!B30</f>
        <v>26</v>
      </c>
      <c r="C30" s="1">
        <v>1038</v>
      </c>
      <c r="D30" s="1">
        <v>335</v>
      </c>
      <c r="E30" s="1">
        <v>82</v>
      </c>
      <c r="F30" s="1">
        <v>103</v>
      </c>
      <c r="G30" s="1">
        <f t="shared" si="0"/>
        <v>1558</v>
      </c>
      <c r="H30" s="1">
        <f t="shared" si="1"/>
        <v>33006</v>
      </c>
      <c r="I30" s="32" t="s">
        <v>9</v>
      </c>
    </row>
    <row r="31" spans="1:11">
      <c r="A31" s="1" t="s">
        <v>8</v>
      </c>
      <c r="B31" s="32">
        <f>AGOSTO2016!B31</f>
        <v>27</v>
      </c>
      <c r="C31" s="1">
        <v>1043</v>
      </c>
      <c r="D31" s="1">
        <v>287</v>
      </c>
      <c r="E31" s="1">
        <v>87</v>
      </c>
      <c r="F31" s="1">
        <v>124</v>
      </c>
      <c r="G31" s="1">
        <f t="shared" si="0"/>
        <v>1541</v>
      </c>
      <c r="H31" s="1">
        <f t="shared" si="1"/>
        <v>34547</v>
      </c>
      <c r="I31" s="32" t="s">
        <v>9</v>
      </c>
    </row>
    <row r="32" spans="1:11">
      <c r="A32" s="1" t="s">
        <v>64</v>
      </c>
      <c r="B32" s="32">
        <f>AGOSTO2016!B32</f>
        <v>28</v>
      </c>
      <c r="C32" s="1">
        <v>1080</v>
      </c>
      <c r="D32" s="1">
        <v>299</v>
      </c>
      <c r="E32" s="1">
        <v>73</v>
      </c>
      <c r="F32" s="1">
        <v>77</v>
      </c>
      <c r="G32" s="1">
        <f t="shared" si="0"/>
        <v>1529</v>
      </c>
      <c r="H32" s="1">
        <f t="shared" si="1"/>
        <v>36076</v>
      </c>
      <c r="I32" s="32" t="s">
        <v>9</v>
      </c>
    </row>
    <row r="33" spans="1:9">
      <c r="A33" s="1" t="s">
        <v>4</v>
      </c>
      <c r="B33" s="33">
        <f>AGOSTO2016!B33</f>
        <v>29</v>
      </c>
      <c r="C33" s="1">
        <v>884</v>
      </c>
      <c r="D33" s="1">
        <v>242</v>
      </c>
      <c r="E33" s="1">
        <v>63</v>
      </c>
      <c r="F33" s="1">
        <v>66</v>
      </c>
      <c r="G33" s="1">
        <f t="shared" si="0"/>
        <v>1255</v>
      </c>
      <c r="H33" s="1">
        <f t="shared" si="1"/>
        <v>37331</v>
      </c>
      <c r="I33" s="32" t="s">
        <v>11</v>
      </c>
    </row>
    <row r="34" spans="1:9" ht="15.75" thickBot="1">
      <c r="A34" s="1" t="s">
        <v>5</v>
      </c>
      <c r="B34" s="32">
        <f>AGOSTO2016!B34</f>
        <v>30</v>
      </c>
      <c r="C34" s="1">
        <v>968</v>
      </c>
      <c r="D34" s="1">
        <v>329</v>
      </c>
      <c r="E34" s="1">
        <v>60</v>
      </c>
      <c r="F34" s="1">
        <v>69</v>
      </c>
      <c r="G34" s="1">
        <f t="shared" si="0"/>
        <v>1426</v>
      </c>
      <c r="H34" s="1">
        <f t="shared" si="1"/>
        <v>38757</v>
      </c>
      <c r="I34" s="32" t="s">
        <v>12</v>
      </c>
    </row>
    <row r="35" spans="1:9" ht="15.75" thickBot="1">
      <c r="B35"/>
      <c r="E35" s="35" t="s">
        <v>59</v>
      </c>
      <c r="F35" s="36"/>
      <c r="G35" s="36"/>
      <c r="H35" s="37">
        <f>H34/B34</f>
        <v>1291.9000000000001</v>
      </c>
      <c r="I35"/>
    </row>
    <row r="36" spans="1:9" ht="23.25">
      <c r="A36" s="22" t="s">
        <v>60</v>
      </c>
      <c r="B36"/>
      <c r="H36" s="48">
        <f>AGOSTO2016!H37+SEPTIEMBRE2016!H34</f>
        <v>7430560</v>
      </c>
      <c r="I36"/>
    </row>
    <row r="37" spans="1:9">
      <c r="H37" s="39"/>
      <c r="I37"/>
    </row>
    <row r="38" spans="1:9">
      <c r="H38" s="26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H73" s="26"/>
      <c r="I73"/>
    </row>
    <row r="74" spans="3:9">
      <c r="C74" s="38"/>
      <c r="D74" t="s">
        <v>61</v>
      </c>
      <c r="H74" s="26"/>
      <c r="I74"/>
    </row>
    <row r="75" spans="3:9">
      <c r="C75" s="24"/>
      <c r="D75" t="s">
        <v>62</v>
      </c>
      <c r="H75" s="26"/>
      <c r="I75"/>
    </row>
    <row r="76" spans="3:9">
      <c r="H76" s="26"/>
      <c r="I76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7"/>
  <sheetViews>
    <sheetView topLeftCell="A28" workbookViewId="0">
      <selection activeCell="K14" sqref="K14"/>
    </sheetView>
  </sheetViews>
  <sheetFormatPr baseColWidth="10" defaultRowHeight="15"/>
  <cols>
    <col min="2" max="2" width="9.5703125" style="26" customWidth="1"/>
    <col min="3" max="3" width="15.85546875" customWidth="1"/>
    <col min="4" max="4" width="15.7109375" customWidth="1"/>
    <col min="5" max="6" width="14.140625" customWidth="1"/>
    <col min="8" max="8" width="17.42578125" customWidth="1"/>
    <col min="9" max="9" width="11.7109375" style="26" customWidth="1"/>
  </cols>
  <sheetData>
    <row r="1" spans="1:11" ht="26.25">
      <c r="A1" s="5" t="s">
        <v>51</v>
      </c>
      <c r="C1" s="34"/>
      <c r="H1" s="26"/>
    </row>
    <row r="2" spans="1:11" ht="27" thickBot="1">
      <c r="A2" s="5"/>
      <c r="H2" s="26"/>
    </row>
    <row r="3" spans="1:11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11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11">
      <c r="A5" s="1" t="s">
        <v>63</v>
      </c>
      <c r="B5" s="32">
        <f>SEPTIEMBRE2016!B5</f>
        <v>1</v>
      </c>
      <c r="C5" s="1">
        <v>1552</v>
      </c>
      <c r="D5" s="1">
        <v>538</v>
      </c>
      <c r="E5" s="1">
        <v>210</v>
      </c>
      <c r="F5" s="1">
        <v>82</v>
      </c>
      <c r="G5" s="1">
        <f t="shared" ref="G5:G35" si="0">SUM(C5:F5)</f>
        <v>2382</v>
      </c>
      <c r="H5" s="1">
        <f>G5</f>
        <v>2382</v>
      </c>
      <c r="I5" s="32" t="str">
        <f>ENERO2016!I5</f>
        <v>B</v>
      </c>
    </row>
    <row r="6" spans="1:11">
      <c r="A6" s="42" t="s">
        <v>6</v>
      </c>
      <c r="B6" s="43">
        <f>SEPTIEMBRE2016!B6</f>
        <v>2</v>
      </c>
      <c r="C6" s="42">
        <v>1446</v>
      </c>
      <c r="D6" s="42">
        <v>311</v>
      </c>
      <c r="E6" s="42">
        <v>125</v>
      </c>
      <c r="F6" s="42">
        <v>88</v>
      </c>
      <c r="G6" s="42">
        <f t="shared" si="0"/>
        <v>1970</v>
      </c>
      <c r="H6" s="42">
        <f>H5+G6</f>
        <v>4352</v>
      </c>
      <c r="I6" s="43" t="s">
        <v>16</v>
      </c>
    </row>
    <row r="7" spans="1:11">
      <c r="A7" s="1" t="s">
        <v>7</v>
      </c>
      <c r="B7" s="32">
        <f>SEPTIEMBRE2016!B7</f>
        <v>3</v>
      </c>
      <c r="C7" s="1">
        <v>897</v>
      </c>
      <c r="D7" s="1">
        <v>175</v>
      </c>
      <c r="E7" s="1">
        <v>87</v>
      </c>
      <c r="F7" s="1">
        <v>75</v>
      </c>
      <c r="G7" s="1">
        <f t="shared" si="0"/>
        <v>1234</v>
      </c>
      <c r="H7" s="1">
        <f t="shared" ref="H7:H35" si="1">H6+G7</f>
        <v>5586</v>
      </c>
      <c r="I7" s="32" t="s">
        <v>9</v>
      </c>
    </row>
    <row r="8" spans="1:11">
      <c r="A8" s="1" t="s">
        <v>8</v>
      </c>
      <c r="B8" s="32">
        <f>SEPTIEMBRE2016!B8</f>
        <v>4</v>
      </c>
      <c r="C8" s="1">
        <v>856</v>
      </c>
      <c r="D8" s="1">
        <v>144</v>
      </c>
      <c r="E8" s="1">
        <v>48</v>
      </c>
      <c r="F8" s="1">
        <v>61</v>
      </c>
      <c r="G8" s="1">
        <f t="shared" si="0"/>
        <v>1109</v>
      </c>
      <c r="H8" s="1">
        <f t="shared" si="1"/>
        <v>6695</v>
      </c>
      <c r="I8" s="32" t="s">
        <v>9</v>
      </c>
    </row>
    <row r="9" spans="1:11">
      <c r="A9" s="1" t="s">
        <v>64</v>
      </c>
      <c r="B9" s="32">
        <f>SEPTIEMBRE2016!B9</f>
        <v>5</v>
      </c>
      <c r="C9" s="1">
        <v>344</v>
      </c>
      <c r="D9" s="1">
        <v>32</v>
      </c>
      <c r="E9" s="1">
        <v>26</v>
      </c>
      <c r="F9" s="1">
        <v>36</v>
      </c>
      <c r="G9" s="1">
        <f t="shared" si="0"/>
        <v>438</v>
      </c>
      <c r="H9" s="1">
        <f t="shared" si="1"/>
        <v>7133</v>
      </c>
      <c r="I9" s="32" t="s">
        <v>10</v>
      </c>
    </row>
    <row r="10" spans="1:11">
      <c r="A10" s="1" t="s">
        <v>4</v>
      </c>
      <c r="B10" s="32">
        <f>SEPTIEMBRE2016!B10</f>
        <v>6</v>
      </c>
      <c r="C10" s="1">
        <v>982</v>
      </c>
      <c r="D10" s="1">
        <v>114</v>
      </c>
      <c r="E10" s="1">
        <v>49</v>
      </c>
      <c r="F10" s="1">
        <v>66</v>
      </c>
      <c r="G10" s="1">
        <f t="shared" si="0"/>
        <v>1211</v>
      </c>
      <c r="H10" s="1">
        <f t="shared" si="1"/>
        <v>8344</v>
      </c>
      <c r="I10" s="32" t="s">
        <v>9</v>
      </c>
    </row>
    <row r="11" spans="1:11">
      <c r="A11" s="1" t="s">
        <v>5</v>
      </c>
      <c r="B11" s="32">
        <f>SEPTIEMBRE2016!B11</f>
        <v>7</v>
      </c>
      <c r="C11" s="1">
        <v>797</v>
      </c>
      <c r="D11" s="1">
        <v>231</v>
      </c>
      <c r="E11" s="1">
        <v>63</v>
      </c>
      <c r="F11" s="1">
        <v>54</v>
      </c>
      <c r="G11" s="1">
        <f t="shared" si="0"/>
        <v>1145</v>
      </c>
      <c r="H11" s="1">
        <f t="shared" si="1"/>
        <v>9489</v>
      </c>
      <c r="I11" s="32" t="s">
        <v>11</v>
      </c>
    </row>
    <row r="12" spans="1:11">
      <c r="A12" s="1" t="s">
        <v>63</v>
      </c>
      <c r="B12" s="32">
        <f>SEPTIEMBRE2016!B12</f>
        <v>8</v>
      </c>
      <c r="C12" s="1">
        <v>2538</v>
      </c>
      <c r="D12" s="1">
        <v>1027</v>
      </c>
      <c r="E12" s="1">
        <v>493</v>
      </c>
      <c r="F12" s="1">
        <v>160</v>
      </c>
      <c r="G12" s="1">
        <f t="shared" si="0"/>
        <v>4218</v>
      </c>
      <c r="H12" s="1">
        <f t="shared" si="1"/>
        <v>13707</v>
      </c>
      <c r="I12" s="32" t="str">
        <f>ENERO2016!I12</f>
        <v>B</v>
      </c>
    </row>
    <row r="13" spans="1:11">
      <c r="A13" s="42" t="s">
        <v>6</v>
      </c>
      <c r="B13" s="43">
        <f>SEPTIEMBRE2016!B13</f>
        <v>9</v>
      </c>
      <c r="C13" s="42">
        <v>3364</v>
      </c>
      <c r="D13" s="42">
        <v>1545</v>
      </c>
      <c r="E13" s="42">
        <v>850</v>
      </c>
      <c r="F13" s="42">
        <v>153</v>
      </c>
      <c r="G13" s="41">
        <f t="shared" si="0"/>
        <v>5912</v>
      </c>
      <c r="H13" s="42">
        <f t="shared" si="1"/>
        <v>19619</v>
      </c>
      <c r="I13" s="43" t="s">
        <v>9</v>
      </c>
      <c r="J13" s="24">
        <v>5912</v>
      </c>
      <c r="K13" t="s">
        <v>65</v>
      </c>
    </row>
    <row r="14" spans="1:11">
      <c r="A14" s="1" t="s">
        <v>7</v>
      </c>
      <c r="B14" s="32">
        <f>SEPTIEMBRE2016!B14</f>
        <v>10</v>
      </c>
      <c r="C14" s="1">
        <v>1355</v>
      </c>
      <c r="D14" s="1">
        <v>362</v>
      </c>
      <c r="E14" s="1">
        <v>89</v>
      </c>
      <c r="F14" s="1">
        <v>82</v>
      </c>
      <c r="G14" s="1">
        <f t="shared" si="0"/>
        <v>1888</v>
      </c>
      <c r="H14" s="1">
        <f t="shared" si="1"/>
        <v>21507</v>
      </c>
      <c r="I14" s="32" t="s">
        <v>15</v>
      </c>
    </row>
    <row r="15" spans="1:11">
      <c r="A15" s="1" t="s">
        <v>8</v>
      </c>
      <c r="B15" s="32">
        <f>SEPTIEMBRE2016!B15</f>
        <v>11</v>
      </c>
      <c r="C15" s="1">
        <v>829</v>
      </c>
      <c r="D15" s="1">
        <v>255</v>
      </c>
      <c r="E15" s="1">
        <v>60</v>
      </c>
      <c r="F15" s="1">
        <v>70</v>
      </c>
      <c r="G15" s="4">
        <f t="shared" si="0"/>
        <v>1214</v>
      </c>
      <c r="H15" s="1">
        <f t="shared" si="1"/>
        <v>22721</v>
      </c>
      <c r="I15" s="32" t="str">
        <f>ENERO2016!I15</f>
        <v>B</v>
      </c>
    </row>
    <row r="16" spans="1:11">
      <c r="A16" s="1" t="s">
        <v>64</v>
      </c>
      <c r="B16" s="32">
        <f>SEPTIEMBRE2016!B16</f>
        <v>12</v>
      </c>
      <c r="C16" s="1">
        <v>446</v>
      </c>
      <c r="D16" s="1">
        <v>140</v>
      </c>
      <c r="E16" s="1"/>
      <c r="F16" s="1">
        <v>42</v>
      </c>
      <c r="G16" s="1">
        <f t="shared" si="0"/>
        <v>628</v>
      </c>
      <c r="H16" s="1">
        <f t="shared" si="1"/>
        <v>23349</v>
      </c>
      <c r="I16" s="32" t="s">
        <v>10</v>
      </c>
    </row>
    <row r="17" spans="1:9">
      <c r="A17" s="1" t="s">
        <v>4</v>
      </c>
      <c r="B17" s="32">
        <f>SEPTIEMBRE2016!B17</f>
        <v>13</v>
      </c>
      <c r="C17" s="1">
        <v>898</v>
      </c>
      <c r="D17" s="1">
        <v>331</v>
      </c>
      <c r="E17" s="1">
        <v>34</v>
      </c>
      <c r="F17" s="1">
        <v>83</v>
      </c>
      <c r="G17" s="1">
        <f t="shared" si="0"/>
        <v>1346</v>
      </c>
      <c r="H17" s="1">
        <f t="shared" si="1"/>
        <v>24695</v>
      </c>
      <c r="I17" s="32" t="s">
        <v>9</v>
      </c>
    </row>
    <row r="18" spans="1:9">
      <c r="A18" s="1" t="s">
        <v>5</v>
      </c>
      <c r="B18" s="32">
        <f>SEPTIEMBRE2016!B18</f>
        <v>14</v>
      </c>
      <c r="C18" s="1">
        <v>1163</v>
      </c>
      <c r="D18" s="1">
        <v>338</v>
      </c>
      <c r="E18" s="1">
        <v>76</v>
      </c>
      <c r="F18" s="1">
        <v>92</v>
      </c>
      <c r="G18" s="1">
        <f t="shared" si="0"/>
        <v>1669</v>
      </c>
      <c r="H18" s="1">
        <f t="shared" si="1"/>
        <v>26364</v>
      </c>
      <c r="I18" s="32" t="s">
        <v>9</v>
      </c>
    </row>
    <row r="19" spans="1:9">
      <c r="A19" s="1" t="s">
        <v>63</v>
      </c>
      <c r="B19" s="32">
        <f>SEPTIEMBRE2016!B19</f>
        <v>15</v>
      </c>
      <c r="C19" s="1">
        <v>1016</v>
      </c>
      <c r="D19" s="1">
        <v>164</v>
      </c>
      <c r="E19" s="1"/>
      <c r="F19" s="1">
        <v>58</v>
      </c>
      <c r="G19" s="1">
        <f t="shared" si="0"/>
        <v>1238</v>
      </c>
      <c r="H19" s="1">
        <f t="shared" si="1"/>
        <v>27602</v>
      </c>
      <c r="I19" s="32" t="s">
        <v>10</v>
      </c>
    </row>
    <row r="20" spans="1:9">
      <c r="A20" s="42" t="s">
        <v>6</v>
      </c>
      <c r="B20" s="43">
        <f>SEPTIEMBRE2016!B20</f>
        <v>16</v>
      </c>
      <c r="C20" s="42">
        <v>826</v>
      </c>
      <c r="D20" s="42">
        <v>148</v>
      </c>
      <c r="E20" s="42"/>
      <c r="F20" s="42">
        <v>64</v>
      </c>
      <c r="G20" s="42">
        <f t="shared" si="0"/>
        <v>1038</v>
      </c>
      <c r="H20" s="42">
        <f t="shared" si="1"/>
        <v>28640</v>
      </c>
      <c r="I20" s="43" t="s">
        <v>10</v>
      </c>
    </row>
    <row r="21" spans="1:9">
      <c r="A21" s="1" t="s">
        <v>7</v>
      </c>
      <c r="B21" s="32">
        <f>SEPTIEMBRE2016!B21</f>
        <v>17</v>
      </c>
      <c r="C21" s="1">
        <v>826</v>
      </c>
      <c r="D21" s="1">
        <v>228</v>
      </c>
      <c r="E21" s="1">
        <v>82</v>
      </c>
      <c r="F21" s="1">
        <v>59</v>
      </c>
      <c r="G21" s="1">
        <f t="shared" si="0"/>
        <v>1195</v>
      </c>
      <c r="H21" s="1">
        <f t="shared" si="1"/>
        <v>29835</v>
      </c>
      <c r="I21" s="32" t="s">
        <v>14</v>
      </c>
    </row>
    <row r="22" spans="1:9">
      <c r="A22" s="1" t="s">
        <v>8</v>
      </c>
      <c r="B22" s="32">
        <f>SEPTIEMBRE2016!B22</f>
        <v>18</v>
      </c>
      <c r="C22" s="1">
        <v>429</v>
      </c>
      <c r="D22" s="1">
        <v>153</v>
      </c>
      <c r="E22" s="1">
        <v>5</v>
      </c>
      <c r="F22" s="1">
        <v>29</v>
      </c>
      <c r="G22" s="1">
        <f t="shared" si="0"/>
        <v>616</v>
      </c>
      <c r="H22" s="1">
        <f t="shared" si="1"/>
        <v>30451</v>
      </c>
      <c r="I22" s="32" t="s">
        <v>17</v>
      </c>
    </row>
    <row r="23" spans="1:9">
      <c r="A23" s="1" t="s">
        <v>64</v>
      </c>
      <c r="B23" s="32">
        <f>SEPTIEMBRE2016!B23</f>
        <v>19</v>
      </c>
      <c r="C23" s="1">
        <v>812</v>
      </c>
      <c r="D23" s="1">
        <v>238</v>
      </c>
      <c r="E23" s="1">
        <v>77</v>
      </c>
      <c r="F23" s="1">
        <v>76</v>
      </c>
      <c r="G23" s="1">
        <f t="shared" si="0"/>
        <v>1203</v>
      </c>
      <c r="H23" s="1">
        <f t="shared" si="1"/>
        <v>31654</v>
      </c>
      <c r="I23" s="32" t="s">
        <v>17</v>
      </c>
    </row>
    <row r="24" spans="1:9">
      <c r="A24" s="1" t="s">
        <v>4</v>
      </c>
      <c r="B24" s="32">
        <f>SEPTIEMBRE2016!B24</f>
        <v>20</v>
      </c>
      <c r="C24" s="1">
        <v>1081</v>
      </c>
      <c r="D24" s="1">
        <v>288</v>
      </c>
      <c r="E24" s="1">
        <v>29</v>
      </c>
      <c r="F24" s="1">
        <v>83</v>
      </c>
      <c r="G24" s="1">
        <f t="shared" si="0"/>
        <v>1481</v>
      </c>
      <c r="H24" s="1">
        <f t="shared" si="1"/>
        <v>33135</v>
      </c>
      <c r="I24" s="32" t="s">
        <v>13</v>
      </c>
    </row>
    <row r="25" spans="1:9">
      <c r="A25" s="1" t="s">
        <v>5</v>
      </c>
      <c r="B25" s="32">
        <f>SEPTIEMBRE2016!B25</f>
        <v>21</v>
      </c>
      <c r="C25" s="1">
        <v>1342</v>
      </c>
      <c r="D25" s="1">
        <v>453</v>
      </c>
      <c r="E25" s="1">
        <v>75</v>
      </c>
      <c r="F25" s="1">
        <v>106</v>
      </c>
      <c r="G25" s="1">
        <f t="shared" si="0"/>
        <v>1976</v>
      </c>
      <c r="H25" s="1">
        <f t="shared" si="1"/>
        <v>35111</v>
      </c>
      <c r="I25" s="32" t="str">
        <f>ENERO2016!I25</f>
        <v>B</v>
      </c>
    </row>
    <row r="26" spans="1:9">
      <c r="A26" s="1" t="s">
        <v>63</v>
      </c>
      <c r="B26" s="32">
        <f>SEPTIEMBRE2016!B26</f>
        <v>22</v>
      </c>
      <c r="C26" s="1">
        <v>1823</v>
      </c>
      <c r="D26" s="1">
        <v>535</v>
      </c>
      <c r="E26" s="1">
        <v>159</v>
      </c>
      <c r="F26" s="1">
        <v>150</v>
      </c>
      <c r="G26" s="1">
        <f t="shared" si="0"/>
        <v>2667</v>
      </c>
      <c r="H26" s="1">
        <f t="shared" si="1"/>
        <v>37778</v>
      </c>
      <c r="I26" s="32" t="s">
        <v>9</v>
      </c>
    </row>
    <row r="27" spans="1:9">
      <c r="A27" s="42" t="s">
        <v>6</v>
      </c>
      <c r="B27" s="43">
        <f>SEPTIEMBRE2016!B27</f>
        <v>23</v>
      </c>
      <c r="C27" s="42">
        <v>1808</v>
      </c>
      <c r="D27" s="42">
        <v>447</v>
      </c>
      <c r="E27" s="42">
        <v>121</v>
      </c>
      <c r="F27" s="42">
        <v>136</v>
      </c>
      <c r="G27" s="42">
        <f t="shared" si="0"/>
        <v>2512</v>
      </c>
      <c r="H27" s="42">
        <f t="shared" si="1"/>
        <v>40290</v>
      </c>
      <c r="I27" s="43" t="s">
        <v>9</v>
      </c>
    </row>
    <row r="28" spans="1:9">
      <c r="A28" s="1" t="s">
        <v>7</v>
      </c>
      <c r="B28" s="32">
        <f>SEPTIEMBRE2016!B28</f>
        <v>24</v>
      </c>
      <c r="C28" s="1">
        <v>566</v>
      </c>
      <c r="D28" s="1">
        <v>139</v>
      </c>
      <c r="E28" s="1">
        <v>103</v>
      </c>
      <c r="F28" s="1">
        <v>84</v>
      </c>
      <c r="G28" s="1">
        <f t="shared" si="0"/>
        <v>892</v>
      </c>
      <c r="H28" s="1">
        <f t="shared" si="1"/>
        <v>41182</v>
      </c>
      <c r="I28" s="32" t="s">
        <v>10</v>
      </c>
    </row>
    <row r="29" spans="1:9">
      <c r="A29" s="1" t="s">
        <v>8</v>
      </c>
      <c r="B29" s="32">
        <f>SEPTIEMBRE2016!B29</f>
        <v>25</v>
      </c>
      <c r="C29" s="1">
        <v>929</v>
      </c>
      <c r="D29" s="1">
        <v>206</v>
      </c>
      <c r="E29" s="1">
        <v>52</v>
      </c>
      <c r="F29" s="1">
        <v>115</v>
      </c>
      <c r="G29" s="1">
        <f t="shared" si="0"/>
        <v>1302</v>
      </c>
      <c r="H29" s="1">
        <f t="shared" si="1"/>
        <v>42484</v>
      </c>
      <c r="I29" s="32" t="s">
        <v>16</v>
      </c>
    </row>
    <row r="30" spans="1:9">
      <c r="A30" s="1" t="s">
        <v>64</v>
      </c>
      <c r="B30" s="32">
        <f>SEPTIEMBRE2016!B30</f>
        <v>26</v>
      </c>
      <c r="C30" s="1">
        <v>914</v>
      </c>
      <c r="D30" s="1">
        <v>216</v>
      </c>
      <c r="E30" s="1">
        <v>18</v>
      </c>
      <c r="F30" s="1">
        <v>96</v>
      </c>
      <c r="G30" s="1">
        <f t="shared" si="0"/>
        <v>1244</v>
      </c>
      <c r="H30" s="1">
        <f t="shared" si="1"/>
        <v>43728</v>
      </c>
      <c r="I30" s="32" t="str">
        <f>ENERO2016!I30</f>
        <v>B</v>
      </c>
    </row>
    <row r="31" spans="1:9">
      <c r="A31" s="1" t="s">
        <v>4</v>
      </c>
      <c r="B31" s="32">
        <f>SEPTIEMBRE2016!B31</f>
        <v>27</v>
      </c>
      <c r="C31" s="1">
        <v>853</v>
      </c>
      <c r="D31" s="1">
        <v>215</v>
      </c>
      <c r="E31" s="1">
        <v>24</v>
      </c>
      <c r="F31" s="1">
        <v>59</v>
      </c>
      <c r="G31" s="1">
        <f t="shared" si="0"/>
        <v>1151</v>
      </c>
      <c r="H31" s="1">
        <f t="shared" si="1"/>
        <v>44879</v>
      </c>
      <c r="I31" s="32" t="s">
        <v>9</v>
      </c>
    </row>
    <row r="32" spans="1:9">
      <c r="A32" s="1" t="s">
        <v>5</v>
      </c>
      <c r="B32" s="32">
        <f>SEPTIEMBRE2016!B32</f>
        <v>28</v>
      </c>
      <c r="C32" s="1">
        <v>1331</v>
      </c>
      <c r="D32" s="1">
        <v>385</v>
      </c>
      <c r="E32" s="1">
        <v>112</v>
      </c>
      <c r="F32" s="1">
        <v>53</v>
      </c>
      <c r="G32" s="1">
        <f t="shared" si="0"/>
        <v>1881</v>
      </c>
      <c r="H32" s="1">
        <f t="shared" si="1"/>
        <v>46760</v>
      </c>
      <c r="I32" s="32" t="s">
        <v>9</v>
      </c>
    </row>
    <row r="33" spans="1:9">
      <c r="A33" s="1" t="s">
        <v>63</v>
      </c>
      <c r="B33" s="32">
        <f>SEPTIEMBRE2016!B33</f>
        <v>29</v>
      </c>
      <c r="C33" s="1">
        <v>1811</v>
      </c>
      <c r="D33" s="1">
        <v>434</v>
      </c>
      <c r="E33" s="1">
        <v>209</v>
      </c>
      <c r="F33" s="1">
        <v>72</v>
      </c>
      <c r="G33" s="1">
        <f t="shared" si="0"/>
        <v>2526</v>
      </c>
      <c r="H33" s="1">
        <f t="shared" si="1"/>
        <v>49286</v>
      </c>
      <c r="I33" s="32" t="s">
        <v>9</v>
      </c>
    </row>
    <row r="34" spans="1:9">
      <c r="A34" s="42" t="s">
        <v>6</v>
      </c>
      <c r="B34" s="43">
        <f>SEPTIEMBRE2016!B34</f>
        <v>30</v>
      </c>
      <c r="C34" s="42">
        <v>1171</v>
      </c>
      <c r="D34" s="42">
        <v>438</v>
      </c>
      <c r="E34" s="42">
        <v>289</v>
      </c>
      <c r="F34" s="42">
        <v>217</v>
      </c>
      <c r="G34" s="42">
        <f t="shared" si="0"/>
        <v>2115</v>
      </c>
      <c r="H34" s="42">
        <f t="shared" si="1"/>
        <v>51401</v>
      </c>
      <c r="I34" s="43"/>
    </row>
    <row r="35" spans="1:9" ht="15.75" thickBot="1">
      <c r="A35" s="1" t="s">
        <v>7</v>
      </c>
      <c r="B35" s="32">
        <v>31</v>
      </c>
      <c r="C35" s="3">
        <v>932</v>
      </c>
      <c r="D35" s="3">
        <v>195</v>
      </c>
      <c r="E35" s="3">
        <v>44</v>
      </c>
      <c r="F35" s="3">
        <v>90</v>
      </c>
      <c r="G35" s="3">
        <f t="shared" si="0"/>
        <v>1261</v>
      </c>
      <c r="H35" s="1">
        <f t="shared" si="1"/>
        <v>52662</v>
      </c>
      <c r="I35" s="32"/>
    </row>
    <row r="36" spans="1:9" ht="15.75" thickBot="1">
      <c r="B36"/>
      <c r="E36" s="35" t="s">
        <v>59</v>
      </c>
      <c r="F36" s="36"/>
      <c r="G36" s="36"/>
      <c r="H36" s="37">
        <f>H35/B35</f>
        <v>1698.7741935483871</v>
      </c>
      <c r="I36"/>
    </row>
    <row r="37" spans="1:9" ht="23.25">
      <c r="A37" s="22" t="s">
        <v>60</v>
      </c>
      <c r="B37"/>
      <c r="H37" s="48">
        <f>SEPTIEMBRE2016!H36+OCTUBRE2016!H35</f>
        <v>7483222</v>
      </c>
      <c r="I37"/>
    </row>
    <row r="38" spans="1:9">
      <c r="H38" s="39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H73" s="26"/>
      <c r="I73"/>
    </row>
    <row r="74" spans="3:9">
      <c r="H74" s="26"/>
      <c r="I74"/>
    </row>
    <row r="75" spans="3:9">
      <c r="C75" s="38"/>
      <c r="D75" t="s">
        <v>61</v>
      </c>
      <c r="H75" s="26"/>
      <c r="I75"/>
    </row>
    <row r="76" spans="3:9">
      <c r="C76" s="24"/>
      <c r="D76" t="s">
        <v>62</v>
      </c>
      <c r="H76" s="26"/>
      <c r="I76"/>
    </row>
    <row r="77" spans="3:9">
      <c r="H77" s="26"/>
      <c r="I77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76"/>
  <sheetViews>
    <sheetView topLeftCell="A20" workbookViewId="0">
      <selection activeCell="K35" sqref="K35"/>
    </sheetView>
  </sheetViews>
  <sheetFormatPr baseColWidth="10" defaultRowHeight="15"/>
  <cols>
    <col min="2" max="2" width="10.28515625" style="26" customWidth="1"/>
    <col min="3" max="3" width="18.85546875" customWidth="1"/>
    <col min="4" max="4" width="15.5703125" customWidth="1"/>
    <col min="5" max="6" width="14.42578125" customWidth="1"/>
    <col min="7" max="7" width="10.42578125" customWidth="1"/>
    <col min="8" max="8" width="19.28515625" customWidth="1"/>
    <col min="9" max="9" width="11.140625" style="26" customWidth="1"/>
  </cols>
  <sheetData>
    <row r="1" spans="1:9" ht="26.25">
      <c r="A1" s="5" t="s">
        <v>50</v>
      </c>
      <c r="C1" s="34"/>
      <c r="H1" s="26"/>
    </row>
    <row r="2" spans="1:9" ht="27" thickBot="1">
      <c r="A2" s="5"/>
      <c r="H2" s="26"/>
    </row>
    <row r="3" spans="1:9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9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9">
      <c r="A5" s="1" t="s">
        <v>8</v>
      </c>
      <c r="B5" s="32">
        <f>OCTUBRE2016!B5</f>
        <v>1</v>
      </c>
      <c r="C5" s="1">
        <v>315</v>
      </c>
      <c r="D5" s="1">
        <v>80</v>
      </c>
      <c r="E5" s="1">
        <v>38</v>
      </c>
      <c r="F5" s="1">
        <v>11</v>
      </c>
      <c r="G5" s="1">
        <f>SUM(C5:F5)</f>
        <v>444</v>
      </c>
      <c r="H5" s="1">
        <f>G5</f>
        <v>444</v>
      </c>
      <c r="I5" s="32" t="s">
        <v>10</v>
      </c>
    </row>
    <row r="6" spans="1:9">
      <c r="A6" s="1" t="s">
        <v>64</v>
      </c>
      <c r="B6" s="32">
        <f>OCTUBRE2016!B6</f>
        <v>2</v>
      </c>
      <c r="C6" s="1">
        <v>727</v>
      </c>
      <c r="D6" s="1">
        <v>142</v>
      </c>
      <c r="E6" s="1">
        <v>34</v>
      </c>
      <c r="F6" s="1">
        <v>89</v>
      </c>
      <c r="G6" s="1">
        <f t="shared" ref="G6:G34" si="0">SUM(C6:F6)</f>
        <v>992</v>
      </c>
      <c r="H6" s="1">
        <f>H5+G6</f>
        <v>1436</v>
      </c>
      <c r="I6" s="32" t="s">
        <v>9</v>
      </c>
    </row>
    <row r="7" spans="1:9">
      <c r="A7" s="1" t="s">
        <v>4</v>
      </c>
      <c r="B7" s="32">
        <f>OCTUBRE2016!B7</f>
        <v>3</v>
      </c>
      <c r="C7" s="1">
        <v>1085</v>
      </c>
      <c r="D7" s="1">
        <v>234</v>
      </c>
      <c r="E7" s="1">
        <v>185</v>
      </c>
      <c r="F7" s="1">
        <v>51</v>
      </c>
      <c r="G7" s="1">
        <f t="shared" si="0"/>
        <v>1555</v>
      </c>
      <c r="H7" s="1">
        <f t="shared" ref="H7:H34" si="1">H6+G7</f>
        <v>2991</v>
      </c>
      <c r="I7" s="32" t="s">
        <v>9</v>
      </c>
    </row>
    <row r="8" spans="1:9">
      <c r="A8" s="1" t="s">
        <v>5</v>
      </c>
      <c r="B8" s="32">
        <f>OCTUBRE2016!B8</f>
        <v>4</v>
      </c>
      <c r="C8" s="1">
        <v>1141</v>
      </c>
      <c r="D8" s="1">
        <v>257</v>
      </c>
      <c r="E8" s="1">
        <v>54</v>
      </c>
      <c r="F8" s="1">
        <v>99</v>
      </c>
      <c r="G8" s="1">
        <f t="shared" si="0"/>
        <v>1551</v>
      </c>
      <c r="H8" s="1">
        <f t="shared" si="1"/>
        <v>4542</v>
      </c>
      <c r="I8" s="32" t="s">
        <v>9</v>
      </c>
    </row>
    <row r="9" spans="1:9">
      <c r="A9" s="1" t="s">
        <v>63</v>
      </c>
      <c r="B9" s="32">
        <f>OCTUBRE2016!B9</f>
        <v>5</v>
      </c>
      <c r="C9" s="1">
        <v>1691</v>
      </c>
      <c r="D9" s="1">
        <v>500</v>
      </c>
      <c r="E9" s="1">
        <v>307</v>
      </c>
      <c r="F9" s="1">
        <v>131</v>
      </c>
      <c r="G9" s="1">
        <f t="shared" si="0"/>
        <v>2629</v>
      </c>
      <c r="H9" s="1">
        <f t="shared" si="1"/>
        <v>7171</v>
      </c>
      <c r="I9" s="32" t="s">
        <v>9</v>
      </c>
    </row>
    <row r="10" spans="1:9">
      <c r="A10" s="42" t="s">
        <v>6</v>
      </c>
      <c r="B10" s="43">
        <f>OCTUBRE2016!B10</f>
        <v>6</v>
      </c>
      <c r="C10" s="42">
        <v>1810</v>
      </c>
      <c r="D10" s="42">
        <v>512</v>
      </c>
      <c r="E10" s="42">
        <v>322</v>
      </c>
      <c r="F10" s="42">
        <v>100</v>
      </c>
      <c r="G10" s="42">
        <f t="shared" si="0"/>
        <v>2744</v>
      </c>
      <c r="H10" s="42">
        <f t="shared" si="1"/>
        <v>9915</v>
      </c>
      <c r="I10" s="43" t="s">
        <v>9</v>
      </c>
    </row>
    <row r="11" spans="1:9">
      <c r="A11" s="1" t="s">
        <v>7</v>
      </c>
      <c r="B11" s="32">
        <f>OCTUBRE2016!B11</f>
        <v>7</v>
      </c>
      <c r="C11" s="1">
        <v>840</v>
      </c>
      <c r="D11" s="1">
        <v>299</v>
      </c>
      <c r="E11" s="1">
        <v>50</v>
      </c>
      <c r="F11" s="1">
        <v>104</v>
      </c>
      <c r="G11" s="1">
        <f t="shared" si="0"/>
        <v>1293</v>
      </c>
      <c r="H11" s="1">
        <f t="shared" si="1"/>
        <v>11208</v>
      </c>
      <c r="I11" s="32" t="s">
        <v>9</v>
      </c>
    </row>
    <row r="12" spans="1:9">
      <c r="A12" s="1" t="s">
        <v>8</v>
      </c>
      <c r="B12" s="32">
        <f>OCTUBRE2016!B12</f>
        <v>8</v>
      </c>
      <c r="C12" s="1">
        <v>785</v>
      </c>
      <c r="D12" s="1">
        <v>224</v>
      </c>
      <c r="E12" s="1">
        <v>55</v>
      </c>
      <c r="F12" s="1">
        <v>97</v>
      </c>
      <c r="G12" s="1">
        <f t="shared" si="0"/>
        <v>1161</v>
      </c>
      <c r="H12" s="1">
        <f t="shared" si="1"/>
        <v>12369</v>
      </c>
      <c r="I12" s="32" t="s">
        <v>9</v>
      </c>
    </row>
    <row r="13" spans="1:9">
      <c r="A13" s="1" t="s">
        <v>64</v>
      </c>
      <c r="B13" s="32">
        <f>OCTUBRE2016!B13</f>
        <v>9</v>
      </c>
      <c r="C13" s="1">
        <v>977</v>
      </c>
      <c r="D13" s="1">
        <v>239</v>
      </c>
      <c r="E13" s="1">
        <v>80</v>
      </c>
      <c r="F13" s="1">
        <v>100</v>
      </c>
      <c r="G13" s="1">
        <f t="shared" si="0"/>
        <v>1396</v>
      </c>
      <c r="H13" s="1">
        <f t="shared" si="1"/>
        <v>13765</v>
      </c>
      <c r="I13" s="32" t="s">
        <v>9</v>
      </c>
    </row>
    <row r="14" spans="1:9">
      <c r="A14" s="1" t="s">
        <v>4</v>
      </c>
      <c r="B14" s="32">
        <f>OCTUBRE2016!B14</f>
        <v>10</v>
      </c>
      <c r="C14" s="1">
        <v>787</v>
      </c>
      <c r="D14" s="1">
        <v>250</v>
      </c>
      <c r="E14" s="1">
        <v>59</v>
      </c>
      <c r="F14" s="1">
        <v>83</v>
      </c>
      <c r="G14" s="1">
        <f t="shared" si="0"/>
        <v>1179</v>
      </c>
      <c r="H14" s="1">
        <f t="shared" si="1"/>
        <v>14944</v>
      </c>
      <c r="I14" s="32" t="s">
        <v>9</v>
      </c>
    </row>
    <row r="15" spans="1:9">
      <c r="A15" s="1" t="s">
        <v>5</v>
      </c>
      <c r="B15" s="32">
        <f>OCTUBRE2016!B15</f>
        <v>11</v>
      </c>
      <c r="C15" s="1">
        <v>829</v>
      </c>
      <c r="D15" s="1">
        <v>292</v>
      </c>
      <c r="E15" s="1">
        <v>114</v>
      </c>
      <c r="F15" s="1">
        <v>35</v>
      </c>
      <c r="G15" s="1">
        <f t="shared" si="0"/>
        <v>1270</v>
      </c>
      <c r="H15" s="1">
        <f t="shared" si="1"/>
        <v>16214</v>
      </c>
      <c r="I15" s="32" t="s">
        <v>9</v>
      </c>
    </row>
    <row r="16" spans="1:9">
      <c r="A16" s="1" t="s">
        <v>63</v>
      </c>
      <c r="B16" s="32">
        <f>OCTUBRE2016!B16</f>
        <v>12</v>
      </c>
      <c r="C16" s="1">
        <v>1197</v>
      </c>
      <c r="D16" s="1">
        <v>533</v>
      </c>
      <c r="E16" s="1">
        <v>194</v>
      </c>
      <c r="F16" s="1">
        <v>108</v>
      </c>
      <c r="G16" s="1">
        <f t="shared" si="0"/>
        <v>2032</v>
      </c>
      <c r="H16" s="1">
        <f t="shared" si="1"/>
        <v>18246</v>
      </c>
      <c r="I16" s="32" t="s">
        <v>9</v>
      </c>
    </row>
    <row r="17" spans="1:11">
      <c r="A17" s="42" t="s">
        <v>6</v>
      </c>
      <c r="B17" s="43">
        <f>OCTUBRE2016!B17</f>
        <v>13</v>
      </c>
      <c r="C17" s="42">
        <v>1157</v>
      </c>
      <c r="D17" s="42">
        <v>436</v>
      </c>
      <c r="E17" s="42">
        <v>276</v>
      </c>
      <c r="F17" s="42">
        <v>76</v>
      </c>
      <c r="G17" s="42">
        <f t="shared" si="0"/>
        <v>1945</v>
      </c>
      <c r="H17" s="42">
        <f t="shared" si="1"/>
        <v>20191</v>
      </c>
      <c r="I17" s="43" t="s">
        <v>9</v>
      </c>
    </row>
    <row r="18" spans="1:11">
      <c r="A18" s="1" t="s">
        <v>7</v>
      </c>
      <c r="B18" s="32">
        <f>OCTUBRE2016!B18</f>
        <v>14</v>
      </c>
      <c r="C18" s="1">
        <v>908</v>
      </c>
      <c r="D18" s="1">
        <v>214</v>
      </c>
      <c r="E18" s="1">
        <v>58</v>
      </c>
      <c r="F18" s="1">
        <v>76</v>
      </c>
      <c r="G18" s="1">
        <f t="shared" si="0"/>
        <v>1256</v>
      </c>
      <c r="H18" s="1">
        <f t="shared" si="1"/>
        <v>21447</v>
      </c>
      <c r="I18" s="32" t="s">
        <v>9</v>
      </c>
    </row>
    <row r="19" spans="1:11">
      <c r="A19" s="1" t="s">
        <v>8</v>
      </c>
      <c r="B19" s="32">
        <f>OCTUBRE2016!B19</f>
        <v>15</v>
      </c>
      <c r="C19" s="1">
        <v>965</v>
      </c>
      <c r="D19" s="1">
        <v>262</v>
      </c>
      <c r="E19" s="1">
        <v>51</v>
      </c>
      <c r="F19" s="1">
        <v>67</v>
      </c>
      <c r="G19" s="1">
        <f t="shared" si="0"/>
        <v>1345</v>
      </c>
      <c r="H19" s="1">
        <f t="shared" si="1"/>
        <v>22792</v>
      </c>
      <c r="I19" s="32" t="s">
        <v>9</v>
      </c>
    </row>
    <row r="20" spans="1:11">
      <c r="A20" s="1" t="s">
        <v>64</v>
      </c>
      <c r="B20" s="32">
        <f>OCTUBRE2016!B20</f>
        <v>16</v>
      </c>
      <c r="C20" s="1">
        <v>766</v>
      </c>
      <c r="D20" s="1">
        <v>188</v>
      </c>
      <c r="E20" s="1">
        <v>37</v>
      </c>
      <c r="F20" s="1">
        <v>74</v>
      </c>
      <c r="G20" s="1">
        <f t="shared" si="0"/>
        <v>1065</v>
      </c>
      <c r="H20" s="1">
        <f t="shared" si="1"/>
        <v>23857</v>
      </c>
      <c r="I20" s="32" t="s">
        <v>9</v>
      </c>
    </row>
    <row r="21" spans="1:11">
      <c r="A21" s="1" t="s">
        <v>4</v>
      </c>
      <c r="B21" s="32">
        <f>OCTUBRE2016!B21</f>
        <v>17</v>
      </c>
      <c r="C21" s="1">
        <v>829</v>
      </c>
      <c r="D21" s="1">
        <v>160</v>
      </c>
      <c r="E21" s="1">
        <v>42</v>
      </c>
      <c r="F21" s="1">
        <v>17</v>
      </c>
      <c r="G21" s="1">
        <f t="shared" si="0"/>
        <v>1048</v>
      </c>
      <c r="H21" s="1">
        <f t="shared" si="1"/>
        <v>24905</v>
      </c>
      <c r="I21" s="32" t="s">
        <v>9</v>
      </c>
    </row>
    <row r="22" spans="1:11">
      <c r="A22" s="1" t="s">
        <v>5</v>
      </c>
      <c r="B22" s="32">
        <f>OCTUBRE2016!B22</f>
        <v>18</v>
      </c>
      <c r="C22" s="1">
        <v>1349</v>
      </c>
      <c r="D22" s="1">
        <v>360</v>
      </c>
      <c r="E22" s="1">
        <v>125</v>
      </c>
      <c r="F22" s="1">
        <v>94</v>
      </c>
      <c r="G22" s="1">
        <f t="shared" si="0"/>
        <v>1928</v>
      </c>
      <c r="H22" s="1">
        <f t="shared" si="1"/>
        <v>26833</v>
      </c>
      <c r="I22" s="32" t="s">
        <v>9</v>
      </c>
    </row>
    <row r="23" spans="1:11">
      <c r="A23" s="1" t="s">
        <v>63</v>
      </c>
      <c r="B23" s="32">
        <f>OCTUBRE2016!B23</f>
        <v>19</v>
      </c>
      <c r="C23" s="1">
        <v>1634</v>
      </c>
      <c r="D23" s="1">
        <v>377</v>
      </c>
      <c r="E23" s="1">
        <v>198</v>
      </c>
      <c r="F23" s="1">
        <v>128</v>
      </c>
      <c r="G23" s="1">
        <f t="shared" si="0"/>
        <v>2337</v>
      </c>
      <c r="H23" s="1">
        <f t="shared" si="1"/>
        <v>29170</v>
      </c>
      <c r="I23" s="32" t="s">
        <v>9</v>
      </c>
    </row>
    <row r="24" spans="1:11">
      <c r="A24" s="42" t="s">
        <v>6</v>
      </c>
      <c r="B24" s="43">
        <f>OCTUBRE2016!B24</f>
        <v>20</v>
      </c>
      <c r="C24" s="42">
        <v>1452</v>
      </c>
      <c r="D24" s="42">
        <v>336</v>
      </c>
      <c r="E24" s="42">
        <v>121</v>
      </c>
      <c r="F24" s="42">
        <v>153</v>
      </c>
      <c r="G24" s="42">
        <f t="shared" si="0"/>
        <v>2062</v>
      </c>
      <c r="H24" s="42">
        <f t="shared" si="1"/>
        <v>31232</v>
      </c>
      <c r="I24" s="43" t="s">
        <v>9</v>
      </c>
    </row>
    <row r="25" spans="1:11">
      <c r="A25" s="1" t="s">
        <v>7</v>
      </c>
      <c r="B25" s="32">
        <f>OCTUBRE2016!B25</f>
        <v>21</v>
      </c>
      <c r="C25" s="1">
        <v>906</v>
      </c>
      <c r="D25" s="1">
        <v>233</v>
      </c>
      <c r="E25" s="1">
        <v>41</v>
      </c>
      <c r="F25" s="1">
        <v>72</v>
      </c>
      <c r="G25" s="1">
        <f t="shared" si="0"/>
        <v>1252</v>
      </c>
      <c r="H25" s="1">
        <f t="shared" si="1"/>
        <v>32484</v>
      </c>
      <c r="I25" s="32" t="s">
        <v>9</v>
      </c>
    </row>
    <row r="26" spans="1:11">
      <c r="A26" s="1" t="s">
        <v>8</v>
      </c>
      <c r="B26" s="32">
        <f>OCTUBRE2016!B26</f>
        <v>22</v>
      </c>
      <c r="C26" s="1">
        <v>957</v>
      </c>
      <c r="D26" s="1">
        <v>221</v>
      </c>
      <c r="E26" s="1">
        <v>76</v>
      </c>
      <c r="F26" s="1">
        <v>64</v>
      </c>
      <c r="G26" s="1">
        <f t="shared" si="0"/>
        <v>1318</v>
      </c>
      <c r="H26" s="1">
        <f t="shared" si="1"/>
        <v>33802</v>
      </c>
      <c r="I26" s="32" t="s">
        <v>9</v>
      </c>
    </row>
    <row r="27" spans="1:11">
      <c r="A27" s="1" t="s">
        <v>64</v>
      </c>
      <c r="B27" s="32">
        <f>OCTUBRE2016!B27</f>
        <v>23</v>
      </c>
      <c r="C27" s="1">
        <v>1101</v>
      </c>
      <c r="D27" s="1">
        <v>232</v>
      </c>
      <c r="E27" s="1">
        <v>44</v>
      </c>
      <c r="F27" s="1">
        <v>95</v>
      </c>
      <c r="G27" s="1">
        <f t="shared" si="0"/>
        <v>1472</v>
      </c>
      <c r="H27" s="1">
        <f t="shared" si="1"/>
        <v>35274</v>
      </c>
      <c r="I27" s="32" t="s">
        <v>9</v>
      </c>
    </row>
    <row r="28" spans="1:11">
      <c r="A28" s="1" t="s">
        <v>4</v>
      </c>
      <c r="B28" s="32">
        <f>OCTUBRE2016!B28</f>
        <v>24</v>
      </c>
      <c r="C28" s="1">
        <v>853</v>
      </c>
      <c r="D28" s="1">
        <v>270</v>
      </c>
      <c r="E28" s="1">
        <v>70</v>
      </c>
      <c r="F28" s="1">
        <v>87</v>
      </c>
      <c r="G28" s="1">
        <f t="shared" si="0"/>
        <v>1280</v>
      </c>
      <c r="H28" s="1">
        <f t="shared" si="1"/>
        <v>36554</v>
      </c>
      <c r="I28" s="32" t="s">
        <v>15</v>
      </c>
    </row>
    <row r="29" spans="1:11">
      <c r="A29" s="1" t="s">
        <v>5</v>
      </c>
      <c r="B29" s="32">
        <f>OCTUBRE2016!B29</f>
        <v>25</v>
      </c>
      <c r="C29" s="1">
        <v>1096</v>
      </c>
      <c r="D29" s="1">
        <v>372</v>
      </c>
      <c r="E29" s="1">
        <v>107</v>
      </c>
      <c r="F29" s="1">
        <v>109</v>
      </c>
      <c r="G29" s="1">
        <f t="shared" si="0"/>
        <v>1684</v>
      </c>
      <c r="H29" s="1">
        <f t="shared" si="1"/>
        <v>38238</v>
      </c>
      <c r="I29" s="32" t="s">
        <v>9</v>
      </c>
    </row>
    <row r="30" spans="1:11">
      <c r="A30" s="1" t="s">
        <v>63</v>
      </c>
      <c r="B30" s="32">
        <f>OCTUBRE2016!B30</f>
        <v>26</v>
      </c>
      <c r="C30" s="1">
        <v>2206</v>
      </c>
      <c r="D30" s="1">
        <v>679</v>
      </c>
      <c r="E30" s="1">
        <v>350</v>
      </c>
      <c r="F30" s="1">
        <v>138</v>
      </c>
      <c r="G30" s="51">
        <f t="shared" si="0"/>
        <v>3373</v>
      </c>
      <c r="H30" s="1">
        <f t="shared" si="1"/>
        <v>41611</v>
      </c>
      <c r="I30" s="32" t="s">
        <v>15</v>
      </c>
      <c r="J30" s="24">
        <v>3373</v>
      </c>
      <c r="K30" t="s">
        <v>66</v>
      </c>
    </row>
    <row r="31" spans="1:11">
      <c r="A31" s="42" t="s">
        <v>6</v>
      </c>
      <c r="B31" s="43">
        <f>OCTUBRE2016!B31</f>
        <v>27</v>
      </c>
      <c r="C31" s="42">
        <v>1742</v>
      </c>
      <c r="D31" s="42">
        <v>584</v>
      </c>
      <c r="E31" s="42">
        <v>293</v>
      </c>
      <c r="F31" s="42">
        <v>145</v>
      </c>
      <c r="G31" s="42">
        <f t="shared" si="0"/>
        <v>2764</v>
      </c>
      <c r="H31" s="42">
        <f t="shared" si="1"/>
        <v>44375</v>
      </c>
      <c r="I31" s="43" t="s">
        <v>10</v>
      </c>
    </row>
    <row r="32" spans="1:11">
      <c r="A32" s="1" t="s">
        <v>7</v>
      </c>
      <c r="B32" s="32">
        <f>OCTUBRE2016!B32</f>
        <v>28</v>
      </c>
      <c r="C32" s="1">
        <v>1765</v>
      </c>
      <c r="D32" s="1">
        <v>413</v>
      </c>
      <c r="E32" s="1">
        <v>358</v>
      </c>
      <c r="F32" s="1">
        <v>123</v>
      </c>
      <c r="G32" s="1">
        <f t="shared" si="0"/>
        <v>2659</v>
      </c>
      <c r="H32" s="1">
        <f t="shared" si="1"/>
        <v>47034</v>
      </c>
      <c r="I32" s="32" t="str">
        <f>OCTUBRE2016!I32</f>
        <v>B</v>
      </c>
    </row>
    <row r="33" spans="1:9">
      <c r="A33" s="1" t="s">
        <v>8</v>
      </c>
      <c r="B33" s="32">
        <f>OCTUBRE2016!B33</f>
        <v>29</v>
      </c>
      <c r="C33" s="1">
        <v>838</v>
      </c>
      <c r="D33" s="1">
        <v>252</v>
      </c>
      <c r="E33" s="1">
        <v>50</v>
      </c>
      <c r="F33" s="1">
        <v>98</v>
      </c>
      <c r="G33" s="1">
        <f t="shared" si="0"/>
        <v>1238</v>
      </c>
      <c r="H33" s="1">
        <f t="shared" si="1"/>
        <v>48272</v>
      </c>
      <c r="I33" s="32" t="s">
        <v>9</v>
      </c>
    </row>
    <row r="34" spans="1:9" ht="15.75" thickBot="1">
      <c r="A34" s="1" t="s">
        <v>64</v>
      </c>
      <c r="B34" s="32">
        <f>OCTUBRE2016!B34</f>
        <v>30</v>
      </c>
      <c r="C34" s="1">
        <v>712</v>
      </c>
      <c r="D34" s="1">
        <v>146</v>
      </c>
      <c r="E34" s="1">
        <v>42</v>
      </c>
      <c r="F34" s="1">
        <v>77</v>
      </c>
      <c r="G34" s="1">
        <f t="shared" si="0"/>
        <v>977</v>
      </c>
      <c r="H34" s="1">
        <f t="shared" si="1"/>
        <v>49249</v>
      </c>
      <c r="I34" s="32" t="s">
        <v>9</v>
      </c>
    </row>
    <row r="35" spans="1:9" ht="15.75" thickBot="1">
      <c r="B35"/>
      <c r="E35" s="35" t="s">
        <v>59</v>
      </c>
      <c r="F35" s="36"/>
      <c r="G35" s="36"/>
      <c r="H35" s="37">
        <f>H34/B34</f>
        <v>1641.6333333333334</v>
      </c>
      <c r="I35"/>
    </row>
    <row r="36" spans="1:9" ht="23.25">
      <c r="A36" s="22" t="s">
        <v>60</v>
      </c>
      <c r="B36"/>
      <c r="H36" s="48">
        <f>OCTUBRE2016!$H$37+NOVIEMBRE2016!H34</f>
        <v>7532471</v>
      </c>
      <c r="I36"/>
    </row>
    <row r="37" spans="1:9">
      <c r="H37" s="39"/>
      <c r="I37"/>
    </row>
    <row r="38" spans="1:9">
      <c r="H38" s="26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H73" s="26"/>
      <c r="I73"/>
    </row>
    <row r="74" spans="3:9">
      <c r="C74" s="38"/>
      <c r="D74" t="s">
        <v>61</v>
      </c>
      <c r="H74" s="26"/>
      <c r="I74"/>
    </row>
    <row r="75" spans="3:9">
      <c r="C75" s="24"/>
      <c r="D75" t="s">
        <v>62</v>
      </c>
      <c r="H75" s="26"/>
      <c r="I75"/>
    </row>
    <row r="76" spans="3:9">
      <c r="H76" s="26"/>
      <c r="I76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77"/>
  <sheetViews>
    <sheetView topLeftCell="A29" workbookViewId="0">
      <selection activeCell="H38" sqref="H38"/>
    </sheetView>
  </sheetViews>
  <sheetFormatPr baseColWidth="10" defaultRowHeight="15"/>
  <cols>
    <col min="2" max="2" width="8.42578125" style="26" customWidth="1"/>
    <col min="3" max="3" width="18.7109375" customWidth="1"/>
    <col min="4" max="4" width="15.42578125" customWidth="1"/>
    <col min="5" max="5" width="14" customWidth="1"/>
    <col min="6" max="6" width="14.140625" customWidth="1"/>
    <col min="7" max="7" width="11.140625" customWidth="1"/>
    <col min="8" max="8" width="17.140625" customWidth="1"/>
    <col min="9" max="9" width="10.85546875" style="26" customWidth="1"/>
  </cols>
  <sheetData>
    <row r="1" spans="1:11" ht="26.25">
      <c r="A1" s="5" t="s">
        <v>20</v>
      </c>
      <c r="C1" s="34"/>
      <c r="H1" s="26"/>
    </row>
    <row r="2" spans="1:11" ht="27" thickBot="1">
      <c r="A2" s="5"/>
      <c r="H2" s="26"/>
    </row>
    <row r="3" spans="1:11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11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11">
      <c r="A5" s="1" t="s">
        <v>4</v>
      </c>
      <c r="B5" s="32">
        <f>NOVIEMBRE2016!B5</f>
        <v>1</v>
      </c>
      <c r="C5" s="1">
        <v>731</v>
      </c>
      <c r="D5" s="1">
        <v>174</v>
      </c>
      <c r="E5" s="1">
        <v>68</v>
      </c>
      <c r="F5" s="1">
        <v>88</v>
      </c>
      <c r="G5" s="1">
        <f>SUM(C5:F5)</f>
        <v>1061</v>
      </c>
      <c r="H5" s="1">
        <f>G5</f>
        <v>1061</v>
      </c>
      <c r="I5" s="32" t="s">
        <v>9</v>
      </c>
    </row>
    <row r="6" spans="1:11">
      <c r="A6" s="1" t="s">
        <v>5</v>
      </c>
      <c r="B6" s="32">
        <f>NOVIEMBRE2016!B6</f>
        <v>2</v>
      </c>
      <c r="C6" s="1">
        <v>672</v>
      </c>
      <c r="D6" s="1">
        <v>211</v>
      </c>
      <c r="E6" s="1">
        <v>55</v>
      </c>
      <c r="F6" s="1">
        <v>83</v>
      </c>
      <c r="G6" s="1">
        <f t="shared" ref="G6:G35" si="0">SUM(C6:F6)</f>
        <v>1021</v>
      </c>
      <c r="H6" s="1">
        <f>H5+G6</f>
        <v>2082</v>
      </c>
      <c r="I6" s="32" t="s">
        <v>10</v>
      </c>
    </row>
    <row r="7" spans="1:11">
      <c r="A7" s="1" t="s">
        <v>63</v>
      </c>
      <c r="B7" s="32">
        <f>NOVIEMBRE2016!B7</f>
        <v>3</v>
      </c>
      <c r="C7" s="1">
        <v>1465</v>
      </c>
      <c r="D7" s="1">
        <v>388</v>
      </c>
      <c r="E7" s="1">
        <v>60</v>
      </c>
      <c r="F7" s="1">
        <v>86</v>
      </c>
      <c r="G7" s="1">
        <f t="shared" si="0"/>
        <v>1999</v>
      </c>
      <c r="H7" s="1">
        <f t="shared" ref="H7:H33" si="1">H6+G7</f>
        <v>4081</v>
      </c>
      <c r="I7" s="32" t="s">
        <v>13</v>
      </c>
    </row>
    <row r="8" spans="1:11">
      <c r="A8" s="42" t="s">
        <v>6</v>
      </c>
      <c r="B8" s="43">
        <f>NOVIEMBRE2016!B8</f>
        <v>4</v>
      </c>
      <c r="C8" s="42">
        <v>1758</v>
      </c>
      <c r="D8" s="42">
        <v>256</v>
      </c>
      <c r="E8" s="42">
        <v>251</v>
      </c>
      <c r="F8" s="42">
        <v>106</v>
      </c>
      <c r="G8" s="42">
        <f t="shared" si="0"/>
        <v>2371</v>
      </c>
      <c r="H8" s="42">
        <f t="shared" si="1"/>
        <v>6452</v>
      </c>
      <c r="I8" s="43" t="str">
        <f>NOVIEMBRE2016!I8</f>
        <v>B</v>
      </c>
    </row>
    <row r="9" spans="1:11">
      <c r="A9" s="1" t="s">
        <v>7</v>
      </c>
      <c r="B9" s="32">
        <f>NOVIEMBRE2016!B9</f>
        <v>5</v>
      </c>
      <c r="C9" s="1">
        <v>765</v>
      </c>
      <c r="D9" s="1">
        <v>99</v>
      </c>
      <c r="E9" s="1">
        <v>29</v>
      </c>
      <c r="F9" s="1">
        <v>89</v>
      </c>
      <c r="G9" s="1">
        <f t="shared" si="0"/>
        <v>982</v>
      </c>
      <c r="H9" s="1">
        <f t="shared" si="1"/>
        <v>7434</v>
      </c>
      <c r="I9" s="32" t="str">
        <f>NOVIEMBRE2016!I9</f>
        <v>B</v>
      </c>
    </row>
    <row r="10" spans="1:11">
      <c r="A10" s="1" t="s">
        <v>8</v>
      </c>
      <c r="B10" s="32">
        <f>NOVIEMBRE2016!B10</f>
        <v>6</v>
      </c>
      <c r="C10" s="1">
        <v>506</v>
      </c>
      <c r="D10" s="1">
        <v>100</v>
      </c>
      <c r="E10" s="1">
        <v>23</v>
      </c>
      <c r="F10" s="1">
        <v>109</v>
      </c>
      <c r="G10" s="1">
        <f t="shared" si="0"/>
        <v>738</v>
      </c>
      <c r="H10" s="1">
        <f t="shared" si="1"/>
        <v>8172</v>
      </c>
      <c r="I10" s="32" t="s">
        <v>9</v>
      </c>
    </row>
    <row r="11" spans="1:11">
      <c r="A11" s="1" t="s">
        <v>64</v>
      </c>
      <c r="B11" s="32">
        <f>NOVIEMBRE2016!B11</f>
        <v>7</v>
      </c>
      <c r="C11" s="1">
        <v>633</v>
      </c>
      <c r="D11" s="1">
        <v>93</v>
      </c>
      <c r="E11" s="1">
        <v>33</v>
      </c>
      <c r="F11" s="1">
        <v>75</v>
      </c>
      <c r="G11" s="1">
        <v>834</v>
      </c>
      <c r="H11" s="1">
        <f t="shared" si="1"/>
        <v>9006</v>
      </c>
      <c r="I11" s="32" t="s">
        <v>9</v>
      </c>
    </row>
    <row r="12" spans="1:11">
      <c r="A12" s="1" t="s">
        <v>4</v>
      </c>
      <c r="B12" s="32">
        <f>NOVIEMBRE2016!B12</f>
        <v>8</v>
      </c>
      <c r="C12" s="1">
        <v>1813</v>
      </c>
      <c r="D12" s="1">
        <v>522</v>
      </c>
      <c r="E12" s="1">
        <v>355</v>
      </c>
      <c r="F12" s="1">
        <v>143</v>
      </c>
      <c r="G12" s="1">
        <f t="shared" si="0"/>
        <v>2833</v>
      </c>
      <c r="H12" s="1">
        <f t="shared" si="1"/>
        <v>11839</v>
      </c>
      <c r="I12" s="32" t="s">
        <v>9</v>
      </c>
    </row>
    <row r="13" spans="1:11">
      <c r="A13" s="1" t="s">
        <v>5</v>
      </c>
      <c r="B13" s="32">
        <f>NOVIEMBRE2016!B13</f>
        <v>9</v>
      </c>
      <c r="C13" s="1">
        <v>3000</v>
      </c>
      <c r="D13" s="1">
        <v>1308</v>
      </c>
      <c r="E13" s="1">
        <v>808</v>
      </c>
      <c r="F13" s="1">
        <v>268</v>
      </c>
      <c r="G13" s="41">
        <f t="shared" si="0"/>
        <v>5384</v>
      </c>
      <c r="H13" s="1">
        <f t="shared" si="1"/>
        <v>17223</v>
      </c>
      <c r="I13" s="32" t="s">
        <v>9</v>
      </c>
      <c r="J13" s="24">
        <v>5384</v>
      </c>
      <c r="K13" t="s">
        <v>65</v>
      </c>
    </row>
    <row r="14" spans="1:11">
      <c r="A14" s="1" t="s">
        <v>63</v>
      </c>
      <c r="B14" s="32">
        <f>NOVIEMBRE2016!B14</f>
        <v>10</v>
      </c>
      <c r="C14" s="1">
        <v>2474</v>
      </c>
      <c r="D14" s="1">
        <v>962</v>
      </c>
      <c r="E14" s="1">
        <v>775</v>
      </c>
      <c r="F14" s="1">
        <v>157</v>
      </c>
      <c r="G14" s="1">
        <f t="shared" si="0"/>
        <v>4368</v>
      </c>
      <c r="H14" s="1">
        <f t="shared" si="1"/>
        <v>21591</v>
      </c>
      <c r="I14" s="32" t="s">
        <v>9</v>
      </c>
    </row>
    <row r="15" spans="1:11">
      <c r="A15" s="42" t="s">
        <v>6</v>
      </c>
      <c r="B15" s="43">
        <f>NOVIEMBRE2016!B15</f>
        <v>11</v>
      </c>
      <c r="C15" s="42">
        <v>1427</v>
      </c>
      <c r="D15" s="42">
        <v>333</v>
      </c>
      <c r="E15" s="42">
        <v>272</v>
      </c>
      <c r="F15" s="42">
        <v>62</v>
      </c>
      <c r="G15" s="42">
        <f t="shared" si="0"/>
        <v>2094</v>
      </c>
      <c r="H15" s="42">
        <f t="shared" si="1"/>
        <v>23685</v>
      </c>
      <c r="I15" s="43" t="s">
        <v>9</v>
      </c>
    </row>
    <row r="16" spans="1:11">
      <c r="A16" s="1" t="s">
        <v>7</v>
      </c>
      <c r="B16" s="32">
        <f>NOVIEMBRE2016!B16</f>
        <v>12</v>
      </c>
      <c r="C16" s="1">
        <v>825</v>
      </c>
      <c r="D16" s="1">
        <v>75</v>
      </c>
      <c r="E16" s="1">
        <v>52</v>
      </c>
      <c r="F16" s="1">
        <v>104</v>
      </c>
      <c r="G16" s="1">
        <f t="shared" si="0"/>
        <v>1056</v>
      </c>
      <c r="H16" s="1">
        <f t="shared" si="1"/>
        <v>24741</v>
      </c>
      <c r="I16" s="32" t="s">
        <v>9</v>
      </c>
    </row>
    <row r="17" spans="1:9">
      <c r="A17" s="1" t="s">
        <v>8</v>
      </c>
      <c r="B17" s="32">
        <f>NOVIEMBRE2016!B17</f>
        <v>13</v>
      </c>
      <c r="C17" s="1">
        <v>372</v>
      </c>
      <c r="D17" s="1">
        <v>85</v>
      </c>
      <c r="E17" s="1">
        <v>44</v>
      </c>
      <c r="F17" s="1">
        <v>60</v>
      </c>
      <c r="G17" s="1">
        <f t="shared" si="0"/>
        <v>561</v>
      </c>
      <c r="H17" s="1">
        <f t="shared" si="1"/>
        <v>25302</v>
      </c>
      <c r="I17" s="32" t="s">
        <v>14</v>
      </c>
    </row>
    <row r="18" spans="1:9">
      <c r="A18" s="1" t="s">
        <v>64</v>
      </c>
      <c r="B18" s="32">
        <f>NOVIEMBRE2016!B18</f>
        <v>14</v>
      </c>
      <c r="C18" s="1">
        <v>826</v>
      </c>
      <c r="D18" s="1">
        <v>126</v>
      </c>
      <c r="E18" s="1">
        <v>80</v>
      </c>
      <c r="F18" s="1">
        <v>90</v>
      </c>
      <c r="G18" s="1">
        <v>1122</v>
      </c>
      <c r="H18" s="1">
        <f t="shared" si="1"/>
        <v>26424</v>
      </c>
      <c r="I18" s="32" t="str">
        <f>NOVIEMBRE2016!I18</f>
        <v>B</v>
      </c>
    </row>
    <row r="19" spans="1:9">
      <c r="A19" s="1" t="s">
        <v>4</v>
      </c>
      <c r="B19" s="32">
        <f>NOVIEMBRE2016!B19</f>
        <v>15</v>
      </c>
      <c r="C19" s="1">
        <v>708</v>
      </c>
      <c r="D19" s="1">
        <v>103</v>
      </c>
      <c r="E19" s="1">
        <v>130</v>
      </c>
      <c r="F19" s="1">
        <v>100</v>
      </c>
      <c r="G19" s="1">
        <f t="shared" si="0"/>
        <v>1041</v>
      </c>
      <c r="H19" s="1">
        <f t="shared" si="1"/>
        <v>27465</v>
      </c>
      <c r="I19" s="32" t="str">
        <f>NOVIEMBRE2016!I19</f>
        <v>B</v>
      </c>
    </row>
    <row r="20" spans="1:9">
      <c r="A20" s="1" t="s">
        <v>5</v>
      </c>
      <c r="B20" s="32">
        <f>NOVIEMBRE2016!B20</f>
        <v>16</v>
      </c>
      <c r="C20" s="1">
        <v>836</v>
      </c>
      <c r="D20" s="1">
        <v>111</v>
      </c>
      <c r="E20" s="1">
        <v>72</v>
      </c>
      <c r="F20" s="1">
        <v>66</v>
      </c>
      <c r="G20" s="1">
        <f t="shared" si="0"/>
        <v>1085</v>
      </c>
      <c r="H20" s="1">
        <f t="shared" si="1"/>
        <v>28550</v>
      </c>
      <c r="I20" s="32" t="s">
        <v>9</v>
      </c>
    </row>
    <row r="21" spans="1:9">
      <c r="A21" s="1" t="s">
        <v>63</v>
      </c>
      <c r="B21" s="32">
        <f>NOVIEMBRE2016!B21</f>
        <v>17</v>
      </c>
      <c r="C21" s="1">
        <v>907</v>
      </c>
      <c r="D21" s="1">
        <v>142</v>
      </c>
      <c r="E21" s="1">
        <v>220</v>
      </c>
      <c r="F21" s="1">
        <v>78</v>
      </c>
      <c r="G21" s="1">
        <f t="shared" si="0"/>
        <v>1347</v>
      </c>
      <c r="H21" s="1">
        <f t="shared" si="1"/>
        <v>29897</v>
      </c>
      <c r="I21" s="32" t="str">
        <f>NOVIEMBRE2016!I21</f>
        <v>B</v>
      </c>
    </row>
    <row r="22" spans="1:9">
      <c r="A22" s="42" t="s">
        <v>6</v>
      </c>
      <c r="B22" s="43">
        <f>NOVIEMBRE2016!B22</f>
        <v>18</v>
      </c>
      <c r="C22" s="42">
        <v>721</v>
      </c>
      <c r="D22" s="42">
        <v>124</v>
      </c>
      <c r="E22" s="42">
        <v>260</v>
      </c>
      <c r="F22" s="42">
        <v>62</v>
      </c>
      <c r="G22" s="42">
        <f t="shared" si="0"/>
        <v>1167</v>
      </c>
      <c r="H22" s="42">
        <f t="shared" si="1"/>
        <v>31064</v>
      </c>
      <c r="I22" s="43" t="s">
        <v>15</v>
      </c>
    </row>
    <row r="23" spans="1:9">
      <c r="A23" s="1" t="s">
        <v>7</v>
      </c>
      <c r="B23" s="32">
        <f>NOVIEMBRE2016!B23</f>
        <v>19</v>
      </c>
      <c r="C23" s="1">
        <v>408</v>
      </c>
      <c r="D23" s="1">
        <v>53</v>
      </c>
      <c r="E23" s="1">
        <v>62</v>
      </c>
      <c r="F23" s="1">
        <v>17</v>
      </c>
      <c r="G23" s="1">
        <f t="shared" si="0"/>
        <v>540</v>
      </c>
      <c r="H23" s="1">
        <f t="shared" si="1"/>
        <v>31604</v>
      </c>
      <c r="I23" s="32" t="s">
        <v>9</v>
      </c>
    </row>
    <row r="24" spans="1:9">
      <c r="A24" s="1" t="s">
        <v>8</v>
      </c>
      <c r="B24" s="32">
        <f>NOVIEMBRE2016!B24</f>
        <v>20</v>
      </c>
      <c r="C24" s="1">
        <v>689</v>
      </c>
      <c r="D24" s="1">
        <v>109</v>
      </c>
      <c r="E24" s="1">
        <v>48</v>
      </c>
      <c r="F24" s="1">
        <v>86</v>
      </c>
      <c r="G24" s="1">
        <f t="shared" si="0"/>
        <v>932</v>
      </c>
      <c r="H24" s="1">
        <f t="shared" si="1"/>
        <v>32536</v>
      </c>
      <c r="I24" s="32" t="s">
        <v>9</v>
      </c>
    </row>
    <row r="25" spans="1:9">
      <c r="A25" s="1" t="s">
        <v>64</v>
      </c>
      <c r="B25" s="32">
        <f>NOVIEMBRE2016!B25</f>
        <v>21</v>
      </c>
      <c r="C25" s="1">
        <v>504</v>
      </c>
      <c r="D25" s="1">
        <v>80</v>
      </c>
      <c r="E25" s="1">
        <v>59</v>
      </c>
      <c r="F25" s="1">
        <v>55</v>
      </c>
      <c r="G25" s="1">
        <f t="shared" si="0"/>
        <v>698</v>
      </c>
      <c r="H25" s="1">
        <f t="shared" si="1"/>
        <v>33234</v>
      </c>
      <c r="I25" s="32" t="s">
        <v>9</v>
      </c>
    </row>
    <row r="26" spans="1:9">
      <c r="A26" s="1" t="s">
        <v>4</v>
      </c>
      <c r="B26" s="32">
        <f>NOVIEMBRE2016!B26</f>
        <v>22</v>
      </c>
      <c r="C26" s="1">
        <v>595</v>
      </c>
      <c r="D26" s="1">
        <v>48</v>
      </c>
      <c r="E26" s="1">
        <v>158</v>
      </c>
      <c r="F26" s="1">
        <v>49</v>
      </c>
      <c r="G26" s="1">
        <f t="shared" si="0"/>
        <v>850</v>
      </c>
      <c r="H26" s="1">
        <f t="shared" si="1"/>
        <v>34084</v>
      </c>
      <c r="I26" s="32" t="s">
        <v>9</v>
      </c>
    </row>
    <row r="27" spans="1:9">
      <c r="A27" s="1" t="s">
        <v>5</v>
      </c>
      <c r="B27" s="32">
        <f>NOVIEMBRE2016!B27</f>
        <v>23</v>
      </c>
      <c r="C27" s="1">
        <v>253</v>
      </c>
      <c r="D27" s="1">
        <v>50</v>
      </c>
      <c r="E27" s="1">
        <v>14</v>
      </c>
      <c r="F27" s="1">
        <v>22</v>
      </c>
      <c r="G27" s="1">
        <f t="shared" si="0"/>
        <v>339</v>
      </c>
      <c r="H27" s="1">
        <f t="shared" si="1"/>
        <v>34423</v>
      </c>
      <c r="I27" s="32" t="s">
        <v>10</v>
      </c>
    </row>
    <row r="28" spans="1:9">
      <c r="A28" s="1" t="s">
        <v>63</v>
      </c>
      <c r="B28" s="32">
        <f>NOVIEMBRE2016!B28</f>
        <v>24</v>
      </c>
      <c r="C28" s="1">
        <v>354</v>
      </c>
      <c r="D28" s="1">
        <v>56</v>
      </c>
      <c r="E28" s="1">
        <v>53</v>
      </c>
      <c r="F28" s="1">
        <v>29</v>
      </c>
      <c r="G28" s="1">
        <f t="shared" si="0"/>
        <v>492</v>
      </c>
      <c r="H28" s="1">
        <f t="shared" si="1"/>
        <v>34915</v>
      </c>
      <c r="I28" s="32" t="s">
        <v>17</v>
      </c>
    </row>
    <row r="29" spans="1:9">
      <c r="A29" s="42" t="s">
        <v>6</v>
      </c>
      <c r="B29" s="43">
        <f>NOVIEMBRE2016!B29</f>
        <v>25</v>
      </c>
      <c r="C29" s="42">
        <v>1026</v>
      </c>
      <c r="D29" s="42">
        <v>98</v>
      </c>
      <c r="E29" s="42">
        <v>245</v>
      </c>
      <c r="F29" s="42">
        <v>62</v>
      </c>
      <c r="G29" s="42">
        <f t="shared" si="0"/>
        <v>1431</v>
      </c>
      <c r="H29" s="42">
        <f t="shared" si="1"/>
        <v>36346</v>
      </c>
      <c r="I29" s="43" t="s">
        <v>16</v>
      </c>
    </row>
    <row r="30" spans="1:9">
      <c r="A30" s="1" t="s">
        <v>7</v>
      </c>
      <c r="B30" s="32">
        <f>NOVIEMBRE2016!B30</f>
        <v>26</v>
      </c>
      <c r="C30" s="1">
        <v>283</v>
      </c>
      <c r="D30" s="1">
        <v>53</v>
      </c>
      <c r="E30" s="1">
        <v>12</v>
      </c>
      <c r="F30" s="1">
        <v>21</v>
      </c>
      <c r="G30" s="1">
        <f t="shared" si="0"/>
        <v>369</v>
      </c>
      <c r="H30" s="1">
        <f t="shared" si="1"/>
        <v>36715</v>
      </c>
      <c r="I30" s="32" t="s">
        <v>10</v>
      </c>
    </row>
    <row r="31" spans="1:9">
      <c r="A31" s="1" t="s">
        <v>8</v>
      </c>
      <c r="B31" s="32">
        <f>NOVIEMBRE2016!B31</f>
        <v>27</v>
      </c>
      <c r="C31" s="1">
        <v>1095</v>
      </c>
      <c r="D31" s="1">
        <v>130</v>
      </c>
      <c r="E31" s="1">
        <v>118</v>
      </c>
      <c r="F31" s="1">
        <v>107</v>
      </c>
      <c r="G31" s="1">
        <f t="shared" si="0"/>
        <v>1450</v>
      </c>
      <c r="H31" s="1">
        <f t="shared" si="1"/>
        <v>38165</v>
      </c>
      <c r="I31" s="32" t="s">
        <v>14</v>
      </c>
    </row>
    <row r="32" spans="1:9">
      <c r="A32" s="1" t="s">
        <v>64</v>
      </c>
      <c r="B32" s="32">
        <f>NOVIEMBRE2016!B32</f>
        <v>28</v>
      </c>
      <c r="C32" s="1">
        <v>1247</v>
      </c>
      <c r="D32" s="1">
        <v>243</v>
      </c>
      <c r="E32" s="1">
        <v>285</v>
      </c>
      <c r="F32" s="1">
        <v>112</v>
      </c>
      <c r="G32" s="1">
        <f t="shared" si="0"/>
        <v>1887</v>
      </c>
      <c r="H32" s="1">
        <f t="shared" si="1"/>
        <v>40052</v>
      </c>
      <c r="I32" s="32" t="str">
        <f>NOVIEMBRE2016!I32</f>
        <v>B</v>
      </c>
    </row>
    <row r="33" spans="1:9">
      <c r="A33" s="1" t="s">
        <v>4</v>
      </c>
      <c r="B33" s="32">
        <v>29</v>
      </c>
      <c r="C33" s="1">
        <v>1077</v>
      </c>
      <c r="D33" s="1">
        <v>161</v>
      </c>
      <c r="E33" s="1">
        <v>223</v>
      </c>
      <c r="F33" s="1">
        <v>97</v>
      </c>
      <c r="G33" s="1">
        <f t="shared" si="0"/>
        <v>1558</v>
      </c>
      <c r="H33" s="1">
        <f t="shared" si="1"/>
        <v>41610</v>
      </c>
      <c r="I33" s="32" t="str">
        <f>NOVIEMBRE2016!I33</f>
        <v>B</v>
      </c>
    </row>
    <row r="34" spans="1:9">
      <c r="A34" s="1" t="s">
        <v>5</v>
      </c>
      <c r="B34" s="32">
        <f>NOVIEMBRE2016!B34</f>
        <v>30</v>
      </c>
      <c r="C34" s="1">
        <v>1173</v>
      </c>
      <c r="D34" s="1">
        <v>164</v>
      </c>
      <c r="E34" s="1">
        <v>197</v>
      </c>
      <c r="F34" s="1">
        <v>116</v>
      </c>
      <c r="G34" s="1">
        <f t="shared" si="0"/>
        <v>1650</v>
      </c>
      <c r="H34" s="1">
        <f>H33+G34</f>
        <v>43260</v>
      </c>
      <c r="I34" s="32" t="s">
        <v>9</v>
      </c>
    </row>
    <row r="35" spans="1:9" ht="15.75" thickBot="1">
      <c r="A35" s="1" t="s">
        <v>63</v>
      </c>
      <c r="B35" s="32">
        <v>31</v>
      </c>
      <c r="C35" s="3">
        <v>888</v>
      </c>
      <c r="D35" s="3">
        <v>181</v>
      </c>
      <c r="E35" s="3">
        <v>187</v>
      </c>
      <c r="F35" s="3">
        <v>92</v>
      </c>
      <c r="G35" s="3">
        <f t="shared" si="0"/>
        <v>1348</v>
      </c>
      <c r="H35" s="1">
        <f>H34+G35</f>
        <v>44608</v>
      </c>
      <c r="I35" s="32" t="s">
        <v>9</v>
      </c>
    </row>
    <row r="36" spans="1:9" ht="15.75" thickBot="1">
      <c r="B36"/>
      <c r="E36" s="35" t="s">
        <v>59</v>
      </c>
      <c r="F36" s="36"/>
      <c r="G36" s="36"/>
      <c r="H36" s="37">
        <f>H35/B35</f>
        <v>1438.9677419354839</v>
      </c>
      <c r="I36"/>
    </row>
    <row r="37" spans="1:9" ht="23.25">
      <c r="A37" s="22" t="s">
        <v>60</v>
      </c>
      <c r="B37"/>
      <c r="H37" s="48">
        <f>NOVIEMBRE2016!H36+DICIEMBRE2016!H35</f>
        <v>7577079</v>
      </c>
      <c r="I37"/>
    </row>
    <row r="38" spans="1:9">
      <c r="H38" s="39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H73" s="26"/>
      <c r="I73"/>
    </row>
    <row r="74" spans="3:9">
      <c r="H74" s="26"/>
      <c r="I74"/>
    </row>
    <row r="75" spans="3:9">
      <c r="C75" s="38"/>
      <c r="D75" t="s">
        <v>61</v>
      </c>
      <c r="H75" s="26"/>
      <c r="I75"/>
    </row>
    <row r="76" spans="3:9">
      <c r="C76" s="24"/>
      <c r="D76" t="s">
        <v>62</v>
      </c>
      <c r="H76" s="26"/>
      <c r="I76"/>
    </row>
    <row r="77" spans="3:9">
      <c r="H77" s="26"/>
      <c r="I77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topLeftCell="A24" workbookViewId="0">
      <selection activeCell="H38" sqref="H38"/>
    </sheetView>
  </sheetViews>
  <sheetFormatPr baseColWidth="10" defaultRowHeight="15"/>
  <cols>
    <col min="2" max="2" width="9.5703125" style="26" customWidth="1"/>
    <col min="3" max="3" width="18.7109375" customWidth="1"/>
    <col min="4" max="4" width="15.42578125" customWidth="1"/>
    <col min="5" max="5" width="12.7109375" customWidth="1"/>
    <col min="6" max="6" width="14.5703125" customWidth="1"/>
    <col min="7" max="7" width="11.7109375" customWidth="1"/>
    <col min="8" max="8" width="22.28515625" customWidth="1"/>
    <col min="9" max="9" width="11" style="26" customWidth="1"/>
  </cols>
  <sheetData>
    <row r="1" spans="1:11" ht="26.25">
      <c r="A1" s="5" t="s">
        <v>19</v>
      </c>
      <c r="H1" s="26"/>
    </row>
    <row r="2" spans="1:11" ht="27" thickBot="1">
      <c r="A2" s="5"/>
      <c r="H2" s="26"/>
    </row>
    <row r="3" spans="1:11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11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11">
      <c r="A5" s="1" t="s">
        <v>5</v>
      </c>
      <c r="B5" s="32">
        <v>1</v>
      </c>
      <c r="C5" s="1">
        <v>2851</v>
      </c>
      <c r="D5" s="1">
        <v>489</v>
      </c>
      <c r="E5" s="1">
        <v>1454</v>
      </c>
      <c r="F5" s="1">
        <v>133</v>
      </c>
      <c r="G5" s="1">
        <f t="shared" ref="G5:G19" si="0">SUM(C5:F5)</f>
        <v>4927</v>
      </c>
      <c r="H5" s="1">
        <f>G5</f>
        <v>4927</v>
      </c>
      <c r="I5" s="32" t="s">
        <v>9</v>
      </c>
    </row>
    <row r="6" spans="1:11">
      <c r="A6" s="1" t="s">
        <v>63</v>
      </c>
      <c r="B6" s="32">
        <v>2</v>
      </c>
      <c r="C6" s="1">
        <v>3359</v>
      </c>
      <c r="D6" s="1">
        <v>934</v>
      </c>
      <c r="E6" s="1">
        <v>2204</v>
      </c>
      <c r="F6" s="1">
        <v>204</v>
      </c>
      <c r="G6" s="1">
        <f t="shared" si="0"/>
        <v>6701</v>
      </c>
      <c r="H6" s="1">
        <f t="shared" ref="H6:H21" si="1">H5+G6</f>
        <v>11628</v>
      </c>
      <c r="I6" s="32" t="s">
        <v>9</v>
      </c>
    </row>
    <row r="7" spans="1:11">
      <c r="A7" s="42" t="s">
        <v>6</v>
      </c>
      <c r="B7" s="43">
        <v>3</v>
      </c>
      <c r="C7" s="42">
        <v>3622</v>
      </c>
      <c r="D7" s="42">
        <v>1103</v>
      </c>
      <c r="E7" s="42">
        <v>2085</v>
      </c>
      <c r="F7" s="42">
        <v>275</v>
      </c>
      <c r="G7" s="41">
        <f t="shared" si="0"/>
        <v>7085</v>
      </c>
      <c r="H7" s="42">
        <f t="shared" si="1"/>
        <v>18713</v>
      </c>
      <c r="I7" s="43" t="s">
        <v>9</v>
      </c>
      <c r="J7" s="24">
        <v>7085</v>
      </c>
      <c r="K7" t="s">
        <v>65</v>
      </c>
    </row>
    <row r="8" spans="1:11">
      <c r="A8" s="1" t="s">
        <v>7</v>
      </c>
      <c r="B8" s="32">
        <v>4</v>
      </c>
      <c r="C8" s="1">
        <v>1241</v>
      </c>
      <c r="D8" s="1">
        <v>199</v>
      </c>
      <c r="E8" s="1">
        <v>275</v>
      </c>
      <c r="F8" s="1">
        <v>101</v>
      </c>
      <c r="G8" s="1">
        <f t="shared" si="0"/>
        <v>1816</v>
      </c>
      <c r="H8" s="1">
        <f t="shared" si="1"/>
        <v>20529</v>
      </c>
      <c r="I8" s="32" t="s">
        <v>12</v>
      </c>
    </row>
    <row r="9" spans="1:11">
      <c r="A9" s="1" t="s">
        <v>8</v>
      </c>
      <c r="B9" s="32">
        <v>5</v>
      </c>
      <c r="C9" s="1">
        <v>1464</v>
      </c>
      <c r="D9" s="1">
        <v>277</v>
      </c>
      <c r="E9" s="1">
        <v>390</v>
      </c>
      <c r="F9" s="1">
        <v>140</v>
      </c>
      <c r="G9" s="1">
        <f t="shared" si="0"/>
        <v>2271</v>
      </c>
      <c r="H9" s="1">
        <f t="shared" si="1"/>
        <v>22800</v>
      </c>
      <c r="I9" s="32" t="s">
        <v>12</v>
      </c>
    </row>
    <row r="10" spans="1:11">
      <c r="A10" s="1" t="s">
        <v>64</v>
      </c>
      <c r="B10" s="32">
        <v>6</v>
      </c>
      <c r="C10" s="1">
        <v>1713</v>
      </c>
      <c r="D10" s="1">
        <v>302</v>
      </c>
      <c r="E10" s="1">
        <v>495</v>
      </c>
      <c r="F10" s="1">
        <v>81</v>
      </c>
      <c r="G10" s="1">
        <f t="shared" si="0"/>
        <v>2591</v>
      </c>
      <c r="H10" s="1">
        <f t="shared" si="1"/>
        <v>25391</v>
      </c>
      <c r="I10" s="32" t="s">
        <v>9</v>
      </c>
    </row>
    <row r="11" spans="1:11">
      <c r="A11" s="1" t="s">
        <v>4</v>
      </c>
      <c r="B11" s="32">
        <v>7</v>
      </c>
      <c r="C11" s="1">
        <v>2056</v>
      </c>
      <c r="D11" s="1">
        <v>470</v>
      </c>
      <c r="E11" s="1">
        <v>750</v>
      </c>
      <c r="F11" s="1">
        <v>90</v>
      </c>
      <c r="G11" s="1">
        <f t="shared" si="0"/>
        <v>3366</v>
      </c>
      <c r="H11" s="1">
        <f t="shared" si="1"/>
        <v>28757</v>
      </c>
      <c r="I11" s="32" t="s">
        <v>9</v>
      </c>
    </row>
    <row r="12" spans="1:11">
      <c r="A12" s="1" t="s">
        <v>5</v>
      </c>
      <c r="B12" s="32">
        <v>8</v>
      </c>
      <c r="C12" s="1">
        <v>2035</v>
      </c>
      <c r="D12" s="1">
        <v>404</v>
      </c>
      <c r="E12" s="1">
        <v>501</v>
      </c>
      <c r="F12" s="1">
        <v>114</v>
      </c>
      <c r="G12" s="1">
        <f t="shared" si="0"/>
        <v>3054</v>
      </c>
      <c r="H12" s="1">
        <f t="shared" si="1"/>
        <v>31811</v>
      </c>
      <c r="I12" s="32" t="s">
        <v>9</v>
      </c>
    </row>
    <row r="13" spans="1:11">
      <c r="A13" s="1" t="s">
        <v>63</v>
      </c>
      <c r="B13" s="32">
        <v>9</v>
      </c>
      <c r="C13" s="1">
        <v>2679</v>
      </c>
      <c r="D13" s="1">
        <v>702</v>
      </c>
      <c r="E13" s="1">
        <v>1232</v>
      </c>
      <c r="F13" s="1">
        <v>98</v>
      </c>
      <c r="G13" s="1">
        <f t="shared" si="0"/>
        <v>4711</v>
      </c>
      <c r="H13" s="1">
        <f t="shared" si="1"/>
        <v>36522</v>
      </c>
      <c r="I13" s="32" t="s">
        <v>9</v>
      </c>
    </row>
    <row r="14" spans="1:11">
      <c r="A14" s="42" t="s">
        <v>6</v>
      </c>
      <c r="B14" s="43">
        <v>10</v>
      </c>
      <c r="C14" s="42">
        <v>3866</v>
      </c>
      <c r="D14" s="42">
        <v>806</v>
      </c>
      <c r="E14" s="42">
        <v>1712</v>
      </c>
      <c r="F14" s="42">
        <v>199</v>
      </c>
      <c r="G14" s="42">
        <f t="shared" si="0"/>
        <v>6583</v>
      </c>
      <c r="H14" s="42">
        <f t="shared" si="1"/>
        <v>43105</v>
      </c>
      <c r="I14" s="43" t="s">
        <v>9</v>
      </c>
    </row>
    <row r="15" spans="1:11">
      <c r="A15" s="1" t="s">
        <v>7</v>
      </c>
      <c r="B15" s="32">
        <v>11</v>
      </c>
      <c r="C15" s="1">
        <v>1935</v>
      </c>
      <c r="D15" s="1">
        <v>528</v>
      </c>
      <c r="E15" s="1">
        <v>494</v>
      </c>
      <c r="F15" s="1">
        <v>122</v>
      </c>
      <c r="G15" s="1">
        <f t="shared" si="0"/>
        <v>3079</v>
      </c>
      <c r="H15" s="1">
        <f t="shared" si="1"/>
        <v>46184</v>
      </c>
      <c r="I15" s="32" t="s">
        <v>9</v>
      </c>
    </row>
    <row r="16" spans="1:11">
      <c r="A16" s="1" t="s">
        <v>8</v>
      </c>
      <c r="B16" s="32">
        <v>12</v>
      </c>
      <c r="C16" s="1">
        <v>2113</v>
      </c>
      <c r="D16" s="1">
        <v>437</v>
      </c>
      <c r="E16" s="1">
        <v>528</v>
      </c>
      <c r="F16" s="1">
        <v>188</v>
      </c>
      <c r="G16" s="1">
        <f t="shared" si="0"/>
        <v>3266</v>
      </c>
      <c r="H16" s="1">
        <f t="shared" si="1"/>
        <v>49450</v>
      </c>
      <c r="I16" s="32" t="s">
        <v>15</v>
      </c>
    </row>
    <row r="17" spans="1:9">
      <c r="A17" s="1" t="s">
        <v>64</v>
      </c>
      <c r="B17" s="32">
        <v>13</v>
      </c>
      <c r="C17" s="1">
        <v>1616</v>
      </c>
      <c r="D17" s="1">
        <v>362</v>
      </c>
      <c r="E17" s="1">
        <v>587</v>
      </c>
      <c r="F17" s="1">
        <v>89</v>
      </c>
      <c r="G17" s="1">
        <f t="shared" si="0"/>
        <v>2654</v>
      </c>
      <c r="H17" s="1">
        <f t="shared" si="1"/>
        <v>52104</v>
      </c>
      <c r="I17" s="32" t="s">
        <v>9</v>
      </c>
    </row>
    <row r="18" spans="1:9">
      <c r="A18" s="1" t="s">
        <v>4</v>
      </c>
      <c r="B18" s="32">
        <v>14</v>
      </c>
      <c r="C18" s="1">
        <v>2102</v>
      </c>
      <c r="D18" s="1">
        <v>429</v>
      </c>
      <c r="E18" s="1">
        <v>736</v>
      </c>
      <c r="F18" s="1">
        <v>203</v>
      </c>
      <c r="G18" s="1">
        <f t="shared" si="0"/>
        <v>3470</v>
      </c>
      <c r="H18" s="1">
        <f t="shared" si="1"/>
        <v>55574</v>
      </c>
      <c r="I18" s="32" t="s">
        <v>9</v>
      </c>
    </row>
    <row r="19" spans="1:9">
      <c r="A19" s="1" t="s">
        <v>5</v>
      </c>
      <c r="B19" s="32">
        <v>15</v>
      </c>
      <c r="C19" s="1">
        <v>2186</v>
      </c>
      <c r="D19" s="1">
        <v>558</v>
      </c>
      <c r="E19" s="1">
        <v>621</v>
      </c>
      <c r="F19" s="1">
        <v>192</v>
      </c>
      <c r="G19" s="1">
        <f t="shared" si="0"/>
        <v>3557</v>
      </c>
      <c r="H19" s="1">
        <f t="shared" si="1"/>
        <v>59131</v>
      </c>
      <c r="I19" s="32" t="s">
        <v>9</v>
      </c>
    </row>
    <row r="20" spans="1:9">
      <c r="A20" s="1" t="s">
        <v>63</v>
      </c>
      <c r="B20" s="32">
        <v>16</v>
      </c>
      <c r="C20" s="1">
        <v>2733</v>
      </c>
      <c r="D20" s="1">
        <v>697</v>
      </c>
      <c r="E20" s="1">
        <v>1088</v>
      </c>
      <c r="F20" s="1">
        <v>270</v>
      </c>
      <c r="G20" s="1">
        <v>4788</v>
      </c>
      <c r="H20" s="1">
        <f t="shared" si="1"/>
        <v>63919</v>
      </c>
      <c r="I20" s="32" t="s">
        <v>9</v>
      </c>
    </row>
    <row r="21" spans="1:9">
      <c r="A21" s="42" t="s">
        <v>6</v>
      </c>
      <c r="B21" s="43">
        <v>17</v>
      </c>
      <c r="C21" s="42">
        <v>3650</v>
      </c>
      <c r="D21" s="42">
        <v>991</v>
      </c>
      <c r="E21" s="42">
        <v>1560</v>
      </c>
      <c r="F21" s="42">
        <v>290</v>
      </c>
      <c r="G21" s="42">
        <f t="shared" ref="G21:G34" si="2">SUM(C21:F21)</f>
        <v>6491</v>
      </c>
      <c r="H21" s="42">
        <f t="shared" si="1"/>
        <v>70410</v>
      </c>
      <c r="I21" s="43" t="s">
        <v>9</v>
      </c>
    </row>
    <row r="22" spans="1:9">
      <c r="A22" s="1" t="s">
        <v>7</v>
      </c>
      <c r="B22" s="32">
        <v>18</v>
      </c>
      <c r="C22" s="1">
        <v>2012</v>
      </c>
      <c r="D22" s="1">
        <v>488</v>
      </c>
      <c r="E22" s="1">
        <v>542</v>
      </c>
      <c r="F22" s="1">
        <v>181</v>
      </c>
      <c r="G22" s="1">
        <f t="shared" si="2"/>
        <v>3223</v>
      </c>
      <c r="H22" s="1">
        <f t="shared" ref="H22:H35" si="3">H21+G22</f>
        <v>73633</v>
      </c>
      <c r="I22" s="32" t="s">
        <v>9</v>
      </c>
    </row>
    <row r="23" spans="1:9">
      <c r="A23" s="1" t="s">
        <v>8</v>
      </c>
      <c r="B23" s="32">
        <v>19</v>
      </c>
      <c r="C23" s="1">
        <v>2212</v>
      </c>
      <c r="D23" s="1">
        <v>596</v>
      </c>
      <c r="E23" s="1">
        <v>582</v>
      </c>
      <c r="F23" s="1">
        <v>198</v>
      </c>
      <c r="G23" s="1">
        <f t="shared" si="2"/>
        <v>3588</v>
      </c>
      <c r="H23" s="1">
        <f t="shared" si="3"/>
        <v>77221</v>
      </c>
      <c r="I23" s="32" t="str">
        <f>AGOSTO2016!I23</f>
        <v>B</v>
      </c>
    </row>
    <row r="24" spans="1:9">
      <c r="A24" s="1" t="s">
        <v>64</v>
      </c>
      <c r="B24" s="32">
        <v>20</v>
      </c>
      <c r="C24" s="1">
        <v>2354</v>
      </c>
      <c r="D24" s="1">
        <v>603</v>
      </c>
      <c r="E24" s="1">
        <v>649</v>
      </c>
      <c r="F24" s="1">
        <v>166</v>
      </c>
      <c r="G24" s="1">
        <f t="shared" si="2"/>
        <v>3772</v>
      </c>
      <c r="H24" s="1">
        <f t="shared" si="3"/>
        <v>80993</v>
      </c>
      <c r="I24" s="32" t="s">
        <v>9</v>
      </c>
    </row>
    <row r="25" spans="1:9">
      <c r="A25" s="1" t="s">
        <v>4</v>
      </c>
      <c r="B25" s="32">
        <v>21</v>
      </c>
      <c r="C25" s="1">
        <v>2042</v>
      </c>
      <c r="D25" s="1">
        <v>478</v>
      </c>
      <c r="E25" s="1">
        <v>704</v>
      </c>
      <c r="F25" s="1">
        <v>170</v>
      </c>
      <c r="G25" s="1">
        <f t="shared" si="2"/>
        <v>3394</v>
      </c>
      <c r="H25" s="1">
        <f t="shared" si="3"/>
        <v>84387</v>
      </c>
      <c r="I25" s="32" t="s">
        <v>9</v>
      </c>
    </row>
    <row r="26" spans="1:9">
      <c r="A26" s="1" t="s">
        <v>5</v>
      </c>
      <c r="B26" s="32">
        <v>22</v>
      </c>
      <c r="C26" s="1">
        <v>1926</v>
      </c>
      <c r="D26" s="1">
        <v>604</v>
      </c>
      <c r="E26" s="1">
        <v>662</v>
      </c>
      <c r="F26" s="1">
        <v>146</v>
      </c>
      <c r="G26" s="1">
        <f t="shared" si="2"/>
        <v>3338</v>
      </c>
      <c r="H26" s="1">
        <f t="shared" si="3"/>
        <v>87725</v>
      </c>
      <c r="I26" s="32" t="s">
        <v>9</v>
      </c>
    </row>
    <row r="27" spans="1:9">
      <c r="A27" s="1" t="s">
        <v>63</v>
      </c>
      <c r="B27" s="32">
        <v>23</v>
      </c>
      <c r="C27" s="1">
        <v>2659</v>
      </c>
      <c r="D27" s="1">
        <v>620</v>
      </c>
      <c r="E27" s="1">
        <v>911</v>
      </c>
      <c r="F27" s="1">
        <v>180</v>
      </c>
      <c r="G27" s="1">
        <f t="shared" si="2"/>
        <v>4370</v>
      </c>
      <c r="H27" s="1">
        <f t="shared" si="3"/>
        <v>92095</v>
      </c>
      <c r="I27" s="32" t="s">
        <v>9</v>
      </c>
    </row>
    <row r="28" spans="1:9">
      <c r="A28" s="42" t="s">
        <v>6</v>
      </c>
      <c r="B28" s="43">
        <v>24</v>
      </c>
      <c r="C28" s="42">
        <v>2923</v>
      </c>
      <c r="D28" s="42">
        <v>788</v>
      </c>
      <c r="E28" s="42">
        <v>1114</v>
      </c>
      <c r="F28" s="42">
        <v>202</v>
      </c>
      <c r="G28" s="42">
        <f t="shared" si="2"/>
        <v>5027</v>
      </c>
      <c r="H28" s="42">
        <f t="shared" si="3"/>
        <v>97122</v>
      </c>
      <c r="I28" s="43" t="s">
        <v>9</v>
      </c>
    </row>
    <row r="29" spans="1:9">
      <c r="A29" s="1" t="s">
        <v>7</v>
      </c>
      <c r="B29" s="32">
        <v>25</v>
      </c>
      <c r="C29" s="1">
        <v>1251</v>
      </c>
      <c r="D29" s="1">
        <v>290</v>
      </c>
      <c r="E29" s="1">
        <v>337</v>
      </c>
      <c r="F29" s="1">
        <v>75</v>
      </c>
      <c r="G29" s="1">
        <f t="shared" si="2"/>
        <v>1953</v>
      </c>
      <c r="H29" s="1">
        <f t="shared" si="3"/>
        <v>99075</v>
      </c>
      <c r="I29" s="32" t="s">
        <v>14</v>
      </c>
    </row>
    <row r="30" spans="1:9">
      <c r="A30" s="1" t="s">
        <v>8</v>
      </c>
      <c r="B30" s="32">
        <v>26</v>
      </c>
      <c r="C30" s="1">
        <v>1979</v>
      </c>
      <c r="D30" s="1">
        <v>542</v>
      </c>
      <c r="E30" s="1">
        <v>588</v>
      </c>
      <c r="F30" s="1">
        <v>140</v>
      </c>
      <c r="G30" s="1">
        <f t="shared" si="2"/>
        <v>3249</v>
      </c>
      <c r="H30" s="1">
        <f t="shared" si="3"/>
        <v>102324</v>
      </c>
      <c r="I30" s="32" t="s">
        <v>9</v>
      </c>
    </row>
    <row r="31" spans="1:9">
      <c r="A31" s="1" t="s">
        <v>64</v>
      </c>
      <c r="B31" s="32">
        <v>27</v>
      </c>
      <c r="C31" s="1">
        <v>2183</v>
      </c>
      <c r="D31" s="1">
        <v>733</v>
      </c>
      <c r="E31" s="1">
        <v>850</v>
      </c>
      <c r="F31" s="1">
        <v>144</v>
      </c>
      <c r="G31" s="1">
        <f t="shared" si="2"/>
        <v>3910</v>
      </c>
      <c r="H31" s="1">
        <f t="shared" si="3"/>
        <v>106234</v>
      </c>
      <c r="I31" s="32" t="str">
        <f>AGOSTO2016!I31</f>
        <v>LL-R</v>
      </c>
    </row>
    <row r="32" spans="1:9">
      <c r="A32" s="1" t="s">
        <v>4</v>
      </c>
      <c r="B32" s="32">
        <v>28</v>
      </c>
      <c r="C32" s="1">
        <v>1971</v>
      </c>
      <c r="D32" s="1">
        <v>510</v>
      </c>
      <c r="E32" s="1">
        <v>723</v>
      </c>
      <c r="F32" s="1">
        <v>273</v>
      </c>
      <c r="G32" s="1">
        <f t="shared" si="2"/>
        <v>3477</v>
      </c>
      <c r="H32" s="1">
        <f t="shared" si="3"/>
        <v>109711</v>
      </c>
      <c r="I32" s="32" t="s">
        <v>14</v>
      </c>
    </row>
    <row r="33" spans="1:9">
      <c r="A33" s="1" t="s">
        <v>5</v>
      </c>
      <c r="B33" s="32">
        <v>29</v>
      </c>
      <c r="C33" s="2">
        <v>1747</v>
      </c>
      <c r="D33" s="2">
        <v>461</v>
      </c>
      <c r="E33" s="2">
        <v>506</v>
      </c>
      <c r="F33" s="2">
        <v>132</v>
      </c>
      <c r="G33" s="2">
        <f t="shared" si="2"/>
        <v>2846</v>
      </c>
      <c r="H33" s="2">
        <f t="shared" si="3"/>
        <v>112557</v>
      </c>
      <c r="I33" s="33" t="s">
        <v>9</v>
      </c>
    </row>
    <row r="34" spans="1:9">
      <c r="A34" s="1" t="s">
        <v>63</v>
      </c>
      <c r="B34" s="32">
        <v>30</v>
      </c>
      <c r="C34" s="1">
        <v>2489</v>
      </c>
      <c r="D34" s="1">
        <v>649</v>
      </c>
      <c r="E34" s="1">
        <v>961</v>
      </c>
      <c r="F34" s="1">
        <v>158</v>
      </c>
      <c r="G34" s="1">
        <f t="shared" si="2"/>
        <v>4257</v>
      </c>
      <c r="H34" s="1">
        <f t="shared" si="3"/>
        <v>116814</v>
      </c>
      <c r="I34" s="32" t="s">
        <v>13</v>
      </c>
    </row>
    <row r="35" spans="1:9" ht="15.75" thickBot="1">
      <c r="A35" s="42" t="s">
        <v>6</v>
      </c>
      <c r="B35" s="43">
        <v>31</v>
      </c>
      <c r="C35" s="42">
        <v>2393</v>
      </c>
      <c r="D35" s="42">
        <v>599</v>
      </c>
      <c r="E35" s="42">
        <v>1105</v>
      </c>
      <c r="F35" s="42">
        <v>170</v>
      </c>
      <c r="G35" s="42">
        <f>SUM(C35:F35)</f>
        <v>4267</v>
      </c>
      <c r="H35" s="42">
        <f t="shared" si="3"/>
        <v>121081</v>
      </c>
      <c r="I35" s="43" t="s">
        <v>9</v>
      </c>
    </row>
    <row r="36" spans="1:9" ht="15.75" thickBot="1">
      <c r="B36"/>
      <c r="E36" s="35" t="s">
        <v>59</v>
      </c>
      <c r="F36" s="36"/>
      <c r="G36" s="36"/>
      <c r="H36" s="37">
        <f>H35/B35</f>
        <v>3905.8387096774195</v>
      </c>
      <c r="I36"/>
    </row>
    <row r="37" spans="1:9" ht="26.25">
      <c r="A37" s="22" t="s">
        <v>60</v>
      </c>
      <c r="B37"/>
      <c r="H37" s="40">
        <f>6988785+H35</f>
        <v>7109866</v>
      </c>
      <c r="I37"/>
    </row>
    <row r="38" spans="1:9">
      <c r="H38" s="39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H73" s="26"/>
      <c r="I73"/>
    </row>
    <row r="74" spans="3:9">
      <c r="H74" s="26"/>
      <c r="I74"/>
    </row>
    <row r="75" spans="3:9">
      <c r="C75" s="38"/>
      <c r="D75" t="s">
        <v>61</v>
      </c>
      <c r="H75" s="26"/>
      <c r="I75"/>
    </row>
    <row r="76" spans="3:9">
      <c r="C76" s="24"/>
      <c r="D76" t="s">
        <v>62</v>
      </c>
      <c r="H76" s="26"/>
      <c r="I76"/>
    </row>
    <row r="77" spans="3:9">
      <c r="H77" s="26"/>
      <c r="I77"/>
    </row>
    <row r="78" spans="3:9">
      <c r="H78" s="26"/>
      <c r="I78"/>
    </row>
    <row r="79" spans="3:9">
      <c r="H79" s="26"/>
      <c r="I79"/>
    </row>
    <row r="80" spans="3:9">
      <c r="H80" s="26"/>
      <c r="I80"/>
    </row>
    <row r="81" spans="8:9">
      <c r="H81" s="26"/>
      <c r="I81"/>
    </row>
    <row r="82" spans="8:9">
      <c r="H82" s="26"/>
      <c r="I82"/>
    </row>
    <row r="83" spans="8:9">
      <c r="H83" s="26"/>
      <c r="I83"/>
    </row>
    <row r="84" spans="8:9">
      <c r="H84" s="26"/>
      <c r="I8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5"/>
  <sheetViews>
    <sheetView topLeftCell="A15" workbookViewId="0">
      <selection activeCell="H36" sqref="H36"/>
    </sheetView>
  </sheetViews>
  <sheetFormatPr baseColWidth="10" defaultRowHeight="15"/>
  <cols>
    <col min="1" max="1" width="11.42578125" customWidth="1"/>
    <col min="2" max="2" width="10.28515625" style="26" customWidth="1"/>
    <col min="3" max="3" width="19.28515625" customWidth="1"/>
    <col min="4" max="4" width="15.85546875" customWidth="1"/>
    <col min="5" max="5" width="13.85546875" customWidth="1"/>
    <col min="6" max="6" width="14.42578125" customWidth="1"/>
    <col min="8" max="8" width="18.28515625" customWidth="1"/>
    <col min="9" max="9" width="10.140625" style="26" customWidth="1"/>
  </cols>
  <sheetData>
    <row r="1" spans="1:11" ht="26.25">
      <c r="A1" s="5" t="s">
        <v>49</v>
      </c>
      <c r="C1" s="34"/>
      <c r="H1" s="26"/>
    </row>
    <row r="2" spans="1:11" ht="27" thickBot="1">
      <c r="A2" s="5"/>
      <c r="H2" s="26"/>
    </row>
    <row r="3" spans="1:11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11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11">
      <c r="A5" s="1" t="s">
        <v>7</v>
      </c>
      <c r="B5" s="32">
        <v>1</v>
      </c>
      <c r="C5" s="1">
        <v>1592</v>
      </c>
      <c r="D5" s="1">
        <v>342</v>
      </c>
      <c r="E5" s="1">
        <v>435</v>
      </c>
      <c r="F5" s="1">
        <v>233</v>
      </c>
      <c r="G5" s="1">
        <f>SUM(C5:F5)</f>
        <v>2602</v>
      </c>
      <c r="H5" s="1">
        <f>G5</f>
        <v>2602</v>
      </c>
      <c r="I5" s="32" t="s">
        <v>9</v>
      </c>
    </row>
    <row r="6" spans="1:11">
      <c r="A6" s="1" t="s">
        <v>8</v>
      </c>
      <c r="B6" s="32">
        <v>2</v>
      </c>
      <c r="C6" s="1">
        <v>1796</v>
      </c>
      <c r="D6" s="1">
        <v>379</v>
      </c>
      <c r="E6" s="1">
        <v>507</v>
      </c>
      <c r="F6" s="1">
        <v>223</v>
      </c>
      <c r="G6" s="1">
        <f>SUM(C6:F6)</f>
        <v>2905</v>
      </c>
      <c r="H6" s="1">
        <f>G6+H5</f>
        <v>5507</v>
      </c>
      <c r="I6" s="32" t="s">
        <v>9</v>
      </c>
    </row>
    <row r="7" spans="1:11">
      <c r="A7" s="1" t="s">
        <v>64</v>
      </c>
      <c r="B7" s="32">
        <v>3</v>
      </c>
      <c r="C7" s="1">
        <v>1959</v>
      </c>
      <c r="D7" s="1">
        <v>468</v>
      </c>
      <c r="E7" s="1">
        <v>621</v>
      </c>
      <c r="F7" s="1">
        <v>221</v>
      </c>
      <c r="G7" s="1">
        <f t="shared" ref="G7:G33" si="0">SUM(C7:F7)</f>
        <v>3269</v>
      </c>
      <c r="H7" s="1">
        <f t="shared" ref="H7:H33" si="1">G7+H6</f>
        <v>8776</v>
      </c>
      <c r="I7" s="32" t="s">
        <v>9</v>
      </c>
    </row>
    <row r="8" spans="1:11">
      <c r="A8" s="1" t="s">
        <v>4</v>
      </c>
      <c r="B8" s="32">
        <v>4</v>
      </c>
      <c r="C8" s="1">
        <v>2066</v>
      </c>
      <c r="D8" s="1">
        <v>648</v>
      </c>
      <c r="E8" s="1">
        <v>780</v>
      </c>
      <c r="F8" s="1">
        <v>113</v>
      </c>
      <c r="G8" s="1">
        <f t="shared" si="0"/>
        <v>3607</v>
      </c>
      <c r="H8" s="1">
        <f t="shared" si="1"/>
        <v>12383</v>
      </c>
      <c r="I8" s="32" t="s">
        <v>9</v>
      </c>
    </row>
    <row r="9" spans="1:11">
      <c r="A9" s="1" t="s">
        <v>5</v>
      </c>
      <c r="B9" s="32">
        <v>5</v>
      </c>
      <c r="C9" s="1">
        <v>1875</v>
      </c>
      <c r="D9" s="1">
        <v>497</v>
      </c>
      <c r="E9" s="1">
        <v>639</v>
      </c>
      <c r="F9" s="1">
        <v>88</v>
      </c>
      <c r="G9" s="1">
        <f t="shared" si="0"/>
        <v>3099</v>
      </c>
      <c r="H9" s="1">
        <f t="shared" si="1"/>
        <v>15482</v>
      </c>
      <c r="I9" s="32" t="s">
        <v>9</v>
      </c>
    </row>
    <row r="10" spans="1:11">
      <c r="A10" s="1" t="s">
        <v>63</v>
      </c>
      <c r="B10" s="32">
        <v>6</v>
      </c>
      <c r="C10" s="1">
        <v>2588</v>
      </c>
      <c r="D10" s="1">
        <v>700</v>
      </c>
      <c r="E10" s="1">
        <v>1205</v>
      </c>
      <c r="F10" s="1">
        <v>241</v>
      </c>
      <c r="G10" s="1">
        <f t="shared" si="0"/>
        <v>4734</v>
      </c>
      <c r="H10" s="1">
        <f t="shared" si="1"/>
        <v>20216</v>
      </c>
      <c r="I10" s="32" t="s">
        <v>16</v>
      </c>
    </row>
    <row r="11" spans="1:11">
      <c r="A11" s="42" t="s">
        <v>6</v>
      </c>
      <c r="B11" s="43">
        <v>7</v>
      </c>
      <c r="C11" s="42">
        <v>4824</v>
      </c>
      <c r="D11" s="42">
        <v>1527</v>
      </c>
      <c r="E11" s="42">
        <v>2477</v>
      </c>
      <c r="F11" s="42">
        <v>344</v>
      </c>
      <c r="G11" s="41">
        <f t="shared" si="0"/>
        <v>9172</v>
      </c>
      <c r="H11" s="42">
        <f t="shared" si="1"/>
        <v>29388</v>
      </c>
      <c r="I11" s="43" t="s">
        <v>9</v>
      </c>
      <c r="J11" s="24">
        <v>9172</v>
      </c>
      <c r="K11" t="s">
        <v>65</v>
      </c>
    </row>
    <row r="12" spans="1:11">
      <c r="A12" s="1" t="s">
        <v>7</v>
      </c>
      <c r="B12" s="32">
        <v>8</v>
      </c>
      <c r="C12" s="1">
        <v>1910</v>
      </c>
      <c r="D12" s="1">
        <v>274</v>
      </c>
      <c r="E12" s="1">
        <v>147</v>
      </c>
      <c r="F12" s="1">
        <v>140</v>
      </c>
      <c r="G12" s="1">
        <f t="shared" si="0"/>
        <v>2471</v>
      </c>
      <c r="H12" s="1">
        <f t="shared" si="1"/>
        <v>31859</v>
      </c>
      <c r="I12" s="32" t="s">
        <v>10</v>
      </c>
    </row>
    <row r="13" spans="1:11">
      <c r="A13" s="1" t="s">
        <v>8</v>
      </c>
      <c r="B13" s="32">
        <v>9</v>
      </c>
      <c r="C13" s="1">
        <v>3117</v>
      </c>
      <c r="D13" s="1">
        <v>772</v>
      </c>
      <c r="E13" s="1">
        <v>1123</v>
      </c>
      <c r="F13" s="1">
        <v>303</v>
      </c>
      <c r="G13" s="1">
        <f t="shared" si="0"/>
        <v>5315</v>
      </c>
      <c r="H13" s="1">
        <f t="shared" si="1"/>
        <v>37174</v>
      </c>
      <c r="I13" s="32" t="s">
        <v>13</v>
      </c>
    </row>
    <row r="14" spans="1:11">
      <c r="A14" s="1" t="s">
        <v>64</v>
      </c>
      <c r="B14" s="32">
        <v>10</v>
      </c>
      <c r="C14" s="1">
        <v>2047</v>
      </c>
      <c r="D14" s="1">
        <v>434</v>
      </c>
      <c r="E14" s="1">
        <v>662</v>
      </c>
      <c r="F14" s="1">
        <v>110</v>
      </c>
      <c r="G14" s="1">
        <f t="shared" si="0"/>
        <v>3253</v>
      </c>
      <c r="H14" s="1">
        <f t="shared" si="1"/>
        <v>40427</v>
      </c>
      <c r="I14" s="32" t="s">
        <v>9</v>
      </c>
    </row>
    <row r="15" spans="1:11">
      <c r="A15" s="1" t="s">
        <v>4</v>
      </c>
      <c r="B15" s="32">
        <v>11</v>
      </c>
      <c r="C15" s="1">
        <v>2141</v>
      </c>
      <c r="D15" s="1">
        <v>505</v>
      </c>
      <c r="E15" s="1">
        <v>678</v>
      </c>
      <c r="F15" s="1">
        <v>235</v>
      </c>
      <c r="G15" s="1">
        <f t="shared" si="0"/>
        <v>3559</v>
      </c>
      <c r="H15" s="1">
        <f t="shared" si="1"/>
        <v>43986</v>
      </c>
      <c r="I15" s="32" t="s">
        <v>9</v>
      </c>
    </row>
    <row r="16" spans="1:11">
      <c r="A16" s="1" t="s">
        <v>5</v>
      </c>
      <c r="B16" s="32">
        <v>12</v>
      </c>
      <c r="C16" s="1">
        <v>2057</v>
      </c>
      <c r="D16" s="1">
        <v>436</v>
      </c>
      <c r="E16" s="1">
        <v>518</v>
      </c>
      <c r="F16" s="1">
        <v>186</v>
      </c>
      <c r="G16" s="1">
        <f t="shared" si="0"/>
        <v>3197</v>
      </c>
      <c r="H16" s="1">
        <f t="shared" si="1"/>
        <v>47183</v>
      </c>
      <c r="I16" s="32" t="s">
        <v>9</v>
      </c>
    </row>
    <row r="17" spans="1:9">
      <c r="A17" s="1" t="s">
        <v>63</v>
      </c>
      <c r="B17" s="32">
        <v>13</v>
      </c>
      <c r="C17" s="1">
        <v>1602</v>
      </c>
      <c r="D17" s="1">
        <v>220</v>
      </c>
      <c r="E17" s="1">
        <v>17</v>
      </c>
      <c r="F17" s="1">
        <v>19</v>
      </c>
      <c r="G17" s="1">
        <f t="shared" si="0"/>
        <v>1858</v>
      </c>
      <c r="H17" s="1">
        <f t="shared" si="1"/>
        <v>49041</v>
      </c>
      <c r="I17" s="32" t="s">
        <v>17</v>
      </c>
    </row>
    <row r="18" spans="1:9">
      <c r="A18" s="42" t="s">
        <v>6</v>
      </c>
      <c r="B18" s="43">
        <v>14</v>
      </c>
      <c r="C18" s="42">
        <v>2655</v>
      </c>
      <c r="D18" s="42">
        <v>714</v>
      </c>
      <c r="E18" s="42">
        <v>1147</v>
      </c>
      <c r="F18" s="42">
        <v>103</v>
      </c>
      <c r="G18" s="42">
        <f t="shared" si="0"/>
        <v>4619</v>
      </c>
      <c r="H18" s="42">
        <f t="shared" si="1"/>
        <v>53660</v>
      </c>
      <c r="I18" s="43" t="s">
        <v>9</v>
      </c>
    </row>
    <row r="19" spans="1:9">
      <c r="A19" s="1" t="s">
        <v>7</v>
      </c>
      <c r="B19" s="32">
        <v>15</v>
      </c>
      <c r="C19" s="1">
        <v>1447</v>
      </c>
      <c r="D19" s="1">
        <v>297</v>
      </c>
      <c r="E19" s="1">
        <v>467</v>
      </c>
      <c r="F19" s="1">
        <v>126</v>
      </c>
      <c r="G19" s="1">
        <f t="shared" si="0"/>
        <v>2337</v>
      </c>
      <c r="H19" s="1">
        <f t="shared" si="1"/>
        <v>55997</v>
      </c>
      <c r="I19" s="32" t="s">
        <v>15</v>
      </c>
    </row>
    <row r="20" spans="1:9">
      <c r="A20" s="1" t="s">
        <v>8</v>
      </c>
      <c r="B20" s="32">
        <v>16</v>
      </c>
      <c r="C20" s="1">
        <v>1606</v>
      </c>
      <c r="D20" s="1">
        <v>346</v>
      </c>
      <c r="E20" s="1">
        <v>391</v>
      </c>
      <c r="F20" s="1">
        <v>162</v>
      </c>
      <c r="G20" s="1">
        <v>2505</v>
      </c>
      <c r="H20" s="1">
        <f t="shared" si="1"/>
        <v>58502</v>
      </c>
      <c r="I20" s="32" t="s">
        <v>9</v>
      </c>
    </row>
    <row r="21" spans="1:9">
      <c r="A21" s="1" t="s">
        <v>64</v>
      </c>
      <c r="B21" s="32">
        <v>17</v>
      </c>
      <c r="C21" s="1">
        <v>477</v>
      </c>
      <c r="D21" s="1">
        <v>139</v>
      </c>
      <c r="E21" s="1"/>
      <c r="F21" s="1">
        <v>44</v>
      </c>
      <c r="G21" s="1">
        <f t="shared" si="0"/>
        <v>660</v>
      </c>
      <c r="H21" s="1">
        <f t="shared" si="1"/>
        <v>59162</v>
      </c>
      <c r="I21" s="32" t="s">
        <v>10</v>
      </c>
    </row>
    <row r="22" spans="1:9">
      <c r="A22" s="1" t="s">
        <v>4</v>
      </c>
      <c r="B22" s="32">
        <v>18</v>
      </c>
      <c r="C22" s="1">
        <v>1750</v>
      </c>
      <c r="D22" s="1">
        <v>389</v>
      </c>
      <c r="E22" s="1">
        <v>547</v>
      </c>
      <c r="F22" s="1">
        <v>217</v>
      </c>
      <c r="G22" s="1">
        <f t="shared" si="0"/>
        <v>2903</v>
      </c>
      <c r="H22" s="1">
        <f t="shared" si="1"/>
        <v>62065</v>
      </c>
      <c r="I22" s="32" t="s">
        <v>9</v>
      </c>
    </row>
    <row r="23" spans="1:9">
      <c r="A23" s="1" t="s">
        <v>5</v>
      </c>
      <c r="B23" s="32">
        <v>19</v>
      </c>
      <c r="C23" s="1">
        <v>524</v>
      </c>
      <c r="D23" s="1">
        <v>171</v>
      </c>
      <c r="E23" s="1"/>
      <c r="F23" s="1">
        <v>32</v>
      </c>
      <c r="G23" s="1">
        <f t="shared" si="0"/>
        <v>727</v>
      </c>
      <c r="H23" s="1">
        <f t="shared" si="1"/>
        <v>62792</v>
      </c>
      <c r="I23" s="32" t="s">
        <v>10</v>
      </c>
    </row>
    <row r="24" spans="1:9">
      <c r="A24" s="1" t="s">
        <v>63</v>
      </c>
      <c r="B24" s="32">
        <v>20</v>
      </c>
      <c r="C24" s="1">
        <v>2306</v>
      </c>
      <c r="D24" s="1">
        <v>466</v>
      </c>
      <c r="E24" s="1">
        <v>657</v>
      </c>
      <c r="F24" s="1">
        <v>158</v>
      </c>
      <c r="G24" s="1">
        <f t="shared" si="0"/>
        <v>3587</v>
      </c>
      <c r="H24" s="1">
        <f t="shared" si="1"/>
        <v>66379</v>
      </c>
      <c r="I24" s="32" t="s">
        <v>9</v>
      </c>
    </row>
    <row r="25" spans="1:9">
      <c r="A25" s="42" t="s">
        <v>6</v>
      </c>
      <c r="B25" s="43">
        <v>21</v>
      </c>
      <c r="C25" s="42">
        <v>2250</v>
      </c>
      <c r="D25" s="42">
        <v>449</v>
      </c>
      <c r="E25" s="42">
        <v>917</v>
      </c>
      <c r="F25" s="42">
        <v>162</v>
      </c>
      <c r="G25" s="42">
        <f t="shared" si="0"/>
        <v>3778</v>
      </c>
      <c r="H25" s="42">
        <f t="shared" si="1"/>
        <v>70157</v>
      </c>
      <c r="I25" s="43" t="s">
        <v>11</v>
      </c>
    </row>
    <row r="26" spans="1:9">
      <c r="A26" s="1" t="s">
        <v>7</v>
      </c>
      <c r="B26" s="32">
        <v>22</v>
      </c>
      <c r="C26" s="1">
        <v>1331</v>
      </c>
      <c r="D26" s="1">
        <v>258</v>
      </c>
      <c r="E26" s="1">
        <v>341</v>
      </c>
      <c r="F26" s="1">
        <v>75</v>
      </c>
      <c r="G26" s="1">
        <f t="shared" si="0"/>
        <v>2005</v>
      </c>
      <c r="H26" s="1">
        <f t="shared" si="1"/>
        <v>72162</v>
      </c>
      <c r="I26" s="32" t="s">
        <v>9</v>
      </c>
    </row>
    <row r="27" spans="1:9">
      <c r="A27" s="1" t="s">
        <v>8</v>
      </c>
      <c r="B27" s="32">
        <v>23</v>
      </c>
      <c r="C27" s="1">
        <v>1451</v>
      </c>
      <c r="D27" s="1">
        <v>279</v>
      </c>
      <c r="E27" s="1">
        <v>298</v>
      </c>
      <c r="F27" s="1">
        <v>137</v>
      </c>
      <c r="G27" s="1">
        <f t="shared" si="0"/>
        <v>2165</v>
      </c>
      <c r="H27" s="1">
        <f t="shared" si="1"/>
        <v>74327</v>
      </c>
      <c r="I27" s="32" t="s">
        <v>9</v>
      </c>
    </row>
    <row r="28" spans="1:9">
      <c r="A28" s="1" t="s">
        <v>64</v>
      </c>
      <c r="B28" s="32">
        <v>24</v>
      </c>
      <c r="C28" s="1">
        <v>1286</v>
      </c>
      <c r="D28" s="1">
        <v>234</v>
      </c>
      <c r="E28" s="1">
        <v>375</v>
      </c>
      <c r="F28" s="1">
        <v>83</v>
      </c>
      <c r="G28" s="1">
        <f t="shared" si="0"/>
        <v>1978</v>
      </c>
      <c r="H28" s="1">
        <f t="shared" si="1"/>
        <v>76305</v>
      </c>
      <c r="I28" s="32" t="s">
        <v>9</v>
      </c>
    </row>
    <row r="29" spans="1:9">
      <c r="A29" s="1" t="s">
        <v>4</v>
      </c>
      <c r="B29" s="32">
        <v>25</v>
      </c>
      <c r="C29" s="1">
        <v>1373</v>
      </c>
      <c r="D29" s="1">
        <v>281</v>
      </c>
      <c r="E29" s="1">
        <v>345</v>
      </c>
      <c r="F29" s="1">
        <v>83</v>
      </c>
      <c r="G29" s="1">
        <f t="shared" si="0"/>
        <v>2082</v>
      </c>
      <c r="H29" s="1">
        <f t="shared" si="1"/>
        <v>78387</v>
      </c>
      <c r="I29" s="32" t="s">
        <v>9</v>
      </c>
    </row>
    <row r="30" spans="1:9">
      <c r="A30" s="1" t="s">
        <v>5</v>
      </c>
      <c r="B30" s="32">
        <v>26</v>
      </c>
      <c r="C30" s="1">
        <v>618</v>
      </c>
      <c r="D30" s="1">
        <v>163</v>
      </c>
      <c r="E30" s="1">
        <v>116</v>
      </c>
      <c r="F30" s="1">
        <v>23</v>
      </c>
      <c r="G30" s="1">
        <f t="shared" si="0"/>
        <v>920</v>
      </c>
      <c r="H30" s="1">
        <f t="shared" si="1"/>
        <v>79307</v>
      </c>
      <c r="I30" s="32" t="s">
        <v>10</v>
      </c>
    </row>
    <row r="31" spans="1:9">
      <c r="A31" s="1" t="s">
        <v>63</v>
      </c>
      <c r="B31" s="32">
        <v>27</v>
      </c>
      <c r="C31" s="1">
        <v>1713</v>
      </c>
      <c r="D31" s="1">
        <v>347</v>
      </c>
      <c r="E31" s="1">
        <v>317</v>
      </c>
      <c r="F31" s="1">
        <v>120</v>
      </c>
      <c r="G31" s="1">
        <f t="shared" si="0"/>
        <v>2497</v>
      </c>
      <c r="H31" s="1">
        <f t="shared" si="1"/>
        <v>81804</v>
      </c>
      <c r="I31" s="32" t="s">
        <v>9</v>
      </c>
    </row>
    <row r="32" spans="1:9">
      <c r="A32" s="42" t="s">
        <v>6</v>
      </c>
      <c r="B32" s="44">
        <v>28</v>
      </c>
      <c r="C32" s="45">
        <v>1572</v>
      </c>
      <c r="D32" s="45">
        <v>286</v>
      </c>
      <c r="E32" s="45">
        <v>503</v>
      </c>
      <c r="F32" s="45">
        <v>149</v>
      </c>
      <c r="G32" s="45">
        <f t="shared" si="0"/>
        <v>2510</v>
      </c>
      <c r="H32" s="45">
        <f t="shared" si="1"/>
        <v>84314</v>
      </c>
      <c r="I32" s="44" t="s">
        <v>9</v>
      </c>
    </row>
    <row r="33" spans="1:9" ht="15.75" thickBot="1">
      <c r="A33" s="1" t="s">
        <v>7</v>
      </c>
      <c r="B33" s="32">
        <v>29</v>
      </c>
      <c r="C33" s="1">
        <v>699</v>
      </c>
      <c r="D33" s="1">
        <v>127</v>
      </c>
      <c r="E33" s="1">
        <v>108</v>
      </c>
      <c r="F33" s="1">
        <v>72</v>
      </c>
      <c r="G33" s="1">
        <f t="shared" si="0"/>
        <v>1006</v>
      </c>
      <c r="H33" s="1">
        <f t="shared" si="1"/>
        <v>85320</v>
      </c>
      <c r="I33" s="32" t="s">
        <v>9</v>
      </c>
    </row>
    <row r="34" spans="1:9" ht="15.75" thickBot="1">
      <c r="B34"/>
      <c r="E34" s="35" t="s">
        <v>59</v>
      </c>
      <c r="F34" s="36"/>
      <c r="G34" s="36"/>
      <c r="H34" s="37">
        <f>H33/B33</f>
        <v>2942.0689655172414</v>
      </c>
      <c r="I34"/>
    </row>
    <row r="35" spans="1:9" ht="21">
      <c r="A35" s="22" t="s">
        <v>60</v>
      </c>
      <c r="B35"/>
      <c r="H35" s="46">
        <f>ENERO2016!H37+FEBRERO2016!H33</f>
        <v>7195186</v>
      </c>
      <c r="I35"/>
    </row>
    <row r="36" spans="1:9">
      <c r="H36" s="39"/>
      <c r="I36"/>
    </row>
    <row r="37" spans="1:9">
      <c r="H37" s="26"/>
      <c r="I37"/>
    </row>
    <row r="38" spans="1:9">
      <c r="H38" s="26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C73" s="38"/>
      <c r="D73" t="s">
        <v>61</v>
      </c>
      <c r="H73" s="26"/>
      <c r="I73"/>
    </row>
    <row r="74" spans="3:9">
      <c r="C74" s="24"/>
      <c r="D74" t="s">
        <v>62</v>
      </c>
      <c r="H74" s="26"/>
      <c r="I74"/>
    </row>
    <row r="75" spans="3:9">
      <c r="H75" s="26"/>
      <c r="I75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7"/>
  <sheetViews>
    <sheetView topLeftCell="A35" workbookViewId="0">
      <selection activeCell="L69" sqref="L69"/>
    </sheetView>
  </sheetViews>
  <sheetFormatPr baseColWidth="10" defaultRowHeight="15"/>
  <cols>
    <col min="2" max="2" width="11.42578125" style="26"/>
    <col min="3" max="3" width="14.140625" customWidth="1"/>
    <col min="4" max="4" width="15.5703125" customWidth="1"/>
    <col min="5" max="5" width="12.85546875" customWidth="1"/>
    <col min="6" max="6" width="13.5703125" customWidth="1"/>
    <col min="8" max="8" width="17.5703125" customWidth="1"/>
    <col min="9" max="9" width="11.42578125" style="26"/>
  </cols>
  <sheetData>
    <row r="1" spans="1:9" ht="26.25">
      <c r="A1" s="5" t="s">
        <v>58</v>
      </c>
      <c r="C1" s="34"/>
      <c r="H1" s="26"/>
    </row>
    <row r="2" spans="1:9" ht="27" thickBot="1">
      <c r="A2" s="5"/>
      <c r="H2" s="26"/>
    </row>
    <row r="3" spans="1:9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9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9">
      <c r="A5" s="1" t="s">
        <v>8</v>
      </c>
      <c r="B5" s="32">
        <f>FEBRERO2016!B5</f>
        <v>1</v>
      </c>
      <c r="C5" s="1">
        <v>503</v>
      </c>
      <c r="D5" s="1">
        <v>100</v>
      </c>
      <c r="E5" s="1"/>
      <c r="F5" s="1">
        <v>62</v>
      </c>
      <c r="G5" s="1">
        <f>SUM(C5:F5)</f>
        <v>665</v>
      </c>
      <c r="H5" s="1">
        <f>G5</f>
        <v>665</v>
      </c>
      <c r="I5" s="32" t="s">
        <v>9</v>
      </c>
    </row>
    <row r="6" spans="1:9">
      <c r="A6" s="1" t="s">
        <v>64</v>
      </c>
      <c r="B6" s="32">
        <f>FEBRERO2016!B6</f>
        <v>2</v>
      </c>
      <c r="C6" s="1">
        <v>566</v>
      </c>
      <c r="D6" s="1">
        <v>71</v>
      </c>
      <c r="E6" s="1"/>
      <c r="F6" s="1">
        <v>39</v>
      </c>
      <c r="G6" s="1">
        <f>SUM(C6:F6)</f>
        <v>676</v>
      </c>
      <c r="H6" s="1">
        <f>H5+G6</f>
        <v>1341</v>
      </c>
      <c r="I6" s="32" t="s">
        <v>9</v>
      </c>
    </row>
    <row r="7" spans="1:9">
      <c r="A7" s="1" t="s">
        <v>4</v>
      </c>
      <c r="B7" s="32">
        <f>FEBRERO2016!B7</f>
        <v>3</v>
      </c>
      <c r="C7" s="1">
        <v>623</v>
      </c>
      <c r="D7" s="1">
        <v>114</v>
      </c>
      <c r="E7" s="1"/>
      <c r="F7" s="1">
        <v>57</v>
      </c>
      <c r="G7" s="1">
        <f t="shared" ref="G7:G35" si="0">SUM(C7:F7)</f>
        <v>794</v>
      </c>
      <c r="H7" s="1">
        <f t="shared" ref="H7:H35" si="1">H6+G7</f>
        <v>2135</v>
      </c>
      <c r="I7" s="32" t="s">
        <v>9</v>
      </c>
    </row>
    <row r="8" spans="1:9">
      <c r="A8" s="1" t="s">
        <v>5</v>
      </c>
      <c r="B8" s="32">
        <f>FEBRERO2016!B8</f>
        <v>4</v>
      </c>
      <c r="C8" s="1">
        <v>735</v>
      </c>
      <c r="D8" s="1">
        <v>133</v>
      </c>
      <c r="E8" s="1"/>
      <c r="F8" s="1">
        <v>81</v>
      </c>
      <c r="G8" s="1">
        <f t="shared" si="0"/>
        <v>949</v>
      </c>
      <c r="H8" s="1">
        <f t="shared" si="1"/>
        <v>3084</v>
      </c>
      <c r="I8" s="32" t="s">
        <v>9</v>
      </c>
    </row>
    <row r="9" spans="1:9">
      <c r="A9" s="1" t="s">
        <v>63</v>
      </c>
      <c r="B9" s="32">
        <f>FEBRERO2016!B9</f>
        <v>5</v>
      </c>
      <c r="C9" s="1">
        <v>1005</v>
      </c>
      <c r="D9" s="1">
        <v>206</v>
      </c>
      <c r="E9" s="1"/>
      <c r="F9" s="1">
        <v>78</v>
      </c>
      <c r="G9" s="1">
        <f t="shared" si="0"/>
        <v>1289</v>
      </c>
      <c r="H9" s="1">
        <f t="shared" si="1"/>
        <v>4373</v>
      </c>
      <c r="I9" s="32" t="s">
        <v>12</v>
      </c>
    </row>
    <row r="10" spans="1:9">
      <c r="A10" s="42" t="s">
        <v>6</v>
      </c>
      <c r="B10" s="43">
        <f>FEBRERO2016!B10</f>
        <v>6</v>
      </c>
      <c r="C10" s="42">
        <v>1125</v>
      </c>
      <c r="D10" s="42">
        <v>208</v>
      </c>
      <c r="E10" s="42"/>
      <c r="F10" s="42">
        <v>66</v>
      </c>
      <c r="G10" s="42">
        <f t="shared" si="0"/>
        <v>1399</v>
      </c>
      <c r="H10" s="42">
        <f t="shared" si="1"/>
        <v>5772</v>
      </c>
      <c r="I10" s="43" t="s">
        <v>9</v>
      </c>
    </row>
    <row r="11" spans="1:9">
      <c r="A11" s="1" t="s">
        <v>7</v>
      </c>
      <c r="B11" s="32">
        <f>FEBRERO2016!B11</f>
        <v>7</v>
      </c>
      <c r="C11" s="1">
        <v>567</v>
      </c>
      <c r="D11" s="1">
        <v>115</v>
      </c>
      <c r="E11" s="1"/>
      <c r="F11" s="1">
        <v>37</v>
      </c>
      <c r="G11" s="1">
        <f t="shared" si="0"/>
        <v>719</v>
      </c>
      <c r="H11" s="1">
        <f t="shared" si="1"/>
        <v>6491</v>
      </c>
      <c r="I11" s="32" t="s">
        <v>9</v>
      </c>
    </row>
    <row r="12" spans="1:9">
      <c r="A12" s="1" t="s">
        <v>8</v>
      </c>
      <c r="B12" s="32">
        <f>FEBRERO2016!B12</f>
        <v>8</v>
      </c>
      <c r="C12" s="1">
        <v>525</v>
      </c>
      <c r="D12" s="1">
        <v>114</v>
      </c>
      <c r="E12" s="1"/>
      <c r="F12" s="1">
        <v>38</v>
      </c>
      <c r="G12" s="1">
        <f t="shared" si="0"/>
        <v>677</v>
      </c>
      <c r="H12" s="1">
        <f t="shared" si="1"/>
        <v>7168</v>
      </c>
      <c r="I12" s="32" t="s">
        <v>9</v>
      </c>
    </row>
    <row r="13" spans="1:9">
      <c r="A13" s="1" t="s">
        <v>64</v>
      </c>
      <c r="B13" s="32">
        <f>FEBRERO2016!B13</f>
        <v>9</v>
      </c>
      <c r="C13" s="1">
        <v>542</v>
      </c>
      <c r="D13" s="1">
        <v>124</v>
      </c>
      <c r="E13" s="1"/>
      <c r="F13" s="1">
        <v>54</v>
      </c>
      <c r="G13" s="1">
        <f t="shared" si="0"/>
        <v>720</v>
      </c>
      <c r="H13" s="1">
        <f t="shared" si="1"/>
        <v>7888</v>
      </c>
      <c r="I13" s="32" t="s">
        <v>11</v>
      </c>
    </row>
    <row r="14" spans="1:9">
      <c r="A14" s="1" t="s">
        <v>4</v>
      </c>
      <c r="B14" s="32">
        <f>FEBRERO2016!B14</f>
        <v>10</v>
      </c>
      <c r="C14" s="1">
        <v>579</v>
      </c>
      <c r="D14" s="1">
        <v>110</v>
      </c>
      <c r="E14" s="1"/>
      <c r="F14" s="1">
        <v>65</v>
      </c>
      <c r="G14" s="1">
        <f t="shared" si="0"/>
        <v>754</v>
      </c>
      <c r="H14" s="1">
        <f t="shared" si="1"/>
        <v>8642</v>
      </c>
      <c r="I14" s="32" t="s">
        <v>9</v>
      </c>
    </row>
    <row r="15" spans="1:9">
      <c r="A15" s="1" t="s">
        <v>5</v>
      </c>
      <c r="B15" s="32">
        <f>FEBRERO2016!B15</f>
        <v>11</v>
      </c>
      <c r="C15" s="1">
        <v>749</v>
      </c>
      <c r="D15" s="1">
        <v>130</v>
      </c>
      <c r="E15" s="1"/>
      <c r="F15" s="1">
        <v>65</v>
      </c>
      <c r="G15" s="1">
        <f t="shared" si="0"/>
        <v>944</v>
      </c>
      <c r="H15" s="1">
        <f t="shared" si="1"/>
        <v>9586</v>
      </c>
      <c r="I15" s="32" t="s">
        <v>9</v>
      </c>
    </row>
    <row r="16" spans="1:9">
      <c r="A16" s="1" t="s">
        <v>63</v>
      </c>
      <c r="B16" s="32">
        <f>FEBRERO2016!B16</f>
        <v>12</v>
      </c>
      <c r="C16" s="1">
        <v>1209</v>
      </c>
      <c r="D16" s="1">
        <v>195</v>
      </c>
      <c r="E16" s="1"/>
      <c r="F16" s="1">
        <v>83</v>
      </c>
      <c r="G16" s="1">
        <f t="shared" si="0"/>
        <v>1487</v>
      </c>
      <c r="H16" s="1">
        <f t="shared" si="1"/>
        <v>11073</v>
      </c>
      <c r="I16" s="32" t="s">
        <v>9</v>
      </c>
    </row>
    <row r="17" spans="1:11">
      <c r="A17" s="42" t="s">
        <v>6</v>
      </c>
      <c r="B17" s="43">
        <f>FEBRERO2016!B17</f>
        <v>13</v>
      </c>
      <c r="C17" s="42">
        <v>1058</v>
      </c>
      <c r="D17" s="42">
        <v>199</v>
      </c>
      <c r="E17" s="42"/>
      <c r="F17" s="42">
        <v>34</v>
      </c>
      <c r="G17" s="42">
        <f t="shared" si="0"/>
        <v>1291</v>
      </c>
      <c r="H17" s="42">
        <f t="shared" si="1"/>
        <v>12364</v>
      </c>
      <c r="I17" s="43" t="s">
        <v>9</v>
      </c>
    </row>
    <row r="18" spans="1:11">
      <c r="A18" s="1" t="s">
        <v>7</v>
      </c>
      <c r="B18" s="32">
        <f>FEBRERO2016!B18</f>
        <v>14</v>
      </c>
      <c r="C18" s="1">
        <v>633</v>
      </c>
      <c r="D18" s="1">
        <v>133</v>
      </c>
      <c r="E18" s="1"/>
      <c r="F18" s="1">
        <v>68</v>
      </c>
      <c r="G18" s="1">
        <f t="shared" si="0"/>
        <v>834</v>
      </c>
      <c r="H18" s="1">
        <f t="shared" si="1"/>
        <v>13198</v>
      </c>
      <c r="I18" s="32" t="s">
        <v>9</v>
      </c>
    </row>
    <row r="19" spans="1:11">
      <c r="A19" s="1" t="s">
        <v>8</v>
      </c>
      <c r="B19" s="32">
        <f>FEBRERO2016!B19</f>
        <v>15</v>
      </c>
      <c r="C19" s="1">
        <v>655</v>
      </c>
      <c r="D19" s="1">
        <v>150</v>
      </c>
      <c r="E19" s="1"/>
      <c r="F19" s="1">
        <v>73</v>
      </c>
      <c r="G19" s="1">
        <f t="shared" si="0"/>
        <v>878</v>
      </c>
      <c r="H19" s="1">
        <f t="shared" si="1"/>
        <v>14076</v>
      </c>
      <c r="I19" s="32" t="s">
        <v>9</v>
      </c>
    </row>
    <row r="20" spans="1:11">
      <c r="A20" s="1" t="s">
        <v>64</v>
      </c>
      <c r="B20" s="32">
        <f>FEBRERO2016!B20</f>
        <v>16</v>
      </c>
      <c r="C20" s="1">
        <v>693</v>
      </c>
      <c r="D20" s="1">
        <v>138</v>
      </c>
      <c r="E20" s="1"/>
      <c r="F20" s="1">
        <v>74</v>
      </c>
      <c r="G20" s="1">
        <f t="shared" si="0"/>
        <v>905</v>
      </c>
      <c r="H20" s="1">
        <f t="shared" si="1"/>
        <v>14981</v>
      </c>
      <c r="I20" s="32" t="s">
        <v>9</v>
      </c>
    </row>
    <row r="21" spans="1:11">
      <c r="A21" s="1" t="s">
        <v>4</v>
      </c>
      <c r="B21" s="32">
        <f>FEBRERO2016!B21</f>
        <v>17</v>
      </c>
      <c r="C21" s="1">
        <v>662</v>
      </c>
      <c r="D21" s="1">
        <v>180</v>
      </c>
      <c r="E21" s="1"/>
      <c r="F21" s="1">
        <v>49</v>
      </c>
      <c r="G21" s="1">
        <f t="shared" si="0"/>
        <v>891</v>
      </c>
      <c r="H21" s="1">
        <f t="shared" si="1"/>
        <v>15872</v>
      </c>
      <c r="I21" s="32" t="s">
        <v>9</v>
      </c>
    </row>
    <row r="22" spans="1:11">
      <c r="A22" s="1" t="s">
        <v>5</v>
      </c>
      <c r="B22" s="32">
        <f>FEBRERO2016!B22</f>
        <v>18</v>
      </c>
      <c r="C22" s="1">
        <v>641</v>
      </c>
      <c r="D22" s="1">
        <v>179</v>
      </c>
      <c r="E22" s="1">
        <v>68</v>
      </c>
      <c r="F22" s="1">
        <v>61</v>
      </c>
      <c r="G22" s="1">
        <f t="shared" si="0"/>
        <v>949</v>
      </c>
      <c r="H22" s="1">
        <f t="shared" si="1"/>
        <v>16821</v>
      </c>
      <c r="I22" s="32" t="s">
        <v>12</v>
      </c>
    </row>
    <row r="23" spans="1:11">
      <c r="A23" s="1" t="s">
        <v>63</v>
      </c>
      <c r="B23" s="32">
        <f>FEBRERO2016!B23</f>
        <v>19</v>
      </c>
      <c r="C23" s="1">
        <v>1021</v>
      </c>
      <c r="D23" s="1">
        <v>198</v>
      </c>
      <c r="E23" s="1">
        <v>111</v>
      </c>
      <c r="F23" s="1">
        <v>68</v>
      </c>
      <c r="G23" s="1">
        <f t="shared" si="0"/>
        <v>1398</v>
      </c>
      <c r="H23" s="1">
        <f t="shared" si="1"/>
        <v>18219</v>
      </c>
      <c r="I23" s="32" t="s">
        <v>11</v>
      </c>
    </row>
    <row r="24" spans="1:11">
      <c r="A24" s="42" t="s">
        <v>6</v>
      </c>
      <c r="B24" s="43">
        <f>FEBRERO2016!B24</f>
        <v>20</v>
      </c>
      <c r="C24" s="42">
        <v>545</v>
      </c>
      <c r="D24" s="42">
        <v>122</v>
      </c>
      <c r="E24" s="42"/>
      <c r="F24" s="42">
        <v>44</v>
      </c>
      <c r="G24" s="42">
        <f t="shared" si="0"/>
        <v>711</v>
      </c>
      <c r="H24" s="42">
        <f t="shared" si="1"/>
        <v>18930</v>
      </c>
      <c r="I24" s="43" t="s">
        <v>10</v>
      </c>
    </row>
    <row r="25" spans="1:11">
      <c r="A25" s="1" t="s">
        <v>7</v>
      </c>
      <c r="B25" s="32">
        <f>FEBRERO2016!B25</f>
        <v>21</v>
      </c>
      <c r="C25" s="1">
        <v>1268</v>
      </c>
      <c r="D25" s="1">
        <v>286</v>
      </c>
      <c r="E25" s="1">
        <v>80</v>
      </c>
      <c r="F25" s="1">
        <v>87</v>
      </c>
      <c r="G25" s="1">
        <f t="shared" si="0"/>
        <v>1721</v>
      </c>
      <c r="H25" s="1">
        <f t="shared" si="1"/>
        <v>20651</v>
      </c>
      <c r="I25" s="32" t="s">
        <v>14</v>
      </c>
    </row>
    <row r="26" spans="1:11">
      <c r="A26" s="1" t="s">
        <v>8</v>
      </c>
      <c r="B26" s="32">
        <f>FEBRERO2016!B26</f>
        <v>22</v>
      </c>
      <c r="C26" s="1">
        <v>1502</v>
      </c>
      <c r="D26" s="1">
        <v>372</v>
      </c>
      <c r="E26" s="1">
        <v>135</v>
      </c>
      <c r="F26" s="1">
        <v>83</v>
      </c>
      <c r="G26" s="1">
        <f t="shared" si="0"/>
        <v>2092</v>
      </c>
      <c r="H26" s="1">
        <f t="shared" si="1"/>
        <v>22743</v>
      </c>
      <c r="I26" s="32" t="s">
        <v>9</v>
      </c>
    </row>
    <row r="27" spans="1:11">
      <c r="A27" s="1" t="s">
        <v>64</v>
      </c>
      <c r="B27" s="32">
        <f>FEBRERO2016!B27</f>
        <v>23</v>
      </c>
      <c r="C27" s="1">
        <v>1566</v>
      </c>
      <c r="D27" s="1">
        <v>368</v>
      </c>
      <c r="E27" s="1">
        <v>176</v>
      </c>
      <c r="F27" s="1">
        <v>74</v>
      </c>
      <c r="G27" s="1">
        <f t="shared" si="0"/>
        <v>2184</v>
      </c>
      <c r="H27" s="1">
        <f t="shared" si="1"/>
        <v>24927</v>
      </c>
      <c r="I27" s="32" t="str">
        <f>FEBRERO2016!I27</f>
        <v>B</v>
      </c>
    </row>
    <row r="28" spans="1:11">
      <c r="A28" s="1" t="s">
        <v>4</v>
      </c>
      <c r="B28" s="32">
        <f>FEBRERO2016!B28</f>
        <v>24</v>
      </c>
      <c r="C28" s="1">
        <v>3035</v>
      </c>
      <c r="D28" s="1">
        <v>1136</v>
      </c>
      <c r="E28" s="1">
        <v>746</v>
      </c>
      <c r="F28" s="1">
        <v>120</v>
      </c>
      <c r="G28" s="1">
        <f t="shared" si="0"/>
        <v>5037</v>
      </c>
      <c r="H28" s="1">
        <f t="shared" si="1"/>
        <v>29964</v>
      </c>
      <c r="I28" s="32" t="s">
        <v>9</v>
      </c>
    </row>
    <row r="29" spans="1:11">
      <c r="A29" s="1" t="s">
        <v>5</v>
      </c>
      <c r="B29" s="32">
        <f>FEBRERO2016!B29</f>
        <v>25</v>
      </c>
      <c r="C29" s="1">
        <v>3971</v>
      </c>
      <c r="D29" s="1">
        <v>1267</v>
      </c>
      <c r="E29" s="1">
        <v>1003</v>
      </c>
      <c r="F29" s="1">
        <v>158</v>
      </c>
      <c r="G29" s="41">
        <f t="shared" si="0"/>
        <v>6399</v>
      </c>
      <c r="H29" s="1">
        <f t="shared" si="1"/>
        <v>36363</v>
      </c>
      <c r="I29" s="32" t="s">
        <v>11</v>
      </c>
      <c r="J29" s="24">
        <v>6399</v>
      </c>
      <c r="K29" t="s">
        <v>65</v>
      </c>
    </row>
    <row r="30" spans="1:11">
      <c r="A30" s="1" t="s">
        <v>63</v>
      </c>
      <c r="B30" s="32">
        <f>FEBRERO2016!B30</f>
        <v>26</v>
      </c>
      <c r="C30" s="1">
        <v>3114</v>
      </c>
      <c r="D30" s="1">
        <v>1079</v>
      </c>
      <c r="E30" s="1">
        <v>675</v>
      </c>
      <c r="F30" s="1">
        <v>216</v>
      </c>
      <c r="G30" s="1">
        <f t="shared" si="0"/>
        <v>5084</v>
      </c>
      <c r="H30" s="1">
        <f t="shared" si="1"/>
        <v>41447</v>
      </c>
      <c r="I30" s="32" t="s">
        <v>12</v>
      </c>
    </row>
    <row r="31" spans="1:11">
      <c r="A31" s="42" t="s">
        <v>6</v>
      </c>
      <c r="B31" s="43">
        <f>FEBRERO2016!B31</f>
        <v>27</v>
      </c>
      <c r="C31" s="42">
        <v>1399</v>
      </c>
      <c r="D31" s="42">
        <v>355</v>
      </c>
      <c r="E31" s="42">
        <v>196</v>
      </c>
      <c r="F31" s="42">
        <v>129</v>
      </c>
      <c r="G31" s="49">
        <f t="shared" si="0"/>
        <v>2079</v>
      </c>
      <c r="H31" s="42">
        <f t="shared" si="1"/>
        <v>43526</v>
      </c>
      <c r="I31" s="43" t="str">
        <f>FEBRERO2016!I31</f>
        <v>B</v>
      </c>
    </row>
    <row r="32" spans="1:11">
      <c r="A32" s="1" t="s">
        <v>7</v>
      </c>
      <c r="B32" s="32">
        <f>FEBRERO2016!B32</f>
        <v>28</v>
      </c>
      <c r="C32" s="1">
        <v>587</v>
      </c>
      <c r="D32" s="1">
        <v>174</v>
      </c>
      <c r="E32" s="1">
        <v>34</v>
      </c>
      <c r="F32" s="1">
        <v>52</v>
      </c>
      <c r="G32" s="47">
        <v>847</v>
      </c>
      <c r="H32" s="1">
        <f t="shared" si="1"/>
        <v>44373</v>
      </c>
      <c r="I32" s="32" t="s">
        <v>9</v>
      </c>
    </row>
    <row r="33" spans="1:9">
      <c r="A33" s="1" t="s">
        <v>8</v>
      </c>
      <c r="B33" s="32">
        <v>29</v>
      </c>
      <c r="C33" s="1">
        <v>796</v>
      </c>
      <c r="D33" s="1">
        <v>244</v>
      </c>
      <c r="E33" s="1">
        <v>31</v>
      </c>
      <c r="F33" s="1">
        <v>56</v>
      </c>
      <c r="G33" s="47">
        <f t="shared" si="0"/>
        <v>1127</v>
      </c>
      <c r="H33" s="1">
        <f t="shared" si="1"/>
        <v>45500</v>
      </c>
      <c r="I33" s="32" t="s">
        <v>9</v>
      </c>
    </row>
    <row r="34" spans="1:9">
      <c r="A34" s="1" t="s">
        <v>64</v>
      </c>
      <c r="B34" s="32">
        <v>30</v>
      </c>
      <c r="C34" s="1">
        <v>795</v>
      </c>
      <c r="D34" s="1">
        <v>244</v>
      </c>
      <c r="E34" s="1">
        <v>31</v>
      </c>
      <c r="F34" s="1">
        <v>46</v>
      </c>
      <c r="G34" s="1">
        <f t="shared" si="0"/>
        <v>1116</v>
      </c>
      <c r="H34" s="1">
        <f t="shared" si="1"/>
        <v>46616</v>
      </c>
      <c r="I34" s="32" t="s">
        <v>9</v>
      </c>
    </row>
    <row r="35" spans="1:9" ht="15.75" thickBot="1">
      <c r="A35" s="1" t="s">
        <v>4</v>
      </c>
      <c r="B35" s="32">
        <v>31</v>
      </c>
      <c r="C35" s="1">
        <v>787</v>
      </c>
      <c r="D35" s="1">
        <v>218</v>
      </c>
      <c r="E35" s="1">
        <v>37</v>
      </c>
      <c r="F35" s="1">
        <v>111</v>
      </c>
      <c r="G35" s="1">
        <f t="shared" si="0"/>
        <v>1153</v>
      </c>
      <c r="H35" s="1">
        <f t="shared" si="1"/>
        <v>47769</v>
      </c>
      <c r="I35" s="32" t="s">
        <v>9</v>
      </c>
    </row>
    <row r="36" spans="1:9" ht="15.75" thickBot="1">
      <c r="B36"/>
      <c r="E36" s="35" t="s">
        <v>59</v>
      </c>
      <c r="F36" s="36"/>
      <c r="G36" s="36"/>
      <c r="H36" s="37">
        <f>H35/B35</f>
        <v>1540.9354838709678</v>
      </c>
      <c r="I36"/>
    </row>
    <row r="37" spans="1:9" ht="23.25">
      <c r="A37" s="22" t="s">
        <v>60</v>
      </c>
      <c r="B37"/>
      <c r="H37" s="48">
        <f>FEBRERO2016!H35+MARZO2016!H35</f>
        <v>7242955</v>
      </c>
      <c r="I37"/>
    </row>
    <row r="38" spans="1:9">
      <c r="H38" s="39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H73" s="26"/>
      <c r="I73"/>
    </row>
    <row r="74" spans="3:9">
      <c r="H74" s="26"/>
      <c r="I74"/>
    </row>
    <row r="75" spans="3:9">
      <c r="C75" s="38"/>
      <c r="D75" t="s">
        <v>61</v>
      </c>
      <c r="H75" s="26"/>
      <c r="I75"/>
    </row>
    <row r="76" spans="3:9">
      <c r="C76" s="24"/>
      <c r="D76" t="s">
        <v>62</v>
      </c>
      <c r="H76" s="26"/>
      <c r="I76"/>
    </row>
    <row r="77" spans="3:9">
      <c r="H77" s="26"/>
      <c r="I77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topLeftCell="A27" workbookViewId="0">
      <selection activeCell="L35" sqref="L35"/>
    </sheetView>
  </sheetViews>
  <sheetFormatPr baseColWidth="10" defaultRowHeight="15"/>
  <cols>
    <col min="2" max="2" width="10.5703125" style="26" customWidth="1"/>
    <col min="3" max="3" width="19.140625" customWidth="1"/>
    <col min="4" max="4" width="16.28515625" customWidth="1"/>
    <col min="5" max="6" width="14.140625" customWidth="1"/>
    <col min="7" max="7" width="9.85546875" customWidth="1"/>
    <col min="8" max="8" width="16.7109375" customWidth="1"/>
    <col min="9" max="9" width="11.5703125" style="26" customWidth="1"/>
  </cols>
  <sheetData>
    <row r="1" spans="1:11" ht="26.25">
      <c r="A1" s="5" t="s">
        <v>57</v>
      </c>
      <c r="C1" s="34"/>
      <c r="H1" s="26"/>
    </row>
    <row r="2" spans="1:11" ht="27" thickBot="1">
      <c r="A2" s="5"/>
      <c r="H2" s="26"/>
    </row>
    <row r="3" spans="1:11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11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11">
      <c r="A5" s="1" t="s">
        <v>5</v>
      </c>
      <c r="B5" s="32">
        <f>FEBRERO2016!B5</f>
        <v>1</v>
      </c>
      <c r="C5" s="1">
        <v>975</v>
      </c>
      <c r="D5" s="1">
        <v>228</v>
      </c>
      <c r="E5" s="1">
        <v>123</v>
      </c>
      <c r="F5" s="1">
        <v>101</v>
      </c>
      <c r="G5" s="41">
        <v>1427</v>
      </c>
      <c r="H5" s="1">
        <f>G5</f>
        <v>1427</v>
      </c>
      <c r="I5" s="32" t="s">
        <v>9</v>
      </c>
      <c r="J5" s="24">
        <v>1427</v>
      </c>
      <c r="K5" t="s">
        <v>65</v>
      </c>
    </row>
    <row r="6" spans="1:11">
      <c r="A6" s="1" t="s">
        <v>63</v>
      </c>
      <c r="B6" s="32">
        <f>FEBRERO2016!B6</f>
        <v>2</v>
      </c>
      <c r="C6" s="1">
        <v>822</v>
      </c>
      <c r="D6" s="1">
        <v>167</v>
      </c>
      <c r="E6" s="1"/>
      <c r="F6" s="1">
        <v>28</v>
      </c>
      <c r="G6" s="1">
        <f>SUM(C6:F6)</f>
        <v>1017</v>
      </c>
      <c r="H6" s="1">
        <f>H5+G6</f>
        <v>2444</v>
      </c>
      <c r="I6" s="32" t="s">
        <v>9</v>
      </c>
    </row>
    <row r="7" spans="1:11">
      <c r="A7" s="42" t="s">
        <v>6</v>
      </c>
      <c r="B7" s="43">
        <f>FEBRERO2016!B7</f>
        <v>3</v>
      </c>
      <c r="C7" s="42">
        <v>977</v>
      </c>
      <c r="D7" s="42">
        <v>199</v>
      </c>
      <c r="E7" s="42">
        <v>14</v>
      </c>
      <c r="F7" s="42">
        <v>61</v>
      </c>
      <c r="G7" s="42">
        <f t="shared" ref="G7:G34" si="0">SUM(C7:F7)</f>
        <v>1251</v>
      </c>
      <c r="H7" s="42">
        <f t="shared" ref="H7:H34" si="1">H6+G7</f>
        <v>3695</v>
      </c>
      <c r="I7" s="43" t="s">
        <v>12</v>
      </c>
    </row>
    <row r="8" spans="1:11">
      <c r="A8" s="1" t="s">
        <v>7</v>
      </c>
      <c r="B8" s="32">
        <f>FEBRERO2016!B8</f>
        <v>4</v>
      </c>
      <c r="C8" s="1">
        <v>230</v>
      </c>
      <c r="D8" s="1">
        <v>30</v>
      </c>
      <c r="E8" s="1"/>
      <c r="F8" s="1">
        <v>32</v>
      </c>
      <c r="G8" s="1">
        <v>292</v>
      </c>
      <c r="H8" s="1">
        <f t="shared" si="1"/>
        <v>3987</v>
      </c>
      <c r="I8" s="32" t="s">
        <v>10</v>
      </c>
    </row>
    <row r="9" spans="1:11">
      <c r="A9" s="1" t="s">
        <v>8</v>
      </c>
      <c r="B9" s="32">
        <f>FEBRERO2016!B9</f>
        <v>5</v>
      </c>
      <c r="C9" s="1">
        <v>400</v>
      </c>
      <c r="D9" s="1">
        <v>69</v>
      </c>
      <c r="E9" s="1"/>
      <c r="F9" s="1">
        <v>20</v>
      </c>
      <c r="G9" s="1">
        <f t="shared" si="0"/>
        <v>489</v>
      </c>
      <c r="H9" s="1">
        <f t="shared" si="1"/>
        <v>4476</v>
      </c>
      <c r="I9" s="32" t="s">
        <v>10</v>
      </c>
    </row>
    <row r="10" spans="1:11">
      <c r="A10" s="1" t="s">
        <v>64</v>
      </c>
      <c r="B10" s="32">
        <f>FEBRERO2016!B10</f>
        <v>6</v>
      </c>
      <c r="C10" s="1">
        <v>455</v>
      </c>
      <c r="D10" s="1">
        <v>81</v>
      </c>
      <c r="E10" s="1"/>
      <c r="F10" s="1">
        <v>40</v>
      </c>
      <c r="G10" s="4">
        <v>576</v>
      </c>
      <c r="H10" s="4">
        <f t="shared" si="1"/>
        <v>5052</v>
      </c>
      <c r="I10" s="32" t="s">
        <v>14</v>
      </c>
    </row>
    <row r="11" spans="1:11">
      <c r="A11" s="1" t="s">
        <v>4</v>
      </c>
      <c r="B11" s="32">
        <f>FEBRERO2016!B11</f>
        <v>7</v>
      </c>
      <c r="C11" s="1">
        <v>364</v>
      </c>
      <c r="D11" s="1">
        <v>87</v>
      </c>
      <c r="E11" s="1"/>
      <c r="F11" s="1">
        <v>44</v>
      </c>
      <c r="G11" s="1">
        <v>495</v>
      </c>
      <c r="H11" s="1">
        <f t="shared" si="1"/>
        <v>5547</v>
      </c>
      <c r="I11" s="32" t="s">
        <v>10</v>
      </c>
    </row>
    <row r="12" spans="1:11">
      <c r="A12" s="1" t="s">
        <v>5</v>
      </c>
      <c r="B12" s="32">
        <f>FEBRERO2016!B12</f>
        <v>8</v>
      </c>
      <c r="C12" s="1">
        <v>726</v>
      </c>
      <c r="D12" s="1">
        <v>130</v>
      </c>
      <c r="E12" s="1"/>
      <c r="F12" s="1">
        <v>48</v>
      </c>
      <c r="G12" s="1">
        <f t="shared" si="0"/>
        <v>904</v>
      </c>
      <c r="H12" s="1">
        <f t="shared" si="1"/>
        <v>6451</v>
      </c>
      <c r="I12" s="32" t="s">
        <v>9</v>
      </c>
    </row>
    <row r="13" spans="1:11">
      <c r="A13" s="1" t="s">
        <v>63</v>
      </c>
      <c r="B13" s="32">
        <f>FEBRERO2016!B13</f>
        <v>9</v>
      </c>
      <c r="C13" s="1">
        <v>761</v>
      </c>
      <c r="D13" s="1">
        <v>245</v>
      </c>
      <c r="E13" s="1"/>
      <c r="F13" s="1">
        <v>77</v>
      </c>
      <c r="G13" s="1">
        <f t="shared" si="0"/>
        <v>1083</v>
      </c>
      <c r="H13" s="1">
        <f t="shared" si="1"/>
        <v>7534</v>
      </c>
      <c r="I13" s="32" t="s">
        <v>15</v>
      </c>
    </row>
    <row r="14" spans="1:11">
      <c r="A14" s="42" t="s">
        <v>6</v>
      </c>
      <c r="B14" s="43">
        <f>FEBRERO2016!B14</f>
        <v>10</v>
      </c>
      <c r="C14" s="42">
        <v>470</v>
      </c>
      <c r="D14" s="42">
        <v>64</v>
      </c>
      <c r="E14" s="42"/>
      <c r="F14" s="42">
        <v>50</v>
      </c>
      <c r="G14" s="42">
        <f t="shared" si="0"/>
        <v>584</v>
      </c>
      <c r="H14" s="42">
        <f t="shared" si="1"/>
        <v>8118</v>
      </c>
      <c r="I14" s="43" t="s">
        <v>12</v>
      </c>
    </row>
    <row r="15" spans="1:11">
      <c r="A15" s="1" t="s">
        <v>7</v>
      </c>
      <c r="B15" s="32">
        <f>FEBRERO2016!B15</f>
        <v>11</v>
      </c>
      <c r="C15" s="1">
        <v>385</v>
      </c>
      <c r="D15" s="1">
        <v>82</v>
      </c>
      <c r="E15" s="1"/>
      <c r="F15" s="1">
        <v>51</v>
      </c>
      <c r="G15" s="1">
        <f t="shared" si="0"/>
        <v>518</v>
      </c>
      <c r="H15" s="1">
        <f t="shared" si="1"/>
        <v>8636</v>
      </c>
      <c r="I15" s="32" t="s">
        <v>12</v>
      </c>
    </row>
    <row r="16" spans="1:11">
      <c r="A16" s="1" t="s">
        <v>8</v>
      </c>
      <c r="B16" s="32">
        <f>FEBRERO2016!B16</f>
        <v>12</v>
      </c>
      <c r="C16" s="1">
        <v>564</v>
      </c>
      <c r="D16" s="1">
        <v>119</v>
      </c>
      <c r="E16" s="1"/>
      <c r="F16" s="1">
        <v>64</v>
      </c>
      <c r="G16" s="1">
        <v>747</v>
      </c>
      <c r="H16" s="1">
        <f t="shared" si="1"/>
        <v>9383</v>
      </c>
      <c r="I16" s="32" t="s">
        <v>12</v>
      </c>
    </row>
    <row r="17" spans="1:9">
      <c r="A17" s="1" t="s">
        <v>64</v>
      </c>
      <c r="B17" s="32">
        <f>FEBRERO2016!B17</f>
        <v>13</v>
      </c>
      <c r="C17" s="1">
        <v>614</v>
      </c>
      <c r="D17" s="1">
        <v>130</v>
      </c>
      <c r="E17" s="1">
        <v>30</v>
      </c>
      <c r="F17" s="1">
        <v>78</v>
      </c>
      <c r="G17" s="1">
        <f t="shared" si="0"/>
        <v>852</v>
      </c>
      <c r="H17" s="1">
        <f t="shared" si="1"/>
        <v>10235</v>
      </c>
      <c r="I17" s="32" t="s">
        <v>12</v>
      </c>
    </row>
    <row r="18" spans="1:9">
      <c r="A18" s="1" t="s">
        <v>4</v>
      </c>
      <c r="B18" s="32">
        <f>FEBRERO2016!B18</f>
        <v>14</v>
      </c>
      <c r="C18" s="1">
        <v>534</v>
      </c>
      <c r="D18" s="1">
        <v>169</v>
      </c>
      <c r="E18" s="1">
        <v>10</v>
      </c>
      <c r="F18" s="1">
        <v>70</v>
      </c>
      <c r="G18" s="1">
        <f t="shared" si="0"/>
        <v>783</v>
      </c>
      <c r="H18" s="1">
        <f t="shared" si="1"/>
        <v>11018</v>
      </c>
      <c r="I18" s="32" t="s">
        <v>9</v>
      </c>
    </row>
    <row r="19" spans="1:9">
      <c r="A19" s="1" t="s">
        <v>5</v>
      </c>
      <c r="B19" s="32">
        <f>FEBRERO2016!B19</f>
        <v>15</v>
      </c>
      <c r="C19" s="1">
        <v>839</v>
      </c>
      <c r="D19" s="1">
        <v>237</v>
      </c>
      <c r="E19" s="1">
        <v>27</v>
      </c>
      <c r="F19" s="1">
        <v>55</v>
      </c>
      <c r="G19" s="1">
        <f t="shared" si="0"/>
        <v>1158</v>
      </c>
      <c r="H19" s="1">
        <f t="shared" si="1"/>
        <v>12176</v>
      </c>
      <c r="I19" s="32" t="s">
        <v>9</v>
      </c>
    </row>
    <row r="20" spans="1:9">
      <c r="A20" s="1" t="s">
        <v>63</v>
      </c>
      <c r="B20" s="32">
        <f>FEBRERO2016!B20</f>
        <v>16</v>
      </c>
      <c r="C20" s="1">
        <v>940</v>
      </c>
      <c r="D20" s="1">
        <v>260</v>
      </c>
      <c r="E20" s="1">
        <v>94</v>
      </c>
      <c r="F20" s="1">
        <v>88</v>
      </c>
      <c r="G20" s="1">
        <v>1382</v>
      </c>
      <c r="H20" s="1">
        <f t="shared" si="1"/>
        <v>13558</v>
      </c>
      <c r="I20" s="32" t="s">
        <v>9</v>
      </c>
    </row>
    <row r="21" spans="1:9">
      <c r="A21" s="42" t="s">
        <v>6</v>
      </c>
      <c r="B21" s="43">
        <f>FEBRERO2016!B21</f>
        <v>17</v>
      </c>
      <c r="C21" s="42">
        <v>854</v>
      </c>
      <c r="D21" s="42">
        <v>212</v>
      </c>
      <c r="E21" s="42">
        <v>98</v>
      </c>
      <c r="F21" s="42">
        <v>92</v>
      </c>
      <c r="G21" s="42">
        <f t="shared" si="0"/>
        <v>1256</v>
      </c>
      <c r="H21" s="42">
        <f t="shared" si="1"/>
        <v>14814</v>
      </c>
      <c r="I21" s="43" t="s">
        <v>11</v>
      </c>
    </row>
    <row r="22" spans="1:9">
      <c r="A22" s="1" t="s">
        <v>7</v>
      </c>
      <c r="B22" s="32">
        <f>FEBRERO2016!B22</f>
        <v>18</v>
      </c>
      <c r="C22" s="1">
        <v>479</v>
      </c>
      <c r="D22" s="1">
        <v>78</v>
      </c>
      <c r="E22" s="1"/>
      <c r="F22" s="1">
        <v>40</v>
      </c>
      <c r="G22" s="1">
        <f t="shared" si="0"/>
        <v>597</v>
      </c>
      <c r="H22" s="1">
        <f t="shared" si="1"/>
        <v>15411</v>
      </c>
      <c r="I22" s="32" t="s">
        <v>12</v>
      </c>
    </row>
    <row r="23" spans="1:9">
      <c r="A23" s="1" t="s">
        <v>8</v>
      </c>
      <c r="B23" s="32">
        <f>FEBRERO2016!B23</f>
        <v>19</v>
      </c>
      <c r="C23" s="1">
        <v>291</v>
      </c>
      <c r="D23" s="1">
        <v>36</v>
      </c>
      <c r="E23" s="1"/>
      <c r="F23" s="1">
        <v>29</v>
      </c>
      <c r="G23" s="1">
        <v>356</v>
      </c>
      <c r="H23" s="1">
        <f t="shared" si="1"/>
        <v>15767</v>
      </c>
      <c r="I23" s="32" t="s">
        <v>10</v>
      </c>
    </row>
    <row r="24" spans="1:9">
      <c r="A24" s="1" t="s">
        <v>64</v>
      </c>
      <c r="B24" s="32">
        <f>FEBRERO2016!B24</f>
        <v>20</v>
      </c>
      <c r="C24" s="1">
        <v>471</v>
      </c>
      <c r="D24" s="1">
        <v>104</v>
      </c>
      <c r="E24" s="1"/>
      <c r="F24" s="1">
        <v>61</v>
      </c>
      <c r="G24" s="1">
        <f t="shared" si="0"/>
        <v>636</v>
      </c>
      <c r="H24" s="1">
        <f t="shared" si="1"/>
        <v>16403</v>
      </c>
      <c r="I24" s="32" t="s">
        <v>15</v>
      </c>
    </row>
    <row r="25" spans="1:9">
      <c r="A25" s="1" t="s">
        <v>4</v>
      </c>
      <c r="B25" s="32">
        <f>FEBRERO2016!B25</f>
        <v>21</v>
      </c>
      <c r="C25" s="1">
        <v>580</v>
      </c>
      <c r="D25" s="1">
        <v>162</v>
      </c>
      <c r="E25" s="1"/>
      <c r="F25" s="1">
        <v>44</v>
      </c>
      <c r="G25" s="1">
        <f t="shared" si="0"/>
        <v>786</v>
      </c>
      <c r="H25" s="1">
        <f t="shared" si="1"/>
        <v>17189</v>
      </c>
      <c r="I25" s="32" t="s">
        <v>9</v>
      </c>
    </row>
    <row r="26" spans="1:9">
      <c r="A26" s="1" t="s">
        <v>5</v>
      </c>
      <c r="B26" s="32">
        <f>FEBRERO2016!B26</f>
        <v>22</v>
      </c>
      <c r="C26" s="1">
        <v>694</v>
      </c>
      <c r="D26" s="1">
        <v>244</v>
      </c>
      <c r="E26" s="1"/>
      <c r="F26" s="1">
        <v>31</v>
      </c>
      <c r="G26" s="1">
        <v>969</v>
      </c>
      <c r="H26" s="1">
        <f t="shared" si="1"/>
        <v>18158</v>
      </c>
      <c r="I26" s="32" t="str">
        <f>FEBRERO2016!I26</f>
        <v>B</v>
      </c>
    </row>
    <row r="27" spans="1:9">
      <c r="A27" s="1" t="s">
        <v>63</v>
      </c>
      <c r="B27" s="32">
        <f>FEBRERO2016!B27</f>
        <v>23</v>
      </c>
      <c r="C27" s="1">
        <v>982</v>
      </c>
      <c r="D27" s="1">
        <v>273</v>
      </c>
      <c r="E27" s="1"/>
      <c r="F27" s="1">
        <v>94</v>
      </c>
      <c r="G27" s="1">
        <f t="shared" si="0"/>
        <v>1349</v>
      </c>
      <c r="H27" s="1">
        <f t="shared" si="1"/>
        <v>19507</v>
      </c>
      <c r="I27" s="32" t="str">
        <f>FEBRERO2016!I27</f>
        <v>B</v>
      </c>
    </row>
    <row r="28" spans="1:9">
      <c r="A28" s="42" t="s">
        <v>6</v>
      </c>
      <c r="B28" s="43">
        <f>FEBRERO2016!B28</f>
        <v>24</v>
      </c>
      <c r="C28" s="42">
        <v>335</v>
      </c>
      <c r="D28" s="42">
        <v>88</v>
      </c>
      <c r="E28" s="42"/>
      <c r="F28" s="42">
        <v>23</v>
      </c>
      <c r="G28" s="42">
        <v>446</v>
      </c>
      <c r="H28" s="42">
        <f t="shared" si="1"/>
        <v>19953</v>
      </c>
      <c r="I28" s="43" t="s">
        <v>10</v>
      </c>
    </row>
    <row r="29" spans="1:9">
      <c r="A29" s="1" t="s">
        <v>7</v>
      </c>
      <c r="B29" s="32">
        <f>FEBRERO2016!B29</f>
        <v>25</v>
      </c>
      <c r="C29" s="1">
        <v>225</v>
      </c>
      <c r="D29" s="1">
        <v>42</v>
      </c>
      <c r="E29" s="1"/>
      <c r="F29" s="1">
        <v>29</v>
      </c>
      <c r="G29" s="1">
        <v>296</v>
      </c>
      <c r="H29" s="1">
        <f t="shared" si="1"/>
        <v>20249</v>
      </c>
      <c r="I29" s="32" t="s">
        <v>10</v>
      </c>
    </row>
    <row r="30" spans="1:9">
      <c r="A30" s="1" t="s">
        <v>8</v>
      </c>
      <c r="B30" s="32">
        <f>FEBRERO2016!B30</f>
        <v>26</v>
      </c>
      <c r="C30" s="1">
        <v>309</v>
      </c>
      <c r="D30" s="1">
        <v>63</v>
      </c>
      <c r="E30" s="1"/>
      <c r="F30" s="1">
        <v>116</v>
      </c>
      <c r="G30" s="1">
        <f t="shared" si="0"/>
        <v>488</v>
      </c>
      <c r="H30" s="1">
        <f t="shared" si="1"/>
        <v>20737</v>
      </c>
      <c r="I30" s="32" t="s">
        <v>9</v>
      </c>
    </row>
    <row r="31" spans="1:9">
      <c r="A31" s="1" t="s">
        <v>64</v>
      </c>
      <c r="B31" s="32">
        <f>FEBRERO2016!B31</f>
        <v>27</v>
      </c>
      <c r="C31" s="1">
        <v>383</v>
      </c>
      <c r="D31" s="1">
        <v>61</v>
      </c>
      <c r="E31" s="1"/>
      <c r="F31" s="1">
        <v>44</v>
      </c>
      <c r="G31" s="1">
        <f t="shared" si="0"/>
        <v>488</v>
      </c>
      <c r="H31" s="1">
        <f t="shared" si="1"/>
        <v>21225</v>
      </c>
      <c r="I31" s="32" t="str">
        <f>FEBRERO2016!I31</f>
        <v>B</v>
      </c>
    </row>
    <row r="32" spans="1:9">
      <c r="A32" s="1" t="s">
        <v>4</v>
      </c>
      <c r="B32" s="32">
        <f>FEBRERO2016!B32</f>
        <v>28</v>
      </c>
      <c r="C32" s="1">
        <v>382</v>
      </c>
      <c r="D32" s="1">
        <v>92</v>
      </c>
      <c r="E32" s="1"/>
      <c r="F32" s="1">
        <v>39</v>
      </c>
      <c r="G32" s="1">
        <f t="shared" si="0"/>
        <v>513</v>
      </c>
      <c r="H32" s="1">
        <f t="shared" si="1"/>
        <v>21738</v>
      </c>
      <c r="I32" s="32" t="s">
        <v>9</v>
      </c>
    </row>
    <row r="33" spans="1:9">
      <c r="A33" s="1" t="s">
        <v>5</v>
      </c>
      <c r="B33" s="32">
        <v>29</v>
      </c>
      <c r="C33" s="1">
        <v>619</v>
      </c>
      <c r="D33" s="1">
        <v>133</v>
      </c>
      <c r="E33" s="1"/>
      <c r="F33" s="1">
        <v>40</v>
      </c>
      <c r="G33" s="1">
        <f t="shared" si="0"/>
        <v>792</v>
      </c>
      <c r="H33" s="1">
        <f t="shared" si="1"/>
        <v>22530</v>
      </c>
      <c r="I33" s="32" t="s">
        <v>9</v>
      </c>
    </row>
    <row r="34" spans="1:9" ht="15.75" thickBot="1">
      <c r="A34" s="1" t="s">
        <v>63</v>
      </c>
      <c r="B34" s="32">
        <v>30</v>
      </c>
      <c r="C34" s="1">
        <v>698</v>
      </c>
      <c r="D34" s="1">
        <v>133</v>
      </c>
      <c r="E34" s="1"/>
      <c r="F34" s="1">
        <v>90</v>
      </c>
      <c r="G34" s="1">
        <f t="shared" si="0"/>
        <v>921</v>
      </c>
      <c r="H34" s="1">
        <f t="shared" si="1"/>
        <v>23451</v>
      </c>
      <c r="I34" s="32" t="s">
        <v>9</v>
      </c>
    </row>
    <row r="35" spans="1:9" ht="15.75" thickBot="1">
      <c r="B35"/>
      <c r="E35" s="35" t="s">
        <v>59</v>
      </c>
      <c r="F35" s="36"/>
      <c r="G35" s="36"/>
      <c r="H35" s="37">
        <f>H34/B34</f>
        <v>781.7</v>
      </c>
      <c r="I35"/>
    </row>
    <row r="36" spans="1:9" ht="23.25">
      <c r="A36" s="22" t="s">
        <v>60</v>
      </c>
      <c r="B36"/>
      <c r="H36" s="48">
        <f>MARZO2016!H37+ABRIL2016!H34</f>
        <v>7266406</v>
      </c>
      <c r="I36"/>
    </row>
    <row r="37" spans="1:9">
      <c r="H37" s="39"/>
      <c r="I37"/>
    </row>
    <row r="38" spans="1:9">
      <c r="H38" s="26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H73" s="26"/>
      <c r="I73"/>
    </row>
    <row r="74" spans="3:9">
      <c r="C74" s="38"/>
      <c r="D74" t="s">
        <v>61</v>
      </c>
      <c r="H74" s="26"/>
      <c r="I74"/>
    </row>
    <row r="75" spans="3:9">
      <c r="C75" s="24"/>
      <c r="D75" t="s">
        <v>62</v>
      </c>
      <c r="H75" s="26"/>
      <c r="I75"/>
    </row>
    <row r="76" spans="3:9">
      <c r="H76" s="26"/>
      <c r="I76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"/>
  <sheetViews>
    <sheetView topLeftCell="A33" workbookViewId="0">
      <selection activeCell="K33" sqref="K33"/>
    </sheetView>
  </sheetViews>
  <sheetFormatPr baseColWidth="10" defaultRowHeight="15"/>
  <cols>
    <col min="2" max="2" width="11.7109375" style="26" customWidth="1"/>
    <col min="3" max="3" width="18.7109375" customWidth="1"/>
    <col min="4" max="4" width="15.85546875" customWidth="1"/>
    <col min="5" max="5" width="15.140625" customWidth="1"/>
    <col min="6" max="6" width="15.42578125" customWidth="1"/>
    <col min="7" max="7" width="10.140625" customWidth="1"/>
    <col min="8" max="8" width="16.28515625" customWidth="1"/>
    <col min="9" max="9" width="11.7109375" style="26" customWidth="1"/>
  </cols>
  <sheetData>
    <row r="1" spans="1:9" ht="26.25">
      <c r="A1" s="5" t="s">
        <v>56</v>
      </c>
      <c r="C1" s="34"/>
      <c r="H1" s="26"/>
    </row>
    <row r="2" spans="1:9" ht="27" thickBot="1">
      <c r="A2" s="5"/>
      <c r="H2" s="26"/>
    </row>
    <row r="3" spans="1:9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9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9">
      <c r="A5" s="42" t="s">
        <v>6</v>
      </c>
      <c r="B5" s="43">
        <f>ABRIL2016!B5</f>
        <v>1</v>
      </c>
      <c r="C5" s="42">
        <v>509</v>
      </c>
      <c r="D5" s="42">
        <v>143</v>
      </c>
      <c r="E5" s="42"/>
      <c r="F5" s="42">
        <v>45</v>
      </c>
      <c r="G5" s="50">
        <v>697</v>
      </c>
      <c r="H5" s="50">
        <f>G5</f>
        <v>697</v>
      </c>
      <c r="I5" s="43" t="s">
        <v>9</v>
      </c>
    </row>
    <row r="6" spans="1:9">
      <c r="A6" s="1" t="s">
        <v>7</v>
      </c>
      <c r="B6" s="32">
        <f>ABRIL2016!B6</f>
        <v>2</v>
      </c>
      <c r="C6" s="1">
        <v>376</v>
      </c>
      <c r="D6" s="1">
        <v>55</v>
      </c>
      <c r="E6" s="1"/>
      <c r="F6" s="1">
        <v>27</v>
      </c>
      <c r="G6" s="1">
        <f>SUM(C6:F6)</f>
        <v>458</v>
      </c>
      <c r="H6" s="1">
        <f>H5+G6</f>
        <v>1155</v>
      </c>
      <c r="I6" s="32" t="s">
        <v>9</v>
      </c>
    </row>
    <row r="7" spans="1:9">
      <c r="A7" s="1" t="s">
        <v>8</v>
      </c>
      <c r="B7" s="32">
        <f>ABRIL2016!B7</f>
        <v>3</v>
      </c>
      <c r="C7" s="1">
        <v>333</v>
      </c>
      <c r="D7" s="1">
        <v>51</v>
      </c>
      <c r="E7" s="1"/>
      <c r="F7" s="1">
        <v>29</v>
      </c>
      <c r="G7" s="1">
        <f t="shared" ref="G7:G35" si="0">SUM(C7:F7)</f>
        <v>413</v>
      </c>
      <c r="H7" s="1">
        <f t="shared" ref="H7:H35" si="1">H6+G7</f>
        <v>1568</v>
      </c>
      <c r="I7" s="32" t="s">
        <v>9</v>
      </c>
    </row>
    <row r="8" spans="1:9">
      <c r="A8" s="1" t="s">
        <v>64</v>
      </c>
      <c r="B8" s="32">
        <f>ABRIL2016!B8</f>
        <v>4</v>
      </c>
      <c r="C8" s="1">
        <v>306</v>
      </c>
      <c r="D8" s="1">
        <v>62</v>
      </c>
      <c r="E8" s="1"/>
      <c r="F8" s="1">
        <v>36</v>
      </c>
      <c r="G8" s="1">
        <f t="shared" si="0"/>
        <v>404</v>
      </c>
      <c r="H8" s="1">
        <f t="shared" si="1"/>
        <v>1972</v>
      </c>
      <c r="I8" s="32" t="s">
        <v>9</v>
      </c>
    </row>
    <row r="9" spans="1:9">
      <c r="A9" s="1" t="s">
        <v>4</v>
      </c>
      <c r="B9" s="32">
        <f>ABRIL2016!B9</f>
        <v>5</v>
      </c>
      <c r="C9" s="1">
        <v>249</v>
      </c>
      <c r="D9" s="1">
        <v>124</v>
      </c>
      <c r="E9" s="1"/>
      <c r="F9" s="1">
        <v>21</v>
      </c>
      <c r="G9" s="1">
        <v>394</v>
      </c>
      <c r="H9" s="1">
        <f t="shared" si="1"/>
        <v>2366</v>
      </c>
      <c r="I9" s="32" t="s">
        <v>9</v>
      </c>
    </row>
    <row r="10" spans="1:9">
      <c r="A10" s="1" t="s">
        <v>5</v>
      </c>
      <c r="B10" s="32">
        <f>ABRIL2016!B10</f>
        <v>6</v>
      </c>
      <c r="C10" s="1">
        <v>533</v>
      </c>
      <c r="D10" s="1">
        <v>121</v>
      </c>
      <c r="E10" s="1"/>
      <c r="F10" s="1">
        <v>41</v>
      </c>
      <c r="G10" s="4">
        <v>695</v>
      </c>
      <c r="H10" s="1">
        <f t="shared" si="1"/>
        <v>3061</v>
      </c>
      <c r="I10" s="32" t="s">
        <v>9</v>
      </c>
    </row>
    <row r="11" spans="1:9">
      <c r="A11" s="1" t="s">
        <v>63</v>
      </c>
      <c r="B11" s="32">
        <f>ABRIL2016!B11</f>
        <v>7</v>
      </c>
      <c r="C11" s="1">
        <v>714</v>
      </c>
      <c r="D11" s="1">
        <v>168</v>
      </c>
      <c r="E11" s="1"/>
      <c r="F11" s="1">
        <v>57</v>
      </c>
      <c r="G11" s="1">
        <f t="shared" si="0"/>
        <v>939</v>
      </c>
      <c r="H11" s="1">
        <f t="shared" si="1"/>
        <v>4000</v>
      </c>
      <c r="I11" s="32" t="s">
        <v>9</v>
      </c>
    </row>
    <row r="12" spans="1:9">
      <c r="A12" s="42" t="s">
        <v>6</v>
      </c>
      <c r="B12" s="43">
        <f>ABRIL2016!B12</f>
        <v>8</v>
      </c>
      <c r="C12" s="42">
        <v>381</v>
      </c>
      <c r="D12" s="42">
        <v>52</v>
      </c>
      <c r="E12" s="42"/>
      <c r="F12" s="42">
        <v>40</v>
      </c>
      <c r="G12" s="42">
        <f t="shared" si="0"/>
        <v>473</v>
      </c>
      <c r="H12" s="42">
        <f t="shared" si="1"/>
        <v>4473</v>
      </c>
      <c r="I12" s="43" t="s">
        <v>9</v>
      </c>
    </row>
    <row r="13" spans="1:9">
      <c r="A13" s="1" t="s">
        <v>7</v>
      </c>
      <c r="B13" s="32">
        <f>ABRIL2016!B13</f>
        <v>9</v>
      </c>
      <c r="C13" s="1">
        <v>491</v>
      </c>
      <c r="D13" s="1">
        <v>38</v>
      </c>
      <c r="E13" s="1"/>
      <c r="F13" s="1">
        <v>40</v>
      </c>
      <c r="G13" s="1">
        <f t="shared" si="0"/>
        <v>569</v>
      </c>
      <c r="H13" s="1">
        <f t="shared" si="1"/>
        <v>5042</v>
      </c>
      <c r="I13" s="32" t="s">
        <v>9</v>
      </c>
    </row>
    <row r="14" spans="1:9">
      <c r="A14" s="1" t="s">
        <v>8</v>
      </c>
      <c r="B14" s="32">
        <f>ABRIL2016!B14</f>
        <v>10</v>
      </c>
      <c r="C14" s="1">
        <v>256</v>
      </c>
      <c r="D14" s="1">
        <v>66</v>
      </c>
      <c r="E14" s="1"/>
      <c r="F14" s="1">
        <v>39</v>
      </c>
      <c r="G14" s="1">
        <v>361</v>
      </c>
      <c r="H14" s="1">
        <f t="shared" si="1"/>
        <v>5403</v>
      </c>
      <c r="I14" s="32" t="s">
        <v>13</v>
      </c>
    </row>
    <row r="15" spans="1:9">
      <c r="A15" s="1" t="s">
        <v>64</v>
      </c>
      <c r="B15" s="32">
        <f>ABRIL2016!B15</f>
        <v>11</v>
      </c>
      <c r="C15" s="1">
        <v>258</v>
      </c>
      <c r="D15" s="1">
        <v>66</v>
      </c>
      <c r="E15" s="1"/>
      <c r="F15" s="1">
        <v>43</v>
      </c>
      <c r="G15" s="1">
        <f t="shared" si="0"/>
        <v>367</v>
      </c>
      <c r="H15" s="1">
        <f t="shared" si="1"/>
        <v>5770</v>
      </c>
      <c r="I15" s="32" t="s">
        <v>11</v>
      </c>
    </row>
    <row r="16" spans="1:9">
      <c r="A16" s="1" t="s">
        <v>4</v>
      </c>
      <c r="B16" s="32">
        <f>ABRIL2016!B16</f>
        <v>12</v>
      </c>
      <c r="C16" s="1">
        <v>351</v>
      </c>
      <c r="D16" s="1">
        <v>89</v>
      </c>
      <c r="E16" s="1"/>
      <c r="F16" s="1">
        <v>50</v>
      </c>
      <c r="G16" s="1">
        <f t="shared" si="0"/>
        <v>490</v>
      </c>
      <c r="H16" s="1">
        <f t="shared" si="1"/>
        <v>6260</v>
      </c>
      <c r="I16" s="32" t="s">
        <v>9</v>
      </c>
    </row>
    <row r="17" spans="1:11">
      <c r="A17" s="1" t="s">
        <v>5</v>
      </c>
      <c r="B17" s="32">
        <f>ABRIL2016!B17</f>
        <v>13</v>
      </c>
      <c r="C17" s="1">
        <v>519</v>
      </c>
      <c r="D17" s="1">
        <v>155</v>
      </c>
      <c r="E17" s="1"/>
      <c r="F17" s="1">
        <v>45</v>
      </c>
      <c r="G17" s="1">
        <v>719</v>
      </c>
      <c r="H17" s="1">
        <f t="shared" si="1"/>
        <v>6979</v>
      </c>
      <c r="I17" s="32" t="s">
        <v>9</v>
      </c>
    </row>
    <row r="18" spans="1:11">
      <c r="A18" s="1" t="s">
        <v>63</v>
      </c>
      <c r="B18" s="32">
        <f>ABRIL2016!B18</f>
        <v>14</v>
      </c>
      <c r="C18" s="1">
        <v>673</v>
      </c>
      <c r="D18" s="1">
        <v>104</v>
      </c>
      <c r="E18" s="1"/>
      <c r="F18" s="1">
        <v>39</v>
      </c>
      <c r="G18" s="1">
        <v>816</v>
      </c>
      <c r="H18" s="1">
        <f t="shared" si="1"/>
        <v>7795</v>
      </c>
      <c r="I18" s="32" t="str">
        <f>ABRIL2016!I18</f>
        <v>B</v>
      </c>
    </row>
    <row r="19" spans="1:11">
      <c r="A19" s="42" t="s">
        <v>6</v>
      </c>
      <c r="B19" s="43">
        <f>ABRIL2016!B19</f>
        <v>15</v>
      </c>
      <c r="C19" s="42">
        <v>537</v>
      </c>
      <c r="D19" s="42">
        <v>58</v>
      </c>
      <c r="E19" s="42"/>
      <c r="F19" s="42">
        <v>4</v>
      </c>
      <c r="G19" s="42">
        <f t="shared" si="0"/>
        <v>599</v>
      </c>
      <c r="H19" s="42">
        <f t="shared" si="1"/>
        <v>8394</v>
      </c>
      <c r="I19" s="43" t="s">
        <v>12</v>
      </c>
    </row>
    <row r="20" spans="1:11">
      <c r="A20" s="1" t="s">
        <v>7</v>
      </c>
      <c r="B20" s="32">
        <f>ABRIL2016!B20</f>
        <v>16</v>
      </c>
      <c r="C20" s="1">
        <v>294</v>
      </c>
      <c r="D20" s="1">
        <v>36</v>
      </c>
      <c r="E20" s="1"/>
      <c r="F20" s="1">
        <v>28</v>
      </c>
      <c r="G20" s="1">
        <f t="shared" si="0"/>
        <v>358</v>
      </c>
      <c r="H20" s="1">
        <f t="shared" si="1"/>
        <v>8752</v>
      </c>
      <c r="I20" s="32" t="s">
        <v>9</v>
      </c>
    </row>
    <row r="21" spans="1:11">
      <c r="A21" s="1" t="s">
        <v>8</v>
      </c>
      <c r="B21" s="32">
        <f>ABRIL2016!B21</f>
        <v>17</v>
      </c>
      <c r="C21" s="1">
        <v>268</v>
      </c>
      <c r="D21" s="1">
        <v>56</v>
      </c>
      <c r="E21" s="1"/>
      <c r="F21" s="1">
        <v>40</v>
      </c>
      <c r="G21" s="1">
        <f t="shared" si="0"/>
        <v>364</v>
      </c>
      <c r="H21" s="1">
        <f t="shared" si="1"/>
        <v>9116</v>
      </c>
      <c r="I21" s="32" t="s">
        <v>9</v>
      </c>
    </row>
    <row r="22" spans="1:11">
      <c r="A22" s="1" t="s">
        <v>64</v>
      </c>
      <c r="B22" s="32">
        <f>ABRIL2016!B22</f>
        <v>18</v>
      </c>
      <c r="C22" s="1">
        <v>224</v>
      </c>
      <c r="D22" s="1">
        <v>53</v>
      </c>
      <c r="E22" s="1"/>
      <c r="F22" s="1">
        <v>37</v>
      </c>
      <c r="G22" s="1">
        <f t="shared" si="0"/>
        <v>314</v>
      </c>
      <c r="H22" s="1">
        <f t="shared" si="1"/>
        <v>9430</v>
      </c>
      <c r="I22" s="32" t="s">
        <v>9</v>
      </c>
    </row>
    <row r="23" spans="1:11">
      <c r="A23" s="1" t="s">
        <v>4</v>
      </c>
      <c r="B23" s="32">
        <f>ABRIL2016!B23</f>
        <v>19</v>
      </c>
      <c r="C23" s="1">
        <v>291</v>
      </c>
      <c r="D23" s="1">
        <v>103</v>
      </c>
      <c r="E23" s="1"/>
      <c r="F23" s="1">
        <v>25</v>
      </c>
      <c r="G23" s="1">
        <f t="shared" si="0"/>
        <v>419</v>
      </c>
      <c r="H23" s="1">
        <f t="shared" si="1"/>
        <v>9849</v>
      </c>
      <c r="I23" s="32" t="s">
        <v>9</v>
      </c>
    </row>
    <row r="24" spans="1:11">
      <c r="A24" s="1" t="s">
        <v>5</v>
      </c>
      <c r="B24" s="32">
        <f>ABRIL2016!B24</f>
        <v>20</v>
      </c>
      <c r="C24" s="1">
        <v>473</v>
      </c>
      <c r="D24" s="1">
        <v>46</v>
      </c>
      <c r="E24" s="1"/>
      <c r="F24" s="1">
        <v>26</v>
      </c>
      <c r="G24" s="1">
        <f t="shared" si="0"/>
        <v>545</v>
      </c>
      <c r="H24" s="1">
        <f t="shared" si="1"/>
        <v>10394</v>
      </c>
      <c r="I24" s="32" t="s">
        <v>9</v>
      </c>
    </row>
    <row r="25" spans="1:11">
      <c r="A25" s="1" t="s">
        <v>63</v>
      </c>
      <c r="B25" s="32">
        <f>ABRIL2016!B25</f>
        <v>21</v>
      </c>
      <c r="C25" s="1">
        <v>773</v>
      </c>
      <c r="D25" s="1">
        <v>105</v>
      </c>
      <c r="E25" s="1"/>
      <c r="F25" s="1">
        <v>74</v>
      </c>
      <c r="G25" s="41">
        <v>952</v>
      </c>
      <c r="H25" s="1">
        <f t="shared" si="1"/>
        <v>11346</v>
      </c>
      <c r="I25" s="32" t="s">
        <v>9</v>
      </c>
      <c r="J25" s="24">
        <v>952</v>
      </c>
      <c r="K25" t="s">
        <v>66</v>
      </c>
    </row>
    <row r="26" spans="1:11">
      <c r="A26" s="42" t="s">
        <v>6</v>
      </c>
      <c r="B26" s="43">
        <f>ABRIL2016!B26</f>
        <v>22</v>
      </c>
      <c r="C26" s="42">
        <v>434</v>
      </c>
      <c r="D26" s="42">
        <v>134</v>
      </c>
      <c r="E26" s="42"/>
      <c r="F26" s="42">
        <v>27</v>
      </c>
      <c r="G26" s="42">
        <f t="shared" si="0"/>
        <v>595</v>
      </c>
      <c r="H26" s="42">
        <f t="shared" si="1"/>
        <v>11941</v>
      </c>
      <c r="I26" s="43" t="s">
        <v>9</v>
      </c>
    </row>
    <row r="27" spans="1:11">
      <c r="A27" s="1" t="s">
        <v>7</v>
      </c>
      <c r="B27" s="32">
        <f>ABRIL2016!B27</f>
        <v>23</v>
      </c>
      <c r="C27" s="1">
        <v>458</v>
      </c>
      <c r="D27" s="1">
        <v>119</v>
      </c>
      <c r="E27" s="1"/>
      <c r="F27" s="1">
        <v>45</v>
      </c>
      <c r="G27" s="1">
        <f t="shared" si="0"/>
        <v>622</v>
      </c>
      <c r="H27" s="1">
        <f t="shared" si="1"/>
        <v>12563</v>
      </c>
      <c r="I27" s="32" t="s">
        <v>9</v>
      </c>
    </row>
    <row r="28" spans="1:11">
      <c r="A28" s="1" t="s">
        <v>8</v>
      </c>
      <c r="B28" s="32">
        <f>ABRIL2016!B28</f>
        <v>24</v>
      </c>
      <c r="C28" s="1">
        <v>344</v>
      </c>
      <c r="D28" s="1">
        <v>96</v>
      </c>
      <c r="E28" s="1"/>
      <c r="F28" s="1">
        <v>31</v>
      </c>
      <c r="G28" s="4">
        <f t="shared" si="0"/>
        <v>471</v>
      </c>
      <c r="H28" s="4">
        <v>13034</v>
      </c>
      <c r="I28" s="32" t="s">
        <v>9</v>
      </c>
    </row>
    <row r="29" spans="1:11">
      <c r="A29" s="1" t="s">
        <v>64</v>
      </c>
      <c r="B29" s="32">
        <f>ABRIL2016!B29</f>
        <v>25</v>
      </c>
      <c r="C29" s="1">
        <v>530</v>
      </c>
      <c r="D29" s="1">
        <v>116</v>
      </c>
      <c r="E29" s="1"/>
      <c r="F29" s="1">
        <v>41</v>
      </c>
      <c r="G29" s="1">
        <f t="shared" si="0"/>
        <v>687</v>
      </c>
      <c r="H29" s="4">
        <f t="shared" si="1"/>
        <v>13721</v>
      </c>
      <c r="I29" s="32" t="s">
        <v>9</v>
      </c>
    </row>
    <row r="30" spans="1:11">
      <c r="A30" s="1" t="s">
        <v>4</v>
      </c>
      <c r="B30" s="32">
        <f>ABRIL2016!B30</f>
        <v>26</v>
      </c>
      <c r="C30" s="1">
        <v>424</v>
      </c>
      <c r="D30" s="1">
        <v>168</v>
      </c>
      <c r="E30" s="1"/>
      <c r="F30" s="1">
        <v>21</v>
      </c>
      <c r="G30" s="1">
        <f t="shared" si="0"/>
        <v>613</v>
      </c>
      <c r="H30" s="4">
        <f t="shared" si="1"/>
        <v>14334</v>
      </c>
      <c r="I30" s="32" t="s">
        <v>11</v>
      </c>
    </row>
    <row r="31" spans="1:11">
      <c r="A31" s="1" t="s">
        <v>5</v>
      </c>
      <c r="B31" s="32">
        <f>ABRIL2016!B31</f>
        <v>27</v>
      </c>
      <c r="C31" s="1">
        <v>576</v>
      </c>
      <c r="D31" s="1">
        <v>139</v>
      </c>
      <c r="E31" s="1"/>
      <c r="F31" s="1">
        <v>36</v>
      </c>
      <c r="G31" s="1">
        <f t="shared" si="0"/>
        <v>751</v>
      </c>
      <c r="H31" s="4">
        <f t="shared" si="1"/>
        <v>15085</v>
      </c>
      <c r="I31" s="32" t="s">
        <v>11</v>
      </c>
    </row>
    <row r="32" spans="1:11">
      <c r="A32" s="1" t="s">
        <v>63</v>
      </c>
      <c r="B32" s="32">
        <f>ABRIL2016!B32</f>
        <v>28</v>
      </c>
      <c r="C32" s="1">
        <v>586</v>
      </c>
      <c r="D32" s="1">
        <v>189</v>
      </c>
      <c r="E32" s="1"/>
      <c r="F32" s="1">
        <v>52</v>
      </c>
      <c r="G32" s="1">
        <f t="shared" si="0"/>
        <v>827</v>
      </c>
      <c r="H32" s="4">
        <f t="shared" si="1"/>
        <v>15912</v>
      </c>
      <c r="I32" s="32" t="s">
        <v>9</v>
      </c>
    </row>
    <row r="33" spans="1:9">
      <c r="A33" s="42" t="s">
        <v>6</v>
      </c>
      <c r="B33" s="43">
        <f>ABRIL2016!B33</f>
        <v>29</v>
      </c>
      <c r="C33" s="42">
        <v>358</v>
      </c>
      <c r="D33" s="42">
        <v>76</v>
      </c>
      <c r="E33" s="42"/>
      <c r="F33" s="42">
        <v>48</v>
      </c>
      <c r="G33" s="42">
        <f t="shared" si="0"/>
        <v>482</v>
      </c>
      <c r="H33" s="50">
        <f t="shared" si="1"/>
        <v>16394</v>
      </c>
      <c r="I33" s="43" t="s">
        <v>11</v>
      </c>
    </row>
    <row r="34" spans="1:9">
      <c r="A34" s="1" t="s">
        <v>7</v>
      </c>
      <c r="B34" s="32">
        <f>ABRIL2016!B34</f>
        <v>30</v>
      </c>
      <c r="C34" s="1">
        <v>277</v>
      </c>
      <c r="D34" s="1">
        <v>42</v>
      </c>
      <c r="E34" s="1"/>
      <c r="F34" s="1">
        <v>11</v>
      </c>
      <c r="G34" s="1">
        <f t="shared" si="0"/>
        <v>330</v>
      </c>
      <c r="H34" s="4">
        <f t="shared" si="1"/>
        <v>16724</v>
      </c>
      <c r="I34" s="32" t="s">
        <v>12</v>
      </c>
    </row>
    <row r="35" spans="1:9" ht="15.75" thickBot="1">
      <c r="A35" s="1" t="s">
        <v>8</v>
      </c>
      <c r="B35" s="32">
        <v>31</v>
      </c>
      <c r="C35" s="1">
        <v>240</v>
      </c>
      <c r="D35" s="1">
        <v>36</v>
      </c>
      <c r="E35" s="1"/>
      <c r="F35" s="1">
        <v>8</v>
      </c>
      <c r="G35" s="1">
        <f t="shared" si="0"/>
        <v>284</v>
      </c>
      <c r="H35" s="4">
        <f t="shared" si="1"/>
        <v>17008</v>
      </c>
      <c r="I35" s="32" t="s">
        <v>9</v>
      </c>
    </row>
    <row r="36" spans="1:9" ht="15.75" thickBot="1">
      <c r="B36"/>
      <c r="E36" s="35" t="s">
        <v>59</v>
      </c>
      <c r="F36" s="36"/>
      <c r="G36" s="36"/>
      <c r="H36" s="37">
        <f>H35/B35</f>
        <v>548.64516129032256</v>
      </c>
      <c r="I36"/>
    </row>
    <row r="37" spans="1:9" ht="21">
      <c r="A37" s="22" t="s">
        <v>60</v>
      </c>
      <c r="B37"/>
      <c r="H37" s="46">
        <f>ABRIL2016!H36+MAYO2016!H35</f>
        <v>7283414</v>
      </c>
      <c r="I37"/>
    </row>
    <row r="38" spans="1:9">
      <c r="H38" s="39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H73" s="26"/>
      <c r="I73"/>
    </row>
    <row r="74" spans="3:9">
      <c r="H74" s="26"/>
      <c r="I74"/>
    </row>
    <row r="75" spans="3:9">
      <c r="C75" s="38"/>
      <c r="D75" t="s">
        <v>61</v>
      </c>
      <c r="H75" s="26"/>
      <c r="I75"/>
    </row>
    <row r="76" spans="3:9">
      <c r="C76" s="24"/>
      <c r="D76" t="s">
        <v>62</v>
      </c>
      <c r="H76" s="26"/>
      <c r="I76"/>
    </row>
    <row r="77" spans="3:9">
      <c r="H77" s="26"/>
      <c r="I77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6"/>
  <sheetViews>
    <sheetView topLeftCell="A13" zoomScale="85" zoomScaleNormal="85" workbookViewId="0">
      <selection activeCell="K13" sqref="K13"/>
    </sheetView>
  </sheetViews>
  <sheetFormatPr baseColWidth="10" defaultRowHeight="15"/>
  <cols>
    <col min="2" max="2" width="9.140625" style="26" customWidth="1"/>
    <col min="3" max="3" width="18.7109375" customWidth="1"/>
    <col min="4" max="4" width="15.5703125" customWidth="1"/>
    <col min="5" max="5" width="14.28515625" customWidth="1"/>
    <col min="6" max="6" width="17.7109375" customWidth="1"/>
    <col min="7" max="7" width="12.42578125" customWidth="1"/>
    <col min="8" max="8" width="17.140625" customWidth="1"/>
    <col min="9" max="9" width="11" style="26" customWidth="1"/>
  </cols>
  <sheetData>
    <row r="1" spans="1:9" ht="26.25">
      <c r="A1" s="5" t="s">
        <v>55</v>
      </c>
      <c r="C1" s="34"/>
      <c r="H1" s="26"/>
    </row>
    <row r="2" spans="1:9" ht="27" thickBot="1">
      <c r="A2" s="5"/>
      <c r="H2" s="26"/>
    </row>
    <row r="3" spans="1:9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9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9">
      <c r="A5" s="1" t="s">
        <v>64</v>
      </c>
      <c r="B5" s="32">
        <f>MAYO2016!B5</f>
        <v>1</v>
      </c>
      <c r="C5" s="1">
        <v>194</v>
      </c>
      <c r="D5" s="1">
        <v>51</v>
      </c>
      <c r="E5" s="1"/>
      <c r="F5" s="1">
        <v>15</v>
      </c>
      <c r="G5" s="47">
        <v>260</v>
      </c>
      <c r="H5" s="47">
        <f>G5</f>
        <v>260</v>
      </c>
      <c r="I5" s="32" t="s">
        <v>9</v>
      </c>
    </row>
    <row r="6" spans="1:9">
      <c r="A6" s="1" t="s">
        <v>4</v>
      </c>
      <c r="B6" s="32">
        <f>MAYO2016!B6</f>
        <v>2</v>
      </c>
      <c r="C6" s="1">
        <v>223</v>
      </c>
      <c r="D6" s="1">
        <v>40</v>
      </c>
      <c r="E6" s="1"/>
      <c r="F6" s="1">
        <v>16</v>
      </c>
      <c r="G6" s="47">
        <f>SUM(C6:F6)</f>
        <v>279</v>
      </c>
      <c r="H6" s="47">
        <f>H5+G6</f>
        <v>539</v>
      </c>
      <c r="I6" s="32" t="s">
        <v>9</v>
      </c>
    </row>
    <row r="7" spans="1:9">
      <c r="A7" s="1" t="s">
        <v>5</v>
      </c>
      <c r="B7" s="32">
        <f>MAYO2016!B7</f>
        <v>3</v>
      </c>
      <c r="C7" s="1">
        <v>289</v>
      </c>
      <c r="D7" s="1">
        <v>66</v>
      </c>
      <c r="E7" s="1"/>
      <c r="F7" s="1">
        <v>19</v>
      </c>
      <c r="G7" s="47">
        <f t="shared" ref="G7:G33" si="0">SUM(C7:F7)</f>
        <v>374</v>
      </c>
      <c r="H7" s="47">
        <f t="shared" ref="H7:H34" si="1">H6+G7</f>
        <v>913</v>
      </c>
      <c r="I7" s="32" t="s">
        <v>9</v>
      </c>
    </row>
    <row r="8" spans="1:9">
      <c r="A8" s="1" t="s">
        <v>63</v>
      </c>
      <c r="B8" s="32">
        <f>MAYO2016!B8</f>
        <v>4</v>
      </c>
      <c r="C8" s="1">
        <v>452</v>
      </c>
      <c r="D8" s="1">
        <v>103</v>
      </c>
      <c r="E8" s="1"/>
      <c r="F8" s="1">
        <v>22</v>
      </c>
      <c r="G8" s="47">
        <f t="shared" si="0"/>
        <v>577</v>
      </c>
      <c r="H8" s="47">
        <f t="shared" si="1"/>
        <v>1490</v>
      </c>
      <c r="I8" s="32" t="s">
        <v>12</v>
      </c>
    </row>
    <row r="9" spans="1:9">
      <c r="A9" s="42" t="s">
        <v>6</v>
      </c>
      <c r="B9" s="43">
        <f>MAYO2016!B9</f>
        <v>5</v>
      </c>
      <c r="C9" s="42">
        <v>342</v>
      </c>
      <c r="D9" s="42">
        <v>94</v>
      </c>
      <c r="E9" s="42"/>
      <c r="F9" s="42">
        <v>23</v>
      </c>
      <c r="G9" s="42">
        <f t="shared" si="0"/>
        <v>459</v>
      </c>
      <c r="H9" s="50">
        <f t="shared" si="1"/>
        <v>1949</v>
      </c>
      <c r="I9" s="43" t="s">
        <v>9</v>
      </c>
    </row>
    <row r="10" spans="1:9">
      <c r="A10" s="1" t="s">
        <v>7</v>
      </c>
      <c r="B10" s="32">
        <f>MAYO2016!B10</f>
        <v>6</v>
      </c>
      <c r="C10" s="1">
        <v>195</v>
      </c>
      <c r="D10" s="1">
        <v>25</v>
      </c>
      <c r="E10" s="1"/>
      <c r="F10" s="1">
        <v>8</v>
      </c>
      <c r="G10" s="1">
        <f t="shared" si="0"/>
        <v>228</v>
      </c>
      <c r="H10" s="4">
        <f t="shared" si="1"/>
        <v>2177</v>
      </c>
      <c r="I10" s="32" t="s">
        <v>9</v>
      </c>
    </row>
    <row r="11" spans="1:9">
      <c r="A11" s="1" t="s">
        <v>8</v>
      </c>
      <c r="B11" s="32">
        <f>MAYO2016!B11</f>
        <v>7</v>
      </c>
      <c r="C11" s="1">
        <v>200</v>
      </c>
      <c r="D11" s="1">
        <v>51</v>
      </c>
      <c r="E11" s="1"/>
      <c r="F11" s="1">
        <v>11</v>
      </c>
      <c r="G11" s="1">
        <f t="shared" si="0"/>
        <v>262</v>
      </c>
      <c r="H11" s="4">
        <f t="shared" si="1"/>
        <v>2439</v>
      </c>
      <c r="I11" s="32" t="s">
        <v>9</v>
      </c>
    </row>
    <row r="12" spans="1:9">
      <c r="A12" s="1" t="s">
        <v>64</v>
      </c>
      <c r="B12" s="32">
        <f>MAYO2016!B12</f>
        <v>8</v>
      </c>
      <c r="C12" s="1">
        <v>190</v>
      </c>
      <c r="D12" s="1">
        <v>38</v>
      </c>
      <c r="E12" s="1"/>
      <c r="F12" s="1">
        <v>10</v>
      </c>
      <c r="G12" s="1">
        <v>238</v>
      </c>
      <c r="H12" s="4">
        <f t="shared" si="1"/>
        <v>2677</v>
      </c>
      <c r="I12" s="32" t="s">
        <v>9</v>
      </c>
    </row>
    <row r="13" spans="1:9">
      <c r="A13" s="1" t="s">
        <v>4</v>
      </c>
      <c r="B13" s="32">
        <f>MAYO2016!B13</f>
        <v>9</v>
      </c>
      <c r="C13" s="1">
        <v>205</v>
      </c>
      <c r="D13" s="1">
        <v>34</v>
      </c>
      <c r="E13" s="1"/>
      <c r="F13" s="1">
        <v>16</v>
      </c>
      <c r="G13" s="1">
        <f t="shared" si="0"/>
        <v>255</v>
      </c>
      <c r="H13" s="4">
        <f t="shared" si="1"/>
        <v>2932</v>
      </c>
      <c r="I13" s="32" t="s">
        <v>9</v>
      </c>
    </row>
    <row r="14" spans="1:9">
      <c r="A14" s="1" t="s">
        <v>5</v>
      </c>
      <c r="B14" s="32">
        <f>MAYO2016!B14</f>
        <v>10</v>
      </c>
      <c r="C14" s="1">
        <v>314</v>
      </c>
      <c r="D14" s="1">
        <v>32</v>
      </c>
      <c r="E14" s="1"/>
      <c r="F14" s="1">
        <v>26</v>
      </c>
      <c r="G14" s="1">
        <f t="shared" si="0"/>
        <v>372</v>
      </c>
      <c r="H14" s="4">
        <f t="shared" si="1"/>
        <v>3304</v>
      </c>
      <c r="I14" s="32" t="s">
        <v>9</v>
      </c>
    </row>
    <row r="15" spans="1:9">
      <c r="A15" s="1" t="s">
        <v>63</v>
      </c>
      <c r="B15" s="32">
        <f>MAYO2016!B15</f>
        <v>11</v>
      </c>
      <c r="C15" s="1">
        <v>518</v>
      </c>
      <c r="D15" s="1">
        <v>87</v>
      </c>
      <c r="E15" s="1"/>
      <c r="F15" s="1">
        <v>36</v>
      </c>
      <c r="G15" s="1">
        <f t="shared" si="0"/>
        <v>641</v>
      </c>
      <c r="H15" s="4">
        <f t="shared" si="1"/>
        <v>3945</v>
      </c>
      <c r="I15" s="32" t="s">
        <v>9</v>
      </c>
    </row>
    <row r="16" spans="1:9">
      <c r="A16" s="42" t="s">
        <v>6</v>
      </c>
      <c r="B16" s="43">
        <f>MAYO2016!B16</f>
        <v>12</v>
      </c>
      <c r="C16" s="42">
        <v>389</v>
      </c>
      <c r="D16" s="42">
        <v>93</v>
      </c>
      <c r="E16" s="42"/>
      <c r="F16" s="42">
        <v>32</v>
      </c>
      <c r="G16" s="42">
        <f t="shared" si="0"/>
        <v>514</v>
      </c>
      <c r="H16" s="50">
        <f t="shared" si="1"/>
        <v>4459</v>
      </c>
      <c r="I16" s="43" t="s">
        <v>9</v>
      </c>
    </row>
    <row r="17" spans="1:11">
      <c r="A17" s="1" t="s">
        <v>7</v>
      </c>
      <c r="B17" s="32">
        <f>MAYO2016!B17</f>
        <v>13</v>
      </c>
      <c r="C17" s="1">
        <v>249</v>
      </c>
      <c r="D17" s="1">
        <v>32</v>
      </c>
      <c r="E17" s="1"/>
      <c r="F17" s="1">
        <v>18</v>
      </c>
      <c r="G17" s="1">
        <f t="shared" si="0"/>
        <v>299</v>
      </c>
      <c r="H17" s="4">
        <f t="shared" si="1"/>
        <v>4758</v>
      </c>
      <c r="I17" s="32" t="s">
        <v>9</v>
      </c>
    </row>
    <row r="18" spans="1:11">
      <c r="A18" s="1" t="s">
        <v>8</v>
      </c>
      <c r="B18" s="32">
        <f>MAYO2016!B18</f>
        <v>14</v>
      </c>
      <c r="C18" s="1">
        <v>233</v>
      </c>
      <c r="D18" s="1">
        <v>43</v>
      </c>
      <c r="E18" s="1"/>
      <c r="F18" s="1">
        <v>18</v>
      </c>
      <c r="G18" s="1">
        <f t="shared" si="0"/>
        <v>294</v>
      </c>
      <c r="H18" s="4">
        <f t="shared" si="1"/>
        <v>5052</v>
      </c>
      <c r="I18" s="32" t="s">
        <v>9</v>
      </c>
    </row>
    <row r="19" spans="1:11">
      <c r="A19" s="1" t="s">
        <v>64</v>
      </c>
      <c r="B19" s="32">
        <f>MAYO2016!B19</f>
        <v>15</v>
      </c>
      <c r="C19" s="1">
        <v>285</v>
      </c>
      <c r="D19" s="1">
        <v>39</v>
      </c>
      <c r="E19" s="1"/>
      <c r="F19" s="1">
        <v>16</v>
      </c>
      <c r="G19" s="1">
        <f t="shared" si="0"/>
        <v>340</v>
      </c>
      <c r="H19" s="4">
        <f t="shared" si="1"/>
        <v>5392</v>
      </c>
      <c r="I19" s="32" t="s">
        <v>9</v>
      </c>
    </row>
    <row r="20" spans="1:11">
      <c r="A20" s="1" t="s">
        <v>4</v>
      </c>
      <c r="B20" s="32">
        <f>MAYO2016!B20</f>
        <v>16</v>
      </c>
      <c r="C20" s="1">
        <v>273</v>
      </c>
      <c r="D20" s="1">
        <v>43</v>
      </c>
      <c r="E20" s="1"/>
      <c r="F20" s="1">
        <v>13</v>
      </c>
      <c r="G20" s="1">
        <f t="shared" si="0"/>
        <v>329</v>
      </c>
      <c r="H20" s="4">
        <f t="shared" si="1"/>
        <v>5721</v>
      </c>
      <c r="I20" s="32" t="s">
        <v>9</v>
      </c>
    </row>
    <row r="21" spans="1:11">
      <c r="A21" s="1" t="s">
        <v>5</v>
      </c>
      <c r="B21" s="32">
        <f>MAYO2016!B21</f>
        <v>17</v>
      </c>
      <c r="C21" s="1">
        <v>1182</v>
      </c>
      <c r="D21" s="1">
        <v>269</v>
      </c>
      <c r="E21" s="1"/>
      <c r="F21" s="1">
        <v>58</v>
      </c>
      <c r="G21" s="4">
        <v>1509</v>
      </c>
      <c r="H21" s="4">
        <f t="shared" si="1"/>
        <v>7230</v>
      </c>
      <c r="I21" s="32" t="s">
        <v>9</v>
      </c>
    </row>
    <row r="22" spans="1:11">
      <c r="A22" s="1" t="s">
        <v>63</v>
      </c>
      <c r="B22" s="32">
        <f>MAYO2016!B22</f>
        <v>18</v>
      </c>
      <c r="C22" s="1">
        <v>2127</v>
      </c>
      <c r="D22" s="1">
        <v>531</v>
      </c>
      <c r="E22" s="1"/>
      <c r="F22" s="1">
        <v>118</v>
      </c>
      <c r="G22" s="41">
        <f t="shared" si="0"/>
        <v>2776</v>
      </c>
      <c r="H22" s="4">
        <f t="shared" si="1"/>
        <v>10006</v>
      </c>
      <c r="I22" s="32" t="s">
        <v>13</v>
      </c>
      <c r="J22" s="24">
        <v>2776</v>
      </c>
      <c r="K22" t="s">
        <v>66</v>
      </c>
    </row>
    <row r="23" spans="1:11">
      <c r="A23" s="42" t="s">
        <v>6</v>
      </c>
      <c r="B23" s="43">
        <f>MAYO2016!B23</f>
        <v>19</v>
      </c>
      <c r="C23" s="42">
        <v>1831</v>
      </c>
      <c r="D23" s="42">
        <v>481</v>
      </c>
      <c r="E23" s="42"/>
      <c r="F23" s="42">
        <v>112</v>
      </c>
      <c r="G23" s="42">
        <f t="shared" si="0"/>
        <v>2424</v>
      </c>
      <c r="H23" s="50">
        <f t="shared" si="1"/>
        <v>12430</v>
      </c>
      <c r="I23" s="43" t="s">
        <v>13</v>
      </c>
    </row>
    <row r="24" spans="1:11">
      <c r="A24" s="1" t="s">
        <v>7</v>
      </c>
      <c r="B24" s="32">
        <f>MAYO2016!B24</f>
        <v>20</v>
      </c>
      <c r="C24" s="1">
        <v>567</v>
      </c>
      <c r="D24" s="1">
        <v>88</v>
      </c>
      <c r="E24" s="1"/>
      <c r="F24" s="1">
        <v>25</v>
      </c>
      <c r="G24" s="1">
        <f t="shared" si="0"/>
        <v>680</v>
      </c>
      <c r="H24" s="4">
        <f t="shared" si="1"/>
        <v>13110</v>
      </c>
      <c r="I24" s="32" t="s">
        <v>13</v>
      </c>
    </row>
    <row r="25" spans="1:11">
      <c r="A25" s="1" t="s">
        <v>8</v>
      </c>
      <c r="B25" s="32">
        <f>MAYO2016!B25</f>
        <v>21</v>
      </c>
      <c r="C25" s="1">
        <v>191</v>
      </c>
      <c r="D25" s="1">
        <v>23</v>
      </c>
      <c r="E25" s="1"/>
      <c r="F25" s="1">
        <v>14</v>
      </c>
      <c r="G25" s="1">
        <f t="shared" si="0"/>
        <v>228</v>
      </c>
      <c r="H25" s="4">
        <f t="shared" si="1"/>
        <v>13338</v>
      </c>
      <c r="I25" s="32" t="s">
        <v>13</v>
      </c>
    </row>
    <row r="26" spans="1:11">
      <c r="A26" s="1" t="s">
        <v>64</v>
      </c>
      <c r="B26" s="32">
        <f>MAYO2016!B26</f>
        <v>22</v>
      </c>
      <c r="C26" s="1">
        <v>215</v>
      </c>
      <c r="D26" s="1">
        <v>40</v>
      </c>
      <c r="E26" s="1"/>
      <c r="F26" s="1">
        <v>22</v>
      </c>
      <c r="G26" s="1">
        <f t="shared" si="0"/>
        <v>277</v>
      </c>
      <c r="H26" s="4">
        <f t="shared" si="1"/>
        <v>13615</v>
      </c>
      <c r="I26" s="32" t="s">
        <v>9</v>
      </c>
    </row>
    <row r="27" spans="1:11">
      <c r="A27" s="1" t="s">
        <v>4</v>
      </c>
      <c r="B27" s="32">
        <f>MAYO2016!B27</f>
        <v>23</v>
      </c>
      <c r="C27" s="1">
        <v>308</v>
      </c>
      <c r="D27" s="1">
        <v>49</v>
      </c>
      <c r="E27" s="1"/>
      <c r="F27" s="1">
        <v>32</v>
      </c>
      <c r="G27" s="1">
        <v>389</v>
      </c>
      <c r="H27" s="4">
        <f t="shared" si="1"/>
        <v>14004</v>
      </c>
      <c r="I27" s="32" t="s">
        <v>9</v>
      </c>
    </row>
    <row r="28" spans="1:11">
      <c r="A28" s="1" t="s">
        <v>5</v>
      </c>
      <c r="B28" s="32">
        <f>MAYO2016!B28</f>
        <v>24</v>
      </c>
      <c r="C28" s="1">
        <v>370</v>
      </c>
      <c r="D28" s="1">
        <v>101</v>
      </c>
      <c r="E28" s="1"/>
      <c r="F28" s="1">
        <v>21</v>
      </c>
      <c r="G28" s="1">
        <f t="shared" si="0"/>
        <v>492</v>
      </c>
      <c r="H28" s="4">
        <f t="shared" si="1"/>
        <v>14496</v>
      </c>
      <c r="I28" s="32" t="s">
        <v>9</v>
      </c>
    </row>
    <row r="29" spans="1:11">
      <c r="A29" s="1" t="s">
        <v>63</v>
      </c>
      <c r="B29" s="32">
        <f>MAYO2016!B29</f>
        <v>25</v>
      </c>
      <c r="C29" s="1">
        <v>516</v>
      </c>
      <c r="D29" s="1">
        <v>77</v>
      </c>
      <c r="E29" s="1"/>
      <c r="F29" s="1">
        <v>29</v>
      </c>
      <c r="G29" s="1">
        <f t="shared" si="0"/>
        <v>622</v>
      </c>
      <c r="H29" s="4">
        <f t="shared" si="1"/>
        <v>15118</v>
      </c>
      <c r="I29" s="32" t="s">
        <v>10</v>
      </c>
    </row>
    <row r="30" spans="1:11">
      <c r="A30" s="42" t="s">
        <v>6</v>
      </c>
      <c r="B30" s="43">
        <f>MAYO2016!B30</f>
        <v>26</v>
      </c>
      <c r="C30" s="42">
        <v>345</v>
      </c>
      <c r="D30" s="42">
        <v>46</v>
      </c>
      <c r="E30" s="42"/>
      <c r="F30" s="42">
        <v>12</v>
      </c>
      <c r="G30" s="42">
        <f t="shared" si="0"/>
        <v>403</v>
      </c>
      <c r="H30" s="50">
        <f t="shared" si="1"/>
        <v>15521</v>
      </c>
      <c r="I30" s="43" t="s">
        <v>10</v>
      </c>
    </row>
    <row r="31" spans="1:11">
      <c r="A31" s="1" t="s">
        <v>7</v>
      </c>
      <c r="B31" s="32">
        <f>MAYO2016!B31</f>
        <v>27</v>
      </c>
      <c r="C31" s="1">
        <v>426</v>
      </c>
      <c r="D31" s="1">
        <v>71</v>
      </c>
      <c r="E31" s="1"/>
      <c r="F31" s="1">
        <v>26</v>
      </c>
      <c r="G31" s="1">
        <f t="shared" si="0"/>
        <v>523</v>
      </c>
      <c r="H31" s="4">
        <f t="shared" si="1"/>
        <v>16044</v>
      </c>
      <c r="I31" s="32" t="s">
        <v>10</v>
      </c>
    </row>
    <row r="32" spans="1:11">
      <c r="A32" s="1" t="s">
        <v>8</v>
      </c>
      <c r="B32" s="32">
        <f>MAYO2016!B32</f>
        <v>28</v>
      </c>
      <c r="C32" s="1">
        <v>527</v>
      </c>
      <c r="D32" s="1">
        <v>145</v>
      </c>
      <c r="E32" s="1"/>
      <c r="F32" s="1">
        <v>34</v>
      </c>
      <c r="G32" s="1">
        <f t="shared" si="0"/>
        <v>706</v>
      </c>
      <c r="H32" s="4">
        <f t="shared" si="1"/>
        <v>16750</v>
      </c>
      <c r="I32" s="32" t="s">
        <v>10</v>
      </c>
    </row>
    <row r="33" spans="1:9">
      <c r="A33" s="1" t="s">
        <v>64</v>
      </c>
      <c r="B33" s="32">
        <f>MAYO2016!B33</f>
        <v>29</v>
      </c>
      <c r="C33" s="1">
        <v>533</v>
      </c>
      <c r="D33" s="1">
        <v>110</v>
      </c>
      <c r="E33" s="1"/>
      <c r="F33" s="1">
        <v>51</v>
      </c>
      <c r="G33" s="1">
        <f t="shared" si="0"/>
        <v>694</v>
      </c>
      <c r="H33" s="4">
        <f t="shared" si="1"/>
        <v>17444</v>
      </c>
      <c r="I33" s="32" t="s">
        <v>9</v>
      </c>
    </row>
    <row r="34" spans="1:9" ht="15.75" thickBot="1">
      <c r="A34" s="1" t="s">
        <v>4</v>
      </c>
      <c r="B34" s="32">
        <f>MAYO2016!B34</f>
        <v>30</v>
      </c>
      <c r="C34" s="1">
        <v>454</v>
      </c>
      <c r="D34" s="1">
        <v>168</v>
      </c>
      <c r="E34" s="1"/>
      <c r="F34" s="1">
        <v>46</v>
      </c>
      <c r="G34" s="4">
        <v>668</v>
      </c>
      <c r="H34" s="4">
        <f t="shared" si="1"/>
        <v>18112</v>
      </c>
      <c r="I34" s="32" t="s">
        <v>9</v>
      </c>
    </row>
    <row r="35" spans="1:9" ht="15.75" thickBot="1">
      <c r="B35"/>
      <c r="E35" s="35" t="s">
        <v>59</v>
      </c>
      <c r="F35" s="36"/>
      <c r="G35" s="36"/>
      <c r="H35" s="37">
        <f>H34/B34</f>
        <v>603.73333333333335</v>
      </c>
      <c r="I35"/>
    </row>
    <row r="36" spans="1:9" ht="23.25">
      <c r="A36" s="22" t="s">
        <v>60</v>
      </c>
      <c r="B36"/>
      <c r="H36" s="48">
        <f>MAYO2016!H37+JUNIO2016!H34</f>
        <v>7301526</v>
      </c>
      <c r="I36"/>
    </row>
    <row r="37" spans="1:9">
      <c r="H37" s="39"/>
      <c r="I37"/>
    </row>
    <row r="38" spans="1:9">
      <c r="H38" s="26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H73" s="26"/>
      <c r="I73"/>
    </row>
    <row r="74" spans="3:9">
      <c r="C74" s="38"/>
      <c r="D74" t="s">
        <v>61</v>
      </c>
      <c r="H74" s="26"/>
      <c r="I74"/>
    </row>
    <row r="75" spans="3:9">
      <c r="C75" s="24"/>
      <c r="D75" t="s">
        <v>62</v>
      </c>
      <c r="H75" s="26"/>
      <c r="I75"/>
    </row>
    <row r="76" spans="3:9">
      <c r="H76" s="26"/>
      <c r="I76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32" workbookViewId="0">
      <selection activeCell="H37" sqref="H37"/>
    </sheetView>
  </sheetViews>
  <sheetFormatPr baseColWidth="10" defaultRowHeight="15"/>
  <cols>
    <col min="2" max="2" width="9.42578125" style="26" customWidth="1"/>
    <col min="3" max="3" width="18.85546875" customWidth="1"/>
    <col min="4" max="4" width="15.5703125" customWidth="1"/>
    <col min="5" max="5" width="12.7109375" customWidth="1"/>
    <col min="6" max="6" width="13.5703125" customWidth="1"/>
    <col min="7" max="7" width="10" customWidth="1"/>
    <col min="8" max="8" width="16.42578125" customWidth="1"/>
    <col min="9" max="9" width="10.5703125" style="26" customWidth="1"/>
  </cols>
  <sheetData>
    <row r="1" spans="1:9" ht="26.25">
      <c r="A1" s="5" t="s">
        <v>54</v>
      </c>
      <c r="C1" s="34"/>
      <c r="H1" s="26"/>
    </row>
    <row r="2" spans="1:9" ht="27" thickBot="1">
      <c r="A2" s="5"/>
      <c r="H2" s="26"/>
    </row>
    <row r="3" spans="1:9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9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9">
      <c r="A5" s="1" t="s">
        <v>5</v>
      </c>
      <c r="B5" s="32">
        <f>JUNIO2016!B5</f>
        <v>1</v>
      </c>
      <c r="C5" s="1">
        <v>493</v>
      </c>
      <c r="D5" s="1">
        <v>168</v>
      </c>
      <c r="E5" s="1"/>
      <c r="F5" s="1">
        <v>48</v>
      </c>
      <c r="G5" s="1">
        <f>SUM(C5:F5)</f>
        <v>709</v>
      </c>
      <c r="H5" s="1">
        <f>G5</f>
        <v>709</v>
      </c>
      <c r="I5" s="32" t="s">
        <v>9</v>
      </c>
    </row>
    <row r="6" spans="1:9">
      <c r="A6" s="1" t="s">
        <v>63</v>
      </c>
      <c r="B6" s="32">
        <f>JUNIO2016!B6</f>
        <v>2</v>
      </c>
      <c r="C6" s="1">
        <v>765</v>
      </c>
      <c r="D6" s="1">
        <v>165</v>
      </c>
      <c r="E6" s="1"/>
      <c r="F6" s="1">
        <v>53</v>
      </c>
      <c r="G6" s="1">
        <f t="shared" ref="G6:G35" si="0">SUM(C6:F6)</f>
        <v>983</v>
      </c>
      <c r="H6" s="1">
        <f>H5+G6</f>
        <v>1692</v>
      </c>
      <c r="I6" s="32" t="s">
        <v>9</v>
      </c>
    </row>
    <row r="7" spans="1:9">
      <c r="A7" s="42" t="s">
        <v>6</v>
      </c>
      <c r="B7" s="43">
        <f>JUNIO2016!B7</f>
        <v>3</v>
      </c>
      <c r="C7" s="42">
        <v>746</v>
      </c>
      <c r="D7" s="42">
        <v>103</v>
      </c>
      <c r="E7" s="42"/>
      <c r="F7" s="42">
        <v>62</v>
      </c>
      <c r="G7" s="42">
        <f t="shared" si="0"/>
        <v>911</v>
      </c>
      <c r="H7" s="42">
        <f t="shared" ref="H7:H35" si="1">H6+G7</f>
        <v>2603</v>
      </c>
      <c r="I7" s="43" t="s">
        <v>9</v>
      </c>
    </row>
    <row r="8" spans="1:9">
      <c r="A8" s="1" t="s">
        <v>7</v>
      </c>
      <c r="B8" s="32">
        <f>JUNIO2016!B8</f>
        <v>4</v>
      </c>
      <c r="C8" s="1">
        <v>244</v>
      </c>
      <c r="D8" s="1">
        <v>29</v>
      </c>
      <c r="E8" s="1"/>
      <c r="F8" s="1">
        <v>18</v>
      </c>
      <c r="G8" s="1">
        <f t="shared" si="0"/>
        <v>291</v>
      </c>
      <c r="H8" s="1">
        <f t="shared" si="1"/>
        <v>2894</v>
      </c>
      <c r="I8" s="32" t="s">
        <v>10</v>
      </c>
    </row>
    <row r="9" spans="1:9">
      <c r="A9" s="1" t="s">
        <v>8</v>
      </c>
      <c r="B9" s="32">
        <f>JUNIO2016!B9</f>
        <v>5</v>
      </c>
      <c r="C9" s="1">
        <v>185</v>
      </c>
      <c r="D9" s="1">
        <v>76</v>
      </c>
      <c r="E9" s="1"/>
      <c r="F9" s="1">
        <v>21</v>
      </c>
      <c r="G9" s="1">
        <f t="shared" si="0"/>
        <v>282</v>
      </c>
      <c r="H9" s="1">
        <f t="shared" si="1"/>
        <v>3176</v>
      </c>
      <c r="I9" s="32" t="s">
        <v>10</v>
      </c>
    </row>
    <row r="10" spans="1:9">
      <c r="A10" s="1" t="s">
        <v>64</v>
      </c>
      <c r="B10" s="32">
        <f>JUNIO2016!B10</f>
        <v>6</v>
      </c>
      <c r="C10" s="1">
        <v>242</v>
      </c>
      <c r="D10" s="1">
        <v>41</v>
      </c>
      <c r="E10" s="1"/>
      <c r="F10" s="1">
        <v>17</v>
      </c>
      <c r="G10" s="1">
        <f t="shared" si="0"/>
        <v>300</v>
      </c>
      <c r="H10" s="1">
        <f t="shared" si="1"/>
        <v>3476</v>
      </c>
      <c r="I10" s="32" t="s">
        <v>9</v>
      </c>
    </row>
    <row r="11" spans="1:9">
      <c r="A11" s="1" t="s">
        <v>4</v>
      </c>
      <c r="B11" s="32">
        <f>JUNIO2016!B11</f>
        <v>7</v>
      </c>
      <c r="C11" s="1">
        <v>436</v>
      </c>
      <c r="D11" s="1">
        <v>47</v>
      </c>
      <c r="E11" s="1"/>
      <c r="F11" s="1">
        <v>14</v>
      </c>
      <c r="G11" s="1">
        <f t="shared" si="0"/>
        <v>497</v>
      </c>
      <c r="H11" s="1">
        <f t="shared" si="1"/>
        <v>3973</v>
      </c>
      <c r="I11" s="32" t="s">
        <v>9</v>
      </c>
    </row>
    <row r="12" spans="1:9">
      <c r="A12" s="1" t="s">
        <v>5</v>
      </c>
      <c r="B12" s="32">
        <f>JUNIO2016!B12</f>
        <v>8</v>
      </c>
      <c r="C12" s="1">
        <v>1478</v>
      </c>
      <c r="D12" s="1">
        <v>445</v>
      </c>
      <c r="E12" s="1">
        <v>108</v>
      </c>
      <c r="F12" s="1">
        <v>62</v>
      </c>
      <c r="G12" s="1">
        <f t="shared" si="0"/>
        <v>2093</v>
      </c>
      <c r="H12" s="1">
        <f t="shared" si="1"/>
        <v>6066</v>
      </c>
      <c r="I12" s="32" t="s">
        <v>9</v>
      </c>
    </row>
    <row r="13" spans="1:9">
      <c r="A13" s="1" t="s">
        <v>63</v>
      </c>
      <c r="B13" s="32">
        <f>JUNIO2016!B13</f>
        <v>9</v>
      </c>
      <c r="C13" s="1">
        <v>1922</v>
      </c>
      <c r="D13" s="1">
        <v>577</v>
      </c>
      <c r="E13" s="1">
        <v>142</v>
      </c>
      <c r="F13" s="1">
        <v>104</v>
      </c>
      <c r="G13" s="1">
        <f t="shared" si="0"/>
        <v>2745</v>
      </c>
      <c r="H13" s="1">
        <f t="shared" si="1"/>
        <v>8811</v>
      </c>
      <c r="I13" s="32" t="s">
        <v>10</v>
      </c>
    </row>
    <row r="14" spans="1:9">
      <c r="A14" s="42" t="s">
        <v>6</v>
      </c>
      <c r="B14" s="43">
        <f>JUNIO2016!B14</f>
        <v>10</v>
      </c>
      <c r="C14" s="42">
        <v>1086</v>
      </c>
      <c r="D14" s="42">
        <v>270</v>
      </c>
      <c r="E14" s="42">
        <v>34</v>
      </c>
      <c r="F14" s="42">
        <v>70</v>
      </c>
      <c r="G14" s="42">
        <f t="shared" si="0"/>
        <v>1460</v>
      </c>
      <c r="H14" s="42">
        <f t="shared" si="1"/>
        <v>10271</v>
      </c>
      <c r="I14" s="43" t="s">
        <v>11</v>
      </c>
    </row>
    <row r="15" spans="1:9">
      <c r="A15" s="1" t="s">
        <v>7</v>
      </c>
      <c r="B15" s="32">
        <f>JUNIO2016!B15</f>
        <v>11</v>
      </c>
      <c r="C15" s="1">
        <v>711</v>
      </c>
      <c r="D15" s="1">
        <v>169</v>
      </c>
      <c r="E15" s="1">
        <v>49</v>
      </c>
      <c r="F15" s="1">
        <v>31</v>
      </c>
      <c r="G15" s="1">
        <f t="shared" si="0"/>
        <v>960</v>
      </c>
      <c r="H15" s="1">
        <f t="shared" si="1"/>
        <v>11231</v>
      </c>
      <c r="I15" s="32" t="s">
        <v>11</v>
      </c>
    </row>
    <row r="16" spans="1:9">
      <c r="A16" s="1" t="s">
        <v>8</v>
      </c>
      <c r="B16" s="32">
        <f>JUNIO2016!B16</f>
        <v>12</v>
      </c>
      <c r="C16" s="1">
        <v>1021</v>
      </c>
      <c r="D16" s="1">
        <v>255</v>
      </c>
      <c r="E16" s="1">
        <v>82</v>
      </c>
      <c r="F16" s="1">
        <v>47</v>
      </c>
      <c r="G16" s="1">
        <f t="shared" si="0"/>
        <v>1405</v>
      </c>
      <c r="H16" s="1">
        <f t="shared" si="1"/>
        <v>12636</v>
      </c>
      <c r="I16" s="32" t="s">
        <v>9</v>
      </c>
    </row>
    <row r="17" spans="1:9">
      <c r="A17" s="1" t="s">
        <v>64</v>
      </c>
      <c r="B17" s="32">
        <f>JUNIO2016!B17</f>
        <v>13</v>
      </c>
      <c r="C17" s="1">
        <v>1043</v>
      </c>
      <c r="D17" s="1">
        <v>216</v>
      </c>
      <c r="E17" s="1">
        <v>85</v>
      </c>
      <c r="F17" s="1">
        <v>84</v>
      </c>
      <c r="G17" s="1">
        <f t="shared" si="0"/>
        <v>1428</v>
      </c>
      <c r="H17" s="1">
        <f t="shared" si="1"/>
        <v>14064</v>
      </c>
      <c r="I17" s="32" t="s">
        <v>9</v>
      </c>
    </row>
    <row r="18" spans="1:9">
      <c r="A18" s="1" t="s">
        <v>4</v>
      </c>
      <c r="B18" s="32">
        <f>JUNIO2016!B18</f>
        <v>14</v>
      </c>
      <c r="C18" s="1">
        <v>833</v>
      </c>
      <c r="D18" s="1">
        <v>161</v>
      </c>
      <c r="E18" s="1">
        <v>54</v>
      </c>
      <c r="F18" s="1">
        <v>63</v>
      </c>
      <c r="G18" s="1">
        <f>SUM(C18:F18)</f>
        <v>1111</v>
      </c>
      <c r="H18" s="1">
        <f t="shared" si="1"/>
        <v>15175</v>
      </c>
      <c r="I18" s="32" t="s">
        <v>11</v>
      </c>
    </row>
    <row r="19" spans="1:9">
      <c r="A19" s="1" t="s">
        <v>5</v>
      </c>
      <c r="B19" s="32">
        <f>JUNIO2016!B19</f>
        <v>15</v>
      </c>
      <c r="C19" s="1">
        <v>999</v>
      </c>
      <c r="D19" s="1">
        <v>210</v>
      </c>
      <c r="E19" s="1">
        <v>47</v>
      </c>
      <c r="F19" s="1">
        <v>58</v>
      </c>
      <c r="G19" s="1">
        <f t="shared" si="0"/>
        <v>1314</v>
      </c>
      <c r="H19" s="1">
        <f t="shared" si="1"/>
        <v>16489</v>
      </c>
      <c r="I19" s="32" t="s">
        <v>9</v>
      </c>
    </row>
    <row r="20" spans="1:9">
      <c r="A20" s="1" t="s">
        <v>63</v>
      </c>
      <c r="B20" s="32">
        <f>JUNIO2016!B20</f>
        <v>16</v>
      </c>
      <c r="C20" s="1">
        <v>1546</v>
      </c>
      <c r="D20" s="1">
        <v>362</v>
      </c>
      <c r="E20" s="1">
        <v>29</v>
      </c>
      <c r="F20" s="1">
        <v>64</v>
      </c>
      <c r="G20" s="1">
        <f t="shared" si="0"/>
        <v>2001</v>
      </c>
      <c r="H20" s="1">
        <f t="shared" si="1"/>
        <v>18490</v>
      </c>
      <c r="I20" s="32" t="s">
        <v>11</v>
      </c>
    </row>
    <row r="21" spans="1:9">
      <c r="A21" s="42" t="s">
        <v>6</v>
      </c>
      <c r="B21" s="43">
        <f>JUNIO2016!B21</f>
        <v>17</v>
      </c>
      <c r="C21" s="42">
        <v>1976</v>
      </c>
      <c r="D21" s="42">
        <v>595</v>
      </c>
      <c r="E21" s="42">
        <v>150</v>
      </c>
      <c r="F21" s="42">
        <v>48</v>
      </c>
      <c r="G21" s="42">
        <f t="shared" si="0"/>
        <v>2769</v>
      </c>
      <c r="H21" s="42">
        <f t="shared" si="1"/>
        <v>21259</v>
      </c>
      <c r="I21" s="43" t="s">
        <v>9</v>
      </c>
    </row>
    <row r="22" spans="1:9">
      <c r="A22" s="1" t="s">
        <v>7</v>
      </c>
      <c r="B22" s="32">
        <f>JUNIO2016!B22</f>
        <v>18</v>
      </c>
      <c r="C22" s="1">
        <v>1985</v>
      </c>
      <c r="D22" s="1">
        <v>571</v>
      </c>
      <c r="E22" s="1">
        <v>76</v>
      </c>
      <c r="F22" s="1">
        <v>88</v>
      </c>
      <c r="G22" s="1">
        <f t="shared" si="0"/>
        <v>2720</v>
      </c>
      <c r="H22" s="1">
        <f t="shared" si="1"/>
        <v>23979</v>
      </c>
      <c r="I22" s="32" t="s">
        <v>13</v>
      </c>
    </row>
    <row r="23" spans="1:9">
      <c r="A23" s="1" t="s">
        <v>8</v>
      </c>
      <c r="B23" s="32">
        <f>JUNIO2016!B23</f>
        <v>19</v>
      </c>
      <c r="C23" s="1">
        <v>2170</v>
      </c>
      <c r="D23" s="1">
        <v>760</v>
      </c>
      <c r="E23" s="1">
        <v>304</v>
      </c>
      <c r="F23" s="1">
        <v>127</v>
      </c>
      <c r="G23" s="1">
        <f t="shared" si="0"/>
        <v>3361</v>
      </c>
      <c r="H23" s="1">
        <f t="shared" si="1"/>
        <v>27340</v>
      </c>
      <c r="I23" s="32" t="s">
        <v>9</v>
      </c>
    </row>
    <row r="24" spans="1:9">
      <c r="A24" s="1" t="s">
        <v>64</v>
      </c>
      <c r="B24" s="32">
        <f>JUNIO2016!B24</f>
        <v>20</v>
      </c>
      <c r="C24" s="1">
        <v>1984</v>
      </c>
      <c r="D24" s="1">
        <v>570</v>
      </c>
      <c r="E24" s="1">
        <v>180</v>
      </c>
      <c r="F24" s="1">
        <v>223</v>
      </c>
      <c r="G24" s="1">
        <f t="shared" si="0"/>
        <v>2957</v>
      </c>
      <c r="H24" s="1">
        <f t="shared" si="1"/>
        <v>30297</v>
      </c>
      <c r="I24" s="32" t="s">
        <v>9</v>
      </c>
    </row>
    <row r="25" spans="1:9">
      <c r="A25" s="1" t="s">
        <v>4</v>
      </c>
      <c r="B25" s="32">
        <f>JUNIO2016!B25</f>
        <v>21</v>
      </c>
      <c r="C25" s="1">
        <v>1911</v>
      </c>
      <c r="D25" s="1">
        <v>600</v>
      </c>
      <c r="E25" s="1">
        <v>137</v>
      </c>
      <c r="F25" s="1">
        <v>118</v>
      </c>
      <c r="G25" s="1">
        <f t="shared" si="0"/>
        <v>2766</v>
      </c>
      <c r="H25" s="1">
        <f t="shared" si="1"/>
        <v>33063</v>
      </c>
      <c r="I25" s="32" t="s">
        <v>9</v>
      </c>
    </row>
    <row r="26" spans="1:9">
      <c r="A26" s="1" t="s">
        <v>5</v>
      </c>
      <c r="B26" s="32">
        <f>JUNIO2016!B26</f>
        <v>22</v>
      </c>
      <c r="C26" s="1">
        <v>2324</v>
      </c>
      <c r="D26" s="1">
        <v>763</v>
      </c>
      <c r="E26" s="1">
        <v>260</v>
      </c>
      <c r="F26" s="1">
        <v>132</v>
      </c>
      <c r="G26" s="1">
        <f t="shared" si="0"/>
        <v>3479</v>
      </c>
      <c r="H26" s="1">
        <f t="shared" si="1"/>
        <v>36542</v>
      </c>
      <c r="I26" s="32" t="s">
        <v>9</v>
      </c>
    </row>
    <row r="27" spans="1:9">
      <c r="A27" s="1" t="s">
        <v>63</v>
      </c>
      <c r="B27" s="32">
        <f>JUNIO2016!B27</f>
        <v>23</v>
      </c>
      <c r="C27" s="1">
        <v>2557</v>
      </c>
      <c r="D27" s="1">
        <v>770</v>
      </c>
      <c r="E27" s="1">
        <v>257</v>
      </c>
      <c r="F27" s="1">
        <v>138</v>
      </c>
      <c r="G27" s="1">
        <f t="shared" si="0"/>
        <v>3722</v>
      </c>
      <c r="H27" s="1">
        <f t="shared" si="1"/>
        <v>40264</v>
      </c>
      <c r="I27" s="32" t="s">
        <v>9</v>
      </c>
    </row>
    <row r="28" spans="1:9">
      <c r="A28" s="42" t="s">
        <v>6</v>
      </c>
      <c r="B28" s="43">
        <f>JUNIO2016!B28</f>
        <v>24</v>
      </c>
      <c r="C28" s="42">
        <v>2180</v>
      </c>
      <c r="D28" s="42">
        <v>740</v>
      </c>
      <c r="E28" s="42">
        <v>200</v>
      </c>
      <c r="F28" s="42">
        <v>142</v>
      </c>
      <c r="G28" s="42">
        <f t="shared" si="0"/>
        <v>3262</v>
      </c>
      <c r="H28" s="42">
        <f t="shared" si="1"/>
        <v>43526</v>
      </c>
      <c r="I28" s="43" t="s">
        <v>9</v>
      </c>
    </row>
    <row r="29" spans="1:9">
      <c r="A29" s="1" t="s">
        <v>7</v>
      </c>
      <c r="B29" s="32">
        <f>JUNIO2016!B29</f>
        <v>25</v>
      </c>
      <c r="C29" s="1">
        <v>1509</v>
      </c>
      <c r="D29" s="1">
        <v>413</v>
      </c>
      <c r="E29" s="1">
        <v>114</v>
      </c>
      <c r="F29" s="1">
        <v>91</v>
      </c>
      <c r="G29" s="1">
        <f t="shared" si="0"/>
        <v>2127</v>
      </c>
      <c r="H29" s="1">
        <f t="shared" si="1"/>
        <v>45653</v>
      </c>
      <c r="I29" s="32" t="s">
        <v>10</v>
      </c>
    </row>
    <row r="30" spans="1:9">
      <c r="A30" s="1" t="s">
        <v>8</v>
      </c>
      <c r="B30" s="32">
        <f>JUNIO2016!B30</f>
        <v>26</v>
      </c>
      <c r="C30" s="1">
        <v>1203</v>
      </c>
      <c r="D30" s="1">
        <v>398</v>
      </c>
      <c r="E30" s="1">
        <v>66</v>
      </c>
      <c r="F30" s="1">
        <v>41</v>
      </c>
      <c r="G30" s="1">
        <f t="shared" si="0"/>
        <v>1708</v>
      </c>
      <c r="H30" s="1">
        <f t="shared" si="1"/>
        <v>47361</v>
      </c>
      <c r="I30" s="32" t="s">
        <v>12</v>
      </c>
    </row>
    <row r="31" spans="1:9">
      <c r="A31" s="1" t="s">
        <v>64</v>
      </c>
      <c r="B31" s="32">
        <f>JUNIO2016!B31</f>
        <v>27</v>
      </c>
      <c r="C31" s="1">
        <v>1986</v>
      </c>
      <c r="D31" s="1">
        <v>524</v>
      </c>
      <c r="E31" s="1">
        <v>188</v>
      </c>
      <c r="F31" s="1">
        <v>126</v>
      </c>
      <c r="G31" s="1">
        <f t="shared" si="0"/>
        <v>2824</v>
      </c>
      <c r="H31" s="1">
        <f t="shared" si="1"/>
        <v>50185</v>
      </c>
      <c r="I31" s="32" t="s">
        <v>9</v>
      </c>
    </row>
    <row r="32" spans="1:9">
      <c r="A32" s="1" t="s">
        <v>4</v>
      </c>
      <c r="B32" s="32">
        <f>JUNIO2016!B32</f>
        <v>28</v>
      </c>
      <c r="C32" s="1">
        <v>1204</v>
      </c>
      <c r="D32" s="1">
        <v>486</v>
      </c>
      <c r="E32" s="1">
        <v>147</v>
      </c>
      <c r="F32" s="1">
        <v>81</v>
      </c>
      <c r="G32" s="1">
        <f t="shared" si="0"/>
        <v>1918</v>
      </c>
      <c r="H32" s="1">
        <f t="shared" si="1"/>
        <v>52103</v>
      </c>
      <c r="I32" s="32" t="s">
        <v>9</v>
      </c>
    </row>
    <row r="33" spans="1:9">
      <c r="A33" s="1" t="s">
        <v>5</v>
      </c>
      <c r="B33" s="32">
        <f>JUNIO2016!B33</f>
        <v>29</v>
      </c>
      <c r="C33" s="1">
        <v>1541</v>
      </c>
      <c r="D33" s="1">
        <v>429</v>
      </c>
      <c r="E33" s="1">
        <v>94</v>
      </c>
      <c r="F33" s="1">
        <v>83</v>
      </c>
      <c r="G33" s="1">
        <f t="shared" si="0"/>
        <v>2147</v>
      </c>
      <c r="H33" s="1">
        <f t="shared" si="1"/>
        <v>54250</v>
      </c>
      <c r="I33" s="32" t="s">
        <v>9</v>
      </c>
    </row>
    <row r="34" spans="1:9">
      <c r="A34" s="1" t="s">
        <v>63</v>
      </c>
      <c r="B34" s="33">
        <f>JUNIO2016!B34</f>
        <v>30</v>
      </c>
      <c r="C34" s="2">
        <v>1373</v>
      </c>
      <c r="D34" s="2">
        <v>316</v>
      </c>
      <c r="E34" s="2">
        <v>72</v>
      </c>
      <c r="F34" s="2">
        <v>76</v>
      </c>
      <c r="G34" s="2">
        <f t="shared" si="0"/>
        <v>1837</v>
      </c>
      <c r="H34" s="2">
        <f t="shared" si="1"/>
        <v>56087</v>
      </c>
      <c r="I34" s="33" t="s">
        <v>9</v>
      </c>
    </row>
    <row r="35" spans="1:9" ht="15.75" thickBot="1">
      <c r="A35" s="42" t="s">
        <v>6</v>
      </c>
      <c r="B35" s="43">
        <v>31</v>
      </c>
      <c r="C35" s="42">
        <v>724</v>
      </c>
      <c r="D35" s="42">
        <v>66</v>
      </c>
      <c r="E35" s="42">
        <v>30</v>
      </c>
      <c r="F35" s="42">
        <v>7</v>
      </c>
      <c r="G35" s="42">
        <f t="shared" si="0"/>
        <v>827</v>
      </c>
      <c r="H35" s="42">
        <f t="shared" si="1"/>
        <v>56914</v>
      </c>
      <c r="I35" s="43" t="s">
        <v>11</v>
      </c>
    </row>
    <row r="36" spans="1:9" ht="15.75" thickBot="1">
      <c r="B36"/>
      <c r="E36" s="35" t="s">
        <v>59</v>
      </c>
      <c r="F36" s="36"/>
      <c r="G36" s="36"/>
      <c r="H36" s="37">
        <f>H35/B35</f>
        <v>1835.9354838709678</v>
      </c>
      <c r="I36"/>
    </row>
    <row r="37" spans="1:9" ht="23.25">
      <c r="A37" s="22" t="s">
        <v>60</v>
      </c>
      <c r="B37"/>
      <c r="H37" s="48">
        <f>JUNIO2016!H36+JULIO2016!H35</f>
        <v>7358440</v>
      </c>
      <c r="I37"/>
    </row>
    <row r="38" spans="1:9">
      <c r="H38" s="39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H73" s="26"/>
      <c r="I73"/>
    </row>
    <row r="74" spans="3:9">
      <c r="H74" s="26"/>
      <c r="I74"/>
    </row>
    <row r="75" spans="3:9">
      <c r="C75" s="38"/>
      <c r="D75" t="s">
        <v>61</v>
      </c>
      <c r="H75" s="26"/>
      <c r="I75"/>
    </row>
    <row r="76" spans="3:9">
      <c r="C76" s="24"/>
      <c r="D76" t="s">
        <v>62</v>
      </c>
      <c r="H76" s="26"/>
      <c r="I76"/>
    </row>
    <row r="77" spans="3:9">
      <c r="H77" s="26"/>
      <c r="I77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77"/>
  <sheetViews>
    <sheetView topLeftCell="A17" workbookViewId="0">
      <selection activeCell="K21" sqref="K21"/>
    </sheetView>
  </sheetViews>
  <sheetFormatPr baseColWidth="10" defaultRowHeight="15"/>
  <cols>
    <col min="2" max="2" width="10.28515625" style="26" customWidth="1"/>
    <col min="3" max="3" width="18.7109375" customWidth="1"/>
    <col min="4" max="4" width="15.7109375" customWidth="1"/>
    <col min="5" max="6" width="15.5703125" customWidth="1"/>
    <col min="7" max="7" width="10.85546875" customWidth="1"/>
    <col min="8" max="8" width="17.85546875" customWidth="1"/>
    <col min="9" max="9" width="13" style="26" customWidth="1"/>
  </cols>
  <sheetData>
    <row r="1" spans="1:9" ht="26.25">
      <c r="A1" s="5" t="s">
        <v>53</v>
      </c>
      <c r="C1" s="34"/>
      <c r="H1" s="26"/>
    </row>
    <row r="2" spans="1:9" ht="27" thickBot="1">
      <c r="A2" s="5"/>
      <c r="H2" s="26"/>
    </row>
    <row r="3" spans="1:9" ht="32.25" customHeight="1" thickBot="1">
      <c r="A3" s="27"/>
      <c r="B3" s="28"/>
      <c r="C3" s="55" t="s">
        <v>43</v>
      </c>
      <c r="D3" s="56"/>
      <c r="E3" s="57"/>
      <c r="F3" s="27"/>
      <c r="G3" s="58" t="s">
        <v>44</v>
      </c>
      <c r="H3" s="59"/>
      <c r="I3" s="28"/>
    </row>
    <row r="4" spans="1:9" ht="18.75">
      <c r="A4" s="29" t="s">
        <v>0</v>
      </c>
      <c r="B4" s="29" t="s">
        <v>1</v>
      </c>
      <c r="C4" s="30" t="s">
        <v>45</v>
      </c>
      <c r="D4" s="30" t="s">
        <v>46</v>
      </c>
      <c r="E4" s="31" t="s">
        <v>18</v>
      </c>
      <c r="F4" s="29" t="s">
        <v>2</v>
      </c>
      <c r="G4" s="30" t="s">
        <v>47</v>
      </c>
      <c r="H4" s="30" t="s">
        <v>48</v>
      </c>
      <c r="I4" s="29" t="s">
        <v>3</v>
      </c>
    </row>
    <row r="5" spans="1:9">
      <c r="A5" s="1" t="s">
        <v>7</v>
      </c>
      <c r="B5" s="32">
        <f>JULIO2016!B5</f>
        <v>1</v>
      </c>
      <c r="C5" s="1">
        <v>349</v>
      </c>
      <c r="D5" s="1">
        <v>56</v>
      </c>
      <c r="E5" s="1"/>
      <c r="F5" s="1">
        <v>26</v>
      </c>
      <c r="G5" s="1">
        <f>SUM(C5:F5)</f>
        <v>431</v>
      </c>
      <c r="H5" s="1">
        <f>G5</f>
        <v>431</v>
      </c>
      <c r="I5" s="32" t="s">
        <v>9</v>
      </c>
    </row>
    <row r="6" spans="1:9">
      <c r="A6" s="1" t="s">
        <v>8</v>
      </c>
      <c r="B6" s="32">
        <f>JULIO2016!B6</f>
        <v>2</v>
      </c>
      <c r="C6" s="1">
        <v>431</v>
      </c>
      <c r="D6" s="1">
        <v>70</v>
      </c>
      <c r="E6" s="1"/>
      <c r="F6" s="1">
        <v>28</v>
      </c>
      <c r="G6" s="1">
        <f t="shared" ref="G6:G35" si="0">SUM(C6:F6)</f>
        <v>529</v>
      </c>
      <c r="H6" s="1">
        <f>H5+G6</f>
        <v>960</v>
      </c>
      <c r="I6" s="32" t="s">
        <v>9</v>
      </c>
    </row>
    <row r="7" spans="1:9">
      <c r="A7" s="1" t="s">
        <v>64</v>
      </c>
      <c r="B7" s="32">
        <f>JULIO2016!B7</f>
        <v>3</v>
      </c>
      <c r="C7" s="1">
        <v>383</v>
      </c>
      <c r="D7" s="1">
        <v>78</v>
      </c>
      <c r="E7" s="1"/>
      <c r="F7" s="1">
        <v>21</v>
      </c>
      <c r="G7" s="1">
        <f t="shared" si="0"/>
        <v>482</v>
      </c>
      <c r="H7" s="1">
        <f t="shared" ref="H7:H35" si="1">H6+G7</f>
        <v>1442</v>
      </c>
      <c r="I7" s="32" t="s">
        <v>9</v>
      </c>
    </row>
    <row r="8" spans="1:9">
      <c r="A8" s="1" t="s">
        <v>4</v>
      </c>
      <c r="B8" s="32">
        <f>JULIO2016!B8</f>
        <v>4</v>
      </c>
      <c r="C8" s="1">
        <v>476</v>
      </c>
      <c r="D8" s="1">
        <v>98</v>
      </c>
      <c r="E8" s="1"/>
      <c r="F8" s="1">
        <v>37</v>
      </c>
      <c r="G8" s="1">
        <f t="shared" si="0"/>
        <v>611</v>
      </c>
      <c r="H8" s="1">
        <f t="shared" si="1"/>
        <v>2053</v>
      </c>
      <c r="I8" s="32" t="s">
        <v>9</v>
      </c>
    </row>
    <row r="9" spans="1:9">
      <c r="A9" s="1" t="s">
        <v>5</v>
      </c>
      <c r="B9" s="32">
        <f>JULIO2016!B9</f>
        <v>5</v>
      </c>
      <c r="C9" s="1">
        <v>738</v>
      </c>
      <c r="D9" s="1">
        <v>124</v>
      </c>
      <c r="E9" s="1"/>
      <c r="F9" s="1">
        <v>42</v>
      </c>
      <c r="G9" s="1">
        <f t="shared" si="0"/>
        <v>904</v>
      </c>
      <c r="H9" s="1">
        <f t="shared" si="1"/>
        <v>2957</v>
      </c>
      <c r="I9" s="32" t="s">
        <v>9</v>
      </c>
    </row>
    <row r="10" spans="1:9">
      <c r="A10" s="1" t="s">
        <v>63</v>
      </c>
      <c r="B10" s="32">
        <f>JULIO2016!B10</f>
        <v>6</v>
      </c>
      <c r="C10" s="1">
        <v>888</v>
      </c>
      <c r="D10" s="1">
        <v>146</v>
      </c>
      <c r="E10" s="1"/>
      <c r="F10" s="1">
        <v>52</v>
      </c>
      <c r="G10" s="1">
        <f t="shared" si="0"/>
        <v>1086</v>
      </c>
      <c r="H10" s="1">
        <f t="shared" si="1"/>
        <v>4043</v>
      </c>
      <c r="I10" s="32" t="s">
        <v>9</v>
      </c>
    </row>
    <row r="11" spans="1:9">
      <c r="A11" s="42" t="s">
        <v>6</v>
      </c>
      <c r="B11" s="43">
        <f>JULIO2016!B11</f>
        <v>7</v>
      </c>
      <c r="C11" s="42">
        <v>902</v>
      </c>
      <c r="D11" s="42">
        <v>178</v>
      </c>
      <c r="E11" s="42"/>
      <c r="F11" s="42">
        <v>60</v>
      </c>
      <c r="G11" s="42">
        <f t="shared" si="0"/>
        <v>1140</v>
      </c>
      <c r="H11" s="42">
        <f t="shared" si="1"/>
        <v>5183</v>
      </c>
      <c r="I11" s="43" t="s">
        <v>9</v>
      </c>
    </row>
    <row r="12" spans="1:9">
      <c r="A12" s="1" t="s">
        <v>7</v>
      </c>
      <c r="B12" s="32">
        <f>JULIO2016!B12</f>
        <v>8</v>
      </c>
      <c r="C12" s="1">
        <v>483</v>
      </c>
      <c r="D12" s="1">
        <v>101</v>
      </c>
      <c r="E12" s="1"/>
      <c r="F12" s="1">
        <v>20</v>
      </c>
      <c r="G12" s="1">
        <f t="shared" si="0"/>
        <v>604</v>
      </c>
      <c r="H12" s="1">
        <f t="shared" si="1"/>
        <v>5787</v>
      </c>
      <c r="I12" s="32" t="s">
        <v>9</v>
      </c>
    </row>
    <row r="13" spans="1:9">
      <c r="A13" s="1" t="s">
        <v>8</v>
      </c>
      <c r="B13" s="32">
        <f>JULIO2016!B13</f>
        <v>9</v>
      </c>
      <c r="C13" s="1">
        <v>543</v>
      </c>
      <c r="D13" s="1">
        <v>83</v>
      </c>
      <c r="E13" s="1"/>
      <c r="F13" s="1">
        <v>19</v>
      </c>
      <c r="G13" s="1">
        <f t="shared" si="0"/>
        <v>645</v>
      </c>
      <c r="H13" s="1">
        <f t="shared" si="1"/>
        <v>6432</v>
      </c>
      <c r="I13" s="32" t="s">
        <v>9</v>
      </c>
    </row>
    <row r="14" spans="1:9">
      <c r="A14" s="1" t="s">
        <v>64</v>
      </c>
      <c r="B14" s="32">
        <f>JULIO2016!B14</f>
        <v>10</v>
      </c>
      <c r="C14" s="1">
        <v>453</v>
      </c>
      <c r="D14" s="1">
        <v>97</v>
      </c>
      <c r="E14" s="1"/>
      <c r="F14" s="1">
        <v>21</v>
      </c>
      <c r="G14" s="1">
        <f t="shared" si="0"/>
        <v>571</v>
      </c>
      <c r="H14" s="1">
        <f t="shared" si="1"/>
        <v>7003</v>
      </c>
      <c r="I14" s="32" t="s">
        <v>9</v>
      </c>
    </row>
    <row r="15" spans="1:9">
      <c r="A15" s="1" t="s">
        <v>4</v>
      </c>
      <c r="B15" s="32">
        <f>JULIO2016!B15</f>
        <v>11</v>
      </c>
      <c r="C15" s="1">
        <v>471</v>
      </c>
      <c r="D15" s="1">
        <v>106</v>
      </c>
      <c r="E15" s="1"/>
      <c r="F15" s="1">
        <v>30</v>
      </c>
      <c r="G15" s="1">
        <f t="shared" si="0"/>
        <v>607</v>
      </c>
      <c r="H15" s="1">
        <f t="shared" si="1"/>
        <v>7610</v>
      </c>
      <c r="I15" s="32" t="s">
        <v>9</v>
      </c>
    </row>
    <row r="16" spans="1:9">
      <c r="A16" s="1" t="s">
        <v>5</v>
      </c>
      <c r="B16" s="32">
        <f>JULIO2016!B16</f>
        <v>12</v>
      </c>
      <c r="C16" s="1">
        <v>671</v>
      </c>
      <c r="D16" s="1">
        <v>212</v>
      </c>
      <c r="E16" s="1"/>
      <c r="F16" s="1">
        <v>48</v>
      </c>
      <c r="G16" s="1">
        <f t="shared" si="0"/>
        <v>931</v>
      </c>
      <c r="H16" s="1">
        <f t="shared" si="1"/>
        <v>8541</v>
      </c>
      <c r="I16" s="32" t="s">
        <v>9</v>
      </c>
    </row>
    <row r="17" spans="1:11">
      <c r="A17" s="1" t="s">
        <v>63</v>
      </c>
      <c r="B17" s="32">
        <f>JULIO2016!B17</f>
        <v>13</v>
      </c>
      <c r="C17" s="1">
        <v>2421</v>
      </c>
      <c r="D17" s="1">
        <v>879</v>
      </c>
      <c r="E17" s="1"/>
      <c r="F17" s="1">
        <v>146</v>
      </c>
      <c r="G17" s="1">
        <f t="shared" si="0"/>
        <v>3446</v>
      </c>
      <c r="H17" s="1">
        <f t="shared" si="1"/>
        <v>11987</v>
      </c>
      <c r="I17" s="32" t="s">
        <v>9</v>
      </c>
    </row>
    <row r="18" spans="1:11">
      <c r="A18" s="42" t="s">
        <v>6</v>
      </c>
      <c r="B18" s="43">
        <f>JULIO2016!B18</f>
        <v>14</v>
      </c>
      <c r="C18" s="42">
        <v>3113</v>
      </c>
      <c r="D18" s="42">
        <v>1280</v>
      </c>
      <c r="E18" s="42"/>
      <c r="F18" s="42">
        <v>170</v>
      </c>
      <c r="G18" s="41">
        <f t="shared" si="0"/>
        <v>4563</v>
      </c>
      <c r="H18" s="42">
        <f t="shared" si="1"/>
        <v>16550</v>
      </c>
      <c r="I18" s="43" t="s">
        <v>9</v>
      </c>
      <c r="J18" s="24">
        <v>4563</v>
      </c>
      <c r="K18" t="s">
        <v>66</v>
      </c>
    </row>
    <row r="19" spans="1:11">
      <c r="A19" s="1" t="s">
        <v>7</v>
      </c>
      <c r="B19" s="32">
        <f>JULIO2016!B19</f>
        <v>15</v>
      </c>
      <c r="C19" s="1">
        <v>1388</v>
      </c>
      <c r="D19" s="1">
        <v>466</v>
      </c>
      <c r="E19" s="1"/>
      <c r="F19" s="1">
        <v>108</v>
      </c>
      <c r="G19" s="1">
        <f t="shared" si="0"/>
        <v>1962</v>
      </c>
      <c r="H19" s="1">
        <f t="shared" si="1"/>
        <v>18512</v>
      </c>
      <c r="I19" s="32" t="s">
        <v>9</v>
      </c>
    </row>
    <row r="20" spans="1:11">
      <c r="A20" s="1" t="s">
        <v>8</v>
      </c>
      <c r="B20" s="32">
        <f>JULIO2016!B20</f>
        <v>16</v>
      </c>
      <c r="C20" s="1">
        <v>436</v>
      </c>
      <c r="D20" s="1">
        <v>164</v>
      </c>
      <c r="E20" s="1"/>
      <c r="F20" s="1">
        <v>45</v>
      </c>
      <c r="G20" s="1">
        <f t="shared" si="0"/>
        <v>645</v>
      </c>
      <c r="H20" s="1">
        <f t="shared" si="1"/>
        <v>19157</v>
      </c>
      <c r="I20" s="32" t="s">
        <v>9</v>
      </c>
    </row>
    <row r="21" spans="1:11">
      <c r="A21" s="1" t="s">
        <v>64</v>
      </c>
      <c r="B21" s="32">
        <f>JULIO2016!B21</f>
        <v>17</v>
      </c>
      <c r="C21" s="1">
        <v>511</v>
      </c>
      <c r="D21" s="1">
        <v>112</v>
      </c>
      <c r="E21" s="1"/>
      <c r="F21" s="1">
        <v>43</v>
      </c>
      <c r="G21" s="1">
        <f t="shared" si="0"/>
        <v>666</v>
      </c>
      <c r="H21" s="1">
        <f t="shared" si="1"/>
        <v>19823</v>
      </c>
      <c r="I21" s="32" t="s">
        <v>9</v>
      </c>
    </row>
    <row r="22" spans="1:11">
      <c r="A22" s="1" t="s">
        <v>4</v>
      </c>
      <c r="B22" s="32">
        <f>JULIO2016!B22</f>
        <v>18</v>
      </c>
      <c r="C22" s="1">
        <v>640</v>
      </c>
      <c r="D22" s="1">
        <v>121</v>
      </c>
      <c r="E22" s="1"/>
      <c r="F22" s="1">
        <v>32</v>
      </c>
      <c r="G22" s="1">
        <f t="shared" si="0"/>
        <v>793</v>
      </c>
      <c r="H22" s="1">
        <f t="shared" si="1"/>
        <v>20616</v>
      </c>
      <c r="I22" s="32" t="s">
        <v>9</v>
      </c>
    </row>
    <row r="23" spans="1:11">
      <c r="A23" s="1" t="s">
        <v>5</v>
      </c>
      <c r="B23" s="32">
        <f>JULIO2016!B23</f>
        <v>19</v>
      </c>
      <c r="C23" s="1">
        <v>750</v>
      </c>
      <c r="D23" s="1">
        <v>192</v>
      </c>
      <c r="E23" s="1"/>
      <c r="F23" s="1">
        <v>46</v>
      </c>
      <c r="G23" s="1">
        <f t="shared" si="0"/>
        <v>988</v>
      </c>
      <c r="H23" s="1">
        <f t="shared" si="1"/>
        <v>21604</v>
      </c>
      <c r="I23" s="32" t="s">
        <v>9</v>
      </c>
    </row>
    <row r="24" spans="1:11">
      <c r="A24" s="1" t="s">
        <v>63</v>
      </c>
      <c r="B24" s="32">
        <f>JULIO2016!B24</f>
        <v>20</v>
      </c>
      <c r="C24" s="1">
        <v>874</v>
      </c>
      <c r="D24" s="1">
        <v>206</v>
      </c>
      <c r="E24" s="1"/>
      <c r="F24" s="1">
        <v>60</v>
      </c>
      <c r="G24" s="1">
        <f t="shared" si="0"/>
        <v>1140</v>
      </c>
      <c r="H24" s="1">
        <f t="shared" si="1"/>
        <v>22744</v>
      </c>
      <c r="I24" s="32" t="s">
        <v>11</v>
      </c>
    </row>
    <row r="25" spans="1:11">
      <c r="A25" s="42" t="s">
        <v>6</v>
      </c>
      <c r="B25" s="43">
        <f>JULIO2016!B25</f>
        <v>21</v>
      </c>
      <c r="C25" s="42">
        <v>683</v>
      </c>
      <c r="D25" s="42">
        <v>99</v>
      </c>
      <c r="E25" s="42"/>
      <c r="F25" s="42">
        <v>89</v>
      </c>
      <c r="G25" s="42">
        <f t="shared" si="0"/>
        <v>871</v>
      </c>
      <c r="H25" s="42">
        <f t="shared" si="1"/>
        <v>23615</v>
      </c>
      <c r="I25" s="43" t="s">
        <v>9</v>
      </c>
    </row>
    <row r="26" spans="1:11">
      <c r="A26" s="1" t="s">
        <v>7</v>
      </c>
      <c r="B26" s="32">
        <f>JULIO2016!B26</f>
        <v>22</v>
      </c>
      <c r="C26" s="1">
        <v>701</v>
      </c>
      <c r="D26" s="1">
        <v>124</v>
      </c>
      <c r="E26" s="1"/>
      <c r="F26" s="1">
        <v>62</v>
      </c>
      <c r="G26" s="1">
        <f t="shared" si="0"/>
        <v>887</v>
      </c>
      <c r="H26" s="1">
        <f t="shared" si="1"/>
        <v>24502</v>
      </c>
      <c r="I26" s="32" t="s">
        <v>9</v>
      </c>
    </row>
    <row r="27" spans="1:11">
      <c r="A27" s="1" t="s">
        <v>8</v>
      </c>
      <c r="B27" s="32">
        <f>JULIO2016!B27</f>
        <v>23</v>
      </c>
      <c r="C27" s="1">
        <v>541</v>
      </c>
      <c r="D27" s="1">
        <v>126</v>
      </c>
      <c r="E27" s="1"/>
      <c r="F27" s="1">
        <v>101</v>
      </c>
      <c r="G27" s="1">
        <f t="shared" si="0"/>
        <v>768</v>
      </c>
      <c r="H27" s="1">
        <f t="shared" si="1"/>
        <v>25270</v>
      </c>
      <c r="I27" s="32" t="s">
        <v>9</v>
      </c>
    </row>
    <row r="28" spans="1:11">
      <c r="A28" s="1" t="s">
        <v>64</v>
      </c>
      <c r="B28" s="32">
        <f>JULIO2016!B28</f>
        <v>24</v>
      </c>
      <c r="C28" s="1">
        <v>674</v>
      </c>
      <c r="D28" s="1">
        <v>139</v>
      </c>
      <c r="E28" s="1"/>
      <c r="F28" s="1">
        <v>38</v>
      </c>
      <c r="G28" s="1">
        <f t="shared" si="0"/>
        <v>851</v>
      </c>
      <c r="H28" s="1">
        <f t="shared" si="1"/>
        <v>26121</v>
      </c>
      <c r="I28" s="32" t="s">
        <v>9</v>
      </c>
    </row>
    <row r="29" spans="1:11">
      <c r="A29" s="1" t="s">
        <v>4</v>
      </c>
      <c r="B29" s="32">
        <f>JULIO2016!B29</f>
        <v>25</v>
      </c>
      <c r="C29" s="1">
        <v>1123</v>
      </c>
      <c r="D29" s="1">
        <v>248</v>
      </c>
      <c r="E29" s="1"/>
      <c r="F29" s="1">
        <v>68</v>
      </c>
      <c r="G29" s="1">
        <v>1440</v>
      </c>
      <c r="H29" s="1">
        <f t="shared" si="1"/>
        <v>27561</v>
      </c>
      <c r="I29" s="32" t="s">
        <v>9</v>
      </c>
    </row>
    <row r="30" spans="1:11">
      <c r="A30" s="1" t="s">
        <v>5</v>
      </c>
      <c r="B30" s="32">
        <f>JULIO2016!B30</f>
        <v>26</v>
      </c>
      <c r="C30" s="1">
        <v>1387</v>
      </c>
      <c r="D30" s="1">
        <v>425</v>
      </c>
      <c r="E30" s="1"/>
      <c r="F30" s="1">
        <v>77</v>
      </c>
      <c r="G30" s="1">
        <f t="shared" si="0"/>
        <v>1889</v>
      </c>
      <c r="H30" s="1">
        <f t="shared" si="1"/>
        <v>29450</v>
      </c>
      <c r="I30" s="32" t="s">
        <v>9</v>
      </c>
    </row>
    <row r="31" spans="1:11">
      <c r="A31" s="1" t="s">
        <v>63</v>
      </c>
      <c r="B31" s="32">
        <f>JULIO2016!B31</f>
        <v>27</v>
      </c>
      <c r="C31" s="1">
        <v>1270</v>
      </c>
      <c r="D31" s="1">
        <v>299</v>
      </c>
      <c r="E31" s="1"/>
      <c r="F31" s="1">
        <v>66</v>
      </c>
      <c r="G31" s="1">
        <f t="shared" si="0"/>
        <v>1635</v>
      </c>
      <c r="H31" s="1">
        <f t="shared" si="1"/>
        <v>31085</v>
      </c>
      <c r="I31" s="32" t="s">
        <v>17</v>
      </c>
    </row>
    <row r="32" spans="1:11">
      <c r="A32" s="42" t="s">
        <v>6</v>
      </c>
      <c r="B32" s="43">
        <f>JULIO2016!B32</f>
        <v>28</v>
      </c>
      <c r="C32" s="42">
        <v>409</v>
      </c>
      <c r="D32" s="42">
        <v>106</v>
      </c>
      <c r="E32" s="42"/>
      <c r="F32" s="42">
        <v>18</v>
      </c>
      <c r="G32" s="42">
        <f t="shared" si="0"/>
        <v>533</v>
      </c>
      <c r="H32" s="42">
        <f t="shared" si="1"/>
        <v>31618</v>
      </c>
      <c r="I32" s="43" t="s">
        <v>12</v>
      </c>
    </row>
    <row r="33" spans="1:9">
      <c r="A33" s="1" t="s">
        <v>7</v>
      </c>
      <c r="B33" s="32">
        <f>JULIO2016!B33</f>
        <v>29</v>
      </c>
      <c r="C33" s="1">
        <v>450</v>
      </c>
      <c r="D33" s="1">
        <v>45</v>
      </c>
      <c r="E33" s="1"/>
      <c r="F33" s="1">
        <v>35</v>
      </c>
      <c r="G33" s="1">
        <f t="shared" si="0"/>
        <v>530</v>
      </c>
      <c r="H33" s="1">
        <f t="shared" si="1"/>
        <v>32148</v>
      </c>
      <c r="I33" s="32" t="s">
        <v>17</v>
      </c>
    </row>
    <row r="34" spans="1:9">
      <c r="A34" s="1" t="s">
        <v>8</v>
      </c>
      <c r="B34" s="32">
        <f>JULIO2016!B34</f>
        <v>30</v>
      </c>
      <c r="C34" s="1">
        <v>449</v>
      </c>
      <c r="D34" s="1">
        <v>77</v>
      </c>
      <c r="E34" s="1"/>
      <c r="F34" s="1">
        <v>21</v>
      </c>
      <c r="G34" s="1">
        <f t="shared" si="0"/>
        <v>547</v>
      </c>
      <c r="H34" s="1">
        <f t="shared" si="1"/>
        <v>32695</v>
      </c>
      <c r="I34" s="32" t="s">
        <v>13</v>
      </c>
    </row>
    <row r="35" spans="1:9" ht="15.75" thickBot="1">
      <c r="A35" s="1" t="s">
        <v>64</v>
      </c>
      <c r="B35" s="32">
        <v>31</v>
      </c>
      <c r="C35" s="1">
        <v>573</v>
      </c>
      <c r="D35" s="1">
        <v>69</v>
      </c>
      <c r="E35" s="1"/>
      <c r="F35" s="1">
        <v>26</v>
      </c>
      <c r="G35" s="1">
        <f t="shared" si="0"/>
        <v>668</v>
      </c>
      <c r="H35" s="1">
        <f t="shared" si="1"/>
        <v>33363</v>
      </c>
      <c r="I35" s="32" t="s">
        <v>9</v>
      </c>
    </row>
    <row r="36" spans="1:9" ht="15.75" thickBot="1">
      <c r="B36"/>
      <c r="E36" s="35" t="s">
        <v>59</v>
      </c>
      <c r="F36" s="36"/>
      <c r="G36" s="36"/>
      <c r="H36" s="37">
        <f>H35/B35</f>
        <v>1076.2258064516129</v>
      </c>
      <c r="I36"/>
    </row>
    <row r="37" spans="1:9" ht="23.25">
      <c r="A37" s="22" t="s">
        <v>60</v>
      </c>
      <c r="B37"/>
      <c r="H37" s="48">
        <f>JULIO2016!H37+AGOSTO2016!H35</f>
        <v>7391803</v>
      </c>
      <c r="I37"/>
    </row>
    <row r="38" spans="1:9">
      <c r="H38" s="39"/>
      <c r="I38"/>
    </row>
    <row r="39" spans="1:9">
      <c r="H39" s="26"/>
      <c r="I39"/>
    </row>
    <row r="40" spans="1:9">
      <c r="H40" s="26"/>
      <c r="I40"/>
    </row>
    <row r="41" spans="1:9">
      <c r="H41" s="26"/>
      <c r="I41"/>
    </row>
    <row r="42" spans="1:9">
      <c r="H42" s="26"/>
      <c r="I42"/>
    </row>
    <row r="43" spans="1:9">
      <c r="H43" s="26"/>
      <c r="I43"/>
    </row>
    <row r="44" spans="1:9">
      <c r="H44" s="26"/>
      <c r="I44"/>
    </row>
    <row r="45" spans="1:9">
      <c r="H45" s="26"/>
      <c r="I45"/>
    </row>
    <row r="46" spans="1:9">
      <c r="H46" s="26"/>
      <c r="I46"/>
    </row>
    <row r="47" spans="1:9">
      <c r="H47" s="26"/>
      <c r="I47"/>
    </row>
    <row r="48" spans="1:9">
      <c r="H48" s="26"/>
      <c r="I48"/>
    </row>
    <row r="49" spans="8:9">
      <c r="H49" s="26"/>
      <c r="I49"/>
    </row>
    <row r="50" spans="8:9">
      <c r="H50" s="26"/>
      <c r="I50"/>
    </row>
    <row r="51" spans="8:9">
      <c r="H51" s="26"/>
      <c r="I51"/>
    </row>
    <row r="52" spans="8:9">
      <c r="H52" s="26"/>
      <c r="I52"/>
    </row>
    <row r="53" spans="8:9">
      <c r="H53" s="26"/>
      <c r="I53"/>
    </row>
    <row r="54" spans="8:9">
      <c r="H54" s="26"/>
      <c r="I54"/>
    </row>
    <row r="55" spans="8:9">
      <c r="H55" s="26"/>
      <c r="I55"/>
    </row>
    <row r="56" spans="8:9">
      <c r="H56" s="26"/>
      <c r="I56"/>
    </row>
    <row r="57" spans="8:9">
      <c r="H57" s="26"/>
      <c r="I57"/>
    </row>
    <row r="58" spans="8:9">
      <c r="H58" s="26"/>
      <c r="I58"/>
    </row>
    <row r="59" spans="8:9">
      <c r="H59" s="26"/>
      <c r="I59"/>
    </row>
    <row r="60" spans="8:9">
      <c r="H60" s="26"/>
      <c r="I60"/>
    </row>
    <row r="61" spans="8:9">
      <c r="H61" s="26"/>
      <c r="I61"/>
    </row>
    <row r="62" spans="8:9">
      <c r="H62" s="26"/>
      <c r="I62"/>
    </row>
    <row r="63" spans="8:9">
      <c r="H63" s="26"/>
      <c r="I63"/>
    </row>
    <row r="64" spans="8:9">
      <c r="H64" s="26"/>
      <c r="I64"/>
    </row>
    <row r="65" spans="3:9">
      <c r="H65" s="26"/>
      <c r="I65"/>
    </row>
    <row r="66" spans="3:9">
      <c r="H66" s="26"/>
      <c r="I66"/>
    </row>
    <row r="67" spans="3:9">
      <c r="H67" s="26"/>
      <c r="I67"/>
    </row>
    <row r="68" spans="3:9">
      <c r="H68" s="26"/>
      <c r="I68"/>
    </row>
    <row r="69" spans="3:9">
      <c r="H69" s="26"/>
      <c r="I69"/>
    </row>
    <row r="70" spans="3:9">
      <c r="H70" s="26"/>
      <c r="I70"/>
    </row>
    <row r="71" spans="3:9">
      <c r="H71" s="26"/>
      <c r="I71"/>
    </row>
    <row r="72" spans="3:9">
      <c r="H72" s="26"/>
      <c r="I72"/>
    </row>
    <row r="73" spans="3:9">
      <c r="H73" s="26"/>
      <c r="I73"/>
    </row>
    <row r="74" spans="3:9">
      <c r="H74" s="26"/>
      <c r="I74"/>
    </row>
    <row r="75" spans="3:9">
      <c r="C75" s="38"/>
      <c r="D75" t="s">
        <v>61</v>
      </c>
      <c r="H75" s="26"/>
      <c r="I75"/>
    </row>
    <row r="76" spans="3:9">
      <c r="C76" s="24"/>
      <c r="D76" t="s">
        <v>62</v>
      </c>
      <c r="H76" s="26"/>
      <c r="I76"/>
    </row>
    <row r="77" spans="3:9">
      <c r="H77" s="26"/>
      <c r="I77"/>
    </row>
  </sheetData>
  <mergeCells count="2">
    <mergeCell ref="C3:E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TOTALES2016</vt:lpstr>
      <vt:lpstr>ENERO2016</vt:lpstr>
      <vt:lpstr>FEBRERO2016</vt:lpstr>
      <vt:lpstr>MARZO2016</vt:lpstr>
      <vt:lpstr>ABRIL2016</vt:lpstr>
      <vt:lpstr>MAYO2016</vt:lpstr>
      <vt:lpstr>JUNIO2016</vt:lpstr>
      <vt:lpstr>JULIO2016</vt:lpstr>
      <vt:lpstr>AGOSTO2016</vt:lpstr>
      <vt:lpstr>SEPTIEMBRE2016</vt:lpstr>
      <vt:lpstr>OCTUBRE2016</vt:lpstr>
      <vt:lpstr>NOVIEMBRE2016</vt:lpstr>
      <vt:lpstr>DICIEMBRE2016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2019-12-18T13:55:49Z</dcterms:modified>
</cp:coreProperties>
</file>