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0380" windowHeight="3480"/>
  </bookViews>
  <sheets>
    <sheet name="TOTALES2018" sheetId="13" r:id="rId1"/>
    <sheet name="ENERO2018" sheetId="1" r:id="rId2"/>
    <sheet name="FEBRERO2018" sheetId="2" r:id="rId3"/>
    <sheet name="MARZO2018" sheetId="3" r:id="rId4"/>
    <sheet name="ABRIL2018" sheetId="4" r:id="rId5"/>
    <sheet name="MAYO2018" sheetId="5" r:id="rId6"/>
    <sheet name="JUNIO2018" sheetId="6" r:id="rId7"/>
    <sheet name="JULIO2018" sheetId="7" r:id="rId8"/>
    <sheet name="AGOSTO2018" sheetId="8" r:id="rId9"/>
    <sheet name="SEPTIEMBRE2018" sheetId="9" r:id="rId10"/>
    <sheet name="OCTUBRE2018" sheetId="10" r:id="rId11"/>
    <sheet name="NOVIEMBRE2018" sheetId="11" r:id="rId12"/>
    <sheet name="DICIEMBRE2018" sheetId="12" r:id="rId13"/>
  </sheets>
  <calcPr calcId="124519"/>
</workbook>
</file>

<file path=xl/calcChain.xml><?xml version="1.0" encoding="utf-8"?>
<calcChain xmlns="http://schemas.openxmlformats.org/spreadsheetml/2006/main">
  <c r="H37" i="1"/>
  <c r="G19" l="1"/>
  <c r="G20"/>
  <c r="G21"/>
  <c r="G22"/>
  <c r="G11" i="3"/>
  <c r="G12"/>
  <c r="G13"/>
  <c r="G6" i="1"/>
  <c r="G7"/>
  <c r="G34" i="11" l="1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35" i="12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B5"/>
  <c r="G35" i="10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B5"/>
  <c r="G34" i="9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B5"/>
  <c r="G35" i="8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35" i="7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34" i="6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G12"/>
  <c r="B12"/>
  <c r="G11"/>
  <c r="B11"/>
  <c r="G10"/>
  <c r="B10"/>
  <c r="G9"/>
  <c r="B9"/>
  <c r="G8"/>
  <c r="B8"/>
  <c r="G7"/>
  <c r="B7"/>
  <c r="G6"/>
  <c r="B6"/>
  <c r="G5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5"/>
  <c r="G10" i="5"/>
  <c r="G11"/>
  <c r="G12"/>
  <c r="G13"/>
  <c r="G14"/>
  <c r="G35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B14"/>
  <c r="B13"/>
  <c r="B12"/>
  <c r="B11"/>
  <c r="B10"/>
  <c r="G9"/>
  <c r="B9"/>
  <c r="G8"/>
  <c r="B8"/>
  <c r="G7"/>
  <c r="B7"/>
  <c r="G6"/>
  <c r="B6"/>
  <c r="G5"/>
  <c r="H5" s="1"/>
  <c r="H6" s="1"/>
  <c r="H7" s="1"/>
  <c r="H8" s="1"/>
  <c r="H9" s="1"/>
  <c r="B5"/>
  <c r="G33" i="3"/>
  <c r="G34"/>
  <c r="G35"/>
  <c r="G9" i="4"/>
  <c r="G10"/>
  <c r="G11"/>
  <c r="G12"/>
  <c r="G34"/>
  <c r="G33"/>
  <c r="G32"/>
  <c r="B32"/>
  <c r="G31"/>
  <c r="B31"/>
  <c r="G30"/>
  <c r="B30"/>
  <c r="G29"/>
  <c r="B29"/>
  <c r="G28"/>
  <c r="B28"/>
  <c r="G27"/>
  <c r="B27"/>
  <c r="G26"/>
  <c r="B26"/>
  <c r="G25"/>
  <c r="B25"/>
  <c r="G24"/>
  <c r="B24"/>
  <c r="G23"/>
  <c r="B23"/>
  <c r="G22"/>
  <c r="B22"/>
  <c r="G21"/>
  <c r="B21"/>
  <c r="G20"/>
  <c r="B20"/>
  <c r="G19"/>
  <c r="B19"/>
  <c r="G18"/>
  <c r="B18"/>
  <c r="G17"/>
  <c r="B17"/>
  <c r="G16"/>
  <c r="B16"/>
  <c r="G15"/>
  <c r="B15"/>
  <c r="G14"/>
  <c r="B14"/>
  <c r="G13"/>
  <c r="B13"/>
  <c r="B12"/>
  <c r="B11"/>
  <c r="B10"/>
  <c r="B9"/>
  <c r="G8"/>
  <c r="B8"/>
  <c r="G7"/>
  <c r="B7"/>
  <c r="G6"/>
  <c r="B6"/>
  <c r="G5"/>
  <c r="H5" s="1"/>
  <c r="B5"/>
  <c r="G12" i="2"/>
  <c r="G13"/>
  <c r="G14"/>
  <c r="G15"/>
  <c r="G16"/>
  <c r="G17"/>
  <c r="G18"/>
  <c r="G19"/>
  <c r="G20"/>
  <c r="G21"/>
  <c r="G22"/>
  <c r="G23"/>
  <c r="G24"/>
  <c r="G9" i="1"/>
  <c r="G10"/>
  <c r="G11"/>
  <c r="G12"/>
  <c r="G13"/>
  <c r="G14"/>
  <c r="H14" i="9" l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3" i="8"/>
  <c r="H34" s="1"/>
  <c r="H33" i="7"/>
  <c r="H34" s="1"/>
  <c r="H35" s="1"/>
  <c r="H36" s="1"/>
  <c r="H10" i="5"/>
  <c r="H6" i="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6" i="1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B16" i="13" s="1"/>
  <c r="D16" s="1"/>
  <c r="H33" i="11"/>
  <c r="H34" s="1"/>
  <c r="B15" i="13" s="1"/>
  <c r="D15" s="1"/>
  <c r="H15" i="10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B14" i="13" s="1"/>
  <c r="D14" s="1"/>
  <c r="H35" i="8"/>
  <c r="B12" i="13" s="1"/>
  <c r="D12" s="1"/>
  <c r="H33" i="6"/>
  <c r="H34" s="1"/>
  <c r="B10" i="13" s="1"/>
  <c r="H11" i="5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B11" i="13" l="1"/>
  <c r="D11" s="1"/>
  <c r="H35" i="11"/>
  <c r="H35" i="9"/>
  <c r="B13" i="13"/>
  <c r="D13" s="1"/>
  <c r="H26" i="5"/>
  <c r="H27" s="1"/>
  <c r="H28" s="1"/>
  <c r="H29" s="1"/>
  <c r="H30" s="1"/>
  <c r="H31" s="1"/>
  <c r="H32" s="1"/>
  <c r="H33" s="1"/>
  <c r="H34" s="1"/>
  <c r="H35" s="1"/>
  <c r="B8" i="13"/>
  <c r="D8" s="1"/>
  <c r="H35" i="4"/>
  <c r="H36" i="12"/>
  <c r="H36" i="10"/>
  <c r="H36" i="8"/>
  <c r="H35" i="6"/>
  <c r="D10" i="13"/>
  <c r="B9" l="1"/>
  <c r="D9" s="1"/>
  <c r="H36" i="5"/>
  <c r="G27" i="2"/>
  <c r="G7" i="3" l="1"/>
  <c r="G8"/>
  <c r="G9"/>
  <c r="G10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6"/>
  <c r="G5"/>
  <c r="H5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G10" i="2"/>
  <c r="G7"/>
  <c r="G8"/>
  <c r="G9"/>
  <c r="G11"/>
  <c r="G25"/>
  <c r="G26"/>
  <c r="G28"/>
  <c r="G29"/>
  <c r="G30"/>
  <c r="G31"/>
  <c r="G32"/>
  <c r="G6"/>
  <c r="G5"/>
  <c r="H5" s="1"/>
  <c r="G8" i="1"/>
  <c r="G15"/>
  <c r="G16"/>
  <c r="G17"/>
  <c r="G18"/>
  <c r="G23"/>
  <c r="G24"/>
  <c r="G25"/>
  <c r="G26"/>
  <c r="G27"/>
  <c r="G28"/>
  <c r="G29"/>
  <c r="G30"/>
  <c r="G31"/>
  <c r="G32"/>
  <c r="G33"/>
  <c r="G34"/>
  <c r="G35"/>
  <c r="G5"/>
  <c r="H5" s="1"/>
  <c r="H6" i="3" l="1"/>
  <c r="H7" s="1"/>
  <c r="H8" s="1"/>
  <c r="H9" s="1"/>
  <c r="H10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B6" i="13" s="1"/>
  <c r="D6" s="1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11" i="3" l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B5" i="13"/>
  <c r="H36" i="1"/>
  <c r="H34" i="2"/>
  <c r="H33"/>
  <c r="B7" i="13" l="1"/>
  <c r="D7" s="1"/>
  <c r="H36" i="3"/>
  <c r="H37"/>
  <c r="H36" i="4" s="1"/>
  <c r="H37" i="5" s="1"/>
  <c r="H36" i="6" s="1"/>
  <c r="H37" i="7" s="1"/>
  <c r="H37" i="8" s="1"/>
  <c r="H36" i="9" s="1"/>
  <c r="H37" i="10" s="1"/>
  <c r="H36" i="11" s="1"/>
  <c r="H37" i="12" s="1"/>
  <c r="C18" i="13" s="1"/>
  <c r="C5"/>
  <c r="C6" s="1"/>
  <c r="D5"/>
  <c r="C7" l="1"/>
  <c r="C8" s="1"/>
  <c r="C9" s="1"/>
  <c r="C10" s="1"/>
  <c r="C11" s="1"/>
  <c r="C12" s="1"/>
  <c r="C13" s="1"/>
  <c r="C14" s="1"/>
  <c r="C15" s="1"/>
  <c r="C16" s="1"/>
  <c r="D18" s="1"/>
</calcChain>
</file>

<file path=xl/sharedStrings.xml><?xml version="1.0" encoding="utf-8"?>
<sst xmlns="http://schemas.openxmlformats.org/spreadsheetml/2006/main" count="959" uniqueCount="76">
  <si>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</si>
  <si>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</si>
  <si>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</si>
  <si>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</si>
  <si>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</si>
  <si>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</si>
  <si>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</si>
  <si>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</si>
  <si>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</si>
  <si>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</si>
  <si>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</si>
  <si>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</si>
  <si>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</si>
  <si>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R-B</t>
  </si>
  <si>
    <t>LL-B</t>
  </si>
  <si>
    <t>B-LL</t>
  </si>
  <si>
    <t>B-R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</si>
  <si>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</si>
  <si>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</si>
  <si>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</si>
  <si>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</si>
  <si>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</si>
  <si>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</si>
  <si>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</si>
  <si>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</si>
  <si>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</si>
  <si>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</si>
  <si>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</si>
  <si>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</si>
  <si>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</si>
  <si>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</si>
  <si>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</si>
  <si>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</si>
  <si>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</si>
  <si>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</si>
  <si>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</si>
  <si>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</si>
  <si>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</si>
  <si>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</si>
  <si>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</si>
  <si>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</si>
  <si>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</si>
  <si>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</si>
  <si>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</si>
  <si>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</si>
  <si>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</si>
  <si>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</si>
  <si>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</si>
  <si>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</si>
  <si>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</si>
  <si>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</si>
  <si>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</si>
  <si>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MES DE MARZO 2017</t>
  </si>
  <si>
    <t>INGRESO A TERMAS MENSUAL 2018</t>
  </si>
  <si>
    <t>ACUMULADO TOTAL  AL 31/12/2018………………………..</t>
  </si>
  <si>
    <t>INGRESO A TERMAS MES DE DICIEMBRE 2018</t>
  </si>
  <si>
    <t>INGRESO A TERMAS MES DE ENERO 2018</t>
  </si>
  <si>
    <t>INGRESO A TERMAS MES DE FEBRERO 2018</t>
  </si>
  <si>
    <t>R- B/LL</t>
  </si>
  <si>
    <t>INGRESO A TERMAS MES DE ABRIL 2018</t>
  </si>
  <si>
    <t>N-B</t>
  </si>
  <si>
    <t>INGRESO A TERMAS MES DE MAYO 2018</t>
  </si>
  <si>
    <t>INGRESO A TERMAS MES DE JUNIO 2018</t>
  </si>
  <si>
    <t>R-F</t>
  </si>
  <si>
    <t>INGRESO A TERMAS MES DE JULIO 2018</t>
  </si>
  <si>
    <t>INGRESO A TERMAS MES DE AGOSTO 2018</t>
  </si>
  <si>
    <t>*</t>
  </si>
  <si>
    <t xml:space="preserve"> * 1100 liberados juegos Evita - Ingresaron 352</t>
  </si>
  <si>
    <t>B-F</t>
  </si>
  <si>
    <t>M</t>
  </si>
  <si>
    <t>M/R</t>
  </si>
  <si>
    <t>R-M</t>
  </si>
  <si>
    <t>M-R</t>
  </si>
  <si>
    <t>INGRESO A TERMAS MES DE SEPTIEMBRE 2018</t>
  </si>
  <si>
    <t>INGRESO A TERMAS MES DE NOVIEMBRE 2018</t>
  </si>
  <si>
    <t>INGRESO A TERMAS MES DE OCTUBRE 2018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</si>
</sst>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.0000_ ;_ * \-#,##0.00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Fill="1" applyBorder="1"/>
    <xf numFmtId="43" fontId="3" fillId="3" borderId="1" xfId="1" applyFont="1" applyFill="1" applyBorder="1"/>
    <xf numFmtId="0" fontId="3" fillId="0" borderId="1" xfId="0" applyFont="1" applyFill="1" applyBorder="1"/>
    <xf numFmtId="43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43" fontId="3" fillId="2" borderId="1" xfId="1" applyFont="1" applyFill="1" applyBorder="1"/>
    <xf numFmtId="0" fontId="2" fillId="0" borderId="1" xfId="0" applyFont="1" applyBorder="1"/>
    <xf numFmtId="43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43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43" fontId="0" fillId="3" borderId="8" xfId="1" applyFont="1" applyFill="1" applyBorder="1"/>
    <xf numFmtId="164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4"/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Pos val="inEnd"/>
            <c:showVal val="1"/>
          </c:dLbls>
          <c:val>
            <c:numRef>
              <c:f>TOTALES2018!$B$5:$B$16</c:f>
              <c:numCache>
                <c:formatCode>General</c:formatCode>
                <c:ptCount val="12"/>
                <c:pt idx="0">
                  <c:v>109421</c:v>
                </c:pt>
                <c:pt idx="1">
                  <c:v>96688</c:v>
                </c:pt>
                <c:pt idx="2">
                  <c:v>57964</c:v>
                </c:pt>
                <c:pt idx="3">
                  <c:v>49125</c:v>
                </c:pt>
                <c:pt idx="4">
                  <c:v>22340</c:v>
                </c:pt>
                <c:pt idx="5">
                  <c:v>12850</c:v>
                </c:pt>
                <c:pt idx="6">
                  <c:v>46837</c:v>
                </c:pt>
                <c:pt idx="7">
                  <c:v>26043</c:v>
                </c:pt>
                <c:pt idx="8">
                  <c:v>43509</c:v>
                </c:pt>
                <c:pt idx="9">
                  <c:v>54100</c:v>
                </c:pt>
                <c:pt idx="10">
                  <c:v>54589</c:v>
                </c:pt>
                <c:pt idx="11">
                  <c:v>40204</c:v>
                </c:pt>
              </c:numCache>
            </c:numRef>
          </c:val>
        </c:ser>
        <c:gapWidth val="87"/>
        <c:overlap val="1"/>
        <c:axId val="130729472"/>
        <c:axId val="130731392"/>
      </c:barChart>
      <c:catAx>
        <c:axId val="130729472"/>
        <c:scaling>
          <c:orientation val="minMax"/>
        </c:scaling>
        <c:axPos val="b"/>
        <c:numFmt formatCode="General" sourceLinked="1"/>
        <c:tickLblPos val="nextTo"/>
        <c:crossAx val="130731392"/>
        <c:crosses val="autoZero"/>
        <c:auto val="1"/>
        <c:lblAlgn val="ctr"/>
        <c:lblOffset val="100"/>
      </c:catAx>
      <c:valAx>
        <c:axId val="130731392"/>
        <c:scaling>
          <c:orientation val="minMax"/>
        </c:scaling>
        <c:axPos val="l"/>
        <c:majorGridlines/>
        <c:numFmt formatCode="General" sourceLinked="1"/>
        <c:tickLblPos val="nextTo"/>
        <c:crossAx val="130729472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2"/>
          </c:dPt>
          <c:dPt>
            <c:idx val="3"/>
          </c:dPt>
          <c:dPt>
            <c:idx val="8"/>
            <c:spPr>
              <a:solidFill>
                <a:srgbClr val="FFFF00"/>
              </a:solidFill>
            </c:spPr>
          </c:dPt>
          <c:dPt>
            <c:idx val="9"/>
          </c:dPt>
          <c:dPt>
            <c:idx val="10"/>
          </c:dPt>
          <c:dPt>
            <c:idx val="15"/>
            <c:spPr>
              <a:solidFill>
                <a:srgbClr val="FFFF00"/>
              </a:solidFill>
            </c:spPr>
          </c:dPt>
          <c:dPt>
            <c:idx val="16"/>
          </c:dPt>
          <c:dPt>
            <c:idx val="17"/>
          </c:dPt>
          <c:dPt>
            <c:idx val="21"/>
            <c:spPr>
              <a:solidFill>
                <a:srgbClr val="92D05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3"/>
          </c:dPt>
          <c:dPt>
            <c:idx val="24"/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SEPTIEMBRE2018!$G$5:$G$34</c:f>
              <c:numCache>
                <c:formatCode>General</c:formatCode>
                <c:ptCount val="30"/>
                <c:pt idx="0">
                  <c:v>772</c:v>
                </c:pt>
                <c:pt idx="1">
                  <c:v>532</c:v>
                </c:pt>
                <c:pt idx="2">
                  <c:v>556</c:v>
                </c:pt>
                <c:pt idx="3">
                  <c:v>723</c:v>
                </c:pt>
                <c:pt idx="4">
                  <c:v>626</c:v>
                </c:pt>
                <c:pt idx="5">
                  <c:v>715</c:v>
                </c:pt>
                <c:pt idx="6">
                  <c:v>1331</c:v>
                </c:pt>
                <c:pt idx="7">
                  <c:v>1918</c:v>
                </c:pt>
                <c:pt idx="8">
                  <c:v>1539</c:v>
                </c:pt>
                <c:pt idx="9">
                  <c:v>1098</c:v>
                </c:pt>
                <c:pt idx="10">
                  <c:v>1108</c:v>
                </c:pt>
                <c:pt idx="11">
                  <c:v>842</c:v>
                </c:pt>
                <c:pt idx="12">
                  <c:v>798</c:v>
                </c:pt>
                <c:pt idx="13">
                  <c:v>805</c:v>
                </c:pt>
                <c:pt idx="14">
                  <c:v>1695</c:v>
                </c:pt>
                <c:pt idx="15">
                  <c:v>2213</c:v>
                </c:pt>
                <c:pt idx="16">
                  <c:v>2102</c:v>
                </c:pt>
                <c:pt idx="17">
                  <c:v>2260</c:v>
                </c:pt>
                <c:pt idx="18">
                  <c:v>1921</c:v>
                </c:pt>
                <c:pt idx="19">
                  <c:v>2474</c:v>
                </c:pt>
                <c:pt idx="20">
                  <c:v>3139</c:v>
                </c:pt>
                <c:pt idx="21">
                  <c:v>3267</c:v>
                </c:pt>
                <c:pt idx="22">
                  <c:v>1844</c:v>
                </c:pt>
                <c:pt idx="23">
                  <c:v>1237</c:v>
                </c:pt>
                <c:pt idx="24">
                  <c:v>1268</c:v>
                </c:pt>
                <c:pt idx="25">
                  <c:v>1149</c:v>
                </c:pt>
                <c:pt idx="26">
                  <c:v>1030</c:v>
                </c:pt>
                <c:pt idx="27">
                  <c:v>1753</c:v>
                </c:pt>
                <c:pt idx="28">
                  <c:v>1628</c:v>
                </c:pt>
                <c:pt idx="29">
                  <c:v>1166</c:v>
                </c:pt>
              </c:numCache>
            </c:numRef>
          </c:val>
        </c:ser>
        <c:gapWidth val="87"/>
        <c:overlap val="1"/>
        <c:axId val="59479936"/>
        <c:axId val="59481472"/>
      </c:barChart>
      <c:catAx>
        <c:axId val="59479936"/>
        <c:scaling>
          <c:orientation val="minMax"/>
        </c:scaling>
        <c:axPos val="b"/>
        <c:numFmt formatCode="General" sourceLinked="1"/>
        <c:tickLblPos val="nextTo"/>
        <c:crossAx val="59481472"/>
        <c:crosses val="autoZero"/>
        <c:auto val="1"/>
        <c:lblAlgn val="ctr"/>
        <c:lblOffset val="100"/>
      </c:catAx>
      <c:valAx>
        <c:axId val="59481472"/>
        <c:scaling>
          <c:orientation val="minMax"/>
        </c:scaling>
        <c:axPos val="l"/>
        <c:majorGridlines/>
        <c:numFmt formatCode="General" sourceLinked="1"/>
        <c:tickLblPos val="nextTo"/>
        <c:crossAx val="59479936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</c:dPt>
          <c:dPt>
            <c:idx val="13"/>
            <c:spPr>
              <a:solidFill>
                <a:srgbClr val="92D050"/>
              </a:solidFill>
            </c:spPr>
          </c:dPt>
          <c:dPt>
            <c:idx val="14"/>
          </c:dPt>
          <c:dPt>
            <c:idx val="20"/>
            <c:spPr>
              <a:solidFill>
                <a:srgbClr val="FFFF00"/>
              </a:solidFill>
            </c:spPr>
          </c:dPt>
          <c:dPt>
            <c:idx val="21"/>
          </c:dPt>
          <c:dPt>
            <c:idx val="27"/>
            <c:spPr>
              <a:solidFill>
                <a:srgbClr val="FFFF00"/>
              </a:solidFill>
            </c:spPr>
          </c:dPt>
          <c:dPt>
            <c:idx val="28"/>
          </c:dPt>
          <c:dLbls>
            <c:dLblPos val="inEnd"/>
            <c:showVal val="1"/>
          </c:dLbls>
          <c:val>
            <c:numRef>
              <c:f>OCTUBRE2018!$G$5:$G$35</c:f>
              <c:numCache>
                <c:formatCode>General</c:formatCode>
                <c:ptCount val="31"/>
                <c:pt idx="0">
                  <c:v>517</c:v>
                </c:pt>
                <c:pt idx="1">
                  <c:v>1012</c:v>
                </c:pt>
                <c:pt idx="2">
                  <c:v>1111</c:v>
                </c:pt>
                <c:pt idx="3">
                  <c:v>1534</c:v>
                </c:pt>
                <c:pt idx="4">
                  <c:v>1490</c:v>
                </c:pt>
                <c:pt idx="5">
                  <c:v>2158</c:v>
                </c:pt>
                <c:pt idx="6">
                  <c:v>2261</c:v>
                </c:pt>
                <c:pt idx="7">
                  <c:v>1443</c:v>
                </c:pt>
                <c:pt idx="8">
                  <c:v>958</c:v>
                </c:pt>
                <c:pt idx="9">
                  <c:v>1414</c:v>
                </c:pt>
                <c:pt idx="10">
                  <c:v>687</c:v>
                </c:pt>
                <c:pt idx="11">
                  <c:v>650</c:v>
                </c:pt>
                <c:pt idx="12">
                  <c:v>3992</c:v>
                </c:pt>
                <c:pt idx="13">
                  <c:v>5690</c:v>
                </c:pt>
                <c:pt idx="14">
                  <c:v>2944</c:v>
                </c:pt>
                <c:pt idx="15">
                  <c:v>1305</c:v>
                </c:pt>
                <c:pt idx="16">
                  <c:v>1384</c:v>
                </c:pt>
                <c:pt idx="17">
                  <c:v>1640</c:v>
                </c:pt>
                <c:pt idx="18">
                  <c:v>1554</c:v>
                </c:pt>
                <c:pt idx="19">
                  <c:v>1609</c:v>
                </c:pt>
                <c:pt idx="20">
                  <c:v>1662</c:v>
                </c:pt>
                <c:pt idx="21">
                  <c:v>1171</c:v>
                </c:pt>
                <c:pt idx="22">
                  <c:v>1607</c:v>
                </c:pt>
                <c:pt idx="23">
                  <c:v>1954</c:v>
                </c:pt>
                <c:pt idx="24">
                  <c:v>1937</c:v>
                </c:pt>
                <c:pt idx="25">
                  <c:v>1297</c:v>
                </c:pt>
                <c:pt idx="26">
                  <c:v>2657</c:v>
                </c:pt>
                <c:pt idx="27">
                  <c:v>2532</c:v>
                </c:pt>
                <c:pt idx="28">
                  <c:v>1642</c:v>
                </c:pt>
                <c:pt idx="29">
                  <c:v>1347</c:v>
                </c:pt>
                <c:pt idx="30">
                  <c:v>941</c:v>
                </c:pt>
              </c:numCache>
            </c:numRef>
          </c:val>
        </c:ser>
        <c:gapWidth val="87"/>
        <c:overlap val="1"/>
        <c:axId val="59583488"/>
        <c:axId val="59585280"/>
      </c:barChart>
      <c:catAx>
        <c:axId val="59583488"/>
        <c:scaling>
          <c:orientation val="minMax"/>
        </c:scaling>
        <c:axPos val="b"/>
        <c:numFmt formatCode="General" sourceLinked="1"/>
        <c:tickLblPos val="nextTo"/>
        <c:crossAx val="59585280"/>
        <c:crosses val="autoZero"/>
        <c:auto val="1"/>
        <c:lblAlgn val="ctr"/>
        <c:lblOffset val="100"/>
      </c:catAx>
      <c:valAx>
        <c:axId val="59585280"/>
        <c:scaling>
          <c:orientation val="minMax"/>
        </c:scaling>
        <c:axPos val="l"/>
        <c:majorGridlines/>
        <c:numFmt formatCode="General" sourceLinked="1"/>
        <c:tickLblPos val="nextTo"/>
        <c:crossAx val="59583488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</c:dPt>
          <c:dPt>
            <c:idx val="9"/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</c:dPt>
          <c:dPt>
            <c:idx val="16"/>
          </c:dPt>
          <c:dPt>
            <c:idx val="17"/>
            <c:spPr>
              <a:solidFill>
                <a:srgbClr val="92D050"/>
              </a:solidFill>
            </c:spPr>
          </c:dPt>
          <c:dPt>
            <c:idx val="18"/>
          </c:dPt>
          <c:dPt>
            <c:idx val="22"/>
          </c:dPt>
          <c:dPt>
            <c:idx val="23"/>
          </c:dPt>
          <c:dPt>
            <c:idx val="24"/>
            <c:spPr>
              <a:solidFill>
                <a:srgbClr val="FFFF00"/>
              </a:solidFill>
            </c:spPr>
          </c:dPt>
          <c:dPt>
            <c:idx val="25"/>
          </c:dPt>
          <c:dLbls>
            <c:dLblPos val="inEnd"/>
            <c:showVal val="1"/>
          </c:dLbls>
          <c:val>
            <c:numRef>
              <c:f>NOVIEMBRE2018!$G$5:$G$34</c:f>
              <c:numCache>
                <c:formatCode>General</c:formatCode>
                <c:ptCount val="30"/>
                <c:pt idx="0">
                  <c:v>1454</c:v>
                </c:pt>
                <c:pt idx="1">
                  <c:v>2382</c:v>
                </c:pt>
                <c:pt idx="2">
                  <c:v>3304</c:v>
                </c:pt>
                <c:pt idx="3">
                  <c:v>2696</c:v>
                </c:pt>
                <c:pt idx="4">
                  <c:v>1617</c:v>
                </c:pt>
                <c:pt idx="5">
                  <c:v>1378</c:v>
                </c:pt>
                <c:pt idx="6">
                  <c:v>1591</c:v>
                </c:pt>
                <c:pt idx="7">
                  <c:v>1276</c:v>
                </c:pt>
                <c:pt idx="8">
                  <c:v>1905</c:v>
                </c:pt>
                <c:pt idx="9">
                  <c:v>2434</c:v>
                </c:pt>
                <c:pt idx="10">
                  <c:v>1916</c:v>
                </c:pt>
                <c:pt idx="11">
                  <c:v>777</c:v>
                </c:pt>
                <c:pt idx="12">
                  <c:v>882</c:v>
                </c:pt>
                <c:pt idx="13">
                  <c:v>1245</c:v>
                </c:pt>
                <c:pt idx="14">
                  <c:v>1480</c:v>
                </c:pt>
                <c:pt idx="15">
                  <c:v>1909</c:v>
                </c:pt>
                <c:pt idx="16">
                  <c:v>2006</c:v>
                </c:pt>
                <c:pt idx="17">
                  <c:v>5217</c:v>
                </c:pt>
                <c:pt idx="18">
                  <c:v>2840</c:v>
                </c:pt>
                <c:pt idx="19">
                  <c:v>1378</c:v>
                </c:pt>
                <c:pt idx="20">
                  <c:v>1403</c:v>
                </c:pt>
                <c:pt idx="21">
                  <c:v>1350</c:v>
                </c:pt>
                <c:pt idx="22">
                  <c:v>998</c:v>
                </c:pt>
                <c:pt idx="23">
                  <c:v>2247</c:v>
                </c:pt>
                <c:pt idx="24">
                  <c:v>2605</c:v>
                </c:pt>
                <c:pt idx="25">
                  <c:v>1181</c:v>
                </c:pt>
                <c:pt idx="26">
                  <c:v>1047</c:v>
                </c:pt>
                <c:pt idx="27">
                  <c:v>1117</c:v>
                </c:pt>
                <c:pt idx="28">
                  <c:v>1115</c:v>
                </c:pt>
                <c:pt idx="29">
                  <c:v>1839</c:v>
                </c:pt>
              </c:numCache>
            </c:numRef>
          </c:val>
        </c:ser>
        <c:gapWidth val="87"/>
        <c:overlap val="1"/>
        <c:axId val="59676544"/>
        <c:axId val="59678080"/>
      </c:barChart>
      <c:catAx>
        <c:axId val="59676544"/>
        <c:scaling>
          <c:orientation val="minMax"/>
        </c:scaling>
        <c:axPos val="b"/>
        <c:numFmt formatCode="General" sourceLinked="1"/>
        <c:tickLblPos val="nextTo"/>
        <c:crossAx val="59678080"/>
        <c:crosses val="autoZero"/>
        <c:auto val="1"/>
        <c:lblAlgn val="ctr"/>
        <c:lblOffset val="100"/>
      </c:catAx>
      <c:valAx>
        <c:axId val="59678080"/>
        <c:scaling>
          <c:orientation val="minMax"/>
        </c:scaling>
        <c:axPos val="l"/>
        <c:majorGridlines/>
        <c:numFmt formatCode="General" sourceLinked="1"/>
        <c:tickLblPos val="nextTo"/>
        <c:crossAx val="59676544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DICIEMBRE2018!$G$5:$G$35</c:f>
              <c:numCache>
                <c:formatCode>General</c:formatCode>
                <c:ptCount val="31"/>
                <c:pt idx="0">
                  <c:v>2568</c:v>
                </c:pt>
                <c:pt idx="1">
                  <c:v>1721</c:v>
                </c:pt>
                <c:pt idx="2">
                  <c:v>1074</c:v>
                </c:pt>
                <c:pt idx="3">
                  <c:v>1090</c:v>
                </c:pt>
                <c:pt idx="4">
                  <c:v>918</c:v>
                </c:pt>
                <c:pt idx="5">
                  <c:v>701</c:v>
                </c:pt>
                <c:pt idx="6">
                  <c:v>1039</c:v>
                </c:pt>
                <c:pt idx="7">
                  <c:v>2057</c:v>
                </c:pt>
                <c:pt idx="8">
                  <c:v>1979</c:v>
                </c:pt>
                <c:pt idx="9">
                  <c:v>1101</c:v>
                </c:pt>
                <c:pt idx="10">
                  <c:v>630</c:v>
                </c:pt>
                <c:pt idx="11">
                  <c:v>528</c:v>
                </c:pt>
                <c:pt idx="12">
                  <c:v>858</c:v>
                </c:pt>
                <c:pt idx="13">
                  <c:v>354</c:v>
                </c:pt>
                <c:pt idx="14">
                  <c:v>1708</c:v>
                </c:pt>
                <c:pt idx="15">
                  <c:v>1537</c:v>
                </c:pt>
                <c:pt idx="16">
                  <c:v>374</c:v>
                </c:pt>
                <c:pt idx="17">
                  <c:v>734</c:v>
                </c:pt>
                <c:pt idx="18">
                  <c:v>635</c:v>
                </c:pt>
                <c:pt idx="19">
                  <c:v>932</c:v>
                </c:pt>
                <c:pt idx="20">
                  <c:v>675</c:v>
                </c:pt>
                <c:pt idx="21">
                  <c:v>1219</c:v>
                </c:pt>
                <c:pt idx="22">
                  <c:v>1746</c:v>
                </c:pt>
                <c:pt idx="23">
                  <c:v>740</c:v>
                </c:pt>
                <c:pt idx="24">
                  <c:v>1333</c:v>
                </c:pt>
                <c:pt idx="25">
                  <c:v>1189</c:v>
                </c:pt>
                <c:pt idx="26">
                  <c:v>1673</c:v>
                </c:pt>
                <c:pt idx="27">
                  <c:v>1464</c:v>
                </c:pt>
                <c:pt idx="28">
                  <c:v>2451</c:v>
                </c:pt>
                <c:pt idx="29">
                  <c:v>2937</c:v>
                </c:pt>
                <c:pt idx="30">
                  <c:v>2239</c:v>
                </c:pt>
              </c:numCache>
            </c:numRef>
          </c:val>
        </c:ser>
        <c:gapWidth val="87"/>
        <c:overlap val="1"/>
        <c:axId val="59700736"/>
        <c:axId val="59702272"/>
      </c:barChart>
      <c:catAx>
        <c:axId val="59700736"/>
        <c:scaling>
          <c:orientation val="minMax"/>
        </c:scaling>
        <c:axPos val="b"/>
        <c:numFmt formatCode="General" sourceLinked="1"/>
        <c:tickLblPos val="nextTo"/>
        <c:crossAx val="59702272"/>
        <c:crosses val="autoZero"/>
        <c:auto val="1"/>
        <c:lblAlgn val="ctr"/>
        <c:lblOffset val="100"/>
      </c:catAx>
      <c:valAx>
        <c:axId val="59702272"/>
        <c:scaling>
          <c:orientation val="minMax"/>
        </c:scaling>
        <c:axPos val="l"/>
        <c:majorGridlines/>
        <c:numFmt formatCode="General" sourceLinked="1"/>
        <c:tickLblPos val="nextTo"/>
        <c:crossAx val="59700736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</c:dPt>
          <c:dPt>
            <c:idx val="13"/>
            <c:spPr>
              <a:solidFill>
                <a:srgbClr val="FFFF00"/>
              </a:solidFill>
            </c:spPr>
          </c:dPt>
          <c:dPt>
            <c:idx val="14"/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</c:dPt>
          <c:dPt>
            <c:idx val="27"/>
            <c:spPr>
              <a:solidFill>
                <a:srgbClr val="FFFF00"/>
              </a:solidFill>
            </c:spPr>
          </c:dPt>
          <c:dPt>
            <c:idx val="28"/>
          </c:dPt>
          <c:dLbls>
            <c:dLblPos val="inEnd"/>
            <c:showVal val="1"/>
          </c:dLbls>
          <c:val>
            <c:numRef>
              <c:f>ENERO2018!$G$5:$G$35</c:f>
              <c:numCache>
                <c:formatCode>General</c:formatCode>
                <c:ptCount val="31"/>
                <c:pt idx="0">
                  <c:v>2476</c:v>
                </c:pt>
                <c:pt idx="1">
                  <c:v>2676</c:v>
                </c:pt>
                <c:pt idx="2">
                  <c:v>2913</c:v>
                </c:pt>
                <c:pt idx="3">
                  <c:v>3199</c:v>
                </c:pt>
                <c:pt idx="4">
                  <c:v>3299</c:v>
                </c:pt>
                <c:pt idx="5">
                  <c:v>4268</c:v>
                </c:pt>
                <c:pt idx="6">
                  <c:v>5370</c:v>
                </c:pt>
                <c:pt idx="7">
                  <c:v>2876</c:v>
                </c:pt>
                <c:pt idx="8">
                  <c:v>3336</c:v>
                </c:pt>
                <c:pt idx="9">
                  <c:v>3333</c:v>
                </c:pt>
                <c:pt idx="10">
                  <c:v>3359</c:v>
                </c:pt>
                <c:pt idx="11">
                  <c:v>3406</c:v>
                </c:pt>
                <c:pt idx="12">
                  <c:v>3567</c:v>
                </c:pt>
                <c:pt idx="13">
                  <c:v>3387</c:v>
                </c:pt>
                <c:pt idx="14">
                  <c:v>3026</c:v>
                </c:pt>
                <c:pt idx="15">
                  <c:v>4015</c:v>
                </c:pt>
                <c:pt idx="16">
                  <c:v>3423</c:v>
                </c:pt>
                <c:pt idx="17">
                  <c:v>3495</c:v>
                </c:pt>
                <c:pt idx="18">
                  <c:v>4074</c:v>
                </c:pt>
                <c:pt idx="19">
                  <c:v>4407</c:v>
                </c:pt>
                <c:pt idx="20">
                  <c:v>5667</c:v>
                </c:pt>
                <c:pt idx="21">
                  <c:v>3037</c:v>
                </c:pt>
                <c:pt idx="22">
                  <c:v>3816</c:v>
                </c:pt>
                <c:pt idx="23">
                  <c:v>3226</c:v>
                </c:pt>
                <c:pt idx="24">
                  <c:v>3394</c:v>
                </c:pt>
                <c:pt idx="25">
                  <c:v>3910</c:v>
                </c:pt>
                <c:pt idx="26">
                  <c:v>3207</c:v>
                </c:pt>
                <c:pt idx="27">
                  <c:v>4827</c:v>
                </c:pt>
                <c:pt idx="28">
                  <c:v>2873</c:v>
                </c:pt>
                <c:pt idx="29">
                  <c:v>2850</c:v>
                </c:pt>
                <c:pt idx="30">
                  <c:v>2709</c:v>
                </c:pt>
              </c:numCache>
            </c:numRef>
          </c:val>
        </c:ser>
        <c:gapWidth val="87"/>
        <c:overlap val="1"/>
        <c:axId val="149723008"/>
        <c:axId val="58782080"/>
      </c:barChart>
      <c:catAx>
        <c:axId val="149723008"/>
        <c:scaling>
          <c:orientation val="minMax"/>
        </c:scaling>
        <c:axPos val="b"/>
        <c:numFmt formatCode="General" sourceLinked="1"/>
        <c:tickLblPos val="nextTo"/>
        <c:crossAx val="58782080"/>
        <c:crosses val="autoZero"/>
        <c:auto val="1"/>
        <c:lblAlgn val="ctr"/>
        <c:lblOffset val="100"/>
      </c:catAx>
      <c:valAx>
        <c:axId val="58782080"/>
        <c:scaling>
          <c:orientation val="minMax"/>
        </c:scaling>
        <c:axPos val="l"/>
        <c:majorGridlines/>
        <c:numFmt formatCode="General" sourceLinked="1"/>
        <c:tickLblPos val="nextTo"/>
        <c:crossAx val="14972300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</c:dPt>
          <c:dPt>
            <c:idx val="7"/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92D050"/>
              </a:solidFill>
            </c:spPr>
          </c:dPt>
          <c:dPt>
            <c:idx val="14"/>
          </c:dPt>
          <c:dPt>
            <c:idx val="17"/>
            <c:spPr>
              <a:solidFill>
                <a:srgbClr val="FFFF00"/>
              </a:solidFill>
            </c:spPr>
          </c:dPt>
          <c:dPt>
            <c:idx val="18"/>
          </c:dPt>
          <c:dPt>
            <c:idx val="21"/>
          </c:dPt>
          <c:dPt>
            <c:idx val="24"/>
            <c:spPr>
              <a:solidFill>
                <a:srgbClr val="FFFF00"/>
              </a:solidFill>
            </c:spPr>
          </c:dPt>
          <c:dPt>
            <c:idx val="25"/>
          </c:dPt>
          <c:dLbls>
            <c:dLblPos val="inEnd"/>
            <c:showVal val="1"/>
          </c:dLbls>
          <c:val>
            <c:numRef>
              <c:f>FEBRERO2018!$G$5:$G$32</c:f>
              <c:numCache>
                <c:formatCode>General</c:formatCode>
                <c:ptCount val="28"/>
                <c:pt idx="0">
                  <c:v>3046</c:v>
                </c:pt>
                <c:pt idx="1">
                  <c:v>3262</c:v>
                </c:pt>
                <c:pt idx="2">
                  <c:v>4055</c:v>
                </c:pt>
                <c:pt idx="3">
                  <c:v>4872</c:v>
                </c:pt>
                <c:pt idx="4">
                  <c:v>3089</c:v>
                </c:pt>
                <c:pt idx="5">
                  <c:v>3448</c:v>
                </c:pt>
                <c:pt idx="6">
                  <c:v>3185</c:v>
                </c:pt>
                <c:pt idx="7">
                  <c:v>3388</c:v>
                </c:pt>
                <c:pt idx="8">
                  <c:v>2459</c:v>
                </c:pt>
                <c:pt idx="9">
                  <c:v>2909</c:v>
                </c:pt>
                <c:pt idx="10">
                  <c:v>4421</c:v>
                </c:pt>
                <c:pt idx="11">
                  <c:v>9594</c:v>
                </c:pt>
                <c:pt idx="12">
                  <c:v>4325</c:v>
                </c:pt>
                <c:pt idx="13">
                  <c:v>2857</c:v>
                </c:pt>
                <c:pt idx="14">
                  <c:v>3220</c:v>
                </c:pt>
                <c:pt idx="15">
                  <c:v>3317</c:v>
                </c:pt>
                <c:pt idx="16">
                  <c:v>4069</c:v>
                </c:pt>
                <c:pt idx="17">
                  <c:v>4687</c:v>
                </c:pt>
                <c:pt idx="18">
                  <c:v>2203</c:v>
                </c:pt>
                <c:pt idx="19">
                  <c:v>2766</c:v>
                </c:pt>
                <c:pt idx="20">
                  <c:v>2457</c:v>
                </c:pt>
                <c:pt idx="21">
                  <c:v>2817</c:v>
                </c:pt>
                <c:pt idx="22">
                  <c:v>2825</c:v>
                </c:pt>
                <c:pt idx="23">
                  <c:v>3594</c:v>
                </c:pt>
                <c:pt idx="24">
                  <c:v>4178</c:v>
                </c:pt>
                <c:pt idx="25">
                  <c:v>1955</c:v>
                </c:pt>
                <c:pt idx="26">
                  <c:v>1867</c:v>
                </c:pt>
                <c:pt idx="27">
                  <c:v>1823</c:v>
                </c:pt>
              </c:numCache>
            </c:numRef>
          </c:val>
        </c:ser>
        <c:gapWidth val="87"/>
        <c:overlap val="1"/>
        <c:axId val="58807424"/>
        <c:axId val="58808960"/>
      </c:barChart>
      <c:catAx>
        <c:axId val="58807424"/>
        <c:scaling>
          <c:orientation val="minMax"/>
        </c:scaling>
        <c:axPos val="b"/>
        <c:numFmt formatCode="General" sourceLinked="1"/>
        <c:tickLblPos val="nextTo"/>
        <c:crossAx val="58808960"/>
        <c:crosses val="autoZero"/>
        <c:auto val="1"/>
        <c:lblAlgn val="ctr"/>
        <c:lblOffset val="100"/>
      </c:catAx>
      <c:valAx>
        <c:axId val="58808960"/>
        <c:scaling>
          <c:orientation val="minMax"/>
        </c:scaling>
        <c:axPos val="l"/>
        <c:majorGridlines/>
        <c:numFmt formatCode="General" sourceLinked="1"/>
        <c:tickLblPos val="nextTo"/>
        <c:crossAx val="58807424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</c:dPt>
          <c:dPt>
            <c:idx val="7"/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</c:dPt>
          <c:dPt>
            <c:idx val="14"/>
          </c:dPt>
          <c:dPt>
            <c:idx val="17"/>
            <c:spPr>
              <a:solidFill>
                <a:srgbClr val="FFFF00"/>
              </a:solidFill>
            </c:spPr>
          </c:dPt>
          <c:dPt>
            <c:idx val="18"/>
          </c:dPt>
          <c:dPt>
            <c:idx val="21"/>
          </c:dPt>
          <c:dPt>
            <c:idx val="24"/>
            <c:spPr>
              <a:solidFill>
                <a:srgbClr val="FFFF00"/>
              </a:solidFill>
            </c:spPr>
          </c:dPt>
          <c:dPt>
            <c:idx val="25"/>
          </c:dPt>
          <c:dPt>
            <c:idx val="28"/>
          </c:dPt>
          <c:dPt>
            <c:idx val="30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MARZO2018!$G$5:$G$35</c:f>
              <c:numCache>
                <c:formatCode>General</c:formatCode>
                <c:ptCount val="31"/>
                <c:pt idx="0">
                  <c:v>1635</c:v>
                </c:pt>
                <c:pt idx="1">
                  <c:v>1880</c:v>
                </c:pt>
                <c:pt idx="2">
                  <c:v>2246</c:v>
                </c:pt>
                <c:pt idx="3">
                  <c:v>2551</c:v>
                </c:pt>
                <c:pt idx="4">
                  <c:v>1051</c:v>
                </c:pt>
                <c:pt idx="5">
                  <c:v>1080</c:v>
                </c:pt>
                <c:pt idx="6">
                  <c:v>1054</c:v>
                </c:pt>
                <c:pt idx="7">
                  <c:v>1289</c:v>
                </c:pt>
                <c:pt idx="8">
                  <c:v>1195</c:v>
                </c:pt>
                <c:pt idx="9">
                  <c:v>1992</c:v>
                </c:pt>
                <c:pt idx="10">
                  <c:v>979</c:v>
                </c:pt>
                <c:pt idx="11">
                  <c:v>1229</c:v>
                </c:pt>
                <c:pt idx="12">
                  <c:v>1049</c:v>
                </c:pt>
                <c:pt idx="13">
                  <c:v>1413</c:v>
                </c:pt>
                <c:pt idx="14">
                  <c:v>1123</c:v>
                </c:pt>
                <c:pt idx="15">
                  <c:v>1332</c:v>
                </c:pt>
                <c:pt idx="16">
                  <c:v>1389</c:v>
                </c:pt>
                <c:pt idx="17">
                  <c:v>1152</c:v>
                </c:pt>
                <c:pt idx="18">
                  <c:v>1127</c:v>
                </c:pt>
                <c:pt idx="19">
                  <c:v>1206</c:v>
                </c:pt>
                <c:pt idx="20">
                  <c:v>1220</c:v>
                </c:pt>
                <c:pt idx="21">
                  <c:v>1229</c:v>
                </c:pt>
                <c:pt idx="22">
                  <c:v>1410</c:v>
                </c:pt>
                <c:pt idx="23">
                  <c:v>1114</c:v>
                </c:pt>
                <c:pt idx="24">
                  <c:v>1423</c:v>
                </c:pt>
                <c:pt idx="25">
                  <c:v>1450</c:v>
                </c:pt>
                <c:pt idx="26">
                  <c:v>1404</c:v>
                </c:pt>
                <c:pt idx="27">
                  <c:v>1468</c:v>
                </c:pt>
                <c:pt idx="28">
                  <c:v>3290</c:v>
                </c:pt>
                <c:pt idx="29">
                  <c:v>7827</c:v>
                </c:pt>
                <c:pt idx="30">
                  <c:v>8157</c:v>
                </c:pt>
              </c:numCache>
            </c:numRef>
          </c:val>
        </c:ser>
        <c:gapWidth val="87"/>
        <c:overlap val="1"/>
        <c:axId val="58876288"/>
        <c:axId val="58877824"/>
      </c:barChart>
      <c:catAx>
        <c:axId val="58876288"/>
        <c:scaling>
          <c:orientation val="minMax"/>
        </c:scaling>
        <c:axPos val="b"/>
        <c:numFmt formatCode="General" sourceLinked="1"/>
        <c:tickLblPos val="nextTo"/>
        <c:crossAx val="58877824"/>
        <c:crosses val="autoZero"/>
        <c:auto val="1"/>
        <c:lblAlgn val="ctr"/>
        <c:lblOffset val="100"/>
      </c:catAx>
      <c:valAx>
        <c:axId val="58877824"/>
        <c:scaling>
          <c:orientation val="minMax"/>
        </c:scaling>
        <c:axPos val="l"/>
        <c:majorGridlines/>
        <c:numFmt formatCode="General" sourceLinked="1"/>
        <c:tickLblPos val="nextTo"/>
        <c:crossAx val="58876288"/>
        <c:crosses val="autoZero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1"/>
          </c:dPt>
          <c:dPt>
            <c:idx val="4"/>
          </c:dPt>
          <c:dPt>
            <c:idx val="7"/>
            <c:spPr>
              <a:solidFill>
                <a:srgbClr val="FFFF00"/>
              </a:solidFill>
            </c:spPr>
          </c:dPt>
          <c:dPt>
            <c:idx val="8"/>
          </c:dPt>
          <c:dPt>
            <c:idx val="11"/>
          </c:dPt>
          <c:dPt>
            <c:idx val="13"/>
          </c:dPt>
          <c:dPt>
            <c:idx val="14"/>
            <c:spPr>
              <a:solidFill>
                <a:srgbClr val="FFFF00"/>
              </a:solidFill>
            </c:spPr>
          </c:dPt>
          <c:dPt>
            <c:idx val="15"/>
          </c:dPt>
          <c:dPt>
            <c:idx val="18"/>
          </c:dPt>
          <c:dPt>
            <c:idx val="21"/>
            <c:spPr>
              <a:solidFill>
                <a:srgbClr val="FFFF00"/>
              </a:solidFill>
            </c:spPr>
          </c:dPt>
          <c:dPt>
            <c:idx val="22"/>
          </c:dPt>
          <c:dPt>
            <c:idx val="24"/>
          </c:dPt>
          <c:dPt>
            <c:idx val="25"/>
          </c:dPt>
          <c:dPt>
            <c:idx val="28"/>
            <c:spPr>
              <a:solidFill>
                <a:srgbClr val="FFFF00"/>
              </a:solidFill>
            </c:spPr>
          </c:dPt>
          <c:dPt>
            <c:idx val="29"/>
          </c:dPt>
          <c:dLbls>
            <c:dLblPos val="inEnd"/>
            <c:showVal val="1"/>
          </c:dLbls>
          <c:val>
            <c:numRef>
              <c:f>ABRIL2018!$G$5:$G$34</c:f>
              <c:numCache>
                <c:formatCode>General</c:formatCode>
                <c:ptCount val="30"/>
                <c:pt idx="0">
                  <c:v>6369</c:v>
                </c:pt>
                <c:pt idx="1">
                  <c:v>2232</c:v>
                </c:pt>
                <c:pt idx="2">
                  <c:v>778</c:v>
                </c:pt>
                <c:pt idx="3">
                  <c:v>1049</c:v>
                </c:pt>
                <c:pt idx="4">
                  <c:v>1208</c:v>
                </c:pt>
                <c:pt idx="5">
                  <c:v>1451</c:v>
                </c:pt>
                <c:pt idx="6">
                  <c:v>1564</c:v>
                </c:pt>
                <c:pt idx="7">
                  <c:v>1275</c:v>
                </c:pt>
                <c:pt idx="8">
                  <c:v>1477</c:v>
                </c:pt>
                <c:pt idx="9">
                  <c:v>1195</c:v>
                </c:pt>
                <c:pt idx="10">
                  <c:v>1169</c:v>
                </c:pt>
                <c:pt idx="11">
                  <c:v>700</c:v>
                </c:pt>
                <c:pt idx="12">
                  <c:v>1099</c:v>
                </c:pt>
                <c:pt idx="13">
                  <c:v>1609</c:v>
                </c:pt>
                <c:pt idx="14">
                  <c:v>1614</c:v>
                </c:pt>
                <c:pt idx="15">
                  <c:v>1397</c:v>
                </c:pt>
                <c:pt idx="16">
                  <c:v>1210</c:v>
                </c:pt>
                <c:pt idx="17">
                  <c:v>1221</c:v>
                </c:pt>
                <c:pt idx="18">
                  <c:v>1101</c:v>
                </c:pt>
                <c:pt idx="19">
                  <c:v>1219</c:v>
                </c:pt>
                <c:pt idx="20">
                  <c:v>1733</c:v>
                </c:pt>
                <c:pt idx="21">
                  <c:v>1594</c:v>
                </c:pt>
                <c:pt idx="22">
                  <c:v>803</c:v>
                </c:pt>
                <c:pt idx="23">
                  <c:v>812</c:v>
                </c:pt>
                <c:pt idx="24">
                  <c:v>853</c:v>
                </c:pt>
                <c:pt idx="25">
                  <c:v>909</c:v>
                </c:pt>
                <c:pt idx="26">
                  <c:v>1099</c:v>
                </c:pt>
                <c:pt idx="27">
                  <c:v>3263</c:v>
                </c:pt>
                <c:pt idx="28">
                  <c:v>4988</c:v>
                </c:pt>
                <c:pt idx="29">
                  <c:v>2134</c:v>
                </c:pt>
              </c:numCache>
            </c:numRef>
          </c:val>
        </c:ser>
        <c:gapWidth val="87"/>
        <c:overlap val="1"/>
        <c:axId val="58896768"/>
        <c:axId val="58898304"/>
      </c:barChart>
      <c:catAx>
        <c:axId val="58896768"/>
        <c:scaling>
          <c:orientation val="minMax"/>
        </c:scaling>
        <c:axPos val="b"/>
        <c:numFmt formatCode="General" sourceLinked="1"/>
        <c:tickLblPos val="nextTo"/>
        <c:crossAx val="58898304"/>
        <c:crosses val="autoZero"/>
        <c:auto val="1"/>
        <c:lblAlgn val="ctr"/>
        <c:lblOffset val="100"/>
      </c:catAx>
      <c:valAx>
        <c:axId val="58898304"/>
        <c:scaling>
          <c:orientation val="minMax"/>
        </c:scaling>
        <c:axPos val="l"/>
        <c:majorGridlines/>
        <c:numFmt formatCode="General" sourceLinked="1"/>
        <c:tickLblPos val="nextTo"/>
        <c:crossAx val="58896768"/>
        <c:crosses val="autoZero"/>
        <c:crossBetween val="between"/>
      </c:valAx>
    </c:plotArea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5"/>
            <c:spPr>
              <a:solidFill>
                <a:srgbClr val="92D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MAYO2018!$G$5:$G$35</c:f>
              <c:numCache>
                <c:formatCode>General</c:formatCode>
                <c:ptCount val="31"/>
                <c:pt idx="0">
                  <c:v>839</c:v>
                </c:pt>
                <c:pt idx="1">
                  <c:v>185</c:v>
                </c:pt>
                <c:pt idx="2">
                  <c:v>415</c:v>
                </c:pt>
                <c:pt idx="3">
                  <c:v>627</c:v>
                </c:pt>
                <c:pt idx="4">
                  <c:v>931</c:v>
                </c:pt>
                <c:pt idx="5">
                  <c:v>631</c:v>
                </c:pt>
                <c:pt idx="6">
                  <c:v>644</c:v>
                </c:pt>
                <c:pt idx="7">
                  <c:v>210</c:v>
                </c:pt>
                <c:pt idx="8">
                  <c:v>483</c:v>
                </c:pt>
                <c:pt idx="9">
                  <c:v>294</c:v>
                </c:pt>
                <c:pt idx="10">
                  <c:v>803</c:v>
                </c:pt>
                <c:pt idx="11">
                  <c:v>1167</c:v>
                </c:pt>
                <c:pt idx="12">
                  <c:v>824</c:v>
                </c:pt>
                <c:pt idx="13">
                  <c:v>705</c:v>
                </c:pt>
                <c:pt idx="14">
                  <c:v>567</c:v>
                </c:pt>
                <c:pt idx="15">
                  <c:v>540</c:v>
                </c:pt>
                <c:pt idx="16">
                  <c:v>627</c:v>
                </c:pt>
                <c:pt idx="17">
                  <c:v>709</c:v>
                </c:pt>
                <c:pt idx="18">
                  <c:v>1305</c:v>
                </c:pt>
                <c:pt idx="19">
                  <c:v>917</c:v>
                </c:pt>
                <c:pt idx="20">
                  <c:v>645</c:v>
                </c:pt>
                <c:pt idx="21">
                  <c:v>539</c:v>
                </c:pt>
                <c:pt idx="22">
                  <c:v>437</c:v>
                </c:pt>
                <c:pt idx="23">
                  <c:v>498</c:v>
                </c:pt>
                <c:pt idx="24">
                  <c:v>1836</c:v>
                </c:pt>
                <c:pt idx="25">
                  <c:v>2565</c:v>
                </c:pt>
                <c:pt idx="26">
                  <c:v>1069</c:v>
                </c:pt>
                <c:pt idx="27">
                  <c:v>517</c:v>
                </c:pt>
                <c:pt idx="28">
                  <c:v>491</c:v>
                </c:pt>
                <c:pt idx="29">
                  <c:v>169</c:v>
                </c:pt>
                <c:pt idx="30">
                  <c:v>151</c:v>
                </c:pt>
              </c:numCache>
            </c:numRef>
          </c:val>
        </c:ser>
        <c:gapWidth val="87"/>
        <c:overlap val="1"/>
        <c:axId val="59244544"/>
        <c:axId val="59246080"/>
      </c:barChart>
      <c:catAx>
        <c:axId val="59244544"/>
        <c:scaling>
          <c:orientation val="minMax"/>
        </c:scaling>
        <c:axPos val="b"/>
        <c:numFmt formatCode="General" sourceLinked="1"/>
        <c:tickLblPos val="nextTo"/>
        <c:crossAx val="59246080"/>
        <c:crosses val="autoZero"/>
        <c:auto val="1"/>
        <c:lblAlgn val="ctr"/>
        <c:lblOffset val="100"/>
      </c:catAx>
      <c:valAx>
        <c:axId val="59246080"/>
        <c:scaling>
          <c:orientation val="minMax"/>
        </c:scaling>
        <c:axPos val="l"/>
        <c:majorGridlines/>
        <c:numFmt formatCode="General" sourceLinked="1"/>
        <c:tickLblPos val="nextTo"/>
        <c:crossAx val="59244544"/>
        <c:crosses val="autoZero"/>
        <c:crossBetween val="between"/>
      </c:valAx>
    </c:plotArea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JUNIO2018!$G$5:$G$34</c:f>
              <c:numCache>
                <c:formatCode>General</c:formatCode>
                <c:ptCount val="30"/>
                <c:pt idx="0">
                  <c:v>288</c:v>
                </c:pt>
                <c:pt idx="1">
                  <c:v>651</c:v>
                </c:pt>
                <c:pt idx="2">
                  <c:v>475</c:v>
                </c:pt>
                <c:pt idx="3">
                  <c:v>411</c:v>
                </c:pt>
                <c:pt idx="4">
                  <c:v>310</c:v>
                </c:pt>
                <c:pt idx="5">
                  <c:v>339</c:v>
                </c:pt>
                <c:pt idx="6">
                  <c:v>301</c:v>
                </c:pt>
                <c:pt idx="7">
                  <c:v>411</c:v>
                </c:pt>
                <c:pt idx="8">
                  <c:v>797</c:v>
                </c:pt>
                <c:pt idx="9">
                  <c:v>538</c:v>
                </c:pt>
                <c:pt idx="10">
                  <c:v>365</c:v>
                </c:pt>
                <c:pt idx="11">
                  <c:v>236</c:v>
                </c:pt>
                <c:pt idx="12">
                  <c:v>265</c:v>
                </c:pt>
                <c:pt idx="13">
                  <c:v>281</c:v>
                </c:pt>
                <c:pt idx="14">
                  <c:v>314</c:v>
                </c:pt>
                <c:pt idx="15">
                  <c:v>379</c:v>
                </c:pt>
                <c:pt idx="16">
                  <c:v>334</c:v>
                </c:pt>
                <c:pt idx="17">
                  <c:v>385</c:v>
                </c:pt>
                <c:pt idx="18">
                  <c:v>304</c:v>
                </c:pt>
                <c:pt idx="19">
                  <c:v>451</c:v>
                </c:pt>
                <c:pt idx="20">
                  <c:v>255</c:v>
                </c:pt>
                <c:pt idx="21">
                  <c:v>434</c:v>
                </c:pt>
                <c:pt idx="22">
                  <c:v>730</c:v>
                </c:pt>
                <c:pt idx="23">
                  <c:v>631</c:v>
                </c:pt>
                <c:pt idx="24">
                  <c:v>464</c:v>
                </c:pt>
                <c:pt idx="25">
                  <c:v>466</c:v>
                </c:pt>
                <c:pt idx="26">
                  <c:v>417</c:v>
                </c:pt>
                <c:pt idx="27">
                  <c:v>359</c:v>
                </c:pt>
                <c:pt idx="28">
                  <c:v>455</c:v>
                </c:pt>
                <c:pt idx="29">
                  <c:v>804</c:v>
                </c:pt>
              </c:numCache>
            </c:numRef>
          </c:val>
        </c:ser>
        <c:gapWidth val="87"/>
        <c:overlap val="1"/>
        <c:axId val="59260288"/>
        <c:axId val="59266176"/>
      </c:barChart>
      <c:catAx>
        <c:axId val="59260288"/>
        <c:scaling>
          <c:orientation val="minMax"/>
        </c:scaling>
        <c:axPos val="b"/>
        <c:numFmt formatCode="General" sourceLinked="1"/>
        <c:tickLblPos val="nextTo"/>
        <c:crossAx val="59266176"/>
        <c:crosses val="autoZero"/>
        <c:auto val="1"/>
        <c:lblAlgn val="ctr"/>
        <c:lblOffset val="100"/>
      </c:catAx>
      <c:valAx>
        <c:axId val="59266176"/>
        <c:scaling>
          <c:orientation val="minMax"/>
        </c:scaling>
        <c:axPos val="l"/>
        <c:majorGridlines/>
        <c:numFmt formatCode="General" sourceLinked="1"/>
        <c:tickLblPos val="nextTo"/>
        <c:crossAx val="59260288"/>
        <c:crosses val="autoZero"/>
        <c:crossBetween val="between"/>
      </c:val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JULIO2018!$G$5:$G$35</c:f>
              <c:numCache>
                <c:formatCode>General</c:formatCode>
                <c:ptCount val="31"/>
                <c:pt idx="0">
                  <c:v>720</c:v>
                </c:pt>
                <c:pt idx="1">
                  <c:v>581</c:v>
                </c:pt>
                <c:pt idx="2">
                  <c:v>600</c:v>
                </c:pt>
                <c:pt idx="3">
                  <c:v>470</c:v>
                </c:pt>
                <c:pt idx="4">
                  <c:v>456</c:v>
                </c:pt>
                <c:pt idx="5">
                  <c:v>446</c:v>
                </c:pt>
                <c:pt idx="6">
                  <c:v>1397</c:v>
                </c:pt>
                <c:pt idx="7">
                  <c:v>2031</c:v>
                </c:pt>
                <c:pt idx="8">
                  <c:v>1299</c:v>
                </c:pt>
                <c:pt idx="9">
                  <c:v>1034</c:v>
                </c:pt>
                <c:pt idx="10">
                  <c:v>1160</c:v>
                </c:pt>
                <c:pt idx="11">
                  <c:v>1202</c:v>
                </c:pt>
                <c:pt idx="12">
                  <c:v>1402</c:v>
                </c:pt>
                <c:pt idx="13">
                  <c:v>2271</c:v>
                </c:pt>
                <c:pt idx="14">
                  <c:v>2541</c:v>
                </c:pt>
                <c:pt idx="15">
                  <c:v>1791</c:v>
                </c:pt>
                <c:pt idx="16">
                  <c:v>2412</c:v>
                </c:pt>
                <c:pt idx="17">
                  <c:v>2967</c:v>
                </c:pt>
                <c:pt idx="18">
                  <c:v>1977</c:v>
                </c:pt>
                <c:pt idx="19">
                  <c:v>1792</c:v>
                </c:pt>
                <c:pt idx="20">
                  <c:v>3117</c:v>
                </c:pt>
                <c:pt idx="21">
                  <c:v>1677</c:v>
                </c:pt>
                <c:pt idx="22">
                  <c:v>2554</c:v>
                </c:pt>
                <c:pt idx="23">
                  <c:v>2722</c:v>
                </c:pt>
                <c:pt idx="24">
                  <c:v>1742</c:v>
                </c:pt>
                <c:pt idx="25">
                  <c:v>2066</c:v>
                </c:pt>
                <c:pt idx="26">
                  <c:v>1773</c:v>
                </c:pt>
                <c:pt idx="27">
                  <c:v>1326</c:v>
                </c:pt>
                <c:pt idx="28">
                  <c:v>575</c:v>
                </c:pt>
                <c:pt idx="29">
                  <c:v>380</c:v>
                </c:pt>
                <c:pt idx="30">
                  <c:v>356</c:v>
                </c:pt>
              </c:numCache>
            </c:numRef>
          </c:val>
        </c:ser>
        <c:gapWidth val="87"/>
        <c:overlap val="1"/>
        <c:axId val="59317632"/>
        <c:axId val="59319424"/>
      </c:barChart>
      <c:catAx>
        <c:axId val="59317632"/>
        <c:scaling>
          <c:orientation val="minMax"/>
        </c:scaling>
        <c:axPos val="b"/>
        <c:numFmt formatCode="General" sourceLinked="1"/>
        <c:tickLblPos val="nextTo"/>
        <c:crossAx val="59319424"/>
        <c:crosses val="autoZero"/>
        <c:auto val="1"/>
        <c:lblAlgn val="ctr"/>
        <c:lblOffset val="100"/>
      </c:catAx>
      <c:valAx>
        <c:axId val="59319424"/>
        <c:scaling>
          <c:orientation val="minMax"/>
        </c:scaling>
        <c:axPos val="l"/>
        <c:majorGridlines/>
        <c:numFmt formatCode="General" sourceLinked="1"/>
        <c:tickLblPos val="nextTo"/>
        <c:crossAx val="59317632"/>
        <c:crosses val="autoZero"/>
        <c:crossBetween val="between"/>
      </c:val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2018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</c:dPt>
          <c:dPt>
            <c:idx val="8"/>
          </c:dPt>
          <c:dPt>
            <c:idx val="11"/>
            <c:spPr>
              <a:solidFill>
                <a:srgbClr val="FFFF00"/>
              </a:solidFill>
            </c:spPr>
          </c:dPt>
          <c:dPt>
            <c:idx val="12"/>
          </c:dPt>
          <c:dPt>
            <c:idx val="15"/>
          </c:dPt>
          <c:dPt>
            <c:idx val="17"/>
            <c:spPr>
              <a:solidFill>
                <a:srgbClr val="92D05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19"/>
          </c:dPt>
          <c:dPt>
            <c:idx val="22"/>
          </c:dPt>
          <c:dPt>
            <c:idx val="25"/>
            <c:spPr>
              <a:solidFill>
                <a:srgbClr val="FFFF00"/>
              </a:solidFill>
            </c:spPr>
          </c:dPt>
          <c:dPt>
            <c:idx val="26"/>
          </c:dPt>
          <c:dPt>
            <c:idx val="29"/>
          </c:dPt>
          <c:dLbls>
            <c:dLblPos val="inEnd"/>
            <c:showVal val="1"/>
          </c:dLbls>
          <c:val>
            <c:numRef>
              <c:f>AGOSTO2018!$G$5:$G$35</c:f>
              <c:numCache>
                <c:formatCode>General</c:formatCode>
                <c:ptCount val="31"/>
                <c:pt idx="0">
                  <c:v>357</c:v>
                </c:pt>
                <c:pt idx="1">
                  <c:v>437</c:v>
                </c:pt>
                <c:pt idx="2">
                  <c:v>465</c:v>
                </c:pt>
                <c:pt idx="3">
                  <c:v>978</c:v>
                </c:pt>
                <c:pt idx="4">
                  <c:v>731</c:v>
                </c:pt>
                <c:pt idx="5">
                  <c:v>654</c:v>
                </c:pt>
                <c:pt idx="6">
                  <c:v>583</c:v>
                </c:pt>
                <c:pt idx="7">
                  <c:v>349</c:v>
                </c:pt>
                <c:pt idx="8">
                  <c:v>386</c:v>
                </c:pt>
                <c:pt idx="9">
                  <c:v>715</c:v>
                </c:pt>
                <c:pt idx="10">
                  <c:v>1138</c:v>
                </c:pt>
                <c:pt idx="11">
                  <c:v>957</c:v>
                </c:pt>
                <c:pt idx="12">
                  <c:v>633</c:v>
                </c:pt>
                <c:pt idx="13">
                  <c:v>486</c:v>
                </c:pt>
                <c:pt idx="14">
                  <c:v>569</c:v>
                </c:pt>
                <c:pt idx="15">
                  <c:v>478</c:v>
                </c:pt>
                <c:pt idx="16">
                  <c:v>930</c:v>
                </c:pt>
                <c:pt idx="17">
                  <c:v>3385</c:v>
                </c:pt>
                <c:pt idx="18">
                  <c:v>1684</c:v>
                </c:pt>
                <c:pt idx="19">
                  <c:v>1285</c:v>
                </c:pt>
                <c:pt idx="20">
                  <c:v>490</c:v>
                </c:pt>
                <c:pt idx="21">
                  <c:v>621</c:v>
                </c:pt>
                <c:pt idx="22">
                  <c:v>627</c:v>
                </c:pt>
                <c:pt idx="23">
                  <c:v>644</c:v>
                </c:pt>
                <c:pt idx="24">
                  <c:v>1725</c:v>
                </c:pt>
                <c:pt idx="25">
                  <c:v>1265</c:v>
                </c:pt>
                <c:pt idx="26">
                  <c:v>934</c:v>
                </c:pt>
                <c:pt idx="27">
                  <c:v>802</c:v>
                </c:pt>
                <c:pt idx="28">
                  <c:v>547</c:v>
                </c:pt>
                <c:pt idx="29">
                  <c:v>444</c:v>
                </c:pt>
                <c:pt idx="30">
                  <c:v>744</c:v>
                </c:pt>
              </c:numCache>
            </c:numRef>
          </c:val>
        </c:ser>
        <c:gapWidth val="87"/>
        <c:overlap val="1"/>
        <c:axId val="59349632"/>
        <c:axId val="59351424"/>
      </c:barChart>
      <c:catAx>
        <c:axId val="59349632"/>
        <c:scaling>
          <c:orientation val="minMax"/>
        </c:scaling>
        <c:axPos val="b"/>
        <c:numFmt formatCode="General" sourceLinked="1"/>
        <c:tickLblPos val="nextTo"/>
        <c:crossAx val="59351424"/>
        <c:crosses val="autoZero"/>
        <c:auto val="1"/>
        <c:lblAlgn val="ctr"/>
        <c:lblOffset val="100"/>
      </c:catAx>
      <c:valAx>
        <c:axId val="59351424"/>
        <c:scaling>
          <c:orientation val="minMax"/>
        </c:scaling>
        <c:axPos val="l"/>
        <c:majorGridlines/>
        <c:numFmt formatCode="General" sourceLinked="1"/>
        <c:tickLblPos val="nextTo"/>
        <c:crossAx val="59349632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9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8" workbookViewId="0">
      <selection activeCell="E12" sqref="E12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3" t="s">
        <v>53</v>
      </c>
    </row>
    <row r="2" spans="1:5" ht="15.75" thickBot="1"/>
    <row r="3" spans="1:5" ht="21">
      <c r="A3" s="4"/>
      <c r="B3" s="49" t="s">
        <v>18</v>
      </c>
      <c r="C3" s="50"/>
    </row>
    <row r="4" spans="1:5" ht="21">
      <c r="A4" s="5" t="s">
        <v>19</v>
      </c>
      <c r="B4" s="5" t="s">
        <v>19</v>
      </c>
      <c r="C4" s="5" t="s">
        <v>20</v>
      </c>
      <c r="D4" s="5" t="s">
        <v>21</v>
      </c>
      <c r="E4" s="6" t="s">
        <v>22</v>
      </c>
    </row>
    <row r="5" spans="1:5" ht="39.75" customHeight="1">
      <c r="A5" s="7" t="s">
        <v>23</v>
      </c>
      <c r="B5" s="8">
        <f>ENERO2018!H35</f>
        <v>109421</v>
      </c>
      <c r="C5" s="9">
        <f>B5</f>
        <v>109421</v>
      </c>
      <c r="D5" s="10">
        <f>B5/31</f>
        <v>3529.7096774193546</v>
      </c>
      <c r="E5" s="11">
        <v>5667</v>
      </c>
    </row>
    <row r="6" spans="1:5" ht="39.75" customHeight="1">
      <c r="A6" s="7" t="s">
        <v>24</v>
      </c>
      <c r="B6" s="9">
        <f>FEBRERO2018!H32</f>
        <v>96688</v>
      </c>
      <c r="C6" s="9">
        <f>C5+B6</f>
        <v>206109</v>
      </c>
      <c r="D6" s="12">
        <f>B6/28</f>
        <v>3453.1428571428573</v>
      </c>
      <c r="E6" s="13">
        <v>9594</v>
      </c>
    </row>
    <row r="7" spans="1:5" ht="39.75" customHeight="1">
      <c r="A7" s="7" t="s">
        <v>25</v>
      </c>
      <c r="B7" s="9">
        <f>MARZO2018!H35</f>
        <v>57964</v>
      </c>
      <c r="C7" s="9">
        <f t="shared" ref="C7:C16" si="0">C6+B7</f>
        <v>264073</v>
      </c>
      <c r="D7" s="12">
        <f>B7/31</f>
        <v>1869.8064516129032</v>
      </c>
      <c r="E7" s="11">
        <v>8157</v>
      </c>
    </row>
    <row r="8" spans="1:5" ht="39.75" customHeight="1">
      <c r="A8" s="7" t="s">
        <v>26</v>
      </c>
      <c r="B8" s="9">
        <f>ABRIL2018!H34</f>
        <v>49125</v>
      </c>
      <c r="C8" s="9">
        <f t="shared" si="0"/>
        <v>313198</v>
      </c>
      <c r="D8" s="12">
        <f>B8/30</f>
        <v>1637.5</v>
      </c>
      <c r="E8" s="11">
        <v>6369</v>
      </c>
    </row>
    <row r="9" spans="1:5" ht="39.75" customHeight="1">
      <c r="A9" s="7" t="s">
        <v>27</v>
      </c>
      <c r="B9" s="9">
        <f>MAYO2018!H35</f>
        <v>22340</v>
      </c>
      <c r="C9" s="15">
        <f>C8+B9</f>
        <v>335538</v>
      </c>
      <c r="D9" s="16">
        <f>B9/31</f>
        <v>720.64516129032256</v>
      </c>
      <c r="E9" s="11">
        <v>2565</v>
      </c>
    </row>
    <row r="10" spans="1:5" ht="39.75" customHeight="1">
      <c r="A10" s="7" t="s">
        <v>28</v>
      </c>
      <c r="B10" s="14">
        <f>JUNIO2018!H34</f>
        <v>12850</v>
      </c>
      <c r="C10" s="15">
        <f t="shared" si="0"/>
        <v>348388</v>
      </c>
      <c r="D10" s="16">
        <f>B10/30</f>
        <v>428.33333333333331</v>
      </c>
      <c r="E10" s="11">
        <v>804</v>
      </c>
    </row>
    <row r="11" spans="1:5" ht="39.75" customHeight="1">
      <c r="A11" s="7" t="s">
        <v>29</v>
      </c>
      <c r="B11" s="9">
        <f>JULIO2018!H35</f>
        <v>46837</v>
      </c>
      <c r="C11" s="15">
        <f t="shared" si="0"/>
        <v>395225</v>
      </c>
      <c r="D11" s="16">
        <f>B11/31</f>
        <v>1510.8709677419354</v>
      </c>
      <c r="E11" s="11">
        <v>3117</v>
      </c>
    </row>
    <row r="12" spans="1:5" ht="39.75" customHeight="1">
      <c r="A12" s="7" t="s">
        <v>30</v>
      </c>
      <c r="B12" s="9">
        <f>AGOSTO2018!H35</f>
        <v>26043</v>
      </c>
      <c r="C12" s="17">
        <f t="shared" si="0"/>
        <v>421268</v>
      </c>
      <c r="D12" s="18">
        <f>B12/31</f>
        <v>840.09677419354841</v>
      </c>
      <c r="E12" s="11">
        <v>3385</v>
      </c>
    </row>
    <row r="13" spans="1:5" ht="39.75" customHeight="1">
      <c r="A13" s="7" t="s">
        <v>31</v>
      </c>
      <c r="B13" s="9">
        <f>SEPTIEMBRE2018!H34</f>
        <v>43509</v>
      </c>
      <c r="C13" s="9">
        <f t="shared" si="0"/>
        <v>464777</v>
      </c>
      <c r="D13" s="12">
        <f>B13/30</f>
        <v>1450.3</v>
      </c>
      <c r="E13" s="11">
        <v>3267</v>
      </c>
    </row>
    <row r="14" spans="1:5" ht="39.75" customHeight="1">
      <c r="A14" s="7" t="s">
        <v>32</v>
      </c>
      <c r="B14" s="9">
        <f>OCTUBRE2018!H35</f>
        <v>54100</v>
      </c>
      <c r="C14" s="9">
        <f t="shared" si="0"/>
        <v>518877</v>
      </c>
      <c r="D14" s="12">
        <f>B14/31</f>
        <v>1745.1612903225807</v>
      </c>
      <c r="E14" s="11">
        <v>5690</v>
      </c>
    </row>
    <row r="15" spans="1:5" ht="39.75" customHeight="1">
      <c r="A15" s="7" t="s">
        <v>33</v>
      </c>
      <c r="B15" s="9">
        <f>NOVIEMBRE2018!H34</f>
        <v>54589</v>
      </c>
      <c r="C15" s="9">
        <f t="shared" si="0"/>
        <v>573466</v>
      </c>
      <c r="D15" s="12">
        <f>B15/30</f>
        <v>1819.6333333333334</v>
      </c>
      <c r="E15" s="11">
        <v>5217</v>
      </c>
    </row>
    <row r="16" spans="1:5" ht="39.75" customHeight="1">
      <c r="A16" s="7" t="s">
        <v>34</v>
      </c>
      <c r="B16" s="9">
        <f>DICIEMBRE2018!H35</f>
        <v>40204</v>
      </c>
      <c r="C16" s="17">
        <f t="shared" si="0"/>
        <v>613670</v>
      </c>
      <c r="D16" s="18">
        <f>B16/31</f>
        <v>1296.9032258064517</v>
      </c>
      <c r="E16" s="11">
        <v>2937</v>
      </c>
    </row>
    <row r="17" spans="1:4" ht="21">
      <c r="D17" s="5" t="s">
        <v>35</v>
      </c>
    </row>
    <row r="18" spans="1:4" ht="26.25">
      <c r="A18" s="19" t="s">
        <v>54</v>
      </c>
      <c r="C18" s="20">
        <f>DICIEMBRE2018!H37</f>
        <v>8838580</v>
      </c>
      <c r="D18" s="21">
        <f>C16/12</f>
        <v>51139.166666666664</v>
      </c>
    </row>
    <row r="56" spans="2:3">
      <c r="B56" s="22"/>
      <c r="C56" t="s">
        <v>36</v>
      </c>
    </row>
    <row r="57" spans="2:3">
      <c r="B57" s="23"/>
      <c r="C57" t="s">
        <v>37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8"/>
  <sheetViews>
    <sheetView topLeftCell="A33" workbookViewId="0">
      <selection activeCell="H2" sqref="H2"/>
    </sheetView>
  </sheetViews>
  <sheetFormatPr baseColWidth="10" defaultRowHeight="15"/>
  <cols>
    <col min="2" max="2" width="11.42578125" style="2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4"/>
  </cols>
  <sheetData>
    <row r="1" spans="1:12" ht="26.25">
      <c r="A1" s="3" t="s">
        <v>73</v>
      </c>
      <c r="H1" s="24"/>
    </row>
    <row r="2" spans="1:12" ht="27" thickBot="1">
      <c r="A2" s="3"/>
      <c r="H2" s="24"/>
    </row>
    <row r="3" spans="1:12" ht="19.5" thickBot="1">
      <c r="A3" s="47"/>
      <c r="B3" s="48"/>
      <c r="C3" s="51" t="s">
        <v>38</v>
      </c>
      <c r="D3" s="52"/>
      <c r="E3" s="53"/>
      <c r="F3" s="47"/>
      <c r="G3" s="54" t="s">
        <v>39</v>
      </c>
      <c r="H3" s="55"/>
      <c r="I3" s="48"/>
      <c r="J3" s="44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</row>
    <row r="5" spans="1:12">
      <c r="A5" s="2" t="s">
        <v>46</v>
      </c>
      <c r="B5" s="43">
        <f>FEBRERO2018!B5</f>
        <v>1</v>
      </c>
      <c r="C5" s="2">
        <v>610</v>
      </c>
      <c r="D5" s="2">
        <v>127</v>
      </c>
      <c r="E5" s="2">
        <v>0</v>
      </c>
      <c r="F5" s="2">
        <v>35</v>
      </c>
      <c r="G5" s="2">
        <f>SUM(C5:F5)</f>
        <v>772</v>
      </c>
      <c r="H5" s="2">
        <f>G5</f>
        <v>772</v>
      </c>
      <c r="I5" s="43" t="s">
        <v>69</v>
      </c>
      <c r="J5" s="44"/>
      <c r="K5" s="44"/>
      <c r="L5" s="44"/>
    </row>
    <row r="6" spans="1:12">
      <c r="A6" s="36" t="s">
        <v>6</v>
      </c>
      <c r="B6" s="37">
        <f>FEBRERO2018!B6</f>
        <v>2</v>
      </c>
      <c r="C6" s="36">
        <v>416</v>
      </c>
      <c r="D6" s="36">
        <v>108</v>
      </c>
      <c r="E6" s="36">
        <v>0</v>
      </c>
      <c r="F6" s="36">
        <v>8</v>
      </c>
      <c r="G6" s="36">
        <f>SUM(C6:F6)</f>
        <v>532</v>
      </c>
      <c r="H6" s="36">
        <f>H5+G6</f>
        <v>1304</v>
      </c>
      <c r="I6" s="37" t="s">
        <v>11</v>
      </c>
      <c r="J6" s="44"/>
      <c r="K6" s="44"/>
      <c r="L6" s="44"/>
    </row>
    <row r="7" spans="1:12">
      <c r="A7" s="2" t="s">
        <v>7</v>
      </c>
      <c r="B7" s="43">
        <f>FEBRERO2018!B7</f>
        <v>3</v>
      </c>
      <c r="C7" s="2">
        <v>450</v>
      </c>
      <c r="D7" s="2">
        <v>67</v>
      </c>
      <c r="E7" s="2">
        <v>0</v>
      </c>
      <c r="F7" s="2">
        <v>39</v>
      </c>
      <c r="G7" s="2">
        <f t="shared" ref="G7:G34" si="0">SUM(C7:F7)</f>
        <v>556</v>
      </c>
      <c r="H7" s="2">
        <f t="shared" ref="H7:H34" si="1">H6+G7</f>
        <v>1860</v>
      </c>
      <c r="I7" s="43" t="s">
        <v>11</v>
      </c>
      <c r="J7" s="44"/>
      <c r="K7" s="44"/>
      <c r="L7" s="44"/>
    </row>
    <row r="8" spans="1:12">
      <c r="A8" s="2" t="s">
        <v>8</v>
      </c>
      <c r="B8" s="43">
        <f>FEBRERO2018!B8</f>
        <v>4</v>
      </c>
      <c r="C8" s="2">
        <v>593</v>
      </c>
      <c r="D8" s="2">
        <v>112</v>
      </c>
      <c r="E8" s="2">
        <v>0</v>
      </c>
      <c r="F8" s="2">
        <v>18</v>
      </c>
      <c r="G8" s="2">
        <f t="shared" si="0"/>
        <v>723</v>
      </c>
      <c r="H8" s="2">
        <f t="shared" si="1"/>
        <v>2583</v>
      </c>
      <c r="I8" s="43" t="s">
        <v>9</v>
      </c>
      <c r="J8" s="44"/>
      <c r="K8" s="44"/>
      <c r="L8" s="44"/>
    </row>
    <row r="9" spans="1:12">
      <c r="A9" s="2" t="s">
        <v>45</v>
      </c>
      <c r="B9" s="43">
        <f>FEBRERO2018!B9</f>
        <v>5</v>
      </c>
      <c r="C9" s="2">
        <v>477</v>
      </c>
      <c r="D9" s="2">
        <v>100</v>
      </c>
      <c r="E9" s="2">
        <v>0</v>
      </c>
      <c r="F9" s="2">
        <v>49</v>
      </c>
      <c r="G9" s="2">
        <f t="shared" si="0"/>
        <v>626</v>
      </c>
      <c r="H9" s="2">
        <f t="shared" si="1"/>
        <v>3209</v>
      </c>
      <c r="I9" s="43" t="s">
        <v>9</v>
      </c>
      <c r="J9" s="44"/>
      <c r="K9" s="44"/>
      <c r="L9" s="44"/>
    </row>
    <row r="10" spans="1:12">
      <c r="A10" s="2" t="s">
        <v>4</v>
      </c>
      <c r="B10" s="43">
        <f>FEBRERO2018!B10</f>
        <v>6</v>
      </c>
      <c r="C10" s="2">
        <v>538</v>
      </c>
      <c r="D10" s="2">
        <v>91</v>
      </c>
      <c r="E10" s="2">
        <v>0</v>
      </c>
      <c r="F10" s="2">
        <v>86</v>
      </c>
      <c r="G10" s="2">
        <f t="shared" si="0"/>
        <v>715</v>
      </c>
      <c r="H10" s="2">
        <f t="shared" si="1"/>
        <v>3924</v>
      </c>
      <c r="I10" s="43" t="s">
        <v>9</v>
      </c>
      <c r="J10" s="44"/>
      <c r="K10" s="44"/>
      <c r="L10" s="44"/>
    </row>
    <row r="11" spans="1:12">
      <c r="A11" s="2" t="s">
        <v>5</v>
      </c>
      <c r="B11" s="43">
        <f>FEBRERO2018!B11</f>
        <v>7</v>
      </c>
      <c r="C11" s="2">
        <v>941</v>
      </c>
      <c r="D11" s="2">
        <v>295</v>
      </c>
      <c r="E11" s="2">
        <v>0</v>
      </c>
      <c r="F11" s="2">
        <v>95</v>
      </c>
      <c r="G11" s="2">
        <f t="shared" si="0"/>
        <v>1331</v>
      </c>
      <c r="H11" s="2">
        <f t="shared" si="1"/>
        <v>5255</v>
      </c>
      <c r="I11" s="43" t="s">
        <v>9</v>
      </c>
      <c r="J11" s="44"/>
      <c r="K11" s="44"/>
      <c r="L11" s="44"/>
    </row>
    <row r="12" spans="1:12">
      <c r="A12" s="2" t="s">
        <v>46</v>
      </c>
      <c r="B12" s="43">
        <f>FEBRERO2018!B12</f>
        <v>8</v>
      </c>
      <c r="C12" s="2">
        <v>1443</v>
      </c>
      <c r="D12" s="2">
        <v>381</v>
      </c>
      <c r="E12" s="2">
        <v>0</v>
      </c>
      <c r="F12" s="2">
        <v>94</v>
      </c>
      <c r="G12" s="2">
        <f t="shared" si="0"/>
        <v>1918</v>
      </c>
      <c r="H12" s="2">
        <f t="shared" si="1"/>
        <v>7173</v>
      </c>
      <c r="I12" s="43" t="s">
        <v>9</v>
      </c>
      <c r="J12" s="44"/>
      <c r="K12" s="44"/>
      <c r="L12" s="44"/>
    </row>
    <row r="13" spans="1:12">
      <c r="A13" s="36" t="s">
        <v>6</v>
      </c>
      <c r="B13" s="37">
        <f>FEBRERO2018!B13</f>
        <v>9</v>
      </c>
      <c r="C13" s="36">
        <v>1193</v>
      </c>
      <c r="D13" s="36">
        <v>254</v>
      </c>
      <c r="E13" s="36">
        <v>0</v>
      </c>
      <c r="F13" s="36">
        <v>92</v>
      </c>
      <c r="G13" s="36">
        <f t="shared" si="0"/>
        <v>1539</v>
      </c>
      <c r="H13" s="36">
        <f t="shared" si="1"/>
        <v>8712</v>
      </c>
      <c r="I13" s="37" t="s">
        <v>9</v>
      </c>
      <c r="J13" s="44"/>
      <c r="K13" s="44"/>
      <c r="L13" s="44"/>
    </row>
    <row r="14" spans="1:12">
      <c r="A14" s="2" t="s">
        <v>7</v>
      </c>
      <c r="B14" s="43">
        <f>FEBRERO2018!B14</f>
        <v>10</v>
      </c>
      <c r="C14" s="2">
        <v>837</v>
      </c>
      <c r="D14" s="2">
        <v>214</v>
      </c>
      <c r="E14" s="2">
        <v>0</v>
      </c>
      <c r="F14" s="2">
        <v>47</v>
      </c>
      <c r="G14" s="2">
        <f t="shared" si="0"/>
        <v>1098</v>
      </c>
      <c r="H14" s="2">
        <f t="shared" si="1"/>
        <v>9810</v>
      </c>
      <c r="I14" s="43" t="s">
        <v>9</v>
      </c>
      <c r="J14" s="44"/>
      <c r="K14" s="44"/>
      <c r="L14" s="44"/>
    </row>
    <row r="15" spans="1:12">
      <c r="A15" s="2" t="s">
        <v>8</v>
      </c>
      <c r="B15" s="43">
        <f>FEBRERO2018!B15</f>
        <v>11</v>
      </c>
      <c r="C15" s="2">
        <v>845</v>
      </c>
      <c r="D15" s="2">
        <v>224</v>
      </c>
      <c r="E15" s="2">
        <v>0</v>
      </c>
      <c r="F15" s="2">
        <v>39</v>
      </c>
      <c r="G15" s="2">
        <f t="shared" si="0"/>
        <v>1108</v>
      </c>
      <c r="H15" s="2">
        <f t="shared" si="1"/>
        <v>10918</v>
      </c>
      <c r="I15" s="43" t="s">
        <v>9</v>
      </c>
      <c r="J15" s="44"/>
      <c r="K15" s="44"/>
      <c r="L15" s="44"/>
    </row>
    <row r="16" spans="1:12">
      <c r="A16" s="2" t="s">
        <v>45</v>
      </c>
      <c r="B16" s="43">
        <f>FEBRERO2018!B16</f>
        <v>12</v>
      </c>
      <c r="C16" s="2">
        <v>587</v>
      </c>
      <c r="D16" s="2">
        <v>185</v>
      </c>
      <c r="E16" s="2">
        <v>0</v>
      </c>
      <c r="F16" s="2">
        <v>70</v>
      </c>
      <c r="G16" s="2">
        <f t="shared" si="0"/>
        <v>842</v>
      </c>
      <c r="H16" s="2">
        <f t="shared" si="1"/>
        <v>11760</v>
      </c>
      <c r="I16" s="43" t="s">
        <v>9</v>
      </c>
      <c r="J16" s="44"/>
      <c r="K16" s="44"/>
      <c r="L16" s="44"/>
    </row>
    <row r="17" spans="1:13">
      <c r="A17" s="2" t="s">
        <v>4</v>
      </c>
      <c r="B17" s="43">
        <f>FEBRERO2018!B17</f>
        <v>13</v>
      </c>
      <c r="C17" s="2">
        <v>607</v>
      </c>
      <c r="D17" s="2">
        <v>141</v>
      </c>
      <c r="E17" s="2">
        <v>0</v>
      </c>
      <c r="F17" s="2">
        <v>50</v>
      </c>
      <c r="G17" s="2">
        <f t="shared" si="0"/>
        <v>798</v>
      </c>
      <c r="H17" s="2">
        <f t="shared" si="1"/>
        <v>12558</v>
      </c>
      <c r="I17" s="43" t="s">
        <v>11</v>
      </c>
      <c r="J17" s="44"/>
      <c r="K17" s="44"/>
      <c r="L17" s="44"/>
    </row>
    <row r="18" spans="1:13">
      <c r="A18" s="2" t="s">
        <v>5</v>
      </c>
      <c r="B18" s="43">
        <f>FEBRERO2018!B18</f>
        <v>14</v>
      </c>
      <c r="C18" s="2">
        <v>595</v>
      </c>
      <c r="D18" s="2">
        <v>149</v>
      </c>
      <c r="E18" s="2">
        <v>0</v>
      </c>
      <c r="F18" s="2">
        <v>61</v>
      </c>
      <c r="G18" s="2">
        <f t="shared" si="0"/>
        <v>805</v>
      </c>
      <c r="H18" s="2">
        <f t="shared" si="1"/>
        <v>13363</v>
      </c>
      <c r="I18" s="43" t="s">
        <v>69</v>
      </c>
      <c r="J18" s="44"/>
      <c r="K18" s="44"/>
      <c r="L18" s="44"/>
    </row>
    <row r="19" spans="1:13">
      <c r="A19" s="2" t="s">
        <v>46</v>
      </c>
      <c r="B19" s="43">
        <f>FEBRERO2018!B19</f>
        <v>15</v>
      </c>
      <c r="C19" s="2">
        <v>1224</v>
      </c>
      <c r="D19" s="2">
        <v>377</v>
      </c>
      <c r="E19" s="2">
        <v>0</v>
      </c>
      <c r="F19" s="2">
        <v>94</v>
      </c>
      <c r="G19" s="2">
        <f t="shared" si="0"/>
        <v>1695</v>
      </c>
      <c r="H19" s="2">
        <f t="shared" si="1"/>
        <v>15058</v>
      </c>
      <c r="I19" s="43" t="s">
        <v>13</v>
      </c>
      <c r="J19" s="44"/>
      <c r="K19" s="44"/>
      <c r="L19" s="44"/>
    </row>
    <row r="20" spans="1:13">
      <c r="A20" s="36" t="s">
        <v>6</v>
      </c>
      <c r="B20" s="37">
        <f>FEBRERO2018!B20</f>
        <v>16</v>
      </c>
      <c r="C20" s="36">
        <v>1599</v>
      </c>
      <c r="D20" s="36">
        <v>526</v>
      </c>
      <c r="E20" s="36">
        <v>0</v>
      </c>
      <c r="F20" s="36">
        <v>88</v>
      </c>
      <c r="G20" s="36">
        <f t="shared" si="0"/>
        <v>2213</v>
      </c>
      <c r="H20" s="36">
        <f t="shared" si="1"/>
        <v>17271</v>
      </c>
      <c r="I20" s="37" t="s">
        <v>9</v>
      </c>
      <c r="J20" s="44"/>
      <c r="K20" s="44"/>
      <c r="L20" s="44"/>
    </row>
    <row r="21" spans="1:13">
      <c r="A21" s="2" t="s">
        <v>7</v>
      </c>
      <c r="B21" s="43">
        <f>FEBRERO2018!B21</f>
        <v>17</v>
      </c>
      <c r="C21" s="2">
        <v>1647</v>
      </c>
      <c r="D21" s="2">
        <v>398</v>
      </c>
      <c r="E21" s="2">
        <v>0</v>
      </c>
      <c r="F21" s="2">
        <v>57</v>
      </c>
      <c r="G21" s="2">
        <f t="shared" si="0"/>
        <v>2102</v>
      </c>
      <c r="H21" s="2">
        <f t="shared" si="1"/>
        <v>19373</v>
      </c>
      <c r="I21" s="43" t="s">
        <v>9</v>
      </c>
      <c r="J21" s="44"/>
      <c r="K21" s="44"/>
      <c r="L21" s="44"/>
    </row>
    <row r="22" spans="1:13">
      <c r="A22" s="2" t="s">
        <v>8</v>
      </c>
      <c r="B22" s="43">
        <f>FEBRERO2018!B22</f>
        <v>18</v>
      </c>
      <c r="C22" s="2">
        <v>1624</v>
      </c>
      <c r="D22" s="2">
        <v>557</v>
      </c>
      <c r="E22" s="2">
        <v>0</v>
      </c>
      <c r="F22" s="2">
        <v>79</v>
      </c>
      <c r="G22" s="2">
        <f t="shared" si="0"/>
        <v>2260</v>
      </c>
      <c r="H22" s="2">
        <f t="shared" si="1"/>
        <v>21633</v>
      </c>
      <c r="I22" s="43" t="s">
        <v>9</v>
      </c>
      <c r="J22" s="44"/>
      <c r="K22" s="44"/>
      <c r="L22" s="44"/>
    </row>
    <row r="23" spans="1:13">
      <c r="A23" s="2" t="s">
        <v>45</v>
      </c>
      <c r="B23" s="43">
        <f>FEBRERO2018!B23</f>
        <v>19</v>
      </c>
      <c r="C23" s="2">
        <v>1397</v>
      </c>
      <c r="D23" s="2">
        <v>492</v>
      </c>
      <c r="E23" s="2">
        <v>0</v>
      </c>
      <c r="F23" s="2">
        <v>32</v>
      </c>
      <c r="G23" s="2">
        <f t="shared" si="0"/>
        <v>1921</v>
      </c>
      <c r="H23" s="2">
        <f t="shared" si="1"/>
        <v>23554</v>
      </c>
      <c r="I23" s="43" t="s">
        <v>9</v>
      </c>
      <c r="J23" s="44"/>
      <c r="K23" s="44"/>
      <c r="L23" s="44"/>
    </row>
    <row r="24" spans="1:13">
      <c r="A24" s="2" t="s">
        <v>4</v>
      </c>
      <c r="B24" s="43">
        <f>FEBRERO2018!B24</f>
        <v>20</v>
      </c>
      <c r="C24" s="2">
        <v>1838</v>
      </c>
      <c r="D24" s="2">
        <v>545</v>
      </c>
      <c r="E24" s="2">
        <v>0</v>
      </c>
      <c r="F24" s="2">
        <v>91</v>
      </c>
      <c r="G24" s="2">
        <f t="shared" si="0"/>
        <v>2474</v>
      </c>
      <c r="H24" s="2">
        <f t="shared" si="1"/>
        <v>26028</v>
      </c>
      <c r="I24" s="43" t="s">
        <v>9</v>
      </c>
      <c r="J24" s="44"/>
      <c r="K24" s="44"/>
      <c r="L24" s="44"/>
    </row>
    <row r="25" spans="1:13">
      <c r="A25" s="2" t="s">
        <v>5</v>
      </c>
      <c r="B25" s="43">
        <f>FEBRERO2018!B25</f>
        <v>21</v>
      </c>
      <c r="C25" s="2">
        <v>2150</v>
      </c>
      <c r="D25" s="2">
        <v>857</v>
      </c>
      <c r="E25" s="2">
        <v>0</v>
      </c>
      <c r="F25" s="2">
        <v>132</v>
      </c>
      <c r="G25" s="2">
        <f t="shared" si="0"/>
        <v>3139</v>
      </c>
      <c r="H25" s="2">
        <f t="shared" si="1"/>
        <v>29167</v>
      </c>
      <c r="I25" s="43" t="s">
        <v>9</v>
      </c>
      <c r="J25" s="44"/>
      <c r="K25" s="44"/>
      <c r="L25" s="44"/>
    </row>
    <row r="26" spans="1:13">
      <c r="A26" s="2" t="s">
        <v>46</v>
      </c>
      <c r="B26" s="43">
        <f>FEBRERO2018!B26</f>
        <v>22</v>
      </c>
      <c r="C26" s="2">
        <v>2269</v>
      </c>
      <c r="D26" s="2">
        <v>873</v>
      </c>
      <c r="E26" s="2">
        <v>0</v>
      </c>
      <c r="F26" s="2">
        <v>125</v>
      </c>
      <c r="G26" s="38">
        <f t="shared" si="0"/>
        <v>3267</v>
      </c>
      <c r="H26" s="2">
        <f t="shared" si="1"/>
        <v>32434</v>
      </c>
      <c r="I26" s="43" t="s">
        <v>9</v>
      </c>
      <c r="J26" s="22">
        <v>3267</v>
      </c>
      <c r="K26" s="44" t="s">
        <v>51</v>
      </c>
      <c r="L26" s="44"/>
    </row>
    <row r="27" spans="1:13">
      <c r="A27" s="36" t="s">
        <v>6</v>
      </c>
      <c r="B27" s="37">
        <f>FEBRERO2018!B27</f>
        <v>23</v>
      </c>
      <c r="C27" s="36">
        <v>1391</v>
      </c>
      <c r="D27" s="36">
        <v>355</v>
      </c>
      <c r="E27" s="36">
        <v>0</v>
      </c>
      <c r="F27" s="36">
        <v>98</v>
      </c>
      <c r="G27" s="36">
        <f t="shared" si="0"/>
        <v>1844</v>
      </c>
      <c r="H27" s="36">
        <f t="shared" si="1"/>
        <v>34278</v>
      </c>
      <c r="I27" s="37" t="s">
        <v>9</v>
      </c>
      <c r="J27" s="44"/>
      <c r="L27" s="44"/>
    </row>
    <row r="28" spans="1:13">
      <c r="A28" s="2" t="s">
        <v>7</v>
      </c>
      <c r="B28" s="43">
        <f>FEBRERO2018!B28</f>
        <v>24</v>
      </c>
      <c r="C28" s="2">
        <v>955</v>
      </c>
      <c r="D28" s="2">
        <v>201</v>
      </c>
      <c r="E28" s="2">
        <v>0</v>
      </c>
      <c r="F28" s="2">
        <v>81</v>
      </c>
      <c r="G28" s="2">
        <f t="shared" si="0"/>
        <v>1237</v>
      </c>
      <c r="H28" s="2">
        <f t="shared" si="1"/>
        <v>35515</v>
      </c>
      <c r="I28" s="43" t="s">
        <v>9</v>
      </c>
      <c r="J28" s="44"/>
      <c r="M28" s="44"/>
    </row>
    <row r="29" spans="1:13">
      <c r="A29" s="2" t="s">
        <v>8</v>
      </c>
      <c r="B29" s="43">
        <f>FEBRERO2018!B29</f>
        <v>25</v>
      </c>
      <c r="C29" s="2">
        <v>944</v>
      </c>
      <c r="D29" s="2">
        <v>245</v>
      </c>
      <c r="E29" s="2">
        <v>0</v>
      </c>
      <c r="F29" s="2">
        <v>79</v>
      </c>
      <c r="G29" s="2">
        <f t="shared" si="0"/>
        <v>1268</v>
      </c>
      <c r="H29" s="2">
        <f t="shared" si="1"/>
        <v>36783</v>
      </c>
      <c r="I29" s="43" t="s">
        <v>9</v>
      </c>
      <c r="J29" s="44"/>
      <c r="K29" s="44"/>
      <c r="L29" s="44"/>
      <c r="M29" s="44"/>
    </row>
    <row r="30" spans="1:13">
      <c r="A30" s="2" t="s">
        <v>45</v>
      </c>
      <c r="B30" s="43">
        <f>FEBRERO2018!B30</f>
        <v>26</v>
      </c>
      <c r="C30" s="2">
        <v>804</v>
      </c>
      <c r="D30" s="2">
        <v>252</v>
      </c>
      <c r="E30" s="2">
        <v>0</v>
      </c>
      <c r="F30" s="2">
        <v>93</v>
      </c>
      <c r="G30" s="2">
        <f t="shared" si="0"/>
        <v>1149</v>
      </c>
      <c r="H30" s="2">
        <f t="shared" si="1"/>
        <v>37932</v>
      </c>
      <c r="I30" s="43" t="s">
        <v>11</v>
      </c>
      <c r="J30" s="44"/>
      <c r="K30" s="44"/>
      <c r="L30" s="44"/>
      <c r="M30" s="44"/>
    </row>
    <row r="31" spans="1:13">
      <c r="A31" s="2" t="s">
        <v>4</v>
      </c>
      <c r="B31" s="43">
        <f>FEBRERO2018!B31</f>
        <v>27</v>
      </c>
      <c r="C31" s="2">
        <v>680</v>
      </c>
      <c r="D31" s="2">
        <v>261</v>
      </c>
      <c r="E31" s="2">
        <v>0</v>
      </c>
      <c r="F31" s="2">
        <v>89</v>
      </c>
      <c r="G31" s="2">
        <f t="shared" si="0"/>
        <v>1030</v>
      </c>
      <c r="H31" s="2">
        <f t="shared" si="1"/>
        <v>38962</v>
      </c>
      <c r="I31" s="43" t="s">
        <v>11</v>
      </c>
      <c r="J31" s="44"/>
      <c r="K31" s="44"/>
      <c r="L31" s="44"/>
      <c r="M31" s="44"/>
    </row>
    <row r="32" spans="1:13">
      <c r="A32" s="2" t="s">
        <v>5</v>
      </c>
      <c r="B32" s="43">
        <f>FEBRERO2018!B32</f>
        <v>28</v>
      </c>
      <c r="C32" s="2">
        <v>1221</v>
      </c>
      <c r="D32" s="2">
        <v>448</v>
      </c>
      <c r="E32" s="2">
        <v>0</v>
      </c>
      <c r="F32" s="2">
        <v>84</v>
      </c>
      <c r="G32" s="2">
        <f t="shared" si="0"/>
        <v>1753</v>
      </c>
      <c r="H32" s="2">
        <f t="shared" si="1"/>
        <v>40715</v>
      </c>
      <c r="I32" s="43" t="s">
        <v>9</v>
      </c>
      <c r="J32" s="44"/>
      <c r="K32" s="44"/>
      <c r="L32" s="44"/>
    </row>
    <row r="33" spans="1:12">
      <c r="A33" s="2" t="s">
        <v>46</v>
      </c>
      <c r="B33" s="43">
        <v>29</v>
      </c>
      <c r="C33" s="2">
        <v>1107</v>
      </c>
      <c r="D33" s="2">
        <v>441</v>
      </c>
      <c r="E33" s="2">
        <v>0</v>
      </c>
      <c r="F33" s="2">
        <v>80</v>
      </c>
      <c r="G33" s="2">
        <f t="shared" si="0"/>
        <v>1628</v>
      </c>
      <c r="H33" s="2">
        <f t="shared" si="1"/>
        <v>42343</v>
      </c>
      <c r="I33" s="43" t="s">
        <v>71</v>
      </c>
      <c r="J33" s="44"/>
      <c r="K33" s="44"/>
      <c r="L33" s="44"/>
    </row>
    <row r="34" spans="1:12" ht="15.75" thickBot="1">
      <c r="A34" s="36" t="s">
        <v>6</v>
      </c>
      <c r="B34" s="37">
        <v>30</v>
      </c>
      <c r="C34" s="36">
        <v>882</v>
      </c>
      <c r="D34" s="36">
        <v>230</v>
      </c>
      <c r="E34" s="36">
        <v>0</v>
      </c>
      <c r="F34" s="36">
        <v>54</v>
      </c>
      <c r="G34" s="36">
        <f t="shared" si="0"/>
        <v>1166</v>
      </c>
      <c r="H34" s="36">
        <f t="shared" si="1"/>
        <v>43509</v>
      </c>
      <c r="I34" s="37" t="s">
        <v>72</v>
      </c>
      <c r="J34" s="44"/>
      <c r="K34" s="44"/>
      <c r="L34" s="44"/>
    </row>
    <row r="35" spans="1:12" ht="15.75" thickBot="1">
      <c r="E35" s="31" t="s">
        <v>47</v>
      </c>
      <c r="F35" s="32"/>
      <c r="G35" s="32"/>
      <c r="H35" s="33">
        <f>H34/B34</f>
        <v>1450.3</v>
      </c>
    </row>
    <row r="36" spans="1:12" ht="23.25">
      <c r="A36" s="19" t="s">
        <v>48</v>
      </c>
      <c r="H36" s="39">
        <f>AGOSTO2018!H37+H34</f>
        <v>8689687</v>
      </c>
    </row>
    <row r="37" spans="1:12">
      <c r="H37" s="34"/>
    </row>
    <row r="38" spans="1:12">
      <c r="H38" s="2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C74" s="35"/>
      <c r="D74" t="s">
        <v>49</v>
      </c>
      <c r="H74" s="24"/>
    </row>
    <row r="75" spans="3:8">
      <c r="C75" s="22"/>
      <c r="D75" t="s">
        <v>50</v>
      </c>
      <c r="H75" s="24"/>
    </row>
    <row r="76" spans="3:8">
      <c r="H76" s="24"/>
    </row>
    <row r="77" spans="3:8">
      <c r="H77" s="24"/>
    </row>
    <row r="78" spans="3:8">
      <c r="H78" s="2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9"/>
  <sheetViews>
    <sheetView topLeftCell="A25" workbookViewId="0">
      <selection activeCell="A2" sqref="A2"/>
    </sheetView>
  </sheetViews>
  <sheetFormatPr baseColWidth="10" defaultRowHeight="15"/>
  <cols>
    <col min="2" max="2" width="11.42578125" style="2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4"/>
  </cols>
  <sheetData>
    <row r="1" spans="1:12" ht="26.25">
      <c r="A1" s="45" t="s">
        <v>75</v>
      </c>
      <c r="B1" s="46"/>
      <c r="C1" s="44"/>
      <c r="D1" s="44"/>
      <c r="E1" s="44"/>
      <c r="F1" s="44"/>
      <c r="G1" s="44"/>
      <c r="H1" s="46"/>
      <c r="I1" s="46"/>
      <c r="J1" s="44"/>
      <c r="K1" s="44"/>
    </row>
    <row r="2" spans="1:12" ht="27" thickBot="1">
      <c r="A2" s="45"/>
      <c r="B2" s="46"/>
      <c r="C2" s="44"/>
      <c r="D2" s="44"/>
      <c r="E2" s="44"/>
      <c r="F2" s="44"/>
      <c r="G2" s="44"/>
      <c r="H2" s="46"/>
      <c r="I2" s="46"/>
      <c r="J2" s="44"/>
      <c r="K2" s="44"/>
    </row>
    <row r="3" spans="1:12" ht="19.5" thickBot="1">
      <c r="A3" s="47"/>
      <c r="B3" s="48"/>
      <c r="C3" s="51" t="s">
        <v>38</v>
      </c>
      <c r="D3" s="52"/>
      <c r="E3" s="53"/>
      <c r="F3" s="47"/>
      <c r="G3" s="54" t="s">
        <v>39</v>
      </c>
      <c r="H3" s="55"/>
      <c r="I3" s="48"/>
      <c r="J3" s="44"/>
      <c r="K3" s="44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</row>
    <row r="5" spans="1:12">
      <c r="A5" s="2" t="s">
        <v>7</v>
      </c>
      <c r="B5" s="43">
        <f>FEBRERO2018!B5</f>
        <v>1</v>
      </c>
      <c r="C5" s="2">
        <v>407</v>
      </c>
      <c r="D5" s="2">
        <v>71</v>
      </c>
      <c r="E5" s="2">
        <v>0</v>
      </c>
      <c r="F5" s="2">
        <v>39</v>
      </c>
      <c r="G5" s="2">
        <f>SUM(C5:F5)</f>
        <v>517</v>
      </c>
      <c r="H5" s="2">
        <f>G5</f>
        <v>517</v>
      </c>
      <c r="I5" s="43" t="s">
        <v>11</v>
      </c>
      <c r="J5" s="44"/>
      <c r="K5" s="44"/>
      <c r="L5" s="44"/>
    </row>
    <row r="6" spans="1:12">
      <c r="A6" s="2" t="s">
        <v>8</v>
      </c>
      <c r="B6" s="43">
        <f>FEBRERO2018!B6</f>
        <v>2</v>
      </c>
      <c r="C6" s="2">
        <v>727</v>
      </c>
      <c r="D6" s="2">
        <v>187</v>
      </c>
      <c r="E6" s="2">
        <v>0</v>
      </c>
      <c r="F6" s="2">
        <v>98</v>
      </c>
      <c r="G6" s="2">
        <f>SUM(C6:F6)</f>
        <v>1012</v>
      </c>
      <c r="H6" s="2">
        <f>H5+G6</f>
        <v>1529</v>
      </c>
      <c r="I6" s="43" t="s">
        <v>9</v>
      </c>
      <c r="J6" s="44"/>
      <c r="K6" s="44"/>
      <c r="L6" s="44"/>
    </row>
    <row r="7" spans="1:12">
      <c r="A7" s="2" t="s">
        <v>45</v>
      </c>
      <c r="B7" s="43">
        <f>FEBRERO2018!B7</f>
        <v>3</v>
      </c>
      <c r="C7" s="2">
        <v>790</v>
      </c>
      <c r="D7" s="2">
        <v>265</v>
      </c>
      <c r="E7" s="2">
        <v>0</v>
      </c>
      <c r="F7" s="2">
        <v>56</v>
      </c>
      <c r="G7" s="2">
        <f t="shared" ref="G7:G35" si="0">SUM(C7:F7)</f>
        <v>1111</v>
      </c>
      <c r="H7" s="2">
        <f t="shared" ref="H7:H35" si="1">H6+G7</f>
        <v>2640</v>
      </c>
      <c r="I7" s="43" t="s">
        <v>9</v>
      </c>
      <c r="J7" s="44"/>
      <c r="K7" s="44"/>
      <c r="L7" s="44"/>
    </row>
    <row r="8" spans="1:12">
      <c r="A8" s="2" t="s">
        <v>4</v>
      </c>
      <c r="B8" s="43">
        <f>FEBRERO2018!B8</f>
        <v>4</v>
      </c>
      <c r="C8" s="2">
        <v>1120</v>
      </c>
      <c r="D8" s="2">
        <v>412</v>
      </c>
      <c r="E8" s="2">
        <v>0</v>
      </c>
      <c r="F8" s="2">
        <v>2</v>
      </c>
      <c r="G8" s="2">
        <f t="shared" si="0"/>
        <v>1534</v>
      </c>
      <c r="H8" s="2">
        <f t="shared" si="1"/>
        <v>4174</v>
      </c>
      <c r="I8" s="43" t="s">
        <v>9</v>
      </c>
      <c r="J8" s="44"/>
      <c r="K8" s="44"/>
      <c r="L8" s="44"/>
    </row>
    <row r="9" spans="1:12">
      <c r="A9" s="2" t="s">
        <v>5</v>
      </c>
      <c r="B9" s="43">
        <f>FEBRERO2018!B9</f>
        <v>5</v>
      </c>
      <c r="C9" s="2">
        <v>988</v>
      </c>
      <c r="D9" s="2">
        <v>399</v>
      </c>
      <c r="E9" s="2">
        <v>0</v>
      </c>
      <c r="F9" s="2">
        <v>103</v>
      </c>
      <c r="G9" s="2">
        <f t="shared" si="0"/>
        <v>1490</v>
      </c>
      <c r="H9" s="2">
        <f t="shared" si="1"/>
        <v>5664</v>
      </c>
      <c r="I9" s="43" t="s">
        <v>9</v>
      </c>
      <c r="J9" s="44"/>
      <c r="K9" s="44"/>
      <c r="L9" s="44"/>
    </row>
    <row r="10" spans="1:12">
      <c r="A10" s="2" t="s">
        <v>46</v>
      </c>
      <c r="B10" s="43">
        <f>FEBRERO2018!B10</f>
        <v>6</v>
      </c>
      <c r="C10" s="2">
        <v>1528</v>
      </c>
      <c r="D10" s="2">
        <v>491</v>
      </c>
      <c r="E10" s="2">
        <v>0</v>
      </c>
      <c r="F10" s="2">
        <v>139</v>
      </c>
      <c r="G10" s="2">
        <f t="shared" si="0"/>
        <v>2158</v>
      </c>
      <c r="H10" s="2">
        <f t="shared" si="1"/>
        <v>7822</v>
      </c>
      <c r="I10" s="43" t="s">
        <v>9</v>
      </c>
      <c r="J10" s="44"/>
      <c r="K10" s="44"/>
      <c r="L10" s="44"/>
    </row>
    <row r="11" spans="1:12">
      <c r="A11" s="36" t="s">
        <v>6</v>
      </c>
      <c r="B11" s="37">
        <f>FEBRERO2018!B11</f>
        <v>7</v>
      </c>
      <c r="C11" s="36">
        <v>1656</v>
      </c>
      <c r="D11" s="36">
        <v>450</v>
      </c>
      <c r="E11" s="36">
        <v>0</v>
      </c>
      <c r="F11" s="36">
        <v>155</v>
      </c>
      <c r="G11" s="36">
        <f t="shared" si="0"/>
        <v>2261</v>
      </c>
      <c r="H11" s="36">
        <f t="shared" si="1"/>
        <v>10083</v>
      </c>
      <c r="I11" s="37" t="s">
        <v>9</v>
      </c>
      <c r="J11" s="44"/>
      <c r="K11" s="44"/>
      <c r="L11" s="44"/>
    </row>
    <row r="12" spans="1:12">
      <c r="A12" s="2" t="s">
        <v>7</v>
      </c>
      <c r="B12" s="43">
        <f>FEBRERO2018!B12</f>
        <v>8</v>
      </c>
      <c r="C12" s="2">
        <v>970</v>
      </c>
      <c r="D12" s="2">
        <v>361</v>
      </c>
      <c r="E12" s="2">
        <v>0</v>
      </c>
      <c r="F12" s="2">
        <v>112</v>
      </c>
      <c r="G12" s="2">
        <f t="shared" si="0"/>
        <v>1443</v>
      </c>
      <c r="H12" s="2">
        <f t="shared" si="1"/>
        <v>11526</v>
      </c>
      <c r="I12" s="43" t="s">
        <v>9</v>
      </c>
      <c r="J12" s="44"/>
      <c r="K12" s="44"/>
      <c r="L12" s="44"/>
    </row>
    <row r="13" spans="1:12">
      <c r="A13" s="2" t="s">
        <v>8</v>
      </c>
      <c r="B13" s="43">
        <f>FEBRERO2018!B13</f>
        <v>9</v>
      </c>
      <c r="C13" s="2">
        <v>533</v>
      </c>
      <c r="D13" s="2">
        <v>277</v>
      </c>
      <c r="E13" s="2">
        <v>0</v>
      </c>
      <c r="F13" s="2">
        <v>148</v>
      </c>
      <c r="G13" s="2">
        <f t="shared" si="0"/>
        <v>958</v>
      </c>
      <c r="H13" s="2">
        <f t="shared" si="1"/>
        <v>12484</v>
      </c>
      <c r="I13" s="43" t="s">
        <v>9</v>
      </c>
      <c r="J13" s="44"/>
      <c r="K13" s="44"/>
      <c r="L13" s="44"/>
    </row>
    <row r="14" spans="1:12">
      <c r="A14" s="2" t="s">
        <v>45</v>
      </c>
      <c r="B14" s="43">
        <f>FEBRERO2018!B14</f>
        <v>10</v>
      </c>
      <c r="C14" s="2">
        <v>944</v>
      </c>
      <c r="D14" s="2">
        <v>347</v>
      </c>
      <c r="E14" s="2">
        <v>0</v>
      </c>
      <c r="F14" s="2">
        <v>123</v>
      </c>
      <c r="G14" s="2">
        <f t="shared" si="0"/>
        <v>1414</v>
      </c>
      <c r="H14" s="2">
        <f t="shared" si="1"/>
        <v>13898</v>
      </c>
      <c r="I14" s="43" t="s">
        <v>9</v>
      </c>
      <c r="J14" s="44"/>
      <c r="K14" s="44"/>
      <c r="L14" s="44"/>
    </row>
    <row r="15" spans="1:12">
      <c r="A15" s="2" t="s">
        <v>4</v>
      </c>
      <c r="B15" s="43">
        <f>FEBRERO2018!B15</f>
        <v>11</v>
      </c>
      <c r="C15" s="2">
        <v>478</v>
      </c>
      <c r="D15" s="2">
        <v>150</v>
      </c>
      <c r="E15" s="2">
        <v>0</v>
      </c>
      <c r="F15" s="2">
        <v>59</v>
      </c>
      <c r="G15" s="2">
        <f t="shared" si="0"/>
        <v>687</v>
      </c>
      <c r="H15" s="2">
        <f t="shared" si="1"/>
        <v>14585</v>
      </c>
      <c r="I15" s="43" t="s">
        <v>11</v>
      </c>
      <c r="J15" s="44"/>
      <c r="K15" s="44"/>
      <c r="L15" s="44"/>
    </row>
    <row r="16" spans="1:12">
      <c r="A16" s="2" t="s">
        <v>5</v>
      </c>
      <c r="B16" s="43">
        <f>FEBRERO2018!B16</f>
        <v>12</v>
      </c>
      <c r="C16" s="2">
        <v>503</v>
      </c>
      <c r="D16" s="2">
        <v>97</v>
      </c>
      <c r="E16" s="2">
        <v>0</v>
      </c>
      <c r="F16" s="2">
        <v>50</v>
      </c>
      <c r="G16" s="2">
        <f t="shared" si="0"/>
        <v>650</v>
      </c>
      <c r="H16" s="2">
        <f t="shared" si="1"/>
        <v>15235</v>
      </c>
      <c r="I16" s="43" t="s">
        <v>12</v>
      </c>
      <c r="J16" s="44"/>
      <c r="K16" s="44"/>
      <c r="L16" s="44"/>
    </row>
    <row r="17" spans="1:12">
      <c r="A17" s="2" t="s">
        <v>46</v>
      </c>
      <c r="B17" s="43">
        <f>FEBRERO2018!B17</f>
        <v>13</v>
      </c>
      <c r="C17" s="2">
        <v>2266</v>
      </c>
      <c r="D17" s="2">
        <v>1170</v>
      </c>
      <c r="E17" s="2">
        <v>401</v>
      </c>
      <c r="F17" s="2">
        <v>155</v>
      </c>
      <c r="G17" s="2">
        <f t="shared" si="0"/>
        <v>3992</v>
      </c>
      <c r="H17" s="2">
        <f t="shared" si="1"/>
        <v>19227</v>
      </c>
      <c r="I17" s="43" t="s">
        <v>9</v>
      </c>
      <c r="J17" s="44"/>
      <c r="K17" s="44"/>
      <c r="L17" s="44"/>
    </row>
    <row r="18" spans="1:12">
      <c r="A18" s="36" t="s">
        <v>6</v>
      </c>
      <c r="B18" s="37">
        <f>FEBRERO2018!B18</f>
        <v>14</v>
      </c>
      <c r="C18" s="36">
        <v>2753</v>
      </c>
      <c r="D18" s="36">
        <v>1690</v>
      </c>
      <c r="E18" s="36">
        <v>1051</v>
      </c>
      <c r="F18" s="36">
        <v>196</v>
      </c>
      <c r="G18" s="38">
        <f t="shared" si="0"/>
        <v>5690</v>
      </c>
      <c r="H18" s="36">
        <f t="shared" si="1"/>
        <v>24917</v>
      </c>
      <c r="I18" s="37" t="s">
        <v>9</v>
      </c>
      <c r="J18" s="22">
        <v>5690</v>
      </c>
      <c r="K18" s="44" t="s">
        <v>51</v>
      </c>
      <c r="L18" s="44"/>
    </row>
    <row r="19" spans="1:12">
      <c r="A19" s="2" t="s">
        <v>7</v>
      </c>
      <c r="B19" s="43">
        <f>FEBRERO2018!B19</f>
        <v>15</v>
      </c>
      <c r="C19" s="2">
        <v>1767</v>
      </c>
      <c r="D19" s="2">
        <v>725</v>
      </c>
      <c r="E19" s="2">
        <v>287</v>
      </c>
      <c r="F19" s="2">
        <v>165</v>
      </c>
      <c r="G19" s="2">
        <f t="shared" si="0"/>
        <v>2944</v>
      </c>
      <c r="H19" s="2">
        <f t="shared" si="1"/>
        <v>27861</v>
      </c>
      <c r="I19" s="43" t="s">
        <v>9</v>
      </c>
      <c r="J19" s="44"/>
      <c r="L19" s="44"/>
    </row>
    <row r="20" spans="1:12">
      <c r="A20" s="2" t="s">
        <v>8</v>
      </c>
      <c r="B20" s="43">
        <f>FEBRERO2018!B20</f>
        <v>16</v>
      </c>
      <c r="C20" s="2">
        <v>929</v>
      </c>
      <c r="D20" s="2">
        <v>304</v>
      </c>
      <c r="E20" s="2">
        <v>0</v>
      </c>
      <c r="F20" s="2">
        <v>72</v>
      </c>
      <c r="G20" s="2">
        <f t="shared" si="0"/>
        <v>1305</v>
      </c>
      <c r="H20" s="2">
        <f t="shared" si="1"/>
        <v>29166</v>
      </c>
      <c r="I20" s="43" t="s">
        <v>9</v>
      </c>
      <c r="J20" s="44"/>
      <c r="K20" s="44"/>
      <c r="L20" s="44"/>
    </row>
    <row r="21" spans="1:12">
      <c r="A21" s="2" t="s">
        <v>45</v>
      </c>
      <c r="B21" s="43">
        <f>FEBRERO2018!B21</f>
        <v>17</v>
      </c>
      <c r="C21" s="2">
        <v>939</v>
      </c>
      <c r="D21" s="2">
        <v>343</v>
      </c>
      <c r="E21" s="2">
        <v>0</v>
      </c>
      <c r="F21" s="2">
        <v>102</v>
      </c>
      <c r="G21" s="2">
        <f t="shared" si="0"/>
        <v>1384</v>
      </c>
      <c r="H21" s="2">
        <f t="shared" si="1"/>
        <v>30550</v>
      </c>
      <c r="I21" s="43" t="s">
        <v>9</v>
      </c>
      <c r="J21" s="44"/>
      <c r="K21" s="44"/>
      <c r="L21" s="44"/>
    </row>
    <row r="22" spans="1:12">
      <c r="A22" s="2" t="s">
        <v>4</v>
      </c>
      <c r="B22" s="43">
        <f>FEBRERO2018!B22</f>
        <v>18</v>
      </c>
      <c r="C22" s="2">
        <v>1263</v>
      </c>
      <c r="D22" s="2">
        <v>296</v>
      </c>
      <c r="E22" s="2">
        <v>0</v>
      </c>
      <c r="F22" s="2">
        <v>81</v>
      </c>
      <c r="G22" s="2">
        <f t="shared" si="0"/>
        <v>1640</v>
      </c>
      <c r="H22" s="2">
        <f t="shared" si="1"/>
        <v>32190</v>
      </c>
      <c r="I22" s="43" t="s">
        <v>9</v>
      </c>
      <c r="J22" s="44"/>
      <c r="K22" s="44"/>
      <c r="L22" s="44"/>
    </row>
    <row r="23" spans="1:12">
      <c r="A23" s="2" t="s">
        <v>5</v>
      </c>
      <c r="B23" s="43">
        <f>FEBRERO2018!B23</f>
        <v>19</v>
      </c>
      <c r="C23" s="2">
        <v>1154</v>
      </c>
      <c r="D23" s="2">
        <v>302</v>
      </c>
      <c r="E23" s="2">
        <v>0</v>
      </c>
      <c r="F23" s="2">
        <v>98</v>
      </c>
      <c r="G23" s="2">
        <f t="shared" si="0"/>
        <v>1554</v>
      </c>
      <c r="H23" s="2">
        <f t="shared" si="1"/>
        <v>33744</v>
      </c>
      <c r="I23" s="43" t="s">
        <v>9</v>
      </c>
      <c r="J23" s="44"/>
      <c r="K23" s="44"/>
      <c r="L23" s="44"/>
    </row>
    <row r="24" spans="1:12">
      <c r="A24" s="2" t="s">
        <v>46</v>
      </c>
      <c r="B24" s="43">
        <f>FEBRERO2018!B24</f>
        <v>20</v>
      </c>
      <c r="C24" s="2">
        <v>1276</v>
      </c>
      <c r="D24" s="2">
        <v>270</v>
      </c>
      <c r="E24" s="2">
        <v>0</v>
      </c>
      <c r="F24" s="2">
        <v>63</v>
      </c>
      <c r="G24" s="2">
        <f t="shared" si="0"/>
        <v>1609</v>
      </c>
      <c r="H24" s="2">
        <f t="shared" si="1"/>
        <v>35353</v>
      </c>
      <c r="I24" s="43" t="s">
        <v>9</v>
      </c>
      <c r="J24" s="44"/>
      <c r="K24" s="44"/>
      <c r="L24" s="44"/>
    </row>
    <row r="25" spans="1:12">
      <c r="A25" s="36" t="s">
        <v>6</v>
      </c>
      <c r="B25" s="37">
        <f>FEBRERO2018!B25</f>
        <v>21</v>
      </c>
      <c r="C25" s="36">
        <v>1268</v>
      </c>
      <c r="D25" s="36">
        <v>309</v>
      </c>
      <c r="E25" s="36">
        <v>0</v>
      </c>
      <c r="F25" s="36">
        <v>85</v>
      </c>
      <c r="G25" s="36">
        <f t="shared" si="0"/>
        <v>1662</v>
      </c>
      <c r="H25" s="36">
        <f t="shared" si="1"/>
        <v>37015</v>
      </c>
      <c r="I25" s="37" t="s">
        <v>9</v>
      </c>
      <c r="J25" s="44"/>
      <c r="K25" s="44"/>
      <c r="L25" s="44"/>
    </row>
    <row r="26" spans="1:12">
      <c r="A26" s="2" t="s">
        <v>7</v>
      </c>
      <c r="B26" s="43">
        <f>FEBRERO2018!B26</f>
        <v>22</v>
      </c>
      <c r="C26" s="2">
        <v>835</v>
      </c>
      <c r="D26" s="2">
        <v>291</v>
      </c>
      <c r="E26" s="2">
        <v>0</v>
      </c>
      <c r="F26" s="2">
        <v>45</v>
      </c>
      <c r="G26" s="2">
        <f t="shared" si="0"/>
        <v>1171</v>
      </c>
      <c r="H26" s="2">
        <f t="shared" si="1"/>
        <v>38186</v>
      </c>
      <c r="I26" s="43" t="s">
        <v>12</v>
      </c>
      <c r="J26" s="44"/>
      <c r="K26" s="44"/>
      <c r="L26" s="44"/>
    </row>
    <row r="27" spans="1:12">
      <c r="A27" s="2" t="s">
        <v>8</v>
      </c>
      <c r="B27" s="43">
        <f>FEBRERO2018!B27</f>
        <v>23</v>
      </c>
      <c r="C27" s="2">
        <v>1168</v>
      </c>
      <c r="D27" s="2">
        <v>374</v>
      </c>
      <c r="E27" s="2">
        <v>0</v>
      </c>
      <c r="F27" s="2">
        <v>65</v>
      </c>
      <c r="G27" s="2">
        <f t="shared" si="0"/>
        <v>1607</v>
      </c>
      <c r="H27" s="2">
        <f t="shared" si="1"/>
        <v>39793</v>
      </c>
      <c r="I27" s="43" t="s">
        <v>9</v>
      </c>
      <c r="J27" s="44"/>
      <c r="K27" s="44"/>
      <c r="L27" s="44"/>
    </row>
    <row r="28" spans="1:12">
      <c r="A28" s="2" t="s">
        <v>45</v>
      </c>
      <c r="B28" s="43">
        <f>FEBRERO2018!B28</f>
        <v>24</v>
      </c>
      <c r="C28" s="2">
        <v>1349</v>
      </c>
      <c r="D28" s="2">
        <v>512</v>
      </c>
      <c r="E28" s="2">
        <v>0</v>
      </c>
      <c r="F28" s="2">
        <v>93</v>
      </c>
      <c r="G28" s="2">
        <f t="shared" si="0"/>
        <v>1954</v>
      </c>
      <c r="H28" s="2">
        <f t="shared" si="1"/>
        <v>41747</v>
      </c>
      <c r="I28" s="43" t="s">
        <v>9</v>
      </c>
      <c r="J28" s="44"/>
      <c r="K28" s="44"/>
      <c r="L28" s="44"/>
    </row>
    <row r="29" spans="1:12">
      <c r="A29" s="2" t="s">
        <v>4</v>
      </c>
      <c r="B29" s="43">
        <f>FEBRERO2018!B29</f>
        <v>25</v>
      </c>
      <c r="C29" s="2">
        <v>1391</v>
      </c>
      <c r="D29" s="2">
        <v>460</v>
      </c>
      <c r="E29" s="2">
        <v>0</v>
      </c>
      <c r="F29" s="2">
        <v>86</v>
      </c>
      <c r="G29" s="2">
        <f t="shared" si="0"/>
        <v>1937</v>
      </c>
      <c r="H29" s="2">
        <f t="shared" si="1"/>
        <v>43684</v>
      </c>
      <c r="I29" s="43" t="s">
        <v>9</v>
      </c>
      <c r="J29" s="44"/>
      <c r="K29" s="44"/>
      <c r="L29" s="44"/>
    </row>
    <row r="30" spans="1:12">
      <c r="A30" s="2" t="s">
        <v>5</v>
      </c>
      <c r="B30" s="43">
        <f>FEBRERO2018!B30</f>
        <v>26</v>
      </c>
      <c r="C30" s="2">
        <v>970</v>
      </c>
      <c r="D30" s="2">
        <v>268</v>
      </c>
      <c r="E30" s="2">
        <v>0</v>
      </c>
      <c r="F30" s="2">
        <v>59</v>
      </c>
      <c r="G30" s="2">
        <f t="shared" si="0"/>
        <v>1297</v>
      </c>
      <c r="H30" s="2">
        <f t="shared" si="1"/>
        <v>44981</v>
      </c>
      <c r="I30" s="43" t="s">
        <v>12</v>
      </c>
      <c r="J30" s="44"/>
      <c r="K30" s="44"/>
      <c r="L30" s="44"/>
    </row>
    <row r="31" spans="1:12">
      <c r="A31" s="2" t="s">
        <v>46</v>
      </c>
      <c r="B31" s="43">
        <f>FEBRERO2018!B31</f>
        <v>27</v>
      </c>
      <c r="C31" s="2">
        <v>1813</v>
      </c>
      <c r="D31" s="2">
        <v>730</v>
      </c>
      <c r="E31" s="2">
        <v>0</v>
      </c>
      <c r="F31" s="2">
        <v>114</v>
      </c>
      <c r="G31" s="2">
        <f t="shared" si="0"/>
        <v>2657</v>
      </c>
      <c r="H31" s="2">
        <f t="shared" si="1"/>
        <v>47638</v>
      </c>
      <c r="I31" s="43" t="s">
        <v>9</v>
      </c>
      <c r="J31" s="44"/>
      <c r="K31" s="44"/>
      <c r="L31" s="44"/>
    </row>
    <row r="32" spans="1:12">
      <c r="A32" s="36" t="s">
        <v>6</v>
      </c>
      <c r="B32" s="37">
        <f>FEBRERO2018!B32</f>
        <v>28</v>
      </c>
      <c r="C32" s="36">
        <v>1753</v>
      </c>
      <c r="D32" s="36">
        <v>628</v>
      </c>
      <c r="E32" s="36">
        <v>0</v>
      </c>
      <c r="F32" s="36">
        <v>151</v>
      </c>
      <c r="G32" s="36">
        <f t="shared" si="0"/>
        <v>2532</v>
      </c>
      <c r="H32" s="36">
        <f t="shared" si="1"/>
        <v>50170</v>
      </c>
      <c r="I32" s="37" t="s">
        <v>9</v>
      </c>
      <c r="J32" s="44"/>
      <c r="K32" s="44"/>
      <c r="L32" s="44"/>
    </row>
    <row r="33" spans="1:12">
      <c r="A33" s="2" t="s">
        <v>7</v>
      </c>
      <c r="B33" s="43">
        <v>29</v>
      </c>
      <c r="C33" s="2">
        <v>1230</v>
      </c>
      <c r="D33" s="2">
        <v>316</v>
      </c>
      <c r="E33" s="2">
        <v>0</v>
      </c>
      <c r="F33" s="2">
        <v>96</v>
      </c>
      <c r="G33" s="2">
        <f t="shared" si="0"/>
        <v>1642</v>
      </c>
      <c r="H33" s="2">
        <f t="shared" si="1"/>
        <v>51812</v>
      </c>
      <c r="I33" s="43" t="s">
        <v>9</v>
      </c>
      <c r="J33" s="44"/>
      <c r="K33" s="44"/>
      <c r="L33" s="44"/>
    </row>
    <row r="34" spans="1:12">
      <c r="A34" s="2" t="s">
        <v>8</v>
      </c>
      <c r="B34" s="43">
        <v>30</v>
      </c>
      <c r="C34" s="2">
        <v>969</v>
      </c>
      <c r="D34" s="2">
        <v>327</v>
      </c>
      <c r="E34" s="2">
        <v>0</v>
      </c>
      <c r="F34" s="2">
        <v>51</v>
      </c>
      <c r="G34" s="2">
        <f t="shared" si="0"/>
        <v>1347</v>
      </c>
      <c r="H34" s="2">
        <f t="shared" si="1"/>
        <v>53159</v>
      </c>
      <c r="I34" s="43" t="s">
        <v>9</v>
      </c>
      <c r="J34" s="44"/>
      <c r="K34" s="44"/>
      <c r="L34" s="44"/>
    </row>
    <row r="35" spans="1:12" ht="15.75" thickBot="1">
      <c r="A35" s="2" t="s">
        <v>45</v>
      </c>
      <c r="B35" s="43">
        <v>31</v>
      </c>
      <c r="C35" s="2">
        <v>677</v>
      </c>
      <c r="D35" s="2">
        <v>204</v>
      </c>
      <c r="E35" s="2">
        <v>0</v>
      </c>
      <c r="F35" s="2">
        <v>60</v>
      </c>
      <c r="G35" s="2">
        <f t="shared" si="0"/>
        <v>941</v>
      </c>
      <c r="H35" s="2">
        <f t="shared" si="1"/>
        <v>54100</v>
      </c>
      <c r="I35" s="43" t="s">
        <v>11</v>
      </c>
      <c r="J35" s="44"/>
      <c r="K35" s="44"/>
      <c r="L35" s="44"/>
    </row>
    <row r="36" spans="1:12" ht="15.75" thickBot="1">
      <c r="E36" s="31" t="s">
        <v>47</v>
      </c>
      <c r="F36" s="32"/>
      <c r="G36" s="32"/>
      <c r="H36" s="33">
        <f>H35/B35</f>
        <v>1745.1612903225807</v>
      </c>
    </row>
    <row r="37" spans="1:12" ht="23.25">
      <c r="A37" s="19" t="s">
        <v>48</v>
      </c>
      <c r="H37" s="39">
        <f>SEPTIEMBRE2018!H36+H35</f>
        <v>8743787</v>
      </c>
    </row>
    <row r="38" spans="1:12">
      <c r="H38" s="3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topLeftCell="A23" workbookViewId="0">
      <selection activeCell="A2" sqref="A2"/>
    </sheetView>
  </sheetViews>
  <sheetFormatPr baseColWidth="10" defaultRowHeight="15"/>
  <cols>
    <col min="2" max="2" width="11.42578125" style="2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4"/>
  </cols>
  <sheetData>
    <row r="1" spans="1:12" ht="26.25">
      <c r="A1" s="45" t="s">
        <v>74</v>
      </c>
      <c r="B1" s="46"/>
      <c r="C1" s="44"/>
      <c r="D1" s="44"/>
      <c r="E1" s="44"/>
      <c r="F1" s="44"/>
      <c r="G1" s="44"/>
      <c r="H1" s="46"/>
      <c r="I1" s="46"/>
      <c r="J1" s="44"/>
      <c r="K1" s="44"/>
      <c r="L1" s="44"/>
    </row>
    <row r="2" spans="1:12" ht="27" thickBot="1">
      <c r="A2" s="45"/>
      <c r="B2" s="46"/>
      <c r="C2" s="44"/>
      <c r="D2" s="44"/>
      <c r="E2" s="44"/>
      <c r="F2" s="44"/>
      <c r="G2" s="44"/>
      <c r="H2" s="46"/>
      <c r="I2" s="46"/>
      <c r="J2" s="44"/>
      <c r="K2" s="44"/>
      <c r="L2" s="44"/>
    </row>
    <row r="3" spans="1:12" ht="19.5" thickBot="1">
      <c r="A3" s="47"/>
      <c r="B3" s="48"/>
      <c r="C3" s="51" t="s">
        <v>38</v>
      </c>
      <c r="D3" s="52"/>
      <c r="E3" s="53"/>
      <c r="F3" s="47"/>
      <c r="G3" s="54" t="s">
        <v>39</v>
      </c>
      <c r="H3" s="55"/>
      <c r="I3" s="48"/>
      <c r="J3" s="44"/>
      <c r="K3" s="44"/>
      <c r="L3" s="44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  <c r="L4" s="44"/>
    </row>
    <row r="5" spans="1:12">
      <c r="A5" s="2" t="s">
        <v>4</v>
      </c>
      <c r="B5" s="43">
        <f>FEBRERO2018!B5</f>
        <v>1</v>
      </c>
      <c r="C5" s="2">
        <v>1039</v>
      </c>
      <c r="D5" s="2">
        <v>334</v>
      </c>
      <c r="E5" s="2">
        <v>0</v>
      </c>
      <c r="F5" s="2">
        <v>81</v>
      </c>
      <c r="G5" s="2">
        <f>SUM(C5:F5)</f>
        <v>1454</v>
      </c>
      <c r="H5" s="2">
        <f>G5</f>
        <v>1454</v>
      </c>
      <c r="I5" s="43" t="s">
        <v>9</v>
      </c>
      <c r="J5" s="44"/>
      <c r="K5" s="44"/>
      <c r="L5" s="44"/>
    </row>
    <row r="6" spans="1:12">
      <c r="A6" s="2" t="s">
        <v>5</v>
      </c>
      <c r="B6" s="43">
        <f>FEBRERO2018!B6</f>
        <v>2</v>
      </c>
      <c r="C6" s="2">
        <v>1731</v>
      </c>
      <c r="D6" s="2">
        <v>549</v>
      </c>
      <c r="E6" s="2">
        <v>0</v>
      </c>
      <c r="F6" s="2">
        <v>102</v>
      </c>
      <c r="G6" s="2">
        <f>SUM(C6:F6)</f>
        <v>2382</v>
      </c>
      <c r="H6" s="2">
        <f>H5+G6</f>
        <v>3836</v>
      </c>
      <c r="I6" s="43" t="s">
        <v>9</v>
      </c>
      <c r="J6" s="44"/>
      <c r="K6" s="44"/>
      <c r="L6" s="44"/>
    </row>
    <row r="7" spans="1:12">
      <c r="A7" s="2" t="s">
        <v>46</v>
      </c>
      <c r="B7" s="43">
        <f>FEBRERO2018!B7</f>
        <v>3</v>
      </c>
      <c r="C7" s="2">
        <v>2288</v>
      </c>
      <c r="D7" s="2">
        <v>776</v>
      </c>
      <c r="E7" s="2">
        <v>0</v>
      </c>
      <c r="F7" s="2">
        <v>240</v>
      </c>
      <c r="G7" s="2">
        <f t="shared" ref="G7:G34" si="0">SUM(C7:F7)</f>
        <v>3304</v>
      </c>
      <c r="H7" s="2">
        <f t="shared" ref="H7:H34" si="1">H6+G7</f>
        <v>7140</v>
      </c>
      <c r="I7" s="43" t="s">
        <v>9</v>
      </c>
      <c r="J7" s="44"/>
      <c r="K7" s="44"/>
      <c r="L7" s="44"/>
    </row>
    <row r="8" spans="1:12">
      <c r="A8" s="36" t="s">
        <v>6</v>
      </c>
      <c r="B8" s="37">
        <f>FEBRERO2018!B8</f>
        <v>4</v>
      </c>
      <c r="C8" s="36">
        <v>2001</v>
      </c>
      <c r="D8" s="36">
        <v>555</v>
      </c>
      <c r="E8" s="36">
        <v>0</v>
      </c>
      <c r="F8" s="36">
        <v>140</v>
      </c>
      <c r="G8" s="36">
        <f t="shared" si="0"/>
        <v>2696</v>
      </c>
      <c r="H8" s="36">
        <f t="shared" si="1"/>
        <v>9836</v>
      </c>
      <c r="I8" s="37" t="s">
        <v>9</v>
      </c>
      <c r="J8" s="44"/>
      <c r="K8" s="44"/>
      <c r="L8" s="44"/>
    </row>
    <row r="9" spans="1:12">
      <c r="A9" s="2" t="s">
        <v>7</v>
      </c>
      <c r="B9" s="43">
        <f>FEBRERO2018!B9</f>
        <v>5</v>
      </c>
      <c r="C9" s="2">
        <v>1150</v>
      </c>
      <c r="D9" s="2">
        <v>360</v>
      </c>
      <c r="E9" s="2">
        <v>0</v>
      </c>
      <c r="F9" s="2">
        <v>107</v>
      </c>
      <c r="G9" s="2">
        <f t="shared" si="0"/>
        <v>1617</v>
      </c>
      <c r="H9" s="2">
        <f t="shared" si="1"/>
        <v>11453</v>
      </c>
      <c r="I9" s="43" t="s">
        <v>9</v>
      </c>
      <c r="J9" s="44"/>
      <c r="K9" s="44"/>
      <c r="L9" s="44"/>
    </row>
    <row r="10" spans="1:12">
      <c r="A10" s="2" t="s">
        <v>8</v>
      </c>
      <c r="B10" s="43">
        <f>FEBRERO2018!B10</f>
        <v>6</v>
      </c>
      <c r="C10" s="2">
        <v>1008</v>
      </c>
      <c r="D10" s="2">
        <v>296</v>
      </c>
      <c r="E10" s="2">
        <v>0</v>
      </c>
      <c r="F10" s="2">
        <v>74</v>
      </c>
      <c r="G10" s="2">
        <f t="shared" si="0"/>
        <v>1378</v>
      </c>
      <c r="H10" s="2">
        <f t="shared" si="1"/>
        <v>12831</v>
      </c>
      <c r="I10" s="43" t="s">
        <v>9</v>
      </c>
      <c r="J10" s="44"/>
      <c r="K10" s="44"/>
      <c r="L10" s="44"/>
    </row>
    <row r="11" spans="1:12">
      <c r="A11" s="2" t="s">
        <v>45</v>
      </c>
      <c r="B11" s="43">
        <f>FEBRERO2018!B11</f>
        <v>7</v>
      </c>
      <c r="C11" s="2">
        <v>992</v>
      </c>
      <c r="D11" s="2">
        <v>424</v>
      </c>
      <c r="E11" s="2">
        <v>0</v>
      </c>
      <c r="F11" s="2">
        <v>175</v>
      </c>
      <c r="G11" s="2">
        <f t="shared" si="0"/>
        <v>1591</v>
      </c>
      <c r="H11" s="2">
        <f t="shared" si="1"/>
        <v>14422</v>
      </c>
      <c r="I11" s="43" t="s">
        <v>9</v>
      </c>
      <c r="J11" s="44"/>
      <c r="K11" s="44"/>
      <c r="L11" s="44"/>
    </row>
    <row r="12" spans="1:12">
      <c r="A12" s="2" t="s">
        <v>4</v>
      </c>
      <c r="B12" s="43">
        <f>FEBRERO2018!B12</f>
        <v>8</v>
      </c>
      <c r="C12" s="2">
        <v>875</v>
      </c>
      <c r="D12" s="2">
        <v>305</v>
      </c>
      <c r="E12" s="2">
        <v>0</v>
      </c>
      <c r="F12" s="2">
        <v>96</v>
      </c>
      <c r="G12" s="2">
        <f t="shared" si="0"/>
        <v>1276</v>
      </c>
      <c r="H12" s="2">
        <f t="shared" si="1"/>
        <v>15698</v>
      </c>
      <c r="I12" s="43" t="s">
        <v>9</v>
      </c>
      <c r="J12" s="44"/>
      <c r="K12" s="44"/>
      <c r="L12" s="44"/>
    </row>
    <row r="13" spans="1:12">
      <c r="A13" s="2" t="s">
        <v>5</v>
      </c>
      <c r="B13" s="43">
        <f>FEBRERO2018!B13</f>
        <v>9</v>
      </c>
      <c r="C13" s="2">
        <v>1342</v>
      </c>
      <c r="D13" s="2">
        <v>461</v>
      </c>
      <c r="E13" s="2">
        <v>0</v>
      </c>
      <c r="F13" s="2">
        <v>102</v>
      </c>
      <c r="G13" s="2">
        <f t="shared" si="0"/>
        <v>1905</v>
      </c>
      <c r="H13" s="2">
        <f t="shared" si="1"/>
        <v>17603</v>
      </c>
      <c r="I13" s="43" t="s">
        <v>9</v>
      </c>
      <c r="J13" s="44"/>
      <c r="K13" s="44"/>
      <c r="L13" s="44"/>
    </row>
    <row r="14" spans="1:12">
      <c r="A14" s="2" t="s">
        <v>46</v>
      </c>
      <c r="B14" s="43">
        <f>FEBRERO2018!B14</f>
        <v>10</v>
      </c>
      <c r="C14" s="2">
        <v>1784</v>
      </c>
      <c r="D14" s="2">
        <v>522</v>
      </c>
      <c r="E14" s="2">
        <v>0</v>
      </c>
      <c r="F14" s="2">
        <v>128</v>
      </c>
      <c r="G14" s="2">
        <f t="shared" si="0"/>
        <v>2434</v>
      </c>
      <c r="H14" s="2">
        <f t="shared" si="1"/>
        <v>20037</v>
      </c>
      <c r="I14" s="43" t="s">
        <v>9</v>
      </c>
      <c r="J14" s="44"/>
      <c r="K14" s="44"/>
      <c r="L14" s="44"/>
    </row>
    <row r="15" spans="1:12">
      <c r="A15" s="36" t="s">
        <v>6</v>
      </c>
      <c r="B15" s="37">
        <f>FEBRERO2018!B15</f>
        <v>11</v>
      </c>
      <c r="C15" s="36">
        <v>1410</v>
      </c>
      <c r="D15" s="36">
        <v>357</v>
      </c>
      <c r="E15" s="36">
        <v>0</v>
      </c>
      <c r="F15" s="36">
        <v>149</v>
      </c>
      <c r="G15" s="36">
        <f t="shared" si="0"/>
        <v>1916</v>
      </c>
      <c r="H15" s="36">
        <f t="shared" si="1"/>
        <v>21953</v>
      </c>
      <c r="I15" s="37" t="s">
        <v>11</v>
      </c>
      <c r="J15" s="44"/>
      <c r="K15" s="44"/>
      <c r="L15" s="44"/>
    </row>
    <row r="16" spans="1:12">
      <c r="A16" s="2" t="s">
        <v>7</v>
      </c>
      <c r="B16" s="43">
        <f>FEBRERO2018!B16</f>
        <v>12</v>
      </c>
      <c r="C16" s="2">
        <v>619</v>
      </c>
      <c r="D16" s="2">
        <v>95</v>
      </c>
      <c r="E16" s="2">
        <v>0</v>
      </c>
      <c r="F16" s="2">
        <v>63</v>
      </c>
      <c r="G16" s="2">
        <f t="shared" si="0"/>
        <v>777</v>
      </c>
      <c r="H16" s="2">
        <f t="shared" si="1"/>
        <v>22730</v>
      </c>
      <c r="I16" s="43" t="s">
        <v>11</v>
      </c>
      <c r="J16" s="44"/>
      <c r="K16" s="44"/>
      <c r="L16" s="44"/>
    </row>
    <row r="17" spans="1:13">
      <c r="A17" s="2" t="s">
        <v>8</v>
      </c>
      <c r="B17" s="43">
        <f>FEBRERO2018!B17</f>
        <v>13</v>
      </c>
      <c r="C17" s="2">
        <v>701</v>
      </c>
      <c r="D17" s="2">
        <v>122</v>
      </c>
      <c r="E17" s="2">
        <v>0</v>
      </c>
      <c r="F17" s="2">
        <v>59</v>
      </c>
      <c r="G17" s="2">
        <f t="shared" si="0"/>
        <v>882</v>
      </c>
      <c r="H17" s="2">
        <f t="shared" si="1"/>
        <v>23612</v>
      </c>
      <c r="I17" s="43" t="s">
        <v>10</v>
      </c>
      <c r="J17" s="44"/>
      <c r="K17" s="44"/>
      <c r="L17" s="44"/>
    </row>
    <row r="18" spans="1:13">
      <c r="A18" s="2" t="s">
        <v>45</v>
      </c>
      <c r="B18" s="43">
        <f>FEBRERO2018!B18</f>
        <v>14</v>
      </c>
      <c r="C18" s="2">
        <v>945</v>
      </c>
      <c r="D18" s="2">
        <v>219</v>
      </c>
      <c r="E18" s="2">
        <v>0</v>
      </c>
      <c r="F18" s="2">
        <v>81</v>
      </c>
      <c r="G18" s="2">
        <f t="shared" si="0"/>
        <v>1245</v>
      </c>
      <c r="H18" s="2">
        <f t="shared" si="1"/>
        <v>24857</v>
      </c>
      <c r="I18" s="43" t="s">
        <v>9</v>
      </c>
      <c r="J18" s="44"/>
      <c r="K18" s="44"/>
      <c r="L18" s="44"/>
    </row>
    <row r="19" spans="1:13">
      <c r="A19" s="2" t="s">
        <v>4</v>
      </c>
      <c r="B19" s="43">
        <f>FEBRERO2018!B19</f>
        <v>15</v>
      </c>
      <c r="C19" s="2">
        <v>1085</v>
      </c>
      <c r="D19" s="2">
        <v>317</v>
      </c>
      <c r="E19" s="2">
        <v>0</v>
      </c>
      <c r="F19" s="2">
        <v>78</v>
      </c>
      <c r="G19" s="2">
        <f t="shared" si="0"/>
        <v>1480</v>
      </c>
      <c r="H19" s="2">
        <f t="shared" si="1"/>
        <v>26337</v>
      </c>
      <c r="I19" s="43" t="s">
        <v>9</v>
      </c>
      <c r="J19" s="44"/>
      <c r="K19" s="44"/>
      <c r="L19" s="44"/>
    </row>
    <row r="20" spans="1:13">
      <c r="A20" s="2" t="s">
        <v>5</v>
      </c>
      <c r="B20" s="43">
        <f>FEBRERO2018!B20</f>
        <v>16</v>
      </c>
      <c r="C20" s="2">
        <v>1415</v>
      </c>
      <c r="D20" s="2">
        <v>394</v>
      </c>
      <c r="E20" s="2">
        <v>0</v>
      </c>
      <c r="F20" s="2">
        <v>100</v>
      </c>
      <c r="G20" s="2">
        <f t="shared" si="0"/>
        <v>1909</v>
      </c>
      <c r="H20" s="2">
        <f t="shared" si="1"/>
        <v>28246</v>
      </c>
      <c r="I20" s="43" t="s">
        <v>9</v>
      </c>
      <c r="J20" s="44"/>
      <c r="K20" s="44"/>
      <c r="L20" s="44"/>
    </row>
    <row r="21" spans="1:13">
      <c r="A21" s="2" t="s">
        <v>46</v>
      </c>
      <c r="B21" s="43">
        <f>FEBRERO2018!B21</f>
        <v>17</v>
      </c>
      <c r="C21" s="2">
        <v>1485</v>
      </c>
      <c r="D21" s="2">
        <v>441</v>
      </c>
      <c r="E21" s="2">
        <v>15</v>
      </c>
      <c r="F21" s="2">
        <v>65</v>
      </c>
      <c r="G21" s="2">
        <f t="shared" si="0"/>
        <v>2006</v>
      </c>
      <c r="H21" s="2">
        <f t="shared" si="1"/>
        <v>30252</v>
      </c>
      <c r="I21" s="43" t="s">
        <v>10</v>
      </c>
      <c r="J21" s="44"/>
      <c r="K21" s="44"/>
      <c r="L21" s="44"/>
    </row>
    <row r="22" spans="1:13">
      <c r="A22" s="36" t="s">
        <v>6</v>
      </c>
      <c r="B22" s="37">
        <f>FEBRERO2018!B22</f>
        <v>18</v>
      </c>
      <c r="C22" s="36">
        <v>2916</v>
      </c>
      <c r="D22" s="36">
        <v>1368</v>
      </c>
      <c r="E22" s="36">
        <v>728</v>
      </c>
      <c r="F22" s="36">
        <v>205</v>
      </c>
      <c r="G22" s="38">
        <f t="shared" si="0"/>
        <v>5217</v>
      </c>
      <c r="H22" s="36">
        <f t="shared" si="1"/>
        <v>35469</v>
      </c>
      <c r="I22" s="37" t="s">
        <v>9</v>
      </c>
      <c r="J22" s="22">
        <v>5217</v>
      </c>
      <c r="K22" s="44" t="s">
        <v>51</v>
      </c>
      <c r="L22" s="44"/>
    </row>
    <row r="23" spans="1:13">
      <c r="A23" s="2" t="s">
        <v>7</v>
      </c>
      <c r="B23" s="43">
        <f>FEBRERO2018!B23</f>
        <v>19</v>
      </c>
      <c r="C23" s="2">
        <v>1765</v>
      </c>
      <c r="D23" s="2">
        <v>611</v>
      </c>
      <c r="E23" s="2">
        <v>303</v>
      </c>
      <c r="F23" s="2">
        <v>161</v>
      </c>
      <c r="G23" s="2">
        <f t="shared" si="0"/>
        <v>2840</v>
      </c>
      <c r="H23" s="2">
        <f t="shared" si="1"/>
        <v>38309</v>
      </c>
      <c r="I23" s="43" t="s">
        <v>9</v>
      </c>
      <c r="J23" s="44"/>
      <c r="L23" s="44"/>
    </row>
    <row r="24" spans="1:13">
      <c r="A24" s="2" t="s">
        <v>8</v>
      </c>
      <c r="B24" s="43">
        <f>FEBRERO2018!B24</f>
        <v>20</v>
      </c>
      <c r="C24" s="2">
        <v>886</v>
      </c>
      <c r="D24" s="2">
        <v>401</v>
      </c>
      <c r="E24" s="2">
        <v>0</v>
      </c>
      <c r="F24" s="2">
        <v>91</v>
      </c>
      <c r="G24" s="2">
        <f t="shared" si="0"/>
        <v>1378</v>
      </c>
      <c r="H24" s="2">
        <f t="shared" si="1"/>
        <v>39687</v>
      </c>
      <c r="I24" s="43" t="s">
        <v>9</v>
      </c>
      <c r="J24" s="44"/>
      <c r="K24" s="44"/>
      <c r="L24" s="44"/>
    </row>
    <row r="25" spans="1:13">
      <c r="A25" s="2" t="s">
        <v>45</v>
      </c>
      <c r="B25" s="43">
        <f>FEBRERO2018!B25</f>
        <v>21</v>
      </c>
      <c r="C25" s="2">
        <v>1020</v>
      </c>
      <c r="D25" s="2">
        <v>299</v>
      </c>
      <c r="E25" s="2">
        <v>0</v>
      </c>
      <c r="F25" s="2">
        <v>84</v>
      </c>
      <c r="G25" s="2">
        <f t="shared" si="0"/>
        <v>1403</v>
      </c>
      <c r="H25" s="2">
        <f t="shared" si="1"/>
        <v>41090</v>
      </c>
      <c r="I25" s="43" t="s">
        <v>9</v>
      </c>
      <c r="J25" s="44"/>
      <c r="K25" s="44"/>
      <c r="L25" s="44"/>
    </row>
    <row r="26" spans="1:13">
      <c r="A26" s="2" t="s">
        <v>4</v>
      </c>
      <c r="B26" s="43">
        <f>FEBRERO2018!B26</f>
        <v>22</v>
      </c>
      <c r="C26" s="2">
        <v>940</v>
      </c>
      <c r="D26" s="2">
        <v>327</v>
      </c>
      <c r="E26" s="2">
        <v>0</v>
      </c>
      <c r="F26" s="2">
        <v>83</v>
      </c>
      <c r="G26" s="2">
        <f t="shared" si="0"/>
        <v>1350</v>
      </c>
      <c r="H26" s="2">
        <f t="shared" si="1"/>
        <v>42440</v>
      </c>
      <c r="I26" s="43" t="s">
        <v>9</v>
      </c>
      <c r="J26" s="44"/>
      <c r="K26" s="44"/>
      <c r="L26" s="44"/>
    </row>
    <row r="27" spans="1:13">
      <c r="A27" s="2" t="s">
        <v>5</v>
      </c>
      <c r="B27" s="43">
        <f>FEBRERO2018!B27</f>
        <v>23</v>
      </c>
      <c r="C27" s="2">
        <v>698</v>
      </c>
      <c r="D27" s="2">
        <v>229</v>
      </c>
      <c r="E27" s="2">
        <v>0</v>
      </c>
      <c r="F27" s="2">
        <v>71</v>
      </c>
      <c r="G27" s="2">
        <f t="shared" si="0"/>
        <v>998</v>
      </c>
      <c r="H27" s="2">
        <f t="shared" si="1"/>
        <v>43438</v>
      </c>
      <c r="I27" s="43" t="s">
        <v>12</v>
      </c>
      <c r="J27" s="44"/>
      <c r="K27" s="44"/>
      <c r="L27" s="44"/>
    </row>
    <row r="28" spans="1:13">
      <c r="A28" s="2" t="s">
        <v>46</v>
      </c>
      <c r="B28" s="43">
        <f>FEBRERO2018!B28</f>
        <v>24</v>
      </c>
      <c r="C28" s="2">
        <v>1398</v>
      </c>
      <c r="D28" s="2">
        <v>570</v>
      </c>
      <c r="E28" s="2">
        <v>150</v>
      </c>
      <c r="F28" s="2">
        <v>129</v>
      </c>
      <c r="G28" s="2">
        <f t="shared" si="0"/>
        <v>2247</v>
      </c>
      <c r="H28" s="2">
        <f t="shared" si="1"/>
        <v>45685</v>
      </c>
      <c r="I28" s="43" t="s">
        <v>9</v>
      </c>
      <c r="J28" s="44"/>
      <c r="K28" s="44"/>
      <c r="L28" s="44"/>
      <c r="M28" s="44"/>
    </row>
    <row r="29" spans="1:13">
      <c r="A29" s="36" t="s">
        <v>6</v>
      </c>
      <c r="B29" s="37">
        <f>FEBRERO2018!B29</f>
        <v>25</v>
      </c>
      <c r="C29" s="36">
        <v>1853</v>
      </c>
      <c r="D29" s="36">
        <v>449</v>
      </c>
      <c r="E29" s="36">
        <v>151</v>
      </c>
      <c r="F29" s="36">
        <v>152</v>
      </c>
      <c r="G29" s="36">
        <f t="shared" si="0"/>
        <v>2605</v>
      </c>
      <c r="H29" s="36">
        <f t="shared" si="1"/>
        <v>48290</v>
      </c>
      <c r="I29" s="37" t="s">
        <v>9</v>
      </c>
      <c r="J29" s="44"/>
      <c r="K29" s="44"/>
      <c r="L29" s="44"/>
      <c r="M29" s="44"/>
    </row>
    <row r="30" spans="1:13">
      <c r="A30" s="2" t="s">
        <v>7</v>
      </c>
      <c r="B30" s="43">
        <f>FEBRERO2018!B30</f>
        <v>26</v>
      </c>
      <c r="C30" s="2">
        <v>890</v>
      </c>
      <c r="D30" s="2">
        <v>203</v>
      </c>
      <c r="E30" s="2">
        <v>0</v>
      </c>
      <c r="F30" s="2">
        <v>88</v>
      </c>
      <c r="G30" s="2">
        <f t="shared" si="0"/>
        <v>1181</v>
      </c>
      <c r="H30" s="2">
        <f t="shared" si="1"/>
        <v>49471</v>
      </c>
      <c r="I30" s="43" t="s">
        <v>9</v>
      </c>
      <c r="J30" s="44"/>
      <c r="K30" s="44"/>
      <c r="L30" s="44"/>
      <c r="M30" s="44"/>
    </row>
    <row r="31" spans="1:13">
      <c r="A31" s="2" t="s">
        <v>8</v>
      </c>
      <c r="B31" s="43">
        <f>FEBRERO2018!B31</f>
        <v>27</v>
      </c>
      <c r="C31" s="2">
        <v>736</v>
      </c>
      <c r="D31" s="2">
        <v>219</v>
      </c>
      <c r="E31" s="2">
        <v>0</v>
      </c>
      <c r="F31" s="2">
        <v>92</v>
      </c>
      <c r="G31" s="2">
        <f t="shared" si="0"/>
        <v>1047</v>
      </c>
      <c r="H31" s="2">
        <f t="shared" si="1"/>
        <v>50518</v>
      </c>
      <c r="I31" s="43" t="s">
        <v>9</v>
      </c>
      <c r="J31" s="44"/>
      <c r="K31" s="44"/>
      <c r="L31" s="44"/>
      <c r="M31" s="44"/>
    </row>
    <row r="32" spans="1:13">
      <c r="A32" s="2" t="s">
        <v>45</v>
      </c>
      <c r="B32" s="43">
        <f>FEBRERO2018!B32</f>
        <v>28</v>
      </c>
      <c r="C32" s="2">
        <v>792</v>
      </c>
      <c r="D32" s="2">
        <v>262</v>
      </c>
      <c r="E32" s="2">
        <v>0</v>
      </c>
      <c r="F32" s="2">
        <v>63</v>
      </c>
      <c r="G32" s="2">
        <f t="shared" si="0"/>
        <v>1117</v>
      </c>
      <c r="H32" s="2">
        <f t="shared" si="1"/>
        <v>51635</v>
      </c>
      <c r="I32" s="43" t="s">
        <v>9</v>
      </c>
      <c r="J32" s="44"/>
      <c r="K32" s="44"/>
      <c r="L32" s="44"/>
    </row>
    <row r="33" spans="1:12">
      <c r="A33" s="2" t="s">
        <v>4</v>
      </c>
      <c r="B33" s="43">
        <v>29</v>
      </c>
      <c r="C33" s="2">
        <v>775</v>
      </c>
      <c r="D33" s="2">
        <v>264</v>
      </c>
      <c r="E33" s="2">
        <v>0</v>
      </c>
      <c r="F33" s="2">
        <v>76</v>
      </c>
      <c r="G33" s="2">
        <f t="shared" si="0"/>
        <v>1115</v>
      </c>
      <c r="H33" s="2">
        <f t="shared" si="1"/>
        <v>52750</v>
      </c>
      <c r="I33" s="43" t="s">
        <v>9</v>
      </c>
      <c r="J33" s="44"/>
      <c r="K33" s="44"/>
      <c r="L33" s="44"/>
    </row>
    <row r="34" spans="1:12" ht="15.75" thickBot="1">
      <c r="A34" s="2" t="s">
        <v>5</v>
      </c>
      <c r="B34" s="43">
        <v>30</v>
      </c>
      <c r="C34" s="2">
        <v>1363</v>
      </c>
      <c r="D34" s="2">
        <v>341</v>
      </c>
      <c r="E34" s="2">
        <v>0</v>
      </c>
      <c r="F34" s="2">
        <v>135</v>
      </c>
      <c r="G34" s="2">
        <f t="shared" si="0"/>
        <v>1839</v>
      </c>
      <c r="H34" s="2">
        <f t="shared" si="1"/>
        <v>54589</v>
      </c>
      <c r="I34" s="43" t="s">
        <v>9</v>
      </c>
      <c r="J34" s="44"/>
      <c r="K34" s="44"/>
      <c r="L34" s="44"/>
    </row>
    <row r="35" spans="1:12" ht="15.75" thickBot="1">
      <c r="E35" s="31" t="s">
        <v>47</v>
      </c>
      <c r="F35" s="32"/>
      <c r="G35" s="32"/>
      <c r="H35" s="33">
        <f>H34/B34</f>
        <v>1819.6333333333334</v>
      </c>
    </row>
    <row r="36" spans="1:12" ht="23.25">
      <c r="A36" s="19" t="s">
        <v>48</v>
      </c>
      <c r="H36" s="39">
        <f>OCTUBRE2018!H37+H34</f>
        <v>8798376</v>
      </c>
    </row>
    <row r="37" spans="1:12">
      <c r="H37" s="34"/>
    </row>
    <row r="38" spans="1:12">
      <c r="H38" s="2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C74" s="35"/>
      <c r="D74" t="s">
        <v>49</v>
      </c>
      <c r="H74" s="24"/>
    </row>
    <row r="75" spans="3:8">
      <c r="C75" s="22"/>
      <c r="D75" t="s">
        <v>50</v>
      </c>
      <c r="H75" s="24"/>
    </row>
    <row r="76" spans="3:8">
      <c r="H76" s="24"/>
    </row>
    <row r="77" spans="3:8">
      <c r="H77" s="24"/>
    </row>
    <row r="78" spans="3:8">
      <c r="H78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9"/>
  <sheetViews>
    <sheetView topLeftCell="A33" workbookViewId="0">
      <selection activeCell="K35" sqref="K35"/>
    </sheetView>
  </sheetViews>
  <sheetFormatPr baseColWidth="10" defaultRowHeight="15"/>
  <cols>
    <col min="2" max="2" width="11.42578125" style="2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4"/>
  </cols>
  <sheetData>
    <row r="1" spans="1:12" ht="26.25">
      <c r="A1" s="3" t="s">
        <v>55</v>
      </c>
      <c r="H1" s="24"/>
    </row>
    <row r="2" spans="1:12" ht="27" thickBot="1">
      <c r="A2" s="3"/>
      <c r="H2" s="24"/>
    </row>
    <row r="3" spans="1:12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</row>
    <row r="5" spans="1:12">
      <c r="A5" s="2" t="s">
        <v>46</v>
      </c>
      <c r="B5" s="43">
        <f>FEBRERO2018!B5</f>
        <v>1</v>
      </c>
      <c r="C5" s="2">
        <v>1683</v>
      </c>
      <c r="D5" s="2">
        <v>602</v>
      </c>
      <c r="E5" s="2">
        <v>128</v>
      </c>
      <c r="F5" s="2">
        <v>155</v>
      </c>
      <c r="G5" s="2">
        <f>SUM(C5:F5)</f>
        <v>2568</v>
      </c>
      <c r="H5" s="2">
        <f>G5</f>
        <v>2568</v>
      </c>
      <c r="I5" s="43" t="s">
        <v>9</v>
      </c>
      <c r="J5" s="44"/>
      <c r="K5" s="44"/>
      <c r="L5" s="44"/>
    </row>
    <row r="6" spans="1:12">
      <c r="A6" s="36" t="s">
        <v>6</v>
      </c>
      <c r="B6" s="37">
        <f>FEBRERO2018!B6</f>
        <v>2</v>
      </c>
      <c r="C6" s="36">
        <v>1266</v>
      </c>
      <c r="D6" s="36">
        <v>230</v>
      </c>
      <c r="E6" s="36">
        <v>64</v>
      </c>
      <c r="F6" s="36">
        <v>161</v>
      </c>
      <c r="G6" s="36">
        <f>SUM(C6:F6)</f>
        <v>1721</v>
      </c>
      <c r="H6" s="36">
        <f>H5+G6</f>
        <v>4289</v>
      </c>
      <c r="I6" s="37" t="s">
        <v>9</v>
      </c>
      <c r="J6" s="44"/>
      <c r="K6" s="44"/>
      <c r="L6" s="44"/>
    </row>
    <row r="7" spans="1:12">
      <c r="A7" s="2" t="s">
        <v>7</v>
      </c>
      <c r="B7" s="43">
        <f>FEBRERO2018!B7</f>
        <v>3</v>
      </c>
      <c r="C7" s="2">
        <v>780</v>
      </c>
      <c r="D7" s="2">
        <v>193</v>
      </c>
      <c r="E7" s="2">
        <v>25</v>
      </c>
      <c r="F7" s="2">
        <v>76</v>
      </c>
      <c r="G7" s="2">
        <f t="shared" ref="G7:G35" si="0">SUM(C7:F7)</f>
        <v>1074</v>
      </c>
      <c r="H7" s="2">
        <f t="shared" ref="H7:H35" si="1">H6+G7</f>
        <v>5363</v>
      </c>
      <c r="I7" s="43" t="s">
        <v>9</v>
      </c>
      <c r="J7" s="44"/>
      <c r="K7" s="44"/>
      <c r="L7" s="44"/>
    </row>
    <row r="8" spans="1:12">
      <c r="A8" s="2" t="s">
        <v>8</v>
      </c>
      <c r="B8" s="43">
        <f>FEBRERO2018!B8</f>
        <v>4</v>
      </c>
      <c r="C8" s="2">
        <v>767</v>
      </c>
      <c r="D8" s="2">
        <v>200</v>
      </c>
      <c r="E8" s="2">
        <v>35</v>
      </c>
      <c r="F8" s="2">
        <v>88</v>
      </c>
      <c r="G8" s="2">
        <f t="shared" si="0"/>
        <v>1090</v>
      </c>
      <c r="H8" s="2">
        <f t="shared" si="1"/>
        <v>6453</v>
      </c>
      <c r="I8" s="43" t="s">
        <v>9</v>
      </c>
      <c r="J8" s="44"/>
      <c r="K8" s="44"/>
      <c r="L8" s="44"/>
    </row>
    <row r="9" spans="1:12">
      <c r="A9" s="2" t="s">
        <v>45</v>
      </c>
      <c r="B9" s="43">
        <f>FEBRERO2018!B9</f>
        <v>5</v>
      </c>
      <c r="C9" s="2">
        <v>627</v>
      </c>
      <c r="D9" s="2">
        <v>184</v>
      </c>
      <c r="E9" s="2">
        <v>36</v>
      </c>
      <c r="F9" s="2">
        <v>71</v>
      </c>
      <c r="G9" s="2">
        <f t="shared" si="0"/>
        <v>918</v>
      </c>
      <c r="H9" s="2">
        <f t="shared" si="1"/>
        <v>7371</v>
      </c>
      <c r="I9" s="43" t="s">
        <v>9</v>
      </c>
      <c r="J9" s="44"/>
      <c r="K9" s="44"/>
      <c r="L9" s="44"/>
    </row>
    <row r="10" spans="1:12">
      <c r="A10" s="2" t="s">
        <v>4</v>
      </c>
      <c r="B10" s="43">
        <f>FEBRERO2018!B10</f>
        <v>6</v>
      </c>
      <c r="C10" s="2">
        <v>450</v>
      </c>
      <c r="D10" s="2">
        <v>177</v>
      </c>
      <c r="E10" s="2">
        <v>21</v>
      </c>
      <c r="F10" s="2">
        <v>53</v>
      </c>
      <c r="G10" s="2">
        <f t="shared" si="0"/>
        <v>701</v>
      </c>
      <c r="H10" s="2">
        <f t="shared" si="1"/>
        <v>8072</v>
      </c>
      <c r="I10" s="43" t="s">
        <v>9</v>
      </c>
      <c r="J10" s="44"/>
      <c r="K10" s="44"/>
      <c r="L10" s="44"/>
    </row>
    <row r="11" spans="1:12">
      <c r="A11" s="2" t="s">
        <v>5</v>
      </c>
      <c r="B11" s="43">
        <f>FEBRERO2018!B11</f>
        <v>7</v>
      </c>
      <c r="C11" s="2">
        <v>665</v>
      </c>
      <c r="D11" s="2">
        <v>247</v>
      </c>
      <c r="E11" s="2">
        <v>67</v>
      </c>
      <c r="F11" s="2">
        <v>60</v>
      </c>
      <c r="G11" s="2">
        <f t="shared" si="0"/>
        <v>1039</v>
      </c>
      <c r="H11" s="2">
        <f t="shared" si="1"/>
        <v>9111</v>
      </c>
      <c r="I11" s="43" t="s">
        <v>9</v>
      </c>
      <c r="J11" s="44"/>
      <c r="K11" s="44"/>
      <c r="L11" s="44"/>
    </row>
    <row r="12" spans="1:12">
      <c r="A12" s="2" t="s">
        <v>46</v>
      </c>
      <c r="B12" s="43">
        <f>FEBRERO2018!B12</f>
        <v>8</v>
      </c>
      <c r="C12" s="2">
        <v>1379</v>
      </c>
      <c r="D12" s="2">
        <v>352</v>
      </c>
      <c r="E12" s="2">
        <v>214</v>
      </c>
      <c r="F12" s="2">
        <v>112</v>
      </c>
      <c r="G12" s="2">
        <f t="shared" si="0"/>
        <v>2057</v>
      </c>
      <c r="H12" s="2">
        <f t="shared" si="1"/>
        <v>11168</v>
      </c>
      <c r="I12" s="43" t="s">
        <v>9</v>
      </c>
      <c r="J12" s="44"/>
      <c r="K12" s="44"/>
      <c r="L12" s="44"/>
    </row>
    <row r="13" spans="1:12">
      <c r="A13" s="36" t="s">
        <v>6</v>
      </c>
      <c r="B13" s="37">
        <f>FEBRERO2018!B13</f>
        <v>9</v>
      </c>
      <c r="C13" s="36">
        <v>1398</v>
      </c>
      <c r="D13" s="36">
        <v>344</v>
      </c>
      <c r="E13" s="36">
        <v>140</v>
      </c>
      <c r="F13" s="36">
        <v>97</v>
      </c>
      <c r="G13" s="36">
        <f t="shared" si="0"/>
        <v>1979</v>
      </c>
      <c r="H13" s="36">
        <f t="shared" si="1"/>
        <v>13147</v>
      </c>
      <c r="I13" s="37" t="s">
        <v>9</v>
      </c>
      <c r="J13" s="44"/>
      <c r="L13" s="44"/>
    </row>
    <row r="14" spans="1:12">
      <c r="A14" s="2" t="s">
        <v>7</v>
      </c>
      <c r="B14" s="43">
        <f>FEBRERO2018!B14</f>
        <v>10</v>
      </c>
      <c r="C14" s="2">
        <v>803</v>
      </c>
      <c r="D14" s="2">
        <v>156</v>
      </c>
      <c r="E14" s="2">
        <v>75</v>
      </c>
      <c r="F14" s="2">
        <v>67</v>
      </c>
      <c r="G14" s="2">
        <f t="shared" si="0"/>
        <v>1101</v>
      </c>
      <c r="H14" s="2">
        <f t="shared" si="1"/>
        <v>14248</v>
      </c>
      <c r="I14" s="43" t="s">
        <v>9</v>
      </c>
      <c r="J14" s="44"/>
      <c r="K14" s="44"/>
      <c r="L14" s="44"/>
    </row>
    <row r="15" spans="1:12">
      <c r="A15" s="2" t="s">
        <v>8</v>
      </c>
      <c r="B15" s="43">
        <f>FEBRERO2018!B15</f>
        <v>11</v>
      </c>
      <c r="C15" s="2">
        <v>481</v>
      </c>
      <c r="D15" s="2">
        <v>83</v>
      </c>
      <c r="E15" s="2">
        <v>9</v>
      </c>
      <c r="F15" s="2">
        <v>57</v>
      </c>
      <c r="G15" s="2">
        <f t="shared" si="0"/>
        <v>630</v>
      </c>
      <c r="H15" s="2">
        <f t="shared" si="1"/>
        <v>14878</v>
      </c>
      <c r="I15" s="43" t="s">
        <v>15</v>
      </c>
      <c r="J15" s="44"/>
      <c r="K15" s="44"/>
      <c r="L15" s="44"/>
    </row>
    <row r="16" spans="1:12">
      <c r="A16" s="2" t="s">
        <v>45</v>
      </c>
      <c r="B16" s="43">
        <f>FEBRERO2018!B16</f>
        <v>12</v>
      </c>
      <c r="C16" s="2">
        <v>397</v>
      </c>
      <c r="D16" s="2">
        <v>66</v>
      </c>
      <c r="E16" s="2">
        <v>25</v>
      </c>
      <c r="F16" s="2">
        <v>40</v>
      </c>
      <c r="G16" s="2">
        <f t="shared" si="0"/>
        <v>528</v>
      </c>
      <c r="H16" s="2">
        <f t="shared" si="1"/>
        <v>15406</v>
      </c>
      <c r="I16" s="43" t="s">
        <v>9</v>
      </c>
      <c r="J16" s="44"/>
      <c r="K16" s="44"/>
      <c r="L16" s="44"/>
    </row>
    <row r="17" spans="1:12">
      <c r="A17" s="2" t="s">
        <v>4</v>
      </c>
      <c r="B17" s="43">
        <f>FEBRERO2018!B17</f>
        <v>13</v>
      </c>
      <c r="C17" s="2">
        <v>642</v>
      </c>
      <c r="D17" s="2">
        <v>97</v>
      </c>
      <c r="E17" s="2">
        <v>54</v>
      </c>
      <c r="F17" s="2">
        <v>65</v>
      </c>
      <c r="G17" s="2">
        <f t="shared" si="0"/>
        <v>858</v>
      </c>
      <c r="H17" s="2">
        <f t="shared" si="1"/>
        <v>16264</v>
      </c>
      <c r="I17" s="43" t="s">
        <v>9</v>
      </c>
      <c r="J17" s="44"/>
      <c r="K17" s="44"/>
      <c r="L17" s="44"/>
    </row>
    <row r="18" spans="1:12">
      <c r="A18" s="2" t="s">
        <v>5</v>
      </c>
      <c r="B18" s="43">
        <f>FEBRERO2018!B18</f>
        <v>14</v>
      </c>
      <c r="C18" s="2">
        <v>233</v>
      </c>
      <c r="D18" s="2">
        <v>67</v>
      </c>
      <c r="E18" s="2">
        <v>14</v>
      </c>
      <c r="F18" s="2">
        <v>40</v>
      </c>
      <c r="G18" s="2">
        <f t="shared" si="0"/>
        <v>354</v>
      </c>
      <c r="H18" s="2">
        <f t="shared" si="1"/>
        <v>16618</v>
      </c>
      <c r="I18" s="43" t="s">
        <v>15</v>
      </c>
      <c r="J18" s="44"/>
      <c r="K18" s="44"/>
      <c r="L18" s="44"/>
    </row>
    <row r="19" spans="1:12">
      <c r="A19" s="2" t="s">
        <v>46</v>
      </c>
      <c r="B19" s="43">
        <f>FEBRERO2018!B19</f>
        <v>15</v>
      </c>
      <c r="C19" s="2">
        <v>1191</v>
      </c>
      <c r="D19" s="2">
        <v>293</v>
      </c>
      <c r="E19" s="2">
        <v>107</v>
      </c>
      <c r="F19" s="2">
        <v>117</v>
      </c>
      <c r="G19" s="2">
        <f t="shared" si="0"/>
        <v>1708</v>
      </c>
      <c r="H19" s="2">
        <f t="shared" si="1"/>
        <v>18326</v>
      </c>
      <c r="I19" s="43" t="s">
        <v>9</v>
      </c>
      <c r="J19" s="44"/>
      <c r="K19" s="44"/>
      <c r="L19" s="44"/>
    </row>
    <row r="20" spans="1:12">
      <c r="A20" s="36" t="s">
        <v>6</v>
      </c>
      <c r="B20" s="37">
        <f>FEBRERO2018!B20</f>
        <v>16</v>
      </c>
      <c r="C20" s="36">
        <v>1117</v>
      </c>
      <c r="D20" s="36">
        <v>173</v>
      </c>
      <c r="E20" s="36">
        <v>151</v>
      </c>
      <c r="F20" s="36">
        <v>96</v>
      </c>
      <c r="G20" s="36">
        <f t="shared" si="0"/>
        <v>1537</v>
      </c>
      <c r="H20" s="36">
        <f t="shared" si="1"/>
        <v>19863</v>
      </c>
      <c r="I20" s="37" t="s">
        <v>9</v>
      </c>
      <c r="J20" s="44"/>
      <c r="K20" s="44"/>
      <c r="L20" s="44"/>
    </row>
    <row r="21" spans="1:12">
      <c r="A21" s="2" t="s">
        <v>7</v>
      </c>
      <c r="B21" s="43">
        <f>FEBRERO2018!B21</f>
        <v>17</v>
      </c>
      <c r="C21" s="2">
        <v>255</v>
      </c>
      <c r="D21" s="2">
        <v>57</v>
      </c>
      <c r="E21" s="2">
        <v>38</v>
      </c>
      <c r="F21" s="2">
        <v>24</v>
      </c>
      <c r="G21" s="2">
        <f t="shared" si="0"/>
        <v>374</v>
      </c>
      <c r="H21" s="2">
        <f t="shared" si="1"/>
        <v>20237</v>
      </c>
      <c r="I21" s="43" t="s">
        <v>15</v>
      </c>
      <c r="J21" s="44"/>
      <c r="K21" s="44"/>
      <c r="L21" s="44"/>
    </row>
    <row r="22" spans="1:12">
      <c r="A22" s="2" t="s">
        <v>8</v>
      </c>
      <c r="B22" s="43">
        <f>FEBRERO2018!B22</f>
        <v>18</v>
      </c>
      <c r="C22" s="2">
        <v>584</v>
      </c>
      <c r="D22" s="2">
        <v>74</v>
      </c>
      <c r="E22" s="2">
        <v>26</v>
      </c>
      <c r="F22" s="2">
        <v>50</v>
      </c>
      <c r="G22" s="2">
        <f t="shared" si="0"/>
        <v>734</v>
      </c>
      <c r="H22" s="2">
        <f t="shared" si="1"/>
        <v>20971</v>
      </c>
      <c r="I22" s="43" t="s">
        <v>15</v>
      </c>
      <c r="J22" s="44"/>
      <c r="K22" s="44"/>
      <c r="L22" s="44"/>
    </row>
    <row r="23" spans="1:12">
      <c r="A23" s="2" t="s">
        <v>45</v>
      </c>
      <c r="B23" s="43">
        <f>FEBRERO2018!B23</f>
        <v>19</v>
      </c>
      <c r="C23" s="2">
        <v>441</v>
      </c>
      <c r="D23" s="2">
        <v>111</v>
      </c>
      <c r="E23" s="2">
        <v>39</v>
      </c>
      <c r="F23" s="2">
        <v>44</v>
      </c>
      <c r="G23" s="2">
        <f t="shared" si="0"/>
        <v>635</v>
      </c>
      <c r="H23" s="2">
        <f t="shared" si="1"/>
        <v>21606</v>
      </c>
      <c r="I23" s="43" t="s">
        <v>9</v>
      </c>
      <c r="J23" s="44"/>
      <c r="K23" s="44"/>
      <c r="L23" s="44"/>
    </row>
    <row r="24" spans="1:12">
      <c r="A24" s="2" t="s">
        <v>4</v>
      </c>
      <c r="B24" s="43">
        <f>FEBRERO2018!B24</f>
        <v>20</v>
      </c>
      <c r="C24" s="2">
        <v>684</v>
      </c>
      <c r="D24" s="2">
        <v>132</v>
      </c>
      <c r="E24" s="2">
        <v>59</v>
      </c>
      <c r="F24" s="2">
        <v>57</v>
      </c>
      <c r="G24" s="2">
        <f t="shared" si="0"/>
        <v>932</v>
      </c>
      <c r="H24" s="2">
        <f t="shared" si="1"/>
        <v>22538</v>
      </c>
      <c r="I24" s="43" t="s">
        <v>9</v>
      </c>
      <c r="J24" s="44"/>
      <c r="K24" s="44"/>
      <c r="L24" s="44"/>
    </row>
    <row r="25" spans="1:12">
      <c r="A25" s="2" t="s">
        <v>5</v>
      </c>
      <c r="B25" s="43">
        <f>FEBRERO2018!B25</f>
        <v>21</v>
      </c>
      <c r="C25" s="2">
        <v>463</v>
      </c>
      <c r="D25" s="2">
        <v>103</v>
      </c>
      <c r="E25" s="2">
        <v>75</v>
      </c>
      <c r="F25" s="2">
        <v>34</v>
      </c>
      <c r="G25" s="2">
        <f t="shared" si="0"/>
        <v>675</v>
      </c>
      <c r="H25" s="2">
        <f t="shared" si="1"/>
        <v>23213</v>
      </c>
      <c r="I25" s="43" t="s">
        <v>9</v>
      </c>
      <c r="J25" s="44"/>
      <c r="K25" s="44"/>
      <c r="L25" s="44"/>
    </row>
    <row r="26" spans="1:12">
      <c r="A26" s="2" t="s">
        <v>46</v>
      </c>
      <c r="B26" s="43">
        <f>FEBRERO2018!B26</f>
        <v>22</v>
      </c>
      <c r="C26" s="2">
        <v>835</v>
      </c>
      <c r="D26" s="2">
        <v>162</v>
      </c>
      <c r="E26" s="2">
        <v>163</v>
      </c>
      <c r="F26" s="2">
        <v>59</v>
      </c>
      <c r="G26" s="2">
        <f t="shared" si="0"/>
        <v>1219</v>
      </c>
      <c r="H26" s="2">
        <f t="shared" si="1"/>
        <v>24432</v>
      </c>
      <c r="I26" s="43" t="s">
        <v>9</v>
      </c>
      <c r="J26" s="44"/>
      <c r="K26" s="44"/>
      <c r="L26" s="44"/>
    </row>
    <row r="27" spans="1:12">
      <c r="A27" s="36" t="s">
        <v>6</v>
      </c>
      <c r="B27" s="37">
        <f>FEBRERO2018!B27</f>
        <v>23</v>
      </c>
      <c r="C27" s="36">
        <v>1271</v>
      </c>
      <c r="D27" s="36">
        <v>184</v>
      </c>
      <c r="E27" s="36">
        <v>216</v>
      </c>
      <c r="F27" s="36">
        <v>75</v>
      </c>
      <c r="G27" s="36">
        <f t="shared" si="0"/>
        <v>1746</v>
      </c>
      <c r="H27" s="36">
        <f t="shared" si="1"/>
        <v>26178</v>
      </c>
      <c r="I27" s="37" t="s">
        <v>9</v>
      </c>
      <c r="J27" s="44"/>
      <c r="K27" s="44"/>
      <c r="L27" s="44"/>
    </row>
    <row r="28" spans="1:12">
      <c r="A28" s="2" t="s">
        <v>7</v>
      </c>
      <c r="B28" s="43">
        <f>FEBRERO2018!B28</f>
        <v>24</v>
      </c>
      <c r="C28" s="2">
        <v>471</v>
      </c>
      <c r="D28" s="2">
        <v>103</v>
      </c>
      <c r="E28" s="2">
        <v>116</v>
      </c>
      <c r="F28" s="2">
        <v>50</v>
      </c>
      <c r="G28" s="2">
        <f t="shared" si="0"/>
        <v>740</v>
      </c>
      <c r="H28" s="2">
        <f t="shared" si="1"/>
        <v>26918</v>
      </c>
      <c r="I28" s="43" t="s">
        <v>9</v>
      </c>
      <c r="J28" s="44"/>
      <c r="K28" s="44"/>
      <c r="L28" s="44"/>
    </row>
    <row r="29" spans="1:12">
      <c r="A29" s="2" t="s">
        <v>8</v>
      </c>
      <c r="B29" s="43">
        <f>FEBRERO2018!B29</f>
        <v>25</v>
      </c>
      <c r="C29" s="2">
        <v>975</v>
      </c>
      <c r="D29" s="2">
        <v>89</v>
      </c>
      <c r="E29" s="2">
        <v>189</v>
      </c>
      <c r="F29" s="2">
        <v>80</v>
      </c>
      <c r="G29" s="2">
        <f t="shared" si="0"/>
        <v>1333</v>
      </c>
      <c r="H29" s="2">
        <f t="shared" si="1"/>
        <v>28251</v>
      </c>
      <c r="I29" s="43" t="s">
        <v>9</v>
      </c>
      <c r="J29" s="44"/>
      <c r="K29" s="44"/>
      <c r="L29" s="44"/>
    </row>
    <row r="30" spans="1:12">
      <c r="A30" s="2" t="s">
        <v>45</v>
      </c>
      <c r="B30" s="43">
        <f>FEBRERO2018!B30</f>
        <v>26</v>
      </c>
      <c r="C30" s="2">
        <v>852</v>
      </c>
      <c r="D30" s="2">
        <v>95</v>
      </c>
      <c r="E30" s="2">
        <v>159</v>
      </c>
      <c r="F30" s="2">
        <v>83</v>
      </c>
      <c r="G30" s="2">
        <f t="shared" si="0"/>
        <v>1189</v>
      </c>
      <c r="H30" s="2">
        <f t="shared" si="1"/>
        <v>29440</v>
      </c>
      <c r="I30" s="43" t="s">
        <v>9</v>
      </c>
      <c r="J30" s="44"/>
      <c r="K30" s="44"/>
      <c r="L30" s="44"/>
    </row>
    <row r="31" spans="1:12">
      <c r="A31" s="2" t="s">
        <v>4</v>
      </c>
      <c r="B31" s="43">
        <f>FEBRERO2018!B31</f>
        <v>27</v>
      </c>
      <c r="C31" s="2">
        <v>1306</v>
      </c>
      <c r="D31" s="2">
        <v>156</v>
      </c>
      <c r="E31" s="2">
        <v>143</v>
      </c>
      <c r="F31" s="2">
        <v>68</v>
      </c>
      <c r="G31" s="2">
        <f t="shared" si="0"/>
        <v>1673</v>
      </c>
      <c r="H31" s="2">
        <f t="shared" si="1"/>
        <v>31113</v>
      </c>
      <c r="I31" s="43" t="s">
        <v>9</v>
      </c>
      <c r="J31" s="44"/>
      <c r="K31" s="44"/>
      <c r="L31" s="44"/>
    </row>
    <row r="32" spans="1:12">
      <c r="A32" s="2" t="s">
        <v>5</v>
      </c>
      <c r="B32" s="43">
        <f>FEBRERO2018!B32</f>
        <v>28</v>
      </c>
      <c r="C32" s="2">
        <v>1007</v>
      </c>
      <c r="D32" s="2">
        <v>183</v>
      </c>
      <c r="E32" s="2">
        <v>209</v>
      </c>
      <c r="F32" s="2">
        <v>65</v>
      </c>
      <c r="G32" s="2">
        <f t="shared" si="0"/>
        <v>1464</v>
      </c>
      <c r="H32" s="2">
        <f t="shared" si="1"/>
        <v>32577</v>
      </c>
      <c r="I32" s="43" t="s">
        <v>9</v>
      </c>
      <c r="J32" s="44"/>
      <c r="K32" s="44"/>
      <c r="L32" s="44"/>
    </row>
    <row r="33" spans="1:12">
      <c r="A33" s="2" t="s">
        <v>46</v>
      </c>
      <c r="B33" s="43">
        <v>29</v>
      </c>
      <c r="C33" s="2">
        <v>1512</v>
      </c>
      <c r="D33" s="2">
        <v>358</v>
      </c>
      <c r="E33" s="2">
        <v>449</v>
      </c>
      <c r="F33" s="2">
        <v>132</v>
      </c>
      <c r="G33" s="2">
        <f t="shared" si="0"/>
        <v>2451</v>
      </c>
      <c r="H33" s="2">
        <f t="shared" si="1"/>
        <v>35028</v>
      </c>
      <c r="I33" s="43" t="s">
        <v>9</v>
      </c>
      <c r="J33" s="44"/>
      <c r="K33" s="44"/>
      <c r="L33" s="44"/>
    </row>
    <row r="34" spans="1:12">
      <c r="A34" s="36" t="s">
        <v>6</v>
      </c>
      <c r="B34" s="37">
        <v>30</v>
      </c>
      <c r="C34" s="36">
        <v>1830</v>
      </c>
      <c r="D34" s="36">
        <v>439</v>
      </c>
      <c r="E34" s="36">
        <v>567</v>
      </c>
      <c r="F34" s="36">
        <v>101</v>
      </c>
      <c r="G34" s="38">
        <f t="shared" si="0"/>
        <v>2937</v>
      </c>
      <c r="H34" s="36">
        <f t="shared" si="1"/>
        <v>37965</v>
      </c>
      <c r="I34" s="37" t="s">
        <v>9</v>
      </c>
      <c r="J34" s="22">
        <v>2937</v>
      </c>
      <c r="K34" s="44" t="s">
        <v>51</v>
      </c>
      <c r="L34" s="44"/>
    </row>
    <row r="35" spans="1:12" ht="15.75" thickBot="1">
      <c r="A35" s="2" t="s">
        <v>7</v>
      </c>
      <c r="B35" s="43">
        <v>31</v>
      </c>
      <c r="C35" s="2">
        <v>1284</v>
      </c>
      <c r="D35" s="2">
        <v>420</v>
      </c>
      <c r="E35" s="2">
        <v>428</v>
      </c>
      <c r="F35" s="2">
        <v>107</v>
      </c>
      <c r="G35" s="2">
        <f t="shared" si="0"/>
        <v>2239</v>
      </c>
      <c r="H35" s="2">
        <f t="shared" si="1"/>
        <v>40204</v>
      </c>
      <c r="I35" s="43" t="s">
        <v>9</v>
      </c>
      <c r="J35" s="44"/>
      <c r="K35" s="44"/>
      <c r="L35" s="44"/>
    </row>
    <row r="36" spans="1:12" ht="15.75" thickBot="1">
      <c r="E36" s="31" t="s">
        <v>47</v>
      </c>
      <c r="F36" s="32"/>
      <c r="G36" s="32"/>
      <c r="H36" s="33">
        <f>H35/B35</f>
        <v>1296.9032258064517</v>
      </c>
    </row>
    <row r="37" spans="1:12" ht="23.25">
      <c r="A37" s="19" t="s">
        <v>48</v>
      </c>
      <c r="H37" s="39">
        <f>NOVIEMBRE2018!H36+H35</f>
        <v>8838580</v>
      </c>
    </row>
    <row r="38" spans="1:12">
      <c r="H38" s="3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topLeftCell="A29" workbookViewId="0">
      <selection activeCell="H37" sqref="H37"/>
    </sheetView>
  </sheetViews>
  <sheetFormatPr baseColWidth="10" defaultRowHeight="15"/>
  <cols>
    <col min="2" max="2" width="8.5703125" style="24" customWidth="1"/>
    <col min="3" max="3" width="18.7109375" customWidth="1"/>
    <col min="4" max="4" width="15.42578125" customWidth="1"/>
    <col min="5" max="5" width="15.7109375" customWidth="1"/>
    <col min="6" max="6" width="13.7109375" customWidth="1"/>
    <col min="7" max="7" width="13" customWidth="1"/>
    <col min="8" max="8" width="15.28515625" customWidth="1"/>
    <col min="9" max="9" width="12.7109375" style="24" customWidth="1"/>
  </cols>
  <sheetData>
    <row r="1" spans="1:12" ht="26.25">
      <c r="A1" s="45" t="s">
        <v>56</v>
      </c>
      <c r="B1" s="46"/>
      <c r="C1" s="44"/>
      <c r="D1" s="44"/>
      <c r="E1" s="44"/>
      <c r="F1" s="44"/>
      <c r="G1" s="44"/>
      <c r="H1" s="46"/>
      <c r="I1" s="46"/>
      <c r="J1" s="44"/>
      <c r="K1" s="44"/>
      <c r="L1" s="44"/>
    </row>
    <row r="2" spans="1:12" ht="27" thickBot="1">
      <c r="A2" s="45"/>
      <c r="B2" s="46"/>
      <c r="C2" s="44"/>
      <c r="D2" s="44"/>
      <c r="E2" s="44"/>
      <c r="F2" s="44"/>
      <c r="G2" s="44"/>
      <c r="H2" s="46"/>
      <c r="I2" s="46"/>
      <c r="J2" s="44"/>
      <c r="K2" s="44"/>
      <c r="L2" s="44"/>
    </row>
    <row r="3" spans="1:12" ht="32.25" customHeight="1" thickBot="1">
      <c r="A3" s="47"/>
      <c r="B3" s="48"/>
      <c r="C3" s="51" t="s">
        <v>38</v>
      </c>
      <c r="D3" s="52"/>
      <c r="E3" s="53"/>
      <c r="F3" s="47"/>
      <c r="G3" s="54" t="s">
        <v>39</v>
      </c>
      <c r="H3" s="55"/>
      <c r="I3" s="48"/>
      <c r="J3" s="44"/>
      <c r="K3" s="44"/>
      <c r="L3" s="44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  <c r="L4" s="44"/>
    </row>
    <row r="5" spans="1:12">
      <c r="A5" s="2" t="s">
        <v>7</v>
      </c>
      <c r="B5" s="43">
        <v>1</v>
      </c>
      <c r="C5" s="2">
        <v>1597</v>
      </c>
      <c r="D5" s="2">
        <v>255</v>
      </c>
      <c r="E5" s="2">
        <v>514</v>
      </c>
      <c r="F5" s="2">
        <v>110</v>
      </c>
      <c r="G5" s="2">
        <f>SUM(C5:F5)</f>
        <v>2476</v>
      </c>
      <c r="H5" s="2">
        <f>G5</f>
        <v>2476</v>
      </c>
      <c r="I5" s="43" t="s">
        <v>9</v>
      </c>
      <c r="J5" s="44"/>
      <c r="K5" s="44"/>
      <c r="L5" s="44"/>
    </row>
    <row r="6" spans="1:12">
      <c r="A6" s="2" t="s">
        <v>8</v>
      </c>
      <c r="B6" s="43">
        <v>2</v>
      </c>
      <c r="C6" s="2">
        <v>1865</v>
      </c>
      <c r="D6" s="2">
        <v>284</v>
      </c>
      <c r="E6" s="2">
        <v>452</v>
      </c>
      <c r="F6" s="2">
        <v>75</v>
      </c>
      <c r="G6" s="2">
        <f t="shared" ref="G6:G7" si="0">SUM(C6:F6)</f>
        <v>2676</v>
      </c>
      <c r="H6" s="2">
        <f>H5+G6</f>
        <v>5152</v>
      </c>
      <c r="I6" s="43" t="s">
        <v>9</v>
      </c>
      <c r="J6" s="44"/>
      <c r="K6" s="44"/>
      <c r="L6" s="44"/>
    </row>
    <row r="7" spans="1:12">
      <c r="A7" s="2" t="s">
        <v>45</v>
      </c>
      <c r="B7" s="43">
        <v>3</v>
      </c>
      <c r="C7" s="2">
        <v>1869</v>
      </c>
      <c r="D7" s="2">
        <v>389</v>
      </c>
      <c r="E7" s="2">
        <v>594</v>
      </c>
      <c r="F7" s="2">
        <v>61</v>
      </c>
      <c r="G7" s="2">
        <f t="shared" si="0"/>
        <v>2913</v>
      </c>
      <c r="H7" s="2">
        <f t="shared" ref="H7:H35" si="1">H6+G7</f>
        <v>8065</v>
      </c>
      <c r="I7" s="43" t="s">
        <v>9</v>
      </c>
      <c r="J7" s="44"/>
      <c r="K7" s="44"/>
      <c r="L7" s="44"/>
    </row>
    <row r="8" spans="1:12">
      <c r="A8" s="2" t="s">
        <v>4</v>
      </c>
      <c r="B8" s="43">
        <v>4</v>
      </c>
      <c r="C8" s="2">
        <v>2056</v>
      </c>
      <c r="D8" s="2">
        <v>365</v>
      </c>
      <c r="E8" s="2">
        <v>664</v>
      </c>
      <c r="F8" s="2">
        <v>114</v>
      </c>
      <c r="G8" s="2">
        <f t="shared" ref="G8:G35" si="2">SUM(C8:F8)</f>
        <v>3199</v>
      </c>
      <c r="H8" s="2">
        <f t="shared" si="1"/>
        <v>11264</v>
      </c>
      <c r="I8" s="43" t="s">
        <v>9</v>
      </c>
      <c r="J8" s="44"/>
      <c r="K8" s="44"/>
      <c r="L8" s="44"/>
    </row>
    <row r="9" spans="1:12">
      <c r="A9" s="2" t="s">
        <v>5</v>
      </c>
      <c r="B9" s="43">
        <v>5</v>
      </c>
      <c r="C9" s="2">
        <v>2016</v>
      </c>
      <c r="D9" s="2">
        <v>468</v>
      </c>
      <c r="E9" s="2">
        <v>758</v>
      </c>
      <c r="F9" s="2">
        <v>57</v>
      </c>
      <c r="G9" s="2">
        <f t="shared" si="2"/>
        <v>3299</v>
      </c>
      <c r="H9" s="2">
        <f t="shared" si="1"/>
        <v>14563</v>
      </c>
      <c r="I9" s="43" t="s">
        <v>9</v>
      </c>
      <c r="J9" s="44"/>
      <c r="K9" s="44"/>
      <c r="L9" s="44"/>
    </row>
    <row r="10" spans="1:12">
      <c r="A10" s="2" t="s">
        <v>46</v>
      </c>
      <c r="B10" s="43">
        <v>6</v>
      </c>
      <c r="C10" s="2">
        <v>2420</v>
      </c>
      <c r="D10" s="2">
        <v>550</v>
      </c>
      <c r="E10" s="2">
        <v>973</v>
      </c>
      <c r="F10" s="2">
        <v>325</v>
      </c>
      <c r="G10" s="2">
        <f t="shared" si="2"/>
        <v>4268</v>
      </c>
      <c r="H10" s="2">
        <f t="shared" si="1"/>
        <v>18831</v>
      </c>
      <c r="I10" s="43" t="s">
        <v>9</v>
      </c>
      <c r="J10" s="44"/>
      <c r="K10" s="44"/>
      <c r="L10" s="44"/>
    </row>
    <row r="11" spans="1:12">
      <c r="A11" s="36" t="s">
        <v>6</v>
      </c>
      <c r="B11" s="37">
        <v>7</v>
      </c>
      <c r="C11" s="36">
        <v>3121</v>
      </c>
      <c r="D11" s="36">
        <v>770</v>
      </c>
      <c r="E11" s="36">
        <v>1279</v>
      </c>
      <c r="F11" s="36">
        <v>200</v>
      </c>
      <c r="G11" s="36">
        <f t="shared" si="2"/>
        <v>5370</v>
      </c>
      <c r="H11" s="36">
        <f t="shared" si="1"/>
        <v>24201</v>
      </c>
      <c r="I11" s="37" t="s">
        <v>9</v>
      </c>
      <c r="J11" s="44"/>
      <c r="K11" s="44"/>
      <c r="L11" s="44"/>
    </row>
    <row r="12" spans="1:12">
      <c r="A12" s="2" t="s">
        <v>7</v>
      </c>
      <c r="B12" s="43">
        <v>8</v>
      </c>
      <c r="C12" s="2">
        <v>1676</v>
      </c>
      <c r="D12" s="2">
        <v>361</v>
      </c>
      <c r="E12" s="2">
        <v>642</v>
      </c>
      <c r="F12" s="2">
        <v>197</v>
      </c>
      <c r="G12" s="2">
        <f t="shared" si="2"/>
        <v>2876</v>
      </c>
      <c r="H12" s="2">
        <f t="shared" si="1"/>
        <v>27077</v>
      </c>
      <c r="I12" s="43" t="s">
        <v>9</v>
      </c>
      <c r="J12" s="44"/>
      <c r="K12" s="44"/>
      <c r="L12" s="44"/>
    </row>
    <row r="13" spans="1:12">
      <c r="A13" s="2" t="s">
        <v>8</v>
      </c>
      <c r="B13" s="43">
        <v>9</v>
      </c>
      <c r="C13" s="2">
        <v>2136</v>
      </c>
      <c r="D13" s="2">
        <v>459</v>
      </c>
      <c r="E13" s="2">
        <v>686</v>
      </c>
      <c r="F13" s="2">
        <v>55</v>
      </c>
      <c r="G13" s="2">
        <f t="shared" si="2"/>
        <v>3336</v>
      </c>
      <c r="H13" s="2">
        <f t="shared" si="1"/>
        <v>30413</v>
      </c>
      <c r="I13" s="43" t="s">
        <v>9</v>
      </c>
      <c r="J13" s="44"/>
      <c r="K13" s="44"/>
      <c r="L13" s="44"/>
    </row>
    <row r="14" spans="1:12">
      <c r="A14" s="2" t="s">
        <v>45</v>
      </c>
      <c r="B14" s="43">
        <v>10</v>
      </c>
      <c r="C14" s="2">
        <v>2048</v>
      </c>
      <c r="D14" s="2">
        <v>404</v>
      </c>
      <c r="E14" s="2">
        <v>637</v>
      </c>
      <c r="F14" s="2">
        <v>244</v>
      </c>
      <c r="G14" s="2">
        <f t="shared" si="2"/>
        <v>3333</v>
      </c>
      <c r="H14" s="2">
        <f t="shared" si="1"/>
        <v>33746</v>
      </c>
      <c r="I14" s="43" t="s">
        <v>9</v>
      </c>
      <c r="J14" s="44"/>
      <c r="K14" s="44"/>
      <c r="L14" s="44"/>
    </row>
    <row r="15" spans="1:12">
      <c r="A15" s="2" t="s">
        <v>4</v>
      </c>
      <c r="B15" s="43">
        <v>11</v>
      </c>
      <c r="C15" s="2">
        <v>2105</v>
      </c>
      <c r="D15" s="2">
        <v>413</v>
      </c>
      <c r="E15" s="2">
        <v>668</v>
      </c>
      <c r="F15" s="2">
        <v>173</v>
      </c>
      <c r="G15" s="2">
        <f t="shared" si="2"/>
        <v>3359</v>
      </c>
      <c r="H15" s="2">
        <f t="shared" si="1"/>
        <v>37105</v>
      </c>
      <c r="I15" s="43" t="s">
        <v>9</v>
      </c>
      <c r="J15" s="44"/>
      <c r="K15" s="44"/>
      <c r="L15" s="44"/>
    </row>
    <row r="16" spans="1:12">
      <c r="A16" s="2" t="s">
        <v>5</v>
      </c>
      <c r="B16" s="43">
        <v>12</v>
      </c>
      <c r="C16" s="2">
        <v>2036</v>
      </c>
      <c r="D16" s="2">
        <v>387</v>
      </c>
      <c r="E16" s="2">
        <v>746</v>
      </c>
      <c r="F16" s="2">
        <v>237</v>
      </c>
      <c r="G16" s="2">
        <f t="shared" si="2"/>
        <v>3406</v>
      </c>
      <c r="H16" s="2">
        <f t="shared" si="1"/>
        <v>40511</v>
      </c>
      <c r="I16" s="43" t="s">
        <v>9</v>
      </c>
      <c r="J16" s="44"/>
      <c r="K16" s="44"/>
      <c r="L16" s="44"/>
    </row>
    <row r="17" spans="1:12">
      <c r="A17" s="2" t="s">
        <v>46</v>
      </c>
      <c r="B17" s="43">
        <v>13</v>
      </c>
      <c r="C17" s="2">
        <v>2020</v>
      </c>
      <c r="D17" s="2">
        <v>602</v>
      </c>
      <c r="E17" s="2">
        <v>783</v>
      </c>
      <c r="F17" s="2">
        <v>162</v>
      </c>
      <c r="G17" s="2">
        <f t="shared" si="2"/>
        <v>3567</v>
      </c>
      <c r="H17" s="2">
        <f t="shared" si="1"/>
        <v>44078</v>
      </c>
      <c r="I17" s="43" t="s">
        <v>9</v>
      </c>
      <c r="J17" s="44"/>
      <c r="K17" s="44"/>
      <c r="L17" s="44"/>
    </row>
    <row r="18" spans="1:12">
      <c r="A18" s="36" t="s">
        <v>6</v>
      </c>
      <c r="B18" s="37">
        <v>14</v>
      </c>
      <c r="C18" s="36">
        <v>2167</v>
      </c>
      <c r="D18" s="36">
        <v>374</v>
      </c>
      <c r="E18" s="36">
        <v>662</v>
      </c>
      <c r="F18" s="36">
        <v>184</v>
      </c>
      <c r="G18" s="36">
        <f t="shared" si="2"/>
        <v>3387</v>
      </c>
      <c r="H18" s="36">
        <f t="shared" si="1"/>
        <v>47465</v>
      </c>
      <c r="I18" s="37" t="s">
        <v>9</v>
      </c>
      <c r="J18" s="44"/>
      <c r="K18" s="44"/>
      <c r="L18" s="44"/>
    </row>
    <row r="19" spans="1:12">
      <c r="A19" s="2" t="s">
        <v>7</v>
      </c>
      <c r="B19" s="43">
        <v>15</v>
      </c>
      <c r="C19" s="2">
        <v>1874</v>
      </c>
      <c r="D19" s="2">
        <v>434</v>
      </c>
      <c r="E19" s="2">
        <v>565</v>
      </c>
      <c r="F19" s="2">
        <v>153</v>
      </c>
      <c r="G19" s="2">
        <f t="shared" si="2"/>
        <v>3026</v>
      </c>
      <c r="H19" s="2">
        <f t="shared" si="1"/>
        <v>50491</v>
      </c>
      <c r="I19" s="43" t="s">
        <v>9</v>
      </c>
      <c r="J19" s="44"/>
      <c r="K19" s="44"/>
      <c r="L19" s="44"/>
    </row>
    <row r="20" spans="1:12">
      <c r="A20" s="2" t="s">
        <v>8</v>
      </c>
      <c r="B20" s="43">
        <v>16</v>
      </c>
      <c r="C20" s="2">
        <v>2364</v>
      </c>
      <c r="D20" s="2">
        <v>648</v>
      </c>
      <c r="E20" s="2">
        <v>825</v>
      </c>
      <c r="F20" s="2">
        <v>178</v>
      </c>
      <c r="G20" s="2">
        <f t="shared" si="2"/>
        <v>4015</v>
      </c>
      <c r="H20" s="2">
        <f t="shared" si="1"/>
        <v>54506</v>
      </c>
      <c r="I20" s="43" t="s">
        <v>9</v>
      </c>
      <c r="J20" s="44"/>
      <c r="K20" s="44"/>
      <c r="L20" s="44"/>
    </row>
    <row r="21" spans="1:12">
      <c r="A21" s="2" t="s">
        <v>45</v>
      </c>
      <c r="B21" s="43">
        <v>17</v>
      </c>
      <c r="C21" s="2">
        <v>2174</v>
      </c>
      <c r="D21" s="2">
        <v>499</v>
      </c>
      <c r="E21" s="2">
        <v>642</v>
      </c>
      <c r="F21" s="2">
        <v>108</v>
      </c>
      <c r="G21" s="2">
        <f t="shared" si="2"/>
        <v>3423</v>
      </c>
      <c r="H21" s="2">
        <f t="shared" si="1"/>
        <v>57929</v>
      </c>
      <c r="I21" s="43" t="s">
        <v>9</v>
      </c>
      <c r="J21" s="44"/>
      <c r="K21" s="44"/>
      <c r="L21" s="44"/>
    </row>
    <row r="22" spans="1:12">
      <c r="A22" s="2" t="s">
        <v>4</v>
      </c>
      <c r="B22" s="43">
        <v>18</v>
      </c>
      <c r="C22" s="2">
        <v>2170</v>
      </c>
      <c r="D22" s="2">
        <v>541</v>
      </c>
      <c r="E22" s="2">
        <v>673</v>
      </c>
      <c r="F22" s="2">
        <v>111</v>
      </c>
      <c r="G22" s="2">
        <f t="shared" si="2"/>
        <v>3495</v>
      </c>
      <c r="H22" s="2">
        <f t="shared" si="1"/>
        <v>61424</v>
      </c>
      <c r="I22" s="43" t="s">
        <v>9</v>
      </c>
      <c r="J22" s="44"/>
      <c r="K22" s="44"/>
      <c r="L22" s="44"/>
    </row>
    <row r="23" spans="1:12">
      <c r="A23" s="2" t="s">
        <v>5</v>
      </c>
      <c r="B23" s="43">
        <v>19</v>
      </c>
      <c r="C23" s="2">
        <v>2457</v>
      </c>
      <c r="D23" s="2">
        <v>700</v>
      </c>
      <c r="E23" s="2">
        <v>762</v>
      </c>
      <c r="F23" s="2">
        <v>155</v>
      </c>
      <c r="G23" s="2">
        <f t="shared" si="2"/>
        <v>4074</v>
      </c>
      <c r="H23" s="2">
        <f t="shared" si="1"/>
        <v>65498</v>
      </c>
      <c r="I23" s="43" t="s">
        <v>9</v>
      </c>
      <c r="J23" s="44"/>
      <c r="K23" s="44"/>
      <c r="L23" s="44"/>
    </row>
    <row r="24" spans="1:12">
      <c r="A24" s="2" t="s">
        <v>46</v>
      </c>
      <c r="B24" s="43">
        <v>20</v>
      </c>
      <c r="C24" s="2">
        <v>2546</v>
      </c>
      <c r="D24" s="2">
        <v>654</v>
      </c>
      <c r="E24" s="2">
        <v>1067</v>
      </c>
      <c r="F24" s="2">
        <v>140</v>
      </c>
      <c r="G24" s="2">
        <f t="shared" si="2"/>
        <v>4407</v>
      </c>
      <c r="H24" s="2">
        <f t="shared" si="1"/>
        <v>69905</v>
      </c>
      <c r="I24" s="43" t="s">
        <v>9</v>
      </c>
      <c r="J24" s="44"/>
      <c r="K24" s="44"/>
      <c r="L24" s="44"/>
    </row>
    <row r="25" spans="1:12">
      <c r="A25" s="36" t="s">
        <v>6</v>
      </c>
      <c r="B25" s="37">
        <v>21</v>
      </c>
      <c r="C25" s="36">
        <v>3228</v>
      </c>
      <c r="D25" s="36">
        <v>881</v>
      </c>
      <c r="E25" s="36">
        <v>1224</v>
      </c>
      <c r="F25" s="36">
        <v>334</v>
      </c>
      <c r="G25" s="38">
        <f t="shared" si="2"/>
        <v>5667</v>
      </c>
      <c r="H25" s="36">
        <f t="shared" si="1"/>
        <v>75572</v>
      </c>
      <c r="I25" s="37" t="s">
        <v>9</v>
      </c>
      <c r="J25" s="22">
        <v>5667</v>
      </c>
      <c r="K25" s="44" t="s">
        <v>51</v>
      </c>
      <c r="L25" s="44"/>
    </row>
    <row r="26" spans="1:12">
      <c r="A26" s="2" t="s">
        <v>7</v>
      </c>
      <c r="B26" s="43">
        <v>22</v>
      </c>
      <c r="C26" s="2">
        <v>1816</v>
      </c>
      <c r="D26" s="2">
        <v>496</v>
      </c>
      <c r="E26" s="2">
        <v>653</v>
      </c>
      <c r="F26" s="2">
        <v>72</v>
      </c>
      <c r="G26" s="2">
        <f t="shared" si="2"/>
        <v>3037</v>
      </c>
      <c r="H26" s="2">
        <f t="shared" si="1"/>
        <v>78609</v>
      </c>
      <c r="I26" s="43" t="s">
        <v>9</v>
      </c>
      <c r="J26" s="44"/>
      <c r="L26" s="44"/>
    </row>
    <row r="27" spans="1:12">
      <c r="A27" s="2" t="s">
        <v>8</v>
      </c>
      <c r="B27" s="43">
        <v>23</v>
      </c>
      <c r="C27" s="2">
        <v>2264</v>
      </c>
      <c r="D27" s="2">
        <v>667</v>
      </c>
      <c r="E27" s="2">
        <v>726</v>
      </c>
      <c r="F27" s="2">
        <v>159</v>
      </c>
      <c r="G27" s="2">
        <f t="shared" si="2"/>
        <v>3816</v>
      </c>
      <c r="H27" s="2">
        <f t="shared" si="1"/>
        <v>82425</v>
      </c>
      <c r="I27" s="43" t="s">
        <v>9</v>
      </c>
      <c r="J27" s="44"/>
      <c r="K27" s="44"/>
      <c r="L27" s="44"/>
    </row>
    <row r="28" spans="1:12">
      <c r="A28" s="2" t="s">
        <v>45</v>
      </c>
      <c r="B28" s="43">
        <v>24</v>
      </c>
      <c r="C28" s="2">
        <v>1907</v>
      </c>
      <c r="D28" s="2">
        <v>484</v>
      </c>
      <c r="E28" s="2">
        <v>693</v>
      </c>
      <c r="F28" s="2">
        <v>142</v>
      </c>
      <c r="G28" s="2">
        <f t="shared" si="2"/>
        <v>3226</v>
      </c>
      <c r="H28" s="2">
        <f t="shared" si="1"/>
        <v>85651</v>
      </c>
      <c r="I28" s="43" t="s">
        <v>9</v>
      </c>
      <c r="J28" s="44"/>
      <c r="K28" s="44"/>
      <c r="L28" s="44"/>
    </row>
    <row r="29" spans="1:12">
      <c r="A29" s="2" t="s">
        <v>4</v>
      </c>
      <c r="B29" s="43">
        <v>25</v>
      </c>
      <c r="C29" s="2">
        <v>1925</v>
      </c>
      <c r="D29" s="2">
        <v>521</v>
      </c>
      <c r="E29" s="2">
        <v>702</v>
      </c>
      <c r="F29" s="2">
        <v>246</v>
      </c>
      <c r="G29" s="2">
        <f t="shared" si="2"/>
        <v>3394</v>
      </c>
      <c r="H29" s="2">
        <f t="shared" si="1"/>
        <v>89045</v>
      </c>
      <c r="I29" s="43" t="s">
        <v>9</v>
      </c>
      <c r="J29" s="44"/>
      <c r="K29" s="44"/>
      <c r="L29" s="44"/>
    </row>
    <row r="30" spans="1:12">
      <c r="A30" s="2" t="s">
        <v>5</v>
      </c>
      <c r="B30" s="43">
        <v>26</v>
      </c>
      <c r="C30" s="2">
        <v>2223</v>
      </c>
      <c r="D30" s="2">
        <v>661</v>
      </c>
      <c r="E30" s="2">
        <v>880</v>
      </c>
      <c r="F30" s="2">
        <v>146</v>
      </c>
      <c r="G30" s="2">
        <f t="shared" si="2"/>
        <v>3910</v>
      </c>
      <c r="H30" s="2">
        <f t="shared" si="1"/>
        <v>92955</v>
      </c>
      <c r="I30" s="43" t="s">
        <v>9</v>
      </c>
      <c r="J30" s="44"/>
      <c r="K30" s="44"/>
      <c r="L30" s="44"/>
    </row>
    <row r="31" spans="1:12">
      <c r="A31" s="2" t="s">
        <v>46</v>
      </c>
      <c r="B31" s="43">
        <v>27</v>
      </c>
      <c r="C31" s="2">
        <v>1786</v>
      </c>
      <c r="D31" s="2">
        <v>487</v>
      </c>
      <c r="E31" s="2">
        <v>690</v>
      </c>
      <c r="F31" s="2">
        <v>244</v>
      </c>
      <c r="G31" s="2">
        <f t="shared" si="2"/>
        <v>3207</v>
      </c>
      <c r="H31" s="2">
        <f t="shared" si="1"/>
        <v>96162</v>
      </c>
      <c r="I31" s="43" t="s">
        <v>14</v>
      </c>
      <c r="J31" s="44"/>
      <c r="K31" s="44"/>
      <c r="L31" s="44"/>
    </row>
    <row r="32" spans="1:12">
      <c r="A32" s="36" t="s">
        <v>6</v>
      </c>
      <c r="B32" s="37">
        <v>28</v>
      </c>
      <c r="C32" s="36">
        <v>2931</v>
      </c>
      <c r="D32" s="36">
        <v>545</v>
      </c>
      <c r="E32" s="36">
        <v>1175</v>
      </c>
      <c r="F32" s="36">
        <v>176</v>
      </c>
      <c r="G32" s="36">
        <f t="shared" si="2"/>
        <v>4827</v>
      </c>
      <c r="H32" s="36">
        <f t="shared" si="1"/>
        <v>100989</v>
      </c>
      <c r="I32" s="37" t="s">
        <v>9</v>
      </c>
      <c r="J32" s="44"/>
      <c r="K32" s="44"/>
      <c r="L32" s="44"/>
    </row>
    <row r="33" spans="1:12">
      <c r="A33" s="2" t="s">
        <v>7</v>
      </c>
      <c r="B33" s="43">
        <v>29</v>
      </c>
      <c r="C33" s="2">
        <v>1700</v>
      </c>
      <c r="D33" s="2">
        <v>474</v>
      </c>
      <c r="E33" s="2">
        <v>559</v>
      </c>
      <c r="F33" s="2">
        <v>140</v>
      </c>
      <c r="G33" s="2">
        <f t="shared" si="2"/>
        <v>2873</v>
      </c>
      <c r="H33" s="2">
        <f t="shared" si="1"/>
        <v>103862</v>
      </c>
      <c r="I33" s="43" t="s">
        <v>9</v>
      </c>
      <c r="J33" s="44"/>
      <c r="K33" s="44"/>
      <c r="L33" s="44"/>
    </row>
    <row r="34" spans="1:12">
      <c r="A34" s="2" t="s">
        <v>8</v>
      </c>
      <c r="B34" s="43">
        <v>30</v>
      </c>
      <c r="C34" s="2">
        <v>1754</v>
      </c>
      <c r="D34" s="2">
        <v>371</v>
      </c>
      <c r="E34" s="2">
        <v>567</v>
      </c>
      <c r="F34" s="2">
        <v>158</v>
      </c>
      <c r="G34" s="2">
        <f t="shared" si="2"/>
        <v>2850</v>
      </c>
      <c r="H34" s="2">
        <f t="shared" si="1"/>
        <v>106712</v>
      </c>
      <c r="I34" s="43" t="s">
        <v>9</v>
      </c>
      <c r="J34" s="44"/>
      <c r="K34" s="44"/>
      <c r="L34" s="44"/>
    </row>
    <row r="35" spans="1:12" ht="15.75" thickBot="1">
      <c r="A35" s="2" t="s">
        <v>45</v>
      </c>
      <c r="B35" s="43">
        <v>31</v>
      </c>
      <c r="C35" s="2">
        <v>1707</v>
      </c>
      <c r="D35" s="2">
        <v>379</v>
      </c>
      <c r="E35" s="2">
        <v>496</v>
      </c>
      <c r="F35" s="2">
        <v>127</v>
      </c>
      <c r="G35" s="2">
        <f t="shared" si="2"/>
        <v>2709</v>
      </c>
      <c r="H35" s="2">
        <f t="shared" si="1"/>
        <v>109421</v>
      </c>
      <c r="I35" s="43" t="s">
        <v>9</v>
      </c>
      <c r="J35" s="44"/>
      <c r="K35" s="44"/>
      <c r="L35" s="44"/>
    </row>
    <row r="36" spans="1:12" ht="15.75" thickBot="1">
      <c r="B36"/>
      <c r="E36" s="31" t="s">
        <v>47</v>
      </c>
      <c r="F36" s="32"/>
      <c r="G36" s="32"/>
      <c r="H36" s="33">
        <f>H35/B35</f>
        <v>3529.7096774193546</v>
      </c>
      <c r="I36"/>
    </row>
    <row r="37" spans="1:12" ht="26.25">
      <c r="A37" s="19" t="s">
        <v>48</v>
      </c>
      <c r="B37"/>
      <c r="H37" s="20">
        <f>8224910+H35</f>
        <v>8334331</v>
      </c>
      <c r="I37"/>
    </row>
    <row r="38" spans="1:12">
      <c r="H38" s="34"/>
      <c r="I38"/>
    </row>
    <row r="39" spans="1:12">
      <c r="H39" s="24"/>
      <c r="I39"/>
    </row>
    <row r="40" spans="1:12">
      <c r="H40" s="24"/>
      <c r="I40"/>
    </row>
    <row r="41" spans="1:12">
      <c r="H41" s="24"/>
      <c r="I41"/>
    </row>
    <row r="42" spans="1:12">
      <c r="H42" s="24"/>
      <c r="I42"/>
    </row>
    <row r="43" spans="1:12">
      <c r="H43" s="24"/>
      <c r="I43"/>
    </row>
    <row r="44" spans="1:12">
      <c r="H44" s="24"/>
      <c r="I44"/>
    </row>
    <row r="45" spans="1:12">
      <c r="H45" s="24"/>
      <c r="I45"/>
    </row>
    <row r="46" spans="1:12">
      <c r="H46" s="24"/>
      <c r="I46"/>
    </row>
    <row r="47" spans="1:12">
      <c r="H47" s="24"/>
      <c r="I47"/>
    </row>
    <row r="48" spans="1:12">
      <c r="H48" s="24"/>
      <c r="I48"/>
    </row>
    <row r="49" spans="8:9">
      <c r="H49" s="24"/>
      <c r="I49"/>
    </row>
    <row r="50" spans="8:9">
      <c r="H50" s="24"/>
      <c r="I50"/>
    </row>
    <row r="51" spans="8:9">
      <c r="H51" s="24"/>
      <c r="I51"/>
    </row>
    <row r="52" spans="8:9">
      <c r="H52" s="24"/>
      <c r="I52"/>
    </row>
    <row r="53" spans="8:9">
      <c r="H53" s="24"/>
      <c r="I53"/>
    </row>
    <row r="54" spans="8:9">
      <c r="H54" s="24"/>
      <c r="I54"/>
    </row>
    <row r="55" spans="8:9">
      <c r="H55" s="24"/>
      <c r="I55"/>
    </row>
    <row r="56" spans="8:9">
      <c r="H56" s="24"/>
      <c r="I56"/>
    </row>
    <row r="57" spans="8:9">
      <c r="H57" s="24"/>
      <c r="I57"/>
    </row>
    <row r="58" spans="8:9">
      <c r="H58" s="24"/>
      <c r="I58"/>
    </row>
    <row r="59" spans="8:9">
      <c r="H59" s="24"/>
      <c r="I59"/>
    </row>
    <row r="60" spans="8:9">
      <c r="H60" s="24"/>
      <c r="I60"/>
    </row>
    <row r="61" spans="8:9">
      <c r="H61" s="24"/>
      <c r="I61"/>
    </row>
    <row r="62" spans="8:9">
      <c r="H62" s="24"/>
      <c r="I62"/>
    </row>
    <row r="63" spans="8:9">
      <c r="H63" s="24"/>
      <c r="I63"/>
    </row>
    <row r="64" spans="8:9">
      <c r="H64" s="24"/>
      <c r="I64"/>
    </row>
    <row r="65" spans="3:9">
      <c r="H65" s="24"/>
      <c r="I65"/>
    </row>
    <row r="66" spans="3:9">
      <c r="H66" s="24"/>
      <c r="I66"/>
    </row>
    <row r="67" spans="3:9">
      <c r="H67" s="24"/>
      <c r="I67"/>
    </row>
    <row r="68" spans="3:9">
      <c r="H68" s="24"/>
      <c r="I68"/>
    </row>
    <row r="69" spans="3:9">
      <c r="H69" s="24"/>
      <c r="I69"/>
    </row>
    <row r="70" spans="3:9">
      <c r="H70" s="24"/>
      <c r="I70"/>
    </row>
    <row r="71" spans="3:9">
      <c r="H71" s="24"/>
      <c r="I71"/>
    </row>
    <row r="72" spans="3:9">
      <c r="H72" s="24"/>
      <c r="I72"/>
    </row>
    <row r="73" spans="3:9">
      <c r="H73" s="24"/>
      <c r="I73"/>
    </row>
    <row r="74" spans="3:9">
      <c r="H74" s="24"/>
      <c r="I74"/>
    </row>
    <row r="75" spans="3:9">
      <c r="C75" s="35"/>
      <c r="D75" t="s">
        <v>49</v>
      </c>
      <c r="H75" s="24"/>
      <c r="I75"/>
    </row>
    <row r="76" spans="3:9">
      <c r="C76" s="22"/>
      <c r="D76" t="s">
        <v>50</v>
      </c>
      <c r="H76" s="24"/>
      <c r="I76"/>
    </row>
    <row r="77" spans="3:9">
      <c r="H77" s="24"/>
      <c r="I77"/>
    </row>
    <row r="78" spans="3:9">
      <c r="H78" s="24"/>
      <c r="I78"/>
    </row>
    <row r="79" spans="3:9">
      <c r="H79" s="24"/>
      <c r="I79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6"/>
  <sheetViews>
    <sheetView topLeftCell="A25" workbookViewId="0">
      <selection activeCell="H35" sqref="H35"/>
    </sheetView>
  </sheetViews>
  <sheetFormatPr baseColWidth="10" defaultRowHeight="15"/>
  <cols>
    <col min="1" max="1" width="11.42578125" customWidth="1"/>
    <col min="2" max="2" width="8.28515625" style="24" customWidth="1"/>
    <col min="3" max="3" width="19.28515625" customWidth="1"/>
    <col min="4" max="4" width="15.85546875" customWidth="1"/>
    <col min="5" max="5" width="13.42578125" customWidth="1"/>
    <col min="6" max="6" width="14.28515625" customWidth="1"/>
    <col min="8" max="8" width="15.85546875" customWidth="1"/>
    <col min="9" max="9" width="10.140625" style="24" customWidth="1"/>
  </cols>
  <sheetData>
    <row r="1" spans="1:11" ht="26.25">
      <c r="A1" s="3" t="s">
        <v>57</v>
      </c>
      <c r="H1" s="24"/>
    </row>
    <row r="2" spans="1:11" ht="27" thickBot="1">
      <c r="A2" s="3"/>
      <c r="H2" s="24"/>
    </row>
    <row r="3" spans="1:11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1" ht="18.75">
      <c r="A4" s="27" t="s">
        <v>0</v>
      </c>
      <c r="B4" s="27" t="s">
        <v>1</v>
      </c>
      <c r="C4" s="28" t="s">
        <v>40</v>
      </c>
      <c r="D4" s="28" t="s">
        <v>41</v>
      </c>
      <c r="E4" s="29" t="s">
        <v>42</v>
      </c>
      <c r="F4" s="27" t="s">
        <v>2</v>
      </c>
      <c r="G4" s="28" t="s">
        <v>43</v>
      </c>
      <c r="H4" s="28" t="s">
        <v>44</v>
      </c>
      <c r="I4" s="27" t="s">
        <v>3</v>
      </c>
    </row>
    <row r="5" spans="1:11">
      <c r="A5" s="1" t="s">
        <v>4</v>
      </c>
      <c r="B5" s="43">
        <v>1</v>
      </c>
      <c r="C5" s="2">
        <v>1711</v>
      </c>
      <c r="D5" s="2">
        <v>416</v>
      </c>
      <c r="E5" s="2">
        <v>741</v>
      </c>
      <c r="F5" s="2">
        <v>178</v>
      </c>
      <c r="G5" s="2">
        <f>SUM(C5:F5)</f>
        <v>3046</v>
      </c>
      <c r="H5" s="2">
        <f>G5</f>
        <v>3046</v>
      </c>
      <c r="I5" s="43" t="s">
        <v>9</v>
      </c>
      <c r="J5" s="44"/>
    </row>
    <row r="6" spans="1:11">
      <c r="A6" s="1" t="s">
        <v>5</v>
      </c>
      <c r="B6" s="43">
        <v>2</v>
      </c>
      <c r="C6" s="2">
        <v>1955</v>
      </c>
      <c r="D6" s="2">
        <v>537</v>
      </c>
      <c r="E6" s="2">
        <v>559</v>
      </c>
      <c r="F6" s="2">
        <v>211</v>
      </c>
      <c r="G6" s="2">
        <f>SUM(C6:F6)</f>
        <v>3262</v>
      </c>
      <c r="H6" s="2">
        <f>G6+H5</f>
        <v>6308</v>
      </c>
      <c r="I6" s="43" t="s">
        <v>9</v>
      </c>
      <c r="J6" s="44"/>
    </row>
    <row r="7" spans="1:11">
      <c r="A7" s="1" t="s">
        <v>46</v>
      </c>
      <c r="B7" s="43">
        <v>3</v>
      </c>
      <c r="C7" s="2">
        <v>2420</v>
      </c>
      <c r="D7" s="2">
        <v>714</v>
      </c>
      <c r="E7" s="2">
        <v>756</v>
      </c>
      <c r="F7" s="2">
        <v>165</v>
      </c>
      <c r="G7" s="2">
        <f t="shared" ref="G7:G32" si="0">SUM(C7:F7)</f>
        <v>4055</v>
      </c>
      <c r="H7" s="2">
        <f t="shared" ref="H7:H32" si="1">G7+H6</f>
        <v>10363</v>
      </c>
      <c r="I7" s="43" t="s">
        <v>9</v>
      </c>
      <c r="J7" s="44"/>
    </row>
    <row r="8" spans="1:11">
      <c r="A8" s="36" t="s">
        <v>6</v>
      </c>
      <c r="B8" s="37">
        <v>4</v>
      </c>
      <c r="C8" s="36">
        <v>2992</v>
      </c>
      <c r="D8" s="36">
        <v>607</v>
      </c>
      <c r="E8" s="36">
        <v>1076</v>
      </c>
      <c r="F8" s="36">
        <v>197</v>
      </c>
      <c r="G8" s="36">
        <f t="shared" si="0"/>
        <v>4872</v>
      </c>
      <c r="H8" s="36">
        <f t="shared" si="1"/>
        <v>15235</v>
      </c>
      <c r="I8" s="37" t="s">
        <v>9</v>
      </c>
      <c r="J8" s="44"/>
    </row>
    <row r="9" spans="1:11">
      <c r="A9" s="1" t="s">
        <v>7</v>
      </c>
      <c r="B9" s="43">
        <v>5</v>
      </c>
      <c r="C9" s="2">
        <v>1819</v>
      </c>
      <c r="D9" s="2">
        <v>496</v>
      </c>
      <c r="E9" s="2">
        <v>618</v>
      </c>
      <c r="F9" s="2">
        <v>156</v>
      </c>
      <c r="G9" s="2">
        <f t="shared" si="0"/>
        <v>3089</v>
      </c>
      <c r="H9" s="2">
        <f t="shared" si="1"/>
        <v>18324</v>
      </c>
      <c r="I9" s="43" t="s">
        <v>9</v>
      </c>
      <c r="J9" s="44"/>
    </row>
    <row r="10" spans="1:11">
      <c r="A10" s="1" t="s">
        <v>8</v>
      </c>
      <c r="B10" s="43">
        <v>6</v>
      </c>
      <c r="C10" s="2">
        <v>1998</v>
      </c>
      <c r="D10" s="2">
        <v>605</v>
      </c>
      <c r="E10" s="2">
        <v>704</v>
      </c>
      <c r="F10" s="2">
        <v>141</v>
      </c>
      <c r="G10" s="2">
        <f t="shared" si="0"/>
        <v>3448</v>
      </c>
      <c r="H10" s="2">
        <f t="shared" si="1"/>
        <v>21772</v>
      </c>
      <c r="I10" s="43" t="s">
        <v>9</v>
      </c>
      <c r="J10" s="44"/>
    </row>
    <row r="11" spans="1:11">
      <c r="A11" s="1" t="s">
        <v>45</v>
      </c>
      <c r="B11" s="43">
        <v>7</v>
      </c>
      <c r="C11" s="2">
        <v>1911</v>
      </c>
      <c r="D11" s="2">
        <v>558</v>
      </c>
      <c r="E11" s="2">
        <v>580</v>
      </c>
      <c r="F11" s="2">
        <v>136</v>
      </c>
      <c r="G11" s="2">
        <f t="shared" si="0"/>
        <v>3185</v>
      </c>
      <c r="H11" s="2">
        <f t="shared" si="1"/>
        <v>24957</v>
      </c>
      <c r="I11" s="43" t="s">
        <v>9</v>
      </c>
      <c r="J11" s="44"/>
    </row>
    <row r="12" spans="1:11">
      <c r="A12" s="1" t="s">
        <v>4</v>
      </c>
      <c r="B12" s="43">
        <v>8</v>
      </c>
      <c r="C12" s="2">
        <v>1979</v>
      </c>
      <c r="D12" s="2">
        <v>471</v>
      </c>
      <c r="E12" s="2">
        <v>821</v>
      </c>
      <c r="F12" s="2">
        <v>117</v>
      </c>
      <c r="G12" s="2">
        <f t="shared" si="0"/>
        <v>3388</v>
      </c>
      <c r="H12" s="2">
        <f t="shared" si="1"/>
        <v>28345</v>
      </c>
      <c r="I12" s="43" t="s">
        <v>9</v>
      </c>
      <c r="J12" s="44"/>
    </row>
    <row r="13" spans="1:11">
      <c r="A13" s="1" t="s">
        <v>5</v>
      </c>
      <c r="B13" s="43">
        <v>9</v>
      </c>
      <c r="C13" s="2">
        <v>1582</v>
      </c>
      <c r="D13" s="2">
        <v>403</v>
      </c>
      <c r="E13" s="2">
        <v>329</v>
      </c>
      <c r="F13" s="2">
        <v>145</v>
      </c>
      <c r="G13" s="2">
        <f t="shared" si="0"/>
        <v>2459</v>
      </c>
      <c r="H13" s="2">
        <f t="shared" si="1"/>
        <v>30804</v>
      </c>
      <c r="I13" s="43" t="s">
        <v>11</v>
      </c>
      <c r="J13" s="44"/>
    </row>
    <row r="14" spans="1:11">
      <c r="A14" s="1" t="s">
        <v>46</v>
      </c>
      <c r="B14" s="43">
        <v>10</v>
      </c>
      <c r="C14" s="2">
        <v>1810</v>
      </c>
      <c r="D14" s="2">
        <v>482</v>
      </c>
      <c r="E14" s="2">
        <v>499</v>
      </c>
      <c r="F14" s="2">
        <v>118</v>
      </c>
      <c r="G14" s="2">
        <f t="shared" si="0"/>
        <v>2909</v>
      </c>
      <c r="H14" s="2">
        <f t="shared" si="1"/>
        <v>33713</v>
      </c>
      <c r="I14" s="43" t="s">
        <v>11</v>
      </c>
      <c r="J14" s="44"/>
    </row>
    <row r="15" spans="1:11">
      <c r="A15" s="36" t="s">
        <v>6</v>
      </c>
      <c r="B15" s="37">
        <v>11</v>
      </c>
      <c r="C15" s="36">
        <v>3019</v>
      </c>
      <c r="D15" s="36">
        <v>649</v>
      </c>
      <c r="E15" s="36">
        <v>575</v>
      </c>
      <c r="F15" s="36">
        <v>178</v>
      </c>
      <c r="G15" s="36">
        <f t="shared" si="0"/>
        <v>4421</v>
      </c>
      <c r="H15" s="36">
        <f t="shared" si="1"/>
        <v>38134</v>
      </c>
      <c r="I15" s="37" t="s">
        <v>14</v>
      </c>
      <c r="J15" s="44"/>
    </row>
    <row r="16" spans="1:11">
      <c r="A16" s="1" t="s">
        <v>7</v>
      </c>
      <c r="B16" s="43">
        <v>12</v>
      </c>
      <c r="C16" s="2">
        <v>5015</v>
      </c>
      <c r="D16" s="2">
        <v>2064</v>
      </c>
      <c r="E16" s="2">
        <v>2257</v>
      </c>
      <c r="F16" s="2">
        <v>258</v>
      </c>
      <c r="G16" s="38">
        <f t="shared" si="0"/>
        <v>9594</v>
      </c>
      <c r="H16" s="2">
        <f t="shared" si="1"/>
        <v>47728</v>
      </c>
      <c r="I16" s="43" t="s">
        <v>9</v>
      </c>
      <c r="J16" s="22">
        <v>9594</v>
      </c>
      <c r="K16" t="s">
        <v>51</v>
      </c>
    </row>
    <row r="17" spans="1:10">
      <c r="A17" s="1" t="s">
        <v>8</v>
      </c>
      <c r="B17" s="43">
        <v>13</v>
      </c>
      <c r="C17" s="2">
        <v>2436</v>
      </c>
      <c r="D17" s="2">
        <v>722</v>
      </c>
      <c r="E17" s="2">
        <v>964</v>
      </c>
      <c r="F17" s="2">
        <v>203</v>
      </c>
      <c r="G17" s="2">
        <f t="shared" si="0"/>
        <v>4325</v>
      </c>
      <c r="H17" s="2">
        <f t="shared" si="1"/>
        <v>52053</v>
      </c>
      <c r="I17" s="43" t="s">
        <v>9</v>
      </c>
      <c r="J17" s="44"/>
    </row>
    <row r="18" spans="1:10">
      <c r="A18" s="1" t="s">
        <v>45</v>
      </c>
      <c r="B18" s="43">
        <v>14</v>
      </c>
      <c r="C18" s="2">
        <v>1722</v>
      </c>
      <c r="D18" s="2">
        <v>420</v>
      </c>
      <c r="E18" s="2">
        <v>608</v>
      </c>
      <c r="F18" s="2">
        <v>107</v>
      </c>
      <c r="G18" s="2">
        <f t="shared" si="0"/>
        <v>2857</v>
      </c>
      <c r="H18" s="2">
        <f t="shared" si="1"/>
        <v>54910</v>
      </c>
      <c r="I18" s="43" t="s">
        <v>9</v>
      </c>
      <c r="J18" s="44"/>
    </row>
    <row r="19" spans="1:10">
      <c r="A19" s="1" t="s">
        <v>4</v>
      </c>
      <c r="B19" s="43">
        <v>15</v>
      </c>
      <c r="C19" s="2">
        <v>1853</v>
      </c>
      <c r="D19" s="2">
        <v>559</v>
      </c>
      <c r="E19" s="2">
        <v>658</v>
      </c>
      <c r="F19" s="2">
        <v>150</v>
      </c>
      <c r="G19" s="2">
        <f t="shared" si="0"/>
        <v>3220</v>
      </c>
      <c r="H19" s="2">
        <f t="shared" si="1"/>
        <v>58130</v>
      </c>
      <c r="I19" s="43" t="s">
        <v>9</v>
      </c>
      <c r="J19" s="44"/>
    </row>
    <row r="20" spans="1:10">
      <c r="A20" s="1" t="s">
        <v>5</v>
      </c>
      <c r="B20" s="43">
        <v>16</v>
      </c>
      <c r="C20" s="2">
        <v>1942</v>
      </c>
      <c r="D20" s="2">
        <v>557</v>
      </c>
      <c r="E20" s="2">
        <v>689</v>
      </c>
      <c r="F20" s="2">
        <v>129</v>
      </c>
      <c r="G20" s="2">
        <f t="shared" si="0"/>
        <v>3317</v>
      </c>
      <c r="H20" s="2">
        <f t="shared" si="1"/>
        <v>61447</v>
      </c>
      <c r="I20" s="43" t="s">
        <v>9</v>
      </c>
      <c r="J20" s="44"/>
    </row>
    <row r="21" spans="1:10">
      <c r="A21" s="1" t="s">
        <v>46</v>
      </c>
      <c r="B21" s="43">
        <v>17</v>
      </c>
      <c r="C21" s="2">
        <v>2408</v>
      </c>
      <c r="D21" s="2">
        <v>544</v>
      </c>
      <c r="E21" s="2">
        <v>947</v>
      </c>
      <c r="F21" s="2">
        <v>170</v>
      </c>
      <c r="G21" s="2">
        <f t="shared" si="0"/>
        <v>4069</v>
      </c>
      <c r="H21" s="2">
        <f t="shared" si="1"/>
        <v>65516</v>
      </c>
      <c r="I21" s="43" t="s">
        <v>9</v>
      </c>
      <c r="J21" s="44"/>
    </row>
    <row r="22" spans="1:10">
      <c r="A22" s="36" t="s">
        <v>6</v>
      </c>
      <c r="B22" s="37">
        <v>18</v>
      </c>
      <c r="C22" s="36">
        <v>2807</v>
      </c>
      <c r="D22" s="36">
        <v>663</v>
      </c>
      <c r="E22" s="36">
        <v>1003</v>
      </c>
      <c r="F22" s="36">
        <v>214</v>
      </c>
      <c r="G22" s="36">
        <f t="shared" si="0"/>
        <v>4687</v>
      </c>
      <c r="H22" s="36">
        <f t="shared" si="1"/>
        <v>70203</v>
      </c>
      <c r="I22" s="37" t="s">
        <v>9</v>
      </c>
      <c r="J22" s="44"/>
    </row>
    <row r="23" spans="1:10">
      <c r="A23" s="1" t="s">
        <v>7</v>
      </c>
      <c r="B23" s="43">
        <v>19</v>
      </c>
      <c r="C23" s="2">
        <v>1438</v>
      </c>
      <c r="D23" s="2">
        <v>340</v>
      </c>
      <c r="E23" s="2">
        <v>318</v>
      </c>
      <c r="F23" s="2">
        <v>107</v>
      </c>
      <c r="G23" s="2">
        <f t="shared" si="0"/>
        <v>2203</v>
      </c>
      <c r="H23" s="2">
        <f t="shared" si="1"/>
        <v>72406</v>
      </c>
      <c r="I23" s="43" t="s">
        <v>11</v>
      </c>
      <c r="J23" s="44"/>
    </row>
    <row r="24" spans="1:10">
      <c r="A24" s="1" t="s">
        <v>8</v>
      </c>
      <c r="B24" s="43">
        <v>20</v>
      </c>
      <c r="C24" s="2">
        <v>1694</v>
      </c>
      <c r="D24" s="2">
        <v>445</v>
      </c>
      <c r="E24" s="2">
        <v>488</v>
      </c>
      <c r="F24" s="2">
        <v>139</v>
      </c>
      <c r="G24" s="2">
        <f t="shared" si="0"/>
        <v>2766</v>
      </c>
      <c r="H24" s="2">
        <f t="shared" si="1"/>
        <v>75172</v>
      </c>
      <c r="I24" s="43" t="s">
        <v>9</v>
      </c>
      <c r="J24" s="44"/>
    </row>
    <row r="25" spans="1:10">
      <c r="A25" s="1" t="s">
        <v>45</v>
      </c>
      <c r="B25" s="43">
        <v>21</v>
      </c>
      <c r="C25" s="2">
        <v>1662</v>
      </c>
      <c r="D25" s="2">
        <v>401</v>
      </c>
      <c r="E25" s="2">
        <v>318</v>
      </c>
      <c r="F25" s="2">
        <v>76</v>
      </c>
      <c r="G25" s="2">
        <f t="shared" si="0"/>
        <v>2457</v>
      </c>
      <c r="H25" s="2">
        <f t="shared" si="1"/>
        <v>77629</v>
      </c>
      <c r="I25" s="43" t="s">
        <v>9</v>
      </c>
      <c r="J25" s="44"/>
    </row>
    <row r="26" spans="1:10">
      <c r="A26" s="1" t="s">
        <v>4</v>
      </c>
      <c r="B26" s="43">
        <v>22</v>
      </c>
      <c r="C26" s="2">
        <v>1800</v>
      </c>
      <c r="D26" s="2">
        <v>402</v>
      </c>
      <c r="E26" s="2">
        <v>494</v>
      </c>
      <c r="F26" s="2">
        <v>121</v>
      </c>
      <c r="G26" s="2">
        <f t="shared" si="0"/>
        <v>2817</v>
      </c>
      <c r="H26" s="2">
        <f t="shared" si="1"/>
        <v>80446</v>
      </c>
      <c r="I26" s="43" t="s">
        <v>9</v>
      </c>
      <c r="J26" s="44"/>
    </row>
    <row r="27" spans="1:10">
      <c r="A27" s="1" t="s">
        <v>5</v>
      </c>
      <c r="B27" s="43">
        <v>23</v>
      </c>
      <c r="C27" s="2">
        <v>1712</v>
      </c>
      <c r="D27" s="2">
        <v>498</v>
      </c>
      <c r="E27" s="2">
        <v>459</v>
      </c>
      <c r="F27" s="2">
        <v>156</v>
      </c>
      <c r="G27" s="2">
        <f t="shared" si="0"/>
        <v>2825</v>
      </c>
      <c r="H27" s="2">
        <f t="shared" si="1"/>
        <v>83271</v>
      </c>
      <c r="I27" s="43" t="s">
        <v>9</v>
      </c>
      <c r="J27" s="44"/>
    </row>
    <row r="28" spans="1:10">
      <c r="A28" s="1" t="s">
        <v>46</v>
      </c>
      <c r="B28" s="43">
        <v>24</v>
      </c>
      <c r="C28" s="2">
        <v>2176</v>
      </c>
      <c r="D28" s="2">
        <v>572</v>
      </c>
      <c r="E28" s="2">
        <v>712</v>
      </c>
      <c r="F28" s="2">
        <v>134</v>
      </c>
      <c r="G28" s="2">
        <f t="shared" si="0"/>
        <v>3594</v>
      </c>
      <c r="H28" s="2">
        <f t="shared" si="1"/>
        <v>86865</v>
      </c>
      <c r="I28" s="43" t="s">
        <v>9</v>
      </c>
      <c r="J28" s="44"/>
    </row>
    <row r="29" spans="1:10">
      <c r="A29" s="36" t="s">
        <v>6</v>
      </c>
      <c r="B29" s="37">
        <v>25</v>
      </c>
      <c r="C29" s="36">
        <v>2627</v>
      </c>
      <c r="D29" s="36">
        <v>545</v>
      </c>
      <c r="E29" s="36">
        <v>848</v>
      </c>
      <c r="F29" s="36">
        <v>158</v>
      </c>
      <c r="G29" s="36">
        <f t="shared" si="0"/>
        <v>4178</v>
      </c>
      <c r="H29" s="36">
        <f t="shared" si="1"/>
        <v>91043</v>
      </c>
      <c r="I29" s="37" t="s">
        <v>9</v>
      </c>
      <c r="J29" s="44"/>
    </row>
    <row r="30" spans="1:10">
      <c r="A30" s="1" t="s">
        <v>7</v>
      </c>
      <c r="B30" s="43">
        <v>26</v>
      </c>
      <c r="C30" s="2">
        <v>1299</v>
      </c>
      <c r="D30" s="2">
        <v>264</v>
      </c>
      <c r="E30" s="2">
        <v>302</v>
      </c>
      <c r="F30" s="2">
        <v>90</v>
      </c>
      <c r="G30" s="2">
        <f t="shared" si="0"/>
        <v>1955</v>
      </c>
      <c r="H30" s="2">
        <f t="shared" si="1"/>
        <v>92998</v>
      </c>
      <c r="I30" s="43" t="s">
        <v>9</v>
      </c>
      <c r="J30" s="44"/>
    </row>
    <row r="31" spans="1:10">
      <c r="A31" s="1" t="s">
        <v>8</v>
      </c>
      <c r="B31" s="43">
        <v>27</v>
      </c>
      <c r="C31" s="2">
        <v>1152</v>
      </c>
      <c r="D31" s="2">
        <v>300</v>
      </c>
      <c r="E31" s="2">
        <v>318</v>
      </c>
      <c r="F31" s="2">
        <v>97</v>
      </c>
      <c r="G31" s="2">
        <f t="shared" si="0"/>
        <v>1867</v>
      </c>
      <c r="H31" s="2">
        <f t="shared" si="1"/>
        <v>94865</v>
      </c>
      <c r="I31" s="43" t="s">
        <v>9</v>
      </c>
      <c r="J31" s="44"/>
    </row>
    <row r="32" spans="1:10" ht="15.75" thickBot="1">
      <c r="A32" s="1" t="s">
        <v>45</v>
      </c>
      <c r="B32" s="30">
        <v>28</v>
      </c>
      <c r="C32" s="1">
        <v>1248</v>
      </c>
      <c r="D32" s="1">
        <v>207</v>
      </c>
      <c r="E32" s="1">
        <v>287</v>
      </c>
      <c r="F32" s="1">
        <v>81</v>
      </c>
      <c r="G32" s="1">
        <f t="shared" si="0"/>
        <v>1823</v>
      </c>
      <c r="H32" s="1">
        <f t="shared" si="1"/>
        <v>96688</v>
      </c>
      <c r="I32" s="43" t="s">
        <v>9</v>
      </c>
    </row>
    <row r="33" spans="1:8" ht="15.75" thickBot="1">
      <c r="E33" s="31" t="s">
        <v>47</v>
      </c>
      <c r="F33" s="32"/>
      <c r="G33" s="32"/>
      <c r="H33" s="33">
        <f>H32/B32</f>
        <v>3453.1428571428573</v>
      </c>
    </row>
    <row r="34" spans="1:8" ht="26.25">
      <c r="A34" s="19" t="s">
        <v>48</v>
      </c>
      <c r="H34" s="20">
        <f>ENERO2018!H37+H32</f>
        <v>8431019</v>
      </c>
    </row>
    <row r="35" spans="1:8">
      <c r="H35" s="34"/>
    </row>
    <row r="36" spans="1:8">
      <c r="H36" s="24"/>
    </row>
    <row r="37" spans="1:8">
      <c r="H37" s="24"/>
    </row>
    <row r="38" spans="1:8">
      <c r="H38" s="24"/>
    </row>
    <row r="39" spans="1:8">
      <c r="H39" s="24"/>
    </row>
    <row r="40" spans="1:8">
      <c r="H40" s="24"/>
    </row>
    <row r="41" spans="1:8">
      <c r="H41" s="24"/>
    </row>
    <row r="42" spans="1:8">
      <c r="H42" s="24"/>
    </row>
    <row r="43" spans="1:8">
      <c r="H43" s="24"/>
    </row>
    <row r="44" spans="1:8">
      <c r="H44" s="24"/>
    </row>
    <row r="45" spans="1:8">
      <c r="H45" s="24"/>
    </row>
    <row r="46" spans="1:8">
      <c r="H46" s="24"/>
    </row>
    <row r="47" spans="1:8">
      <c r="H47" s="24"/>
    </row>
    <row r="48" spans="1:8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C72" s="35"/>
      <c r="D72" t="s">
        <v>49</v>
      </c>
      <c r="H72" s="24"/>
    </row>
    <row r="73" spans="3:8">
      <c r="C73" s="22"/>
      <c r="D73" t="s">
        <v>50</v>
      </c>
      <c r="H73" s="24"/>
    </row>
    <row r="74" spans="3:8">
      <c r="H74" s="24"/>
    </row>
    <row r="75" spans="3:8">
      <c r="H75" s="24"/>
    </row>
    <row r="76" spans="3:8">
      <c r="H76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topLeftCell="A17" workbookViewId="0">
      <selection activeCell="J37" sqref="J37"/>
    </sheetView>
  </sheetViews>
  <sheetFormatPr baseColWidth="10" defaultRowHeight="15"/>
  <cols>
    <col min="2" max="2" width="11.42578125" style="24"/>
    <col min="3" max="3" width="13.425781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4"/>
  </cols>
  <sheetData>
    <row r="1" spans="1:9" ht="26.25">
      <c r="A1" s="3" t="s">
        <v>52</v>
      </c>
      <c r="H1" s="24"/>
    </row>
    <row r="2" spans="1:9" ht="27" thickBot="1">
      <c r="A2" s="3"/>
      <c r="H2" s="24"/>
    </row>
    <row r="3" spans="1:9" ht="19.5" thickBot="1">
      <c r="A3" s="47"/>
      <c r="B3" s="48"/>
      <c r="C3" s="51" t="s">
        <v>38</v>
      </c>
      <c r="D3" s="52"/>
      <c r="E3" s="53"/>
      <c r="F3" s="47"/>
      <c r="G3" s="54" t="s">
        <v>39</v>
      </c>
      <c r="H3" s="55"/>
      <c r="I3" s="48"/>
    </row>
    <row r="4" spans="1:9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</row>
    <row r="5" spans="1:9">
      <c r="A5" s="2" t="s">
        <v>4</v>
      </c>
      <c r="B5" s="43">
        <f>FEBRERO2018!B5</f>
        <v>1</v>
      </c>
      <c r="C5" s="2">
        <v>1139</v>
      </c>
      <c r="D5" s="2">
        <v>175</v>
      </c>
      <c r="E5" s="2">
        <v>250</v>
      </c>
      <c r="F5" s="2">
        <v>71</v>
      </c>
      <c r="G5" s="2">
        <f>SUM(C5:F5)</f>
        <v>1635</v>
      </c>
      <c r="H5" s="2">
        <f>G5</f>
        <v>1635</v>
      </c>
      <c r="I5" s="43" t="s">
        <v>9</v>
      </c>
    </row>
    <row r="6" spans="1:9">
      <c r="A6" s="2" t="s">
        <v>5</v>
      </c>
      <c r="B6" s="43">
        <f>FEBRERO2018!B6</f>
        <v>2</v>
      </c>
      <c r="C6" s="2">
        <v>1262</v>
      </c>
      <c r="D6" s="2">
        <v>257</v>
      </c>
      <c r="E6" s="2">
        <v>284</v>
      </c>
      <c r="F6" s="2">
        <v>77</v>
      </c>
      <c r="G6" s="2">
        <f>SUM(C6:F6)</f>
        <v>1880</v>
      </c>
      <c r="H6" s="2">
        <f>H5+G6</f>
        <v>3515</v>
      </c>
      <c r="I6" s="43" t="s">
        <v>58</v>
      </c>
    </row>
    <row r="7" spans="1:9">
      <c r="A7" s="2" t="s">
        <v>46</v>
      </c>
      <c r="B7" s="43">
        <f>FEBRERO2018!B7</f>
        <v>3</v>
      </c>
      <c r="C7" s="2">
        <v>1530</v>
      </c>
      <c r="D7" s="2">
        <v>329</v>
      </c>
      <c r="E7" s="2">
        <v>329</v>
      </c>
      <c r="F7" s="2">
        <v>58</v>
      </c>
      <c r="G7" s="2">
        <f t="shared" ref="G7:G35" si="0">SUM(C7:F7)</f>
        <v>2246</v>
      </c>
      <c r="H7" s="2">
        <f t="shared" ref="H7:H35" si="1">H6+G7</f>
        <v>5761</v>
      </c>
      <c r="I7" s="43" t="s">
        <v>9</v>
      </c>
    </row>
    <row r="8" spans="1:9">
      <c r="A8" s="36" t="s">
        <v>6</v>
      </c>
      <c r="B8" s="37">
        <f>FEBRERO2018!B8</f>
        <v>4</v>
      </c>
      <c r="C8" s="36">
        <v>1607</v>
      </c>
      <c r="D8" s="36">
        <v>275</v>
      </c>
      <c r="E8" s="36">
        <v>536</v>
      </c>
      <c r="F8" s="36">
        <v>133</v>
      </c>
      <c r="G8" s="36">
        <f t="shared" si="0"/>
        <v>2551</v>
      </c>
      <c r="H8" s="36">
        <f t="shared" si="1"/>
        <v>8312</v>
      </c>
      <c r="I8" s="37" t="s">
        <v>9</v>
      </c>
    </row>
    <row r="9" spans="1:9">
      <c r="A9" s="2" t="s">
        <v>7</v>
      </c>
      <c r="B9" s="43">
        <f>FEBRERO2018!B9</f>
        <v>5</v>
      </c>
      <c r="C9" s="2">
        <v>705</v>
      </c>
      <c r="D9" s="2">
        <v>212</v>
      </c>
      <c r="E9" s="2">
        <v>72</v>
      </c>
      <c r="F9" s="2">
        <v>62</v>
      </c>
      <c r="G9" s="2">
        <f t="shared" si="0"/>
        <v>1051</v>
      </c>
      <c r="H9" s="2">
        <f t="shared" si="1"/>
        <v>9363</v>
      </c>
      <c r="I9" s="43" t="s">
        <v>9</v>
      </c>
    </row>
    <row r="10" spans="1:9">
      <c r="A10" s="2" t="s">
        <v>8</v>
      </c>
      <c r="B10" s="43">
        <f>FEBRERO2018!B10</f>
        <v>6</v>
      </c>
      <c r="C10" s="2">
        <v>745</v>
      </c>
      <c r="D10" s="2">
        <v>211</v>
      </c>
      <c r="E10" s="2">
        <v>70</v>
      </c>
      <c r="F10" s="2">
        <v>54</v>
      </c>
      <c r="G10" s="2">
        <f t="shared" si="0"/>
        <v>1080</v>
      </c>
      <c r="H10" s="2">
        <f t="shared" si="1"/>
        <v>10443</v>
      </c>
      <c r="I10" s="43" t="s">
        <v>9</v>
      </c>
    </row>
    <row r="11" spans="1:9">
      <c r="A11" s="2" t="s">
        <v>45</v>
      </c>
      <c r="B11" s="43">
        <f>FEBRERO2018!B11</f>
        <v>7</v>
      </c>
      <c r="C11" s="2">
        <v>692</v>
      </c>
      <c r="D11" s="2">
        <v>201</v>
      </c>
      <c r="E11" s="2">
        <v>70</v>
      </c>
      <c r="F11" s="2">
        <v>91</v>
      </c>
      <c r="G11" s="2">
        <f t="shared" si="0"/>
        <v>1054</v>
      </c>
      <c r="H11" s="2">
        <f t="shared" si="1"/>
        <v>11497</v>
      </c>
      <c r="I11" s="43" t="s">
        <v>9</v>
      </c>
    </row>
    <row r="12" spans="1:9">
      <c r="A12" s="2" t="s">
        <v>4</v>
      </c>
      <c r="B12" s="43">
        <f>FEBRERO2018!B12</f>
        <v>8</v>
      </c>
      <c r="C12" s="2">
        <v>892</v>
      </c>
      <c r="D12" s="2">
        <v>239</v>
      </c>
      <c r="E12" s="2">
        <v>98</v>
      </c>
      <c r="F12" s="2">
        <v>60</v>
      </c>
      <c r="G12" s="2">
        <f t="shared" si="0"/>
        <v>1289</v>
      </c>
      <c r="H12" s="2">
        <f t="shared" si="1"/>
        <v>12786</v>
      </c>
      <c r="I12" s="43" t="s">
        <v>9</v>
      </c>
    </row>
    <row r="13" spans="1:9">
      <c r="A13" s="2" t="s">
        <v>5</v>
      </c>
      <c r="B13" s="43">
        <f>FEBRERO2018!B13</f>
        <v>9</v>
      </c>
      <c r="C13" s="2">
        <v>866</v>
      </c>
      <c r="D13" s="2">
        <v>212</v>
      </c>
      <c r="E13" s="2">
        <v>89</v>
      </c>
      <c r="F13" s="2">
        <v>28</v>
      </c>
      <c r="G13" s="2">
        <f t="shared" si="0"/>
        <v>1195</v>
      </c>
      <c r="H13" s="2">
        <f t="shared" si="1"/>
        <v>13981</v>
      </c>
      <c r="I13" s="43" t="s">
        <v>9</v>
      </c>
    </row>
    <row r="14" spans="1:9">
      <c r="A14" s="2" t="s">
        <v>46</v>
      </c>
      <c r="B14" s="43">
        <f>FEBRERO2018!B14</f>
        <v>10</v>
      </c>
      <c r="C14" s="2">
        <v>1347</v>
      </c>
      <c r="D14" s="2">
        <v>295</v>
      </c>
      <c r="E14" s="2">
        <v>254</v>
      </c>
      <c r="F14" s="2">
        <v>96</v>
      </c>
      <c r="G14" s="2">
        <f t="shared" si="0"/>
        <v>1992</v>
      </c>
      <c r="H14" s="2">
        <f t="shared" si="1"/>
        <v>15973</v>
      </c>
      <c r="I14" s="43" t="s">
        <v>9</v>
      </c>
    </row>
    <row r="15" spans="1:9">
      <c r="A15" s="36" t="s">
        <v>6</v>
      </c>
      <c r="B15" s="37">
        <f>FEBRERO2018!B15</f>
        <v>11</v>
      </c>
      <c r="C15" s="36">
        <v>675</v>
      </c>
      <c r="D15" s="36">
        <v>211</v>
      </c>
      <c r="E15" s="36">
        <v>34</v>
      </c>
      <c r="F15" s="36">
        <v>59</v>
      </c>
      <c r="G15" s="36">
        <f t="shared" si="0"/>
        <v>979</v>
      </c>
      <c r="H15" s="36">
        <f t="shared" si="1"/>
        <v>16952</v>
      </c>
      <c r="I15" s="37" t="s">
        <v>12</v>
      </c>
    </row>
    <row r="16" spans="1:9">
      <c r="A16" s="2" t="s">
        <v>7</v>
      </c>
      <c r="B16" s="43">
        <f>FEBRERO2018!B16</f>
        <v>12</v>
      </c>
      <c r="C16" s="2">
        <v>838</v>
      </c>
      <c r="D16" s="2">
        <v>272</v>
      </c>
      <c r="E16" s="2">
        <v>51</v>
      </c>
      <c r="F16" s="2">
        <v>68</v>
      </c>
      <c r="G16" s="2">
        <f t="shared" si="0"/>
        <v>1229</v>
      </c>
      <c r="H16" s="2">
        <f t="shared" si="1"/>
        <v>18181</v>
      </c>
      <c r="I16" s="43" t="s">
        <v>9</v>
      </c>
    </row>
    <row r="17" spans="1:13">
      <c r="A17" s="2" t="s">
        <v>8</v>
      </c>
      <c r="B17" s="43">
        <f>FEBRERO2018!B17</f>
        <v>13</v>
      </c>
      <c r="C17" s="2">
        <v>749</v>
      </c>
      <c r="D17" s="2">
        <v>163</v>
      </c>
      <c r="E17" s="2">
        <v>64</v>
      </c>
      <c r="F17" s="2">
        <v>73</v>
      </c>
      <c r="G17" s="2">
        <f t="shared" si="0"/>
        <v>1049</v>
      </c>
      <c r="H17" s="2">
        <f t="shared" si="1"/>
        <v>19230</v>
      </c>
      <c r="I17" s="43" t="s">
        <v>9</v>
      </c>
    </row>
    <row r="18" spans="1:13">
      <c r="A18" s="2" t="s">
        <v>45</v>
      </c>
      <c r="B18" s="43">
        <f>FEBRERO2018!B18</f>
        <v>14</v>
      </c>
      <c r="C18" s="2">
        <v>993</v>
      </c>
      <c r="D18" s="2">
        <v>237</v>
      </c>
      <c r="E18" s="2">
        <v>84</v>
      </c>
      <c r="F18" s="2">
        <v>99</v>
      </c>
      <c r="G18" s="2">
        <f t="shared" si="0"/>
        <v>1413</v>
      </c>
      <c r="H18" s="2">
        <f t="shared" si="1"/>
        <v>20643</v>
      </c>
      <c r="I18" s="43" t="s">
        <v>15</v>
      </c>
    </row>
    <row r="19" spans="1:13">
      <c r="A19" s="2" t="s">
        <v>4</v>
      </c>
      <c r="B19" s="43">
        <f>FEBRERO2018!B19</f>
        <v>15</v>
      </c>
      <c r="C19" s="2">
        <v>762</v>
      </c>
      <c r="D19" s="2">
        <v>199</v>
      </c>
      <c r="E19" s="2">
        <v>84</v>
      </c>
      <c r="F19" s="2">
        <v>78</v>
      </c>
      <c r="G19" s="2">
        <f t="shared" si="0"/>
        <v>1123</v>
      </c>
      <c r="H19" s="2">
        <f t="shared" si="1"/>
        <v>21766</v>
      </c>
      <c r="I19" s="43" t="s">
        <v>9</v>
      </c>
    </row>
    <row r="20" spans="1:13">
      <c r="A20" s="2" t="s">
        <v>5</v>
      </c>
      <c r="B20" s="43">
        <f>FEBRERO2018!B20</f>
        <v>16</v>
      </c>
      <c r="C20" s="2">
        <v>887</v>
      </c>
      <c r="D20" s="2">
        <v>272</v>
      </c>
      <c r="E20" s="2">
        <v>78</v>
      </c>
      <c r="F20" s="2">
        <v>95</v>
      </c>
      <c r="G20" s="2">
        <f t="shared" si="0"/>
        <v>1332</v>
      </c>
      <c r="H20" s="2">
        <f t="shared" si="1"/>
        <v>23098</v>
      </c>
      <c r="I20" s="43" t="s">
        <v>9</v>
      </c>
    </row>
    <row r="21" spans="1:13">
      <c r="A21" s="2" t="s">
        <v>46</v>
      </c>
      <c r="B21" s="43">
        <f>FEBRERO2018!B21</f>
        <v>17</v>
      </c>
      <c r="C21" s="2">
        <v>893</v>
      </c>
      <c r="D21" s="2">
        <v>309</v>
      </c>
      <c r="E21" s="2">
        <v>97</v>
      </c>
      <c r="F21" s="2">
        <v>90</v>
      </c>
      <c r="G21" s="2">
        <f t="shared" si="0"/>
        <v>1389</v>
      </c>
      <c r="H21" s="2">
        <f t="shared" si="1"/>
        <v>24487</v>
      </c>
      <c r="I21" s="43" t="s">
        <v>9</v>
      </c>
    </row>
    <row r="22" spans="1:13">
      <c r="A22" s="36" t="s">
        <v>6</v>
      </c>
      <c r="B22" s="37">
        <f>FEBRERO2018!B22</f>
        <v>18</v>
      </c>
      <c r="C22" s="36">
        <v>819</v>
      </c>
      <c r="D22" s="36">
        <v>166</v>
      </c>
      <c r="E22" s="36">
        <v>75</v>
      </c>
      <c r="F22" s="36">
        <v>92</v>
      </c>
      <c r="G22" s="36">
        <f t="shared" si="0"/>
        <v>1152</v>
      </c>
      <c r="H22" s="36">
        <f t="shared" si="1"/>
        <v>25639</v>
      </c>
      <c r="I22" s="37" t="s">
        <v>9</v>
      </c>
    </row>
    <row r="23" spans="1:13">
      <c r="A23" s="2" t="s">
        <v>7</v>
      </c>
      <c r="B23" s="43">
        <f>FEBRERO2018!B23</f>
        <v>19</v>
      </c>
      <c r="C23" s="2">
        <v>790</v>
      </c>
      <c r="D23" s="2">
        <v>198</v>
      </c>
      <c r="E23" s="2">
        <v>63</v>
      </c>
      <c r="F23" s="2">
        <v>76</v>
      </c>
      <c r="G23" s="2">
        <f t="shared" si="0"/>
        <v>1127</v>
      </c>
      <c r="H23" s="2">
        <f t="shared" si="1"/>
        <v>26766</v>
      </c>
      <c r="I23" s="43" t="s">
        <v>9</v>
      </c>
    </row>
    <row r="24" spans="1:13">
      <c r="A24" s="2" t="s">
        <v>8</v>
      </c>
      <c r="B24" s="43">
        <f>FEBRERO2018!B24</f>
        <v>20</v>
      </c>
      <c r="C24" s="2">
        <v>889</v>
      </c>
      <c r="D24" s="2">
        <v>241</v>
      </c>
      <c r="E24" s="2">
        <v>0</v>
      </c>
      <c r="F24" s="2">
        <v>76</v>
      </c>
      <c r="G24" s="2">
        <f t="shared" si="0"/>
        <v>1206</v>
      </c>
      <c r="H24" s="2">
        <f t="shared" si="1"/>
        <v>27972</v>
      </c>
      <c r="I24" s="43" t="s">
        <v>9</v>
      </c>
    </row>
    <row r="25" spans="1:13">
      <c r="A25" s="2" t="s">
        <v>45</v>
      </c>
      <c r="B25" s="43">
        <f>FEBRERO2018!B25</f>
        <v>21</v>
      </c>
      <c r="C25" s="2">
        <v>913</v>
      </c>
      <c r="D25" s="2">
        <v>223</v>
      </c>
      <c r="E25" s="2">
        <v>0</v>
      </c>
      <c r="F25" s="2">
        <v>84</v>
      </c>
      <c r="G25" s="2">
        <f t="shared" si="0"/>
        <v>1220</v>
      </c>
      <c r="H25" s="2">
        <f t="shared" si="1"/>
        <v>29192</v>
      </c>
      <c r="I25" s="43" t="s">
        <v>9</v>
      </c>
    </row>
    <row r="26" spans="1:13">
      <c r="A26" s="2" t="s">
        <v>4</v>
      </c>
      <c r="B26" s="43">
        <f>FEBRERO2018!B26</f>
        <v>22</v>
      </c>
      <c r="C26" s="2">
        <v>889</v>
      </c>
      <c r="D26" s="2">
        <v>268</v>
      </c>
      <c r="E26" s="2">
        <v>0</v>
      </c>
      <c r="F26" s="2">
        <v>72</v>
      </c>
      <c r="G26" s="2">
        <f t="shared" si="0"/>
        <v>1229</v>
      </c>
      <c r="H26" s="2">
        <f t="shared" si="1"/>
        <v>30421</v>
      </c>
      <c r="I26" s="43" t="s">
        <v>9</v>
      </c>
    </row>
    <row r="27" spans="1:13">
      <c r="A27" s="2" t="s">
        <v>5</v>
      </c>
      <c r="B27" s="43">
        <f>FEBRERO2018!B27</f>
        <v>23</v>
      </c>
      <c r="C27" s="2">
        <v>949</v>
      </c>
      <c r="D27" s="2">
        <v>320</v>
      </c>
      <c r="E27" s="2">
        <v>21</v>
      </c>
      <c r="F27" s="2">
        <v>120</v>
      </c>
      <c r="G27" s="2">
        <f t="shared" si="0"/>
        <v>1410</v>
      </c>
      <c r="H27" s="2">
        <f t="shared" si="1"/>
        <v>31831</v>
      </c>
      <c r="I27" s="43" t="s">
        <v>9</v>
      </c>
    </row>
    <row r="28" spans="1:13">
      <c r="A28" s="2" t="s">
        <v>46</v>
      </c>
      <c r="B28" s="43">
        <f>FEBRERO2018!B28</f>
        <v>24</v>
      </c>
      <c r="C28" s="2">
        <v>824</v>
      </c>
      <c r="D28" s="2">
        <v>205</v>
      </c>
      <c r="E28" s="2">
        <v>40</v>
      </c>
      <c r="F28" s="2">
        <v>45</v>
      </c>
      <c r="G28" s="2">
        <f t="shared" si="0"/>
        <v>1114</v>
      </c>
      <c r="H28" s="2">
        <f t="shared" si="1"/>
        <v>32945</v>
      </c>
      <c r="I28" s="43" t="s">
        <v>10</v>
      </c>
      <c r="J28" s="44"/>
      <c r="K28" s="44"/>
      <c r="L28" s="44"/>
      <c r="M28" s="44"/>
    </row>
    <row r="29" spans="1:13">
      <c r="A29" s="36" t="s">
        <v>6</v>
      </c>
      <c r="B29" s="37">
        <f>FEBRERO2018!B29</f>
        <v>25</v>
      </c>
      <c r="C29" s="36">
        <v>1006</v>
      </c>
      <c r="D29" s="36">
        <v>258</v>
      </c>
      <c r="E29" s="36">
        <v>77</v>
      </c>
      <c r="F29" s="36">
        <v>82</v>
      </c>
      <c r="G29" s="36">
        <f t="shared" si="0"/>
        <v>1423</v>
      </c>
      <c r="H29" s="36">
        <f t="shared" si="1"/>
        <v>34368</v>
      </c>
      <c r="I29" s="37" t="s">
        <v>9</v>
      </c>
      <c r="J29" s="44"/>
      <c r="K29" s="44"/>
      <c r="L29" s="44"/>
      <c r="M29" s="44"/>
    </row>
    <row r="30" spans="1:13">
      <c r="A30" s="2" t="s">
        <v>7</v>
      </c>
      <c r="B30" s="43">
        <f>FEBRERO2018!B30</f>
        <v>26</v>
      </c>
      <c r="C30" s="2">
        <v>1096</v>
      </c>
      <c r="D30" s="2">
        <v>274</v>
      </c>
      <c r="E30" s="2">
        <v>0</v>
      </c>
      <c r="F30" s="2">
        <v>80</v>
      </c>
      <c r="G30" s="2">
        <f t="shared" si="0"/>
        <v>1450</v>
      </c>
      <c r="H30" s="2">
        <f t="shared" si="1"/>
        <v>35818</v>
      </c>
      <c r="I30" s="43" t="s">
        <v>9</v>
      </c>
    </row>
    <row r="31" spans="1:13">
      <c r="A31" s="2" t="s">
        <v>8</v>
      </c>
      <c r="B31" s="43">
        <f>FEBRERO2018!B31</f>
        <v>27</v>
      </c>
      <c r="C31" s="2">
        <v>1099</v>
      </c>
      <c r="D31" s="2">
        <v>240</v>
      </c>
      <c r="E31" s="2">
        <v>0</v>
      </c>
      <c r="F31" s="2">
        <v>65</v>
      </c>
      <c r="G31" s="2">
        <f t="shared" si="0"/>
        <v>1404</v>
      </c>
      <c r="H31" s="2">
        <f t="shared" si="1"/>
        <v>37222</v>
      </c>
      <c r="I31" s="43" t="s">
        <v>9</v>
      </c>
    </row>
    <row r="32" spans="1:13">
      <c r="A32" s="2" t="s">
        <v>45</v>
      </c>
      <c r="B32" s="43">
        <f>FEBRERO2018!B32</f>
        <v>28</v>
      </c>
      <c r="C32" s="2">
        <v>1197</v>
      </c>
      <c r="D32" s="2">
        <v>252</v>
      </c>
      <c r="E32" s="2">
        <v>0</v>
      </c>
      <c r="F32" s="2">
        <v>19</v>
      </c>
      <c r="G32" s="2">
        <f t="shared" si="0"/>
        <v>1468</v>
      </c>
      <c r="H32" s="2">
        <f t="shared" si="1"/>
        <v>38690</v>
      </c>
      <c r="I32" s="43" t="s">
        <v>9</v>
      </c>
    </row>
    <row r="33" spans="1:11">
      <c r="A33" s="2" t="s">
        <v>4</v>
      </c>
      <c r="B33" s="43">
        <v>29</v>
      </c>
      <c r="C33" s="2">
        <v>2135</v>
      </c>
      <c r="D33" s="2">
        <v>694</v>
      </c>
      <c r="E33" s="2">
        <v>293</v>
      </c>
      <c r="F33" s="2">
        <v>168</v>
      </c>
      <c r="G33" s="2">
        <f t="shared" si="0"/>
        <v>3290</v>
      </c>
      <c r="H33" s="2">
        <f t="shared" si="1"/>
        <v>41980</v>
      </c>
      <c r="I33" s="43" t="s">
        <v>9</v>
      </c>
    </row>
    <row r="34" spans="1:11">
      <c r="A34" s="2" t="s">
        <v>5</v>
      </c>
      <c r="B34" s="43">
        <v>30</v>
      </c>
      <c r="C34" s="2">
        <v>4130</v>
      </c>
      <c r="D34" s="2">
        <v>1813</v>
      </c>
      <c r="E34" s="2">
        <v>1556</v>
      </c>
      <c r="F34" s="2">
        <v>328</v>
      </c>
      <c r="G34" s="2">
        <f t="shared" si="0"/>
        <v>7827</v>
      </c>
      <c r="H34" s="2">
        <f t="shared" si="1"/>
        <v>49807</v>
      </c>
      <c r="I34" s="43" t="s">
        <v>9</v>
      </c>
    </row>
    <row r="35" spans="1:11" ht="15.75" thickBot="1">
      <c r="A35" s="2" t="s">
        <v>46</v>
      </c>
      <c r="B35" s="43">
        <v>31</v>
      </c>
      <c r="C35" s="2">
        <v>4510</v>
      </c>
      <c r="D35" s="2">
        <v>2008</v>
      </c>
      <c r="E35" s="2">
        <v>1365</v>
      </c>
      <c r="F35" s="2">
        <v>274</v>
      </c>
      <c r="G35" s="38">
        <f t="shared" si="0"/>
        <v>8157</v>
      </c>
      <c r="H35" s="2">
        <f t="shared" si="1"/>
        <v>57964</v>
      </c>
      <c r="I35" s="43" t="s">
        <v>9</v>
      </c>
      <c r="J35" s="22">
        <v>8157</v>
      </c>
      <c r="K35" t="s">
        <v>51</v>
      </c>
    </row>
    <row r="36" spans="1:11" ht="15.75" thickBot="1">
      <c r="E36" s="31" t="s">
        <v>47</v>
      </c>
      <c r="F36" s="32"/>
      <c r="G36" s="32"/>
      <c r="H36" s="33">
        <f>H35/B35</f>
        <v>1869.8064516129032</v>
      </c>
    </row>
    <row r="37" spans="1:11" ht="23.25">
      <c r="A37" s="19" t="s">
        <v>48</v>
      </c>
      <c r="H37" s="39">
        <f>FEBRERO2018!H34+MARZO2018!H35</f>
        <v>8488983</v>
      </c>
      <c r="J37" s="61"/>
    </row>
    <row r="38" spans="1:11">
      <c r="H38" s="34"/>
    </row>
    <row r="39" spans="1:11">
      <c r="H39" s="24"/>
    </row>
    <row r="40" spans="1:11">
      <c r="H40" s="24"/>
    </row>
    <row r="41" spans="1:11">
      <c r="H41" s="24"/>
    </row>
    <row r="42" spans="1:11">
      <c r="H42" s="24"/>
    </row>
    <row r="43" spans="1:11">
      <c r="H43" s="24"/>
    </row>
    <row r="44" spans="1:11">
      <c r="H44" s="24"/>
    </row>
    <row r="45" spans="1:11">
      <c r="H45" s="24"/>
    </row>
    <row r="46" spans="1:11">
      <c r="H46" s="24"/>
    </row>
    <row r="47" spans="1:11">
      <c r="H47" s="24"/>
    </row>
    <row r="48" spans="1:11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8"/>
  <sheetViews>
    <sheetView topLeftCell="A19" workbookViewId="0">
      <selection activeCell="K66" sqref="K66"/>
    </sheetView>
  </sheetViews>
  <sheetFormatPr baseColWidth="10" defaultRowHeight="15"/>
  <cols>
    <col min="2" max="2" width="11.42578125" style="2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4"/>
  </cols>
  <sheetData>
    <row r="1" spans="1:11" ht="26.25">
      <c r="A1" s="3" t="s">
        <v>59</v>
      </c>
      <c r="H1" s="24"/>
    </row>
    <row r="2" spans="1:11" ht="27" thickBot="1">
      <c r="A2" s="3"/>
      <c r="H2" s="24"/>
    </row>
    <row r="3" spans="1:11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1" ht="18.75">
      <c r="A4" s="27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</row>
    <row r="5" spans="1:11">
      <c r="A5" s="36" t="s">
        <v>6</v>
      </c>
      <c r="B5" s="37">
        <f>FEBRERO2018!B5</f>
        <v>1</v>
      </c>
      <c r="C5" s="36">
        <v>3576</v>
      </c>
      <c r="D5" s="36">
        <v>1585</v>
      </c>
      <c r="E5" s="36">
        <v>968</v>
      </c>
      <c r="F5" s="36">
        <v>240</v>
      </c>
      <c r="G5" s="38">
        <f>SUM(C5:F5)</f>
        <v>6369</v>
      </c>
      <c r="H5" s="36">
        <f>G5</f>
        <v>6369</v>
      </c>
      <c r="I5" s="37" t="s">
        <v>9</v>
      </c>
      <c r="J5" s="22">
        <v>6369</v>
      </c>
      <c r="K5" t="s">
        <v>51</v>
      </c>
    </row>
    <row r="6" spans="1:11">
      <c r="A6" s="2" t="s">
        <v>7</v>
      </c>
      <c r="B6" s="43">
        <f>FEBRERO2018!B6</f>
        <v>2</v>
      </c>
      <c r="C6" s="2">
        <v>1472</v>
      </c>
      <c r="D6" s="2">
        <v>365</v>
      </c>
      <c r="E6" s="2">
        <v>251</v>
      </c>
      <c r="F6" s="2">
        <v>144</v>
      </c>
      <c r="G6" s="2">
        <f>SUM(C6:F6)</f>
        <v>2232</v>
      </c>
      <c r="H6" s="2">
        <f>H5+G6</f>
        <v>8601</v>
      </c>
      <c r="I6" s="43" t="s">
        <v>9</v>
      </c>
    </row>
    <row r="7" spans="1:11">
      <c r="A7" s="2" t="s">
        <v>8</v>
      </c>
      <c r="B7" s="43">
        <f>FEBRERO2018!B7</f>
        <v>3</v>
      </c>
      <c r="C7" s="2">
        <v>562</v>
      </c>
      <c r="D7" s="2">
        <v>163</v>
      </c>
      <c r="E7" s="2">
        <v>0</v>
      </c>
      <c r="F7" s="2">
        <v>53</v>
      </c>
      <c r="G7" s="2">
        <f t="shared" ref="G7:G34" si="0">SUM(C7:F7)</f>
        <v>778</v>
      </c>
      <c r="H7" s="2">
        <f t="shared" ref="H7:H34" si="1">H6+G7</f>
        <v>9379</v>
      </c>
      <c r="I7" s="43" t="s">
        <v>9</v>
      </c>
    </row>
    <row r="8" spans="1:11">
      <c r="A8" s="2" t="s">
        <v>45</v>
      </c>
      <c r="B8" s="43">
        <f>FEBRERO2018!B8</f>
        <v>4</v>
      </c>
      <c r="C8" s="2">
        <v>765</v>
      </c>
      <c r="D8" s="2">
        <v>195</v>
      </c>
      <c r="E8" s="2">
        <v>0</v>
      </c>
      <c r="F8" s="2">
        <v>89</v>
      </c>
      <c r="G8" s="2">
        <f t="shared" si="0"/>
        <v>1049</v>
      </c>
      <c r="H8" s="2">
        <f t="shared" si="1"/>
        <v>10428</v>
      </c>
      <c r="I8" s="43" t="s">
        <v>9</v>
      </c>
    </row>
    <row r="9" spans="1:11">
      <c r="A9" s="2" t="s">
        <v>4</v>
      </c>
      <c r="B9" s="43">
        <f>FEBRERO2018!B9</f>
        <v>5</v>
      </c>
      <c r="C9" s="2">
        <v>862</v>
      </c>
      <c r="D9" s="2">
        <v>244</v>
      </c>
      <c r="E9" s="2">
        <v>0</v>
      </c>
      <c r="F9" s="2">
        <v>102</v>
      </c>
      <c r="G9" s="2">
        <f t="shared" si="0"/>
        <v>1208</v>
      </c>
      <c r="H9" s="2">
        <f t="shared" si="1"/>
        <v>11636</v>
      </c>
      <c r="I9" s="43" t="s">
        <v>9</v>
      </c>
    </row>
    <row r="10" spans="1:11">
      <c r="A10" s="2" t="s">
        <v>5</v>
      </c>
      <c r="B10" s="43">
        <f>FEBRERO2018!B10</f>
        <v>6</v>
      </c>
      <c r="C10" s="2">
        <v>980</v>
      </c>
      <c r="D10" s="2">
        <v>369</v>
      </c>
      <c r="E10" s="2">
        <v>0</v>
      </c>
      <c r="F10" s="2">
        <v>102</v>
      </c>
      <c r="G10" s="2">
        <f t="shared" si="0"/>
        <v>1451</v>
      </c>
      <c r="H10" s="2">
        <f t="shared" si="1"/>
        <v>13087</v>
      </c>
      <c r="I10" s="43" t="s">
        <v>9</v>
      </c>
    </row>
    <row r="11" spans="1:11">
      <c r="A11" s="2" t="s">
        <v>46</v>
      </c>
      <c r="B11" s="43">
        <f>FEBRERO2018!B11</f>
        <v>7</v>
      </c>
      <c r="C11" s="2">
        <v>1086</v>
      </c>
      <c r="D11" s="2">
        <v>334</v>
      </c>
      <c r="E11" s="2">
        <v>0</v>
      </c>
      <c r="F11" s="2">
        <v>144</v>
      </c>
      <c r="G11" s="2">
        <f t="shared" si="0"/>
        <v>1564</v>
      </c>
      <c r="H11" s="2">
        <f t="shared" si="1"/>
        <v>14651</v>
      </c>
      <c r="I11" s="43" t="s">
        <v>11</v>
      </c>
    </row>
    <row r="12" spans="1:11">
      <c r="A12" s="36" t="s">
        <v>6</v>
      </c>
      <c r="B12" s="37">
        <f>FEBRERO2018!B12</f>
        <v>8</v>
      </c>
      <c r="C12" s="36">
        <v>928</v>
      </c>
      <c r="D12" s="36">
        <v>265</v>
      </c>
      <c r="E12" s="36">
        <v>0</v>
      </c>
      <c r="F12" s="36">
        <v>82</v>
      </c>
      <c r="G12" s="36">
        <f t="shared" si="0"/>
        <v>1275</v>
      </c>
      <c r="H12" s="36">
        <f t="shared" si="1"/>
        <v>15926</v>
      </c>
      <c r="I12" s="37" t="s">
        <v>60</v>
      </c>
    </row>
    <row r="13" spans="1:11">
      <c r="A13" s="2" t="s">
        <v>7</v>
      </c>
      <c r="B13" s="43">
        <f>FEBRERO2018!B13</f>
        <v>9</v>
      </c>
      <c r="C13" s="2">
        <v>1141</v>
      </c>
      <c r="D13" s="2">
        <v>247</v>
      </c>
      <c r="E13" s="2">
        <v>0</v>
      </c>
      <c r="F13" s="2">
        <v>89</v>
      </c>
      <c r="G13" s="2">
        <f t="shared" si="0"/>
        <v>1477</v>
      </c>
      <c r="H13" s="2">
        <f t="shared" si="1"/>
        <v>17403</v>
      </c>
      <c r="I13" s="43" t="s">
        <v>9</v>
      </c>
    </row>
    <row r="14" spans="1:11">
      <c r="A14" s="2" t="s">
        <v>8</v>
      </c>
      <c r="B14" s="43">
        <f>FEBRERO2018!B14</f>
        <v>10</v>
      </c>
      <c r="C14" s="2">
        <v>861</v>
      </c>
      <c r="D14" s="2">
        <v>243</v>
      </c>
      <c r="E14" s="2">
        <v>0</v>
      </c>
      <c r="F14" s="2">
        <v>91</v>
      </c>
      <c r="G14" s="2">
        <f t="shared" si="0"/>
        <v>1195</v>
      </c>
      <c r="H14" s="2">
        <f t="shared" si="1"/>
        <v>18598</v>
      </c>
      <c r="I14" s="43" t="s">
        <v>9</v>
      </c>
    </row>
    <row r="15" spans="1:11">
      <c r="A15" s="2" t="s">
        <v>45</v>
      </c>
      <c r="B15" s="43">
        <f>FEBRERO2018!B15</f>
        <v>11</v>
      </c>
      <c r="C15" s="2">
        <v>828</v>
      </c>
      <c r="D15" s="2">
        <v>245</v>
      </c>
      <c r="E15" s="2">
        <v>0</v>
      </c>
      <c r="F15" s="2">
        <v>96</v>
      </c>
      <c r="G15" s="2">
        <f t="shared" si="0"/>
        <v>1169</v>
      </c>
      <c r="H15" s="2">
        <f t="shared" si="1"/>
        <v>19767</v>
      </c>
      <c r="I15" s="43" t="s">
        <v>9</v>
      </c>
    </row>
    <row r="16" spans="1:11">
      <c r="A16" s="2" t="s">
        <v>4</v>
      </c>
      <c r="B16" s="43">
        <f>FEBRERO2018!B16</f>
        <v>12</v>
      </c>
      <c r="C16" s="2">
        <v>524</v>
      </c>
      <c r="D16" s="2">
        <v>130</v>
      </c>
      <c r="E16" s="2">
        <v>0</v>
      </c>
      <c r="F16" s="2">
        <v>46</v>
      </c>
      <c r="G16" s="2">
        <f t="shared" si="0"/>
        <v>700</v>
      </c>
      <c r="H16" s="2">
        <f t="shared" si="1"/>
        <v>20467</v>
      </c>
      <c r="I16" s="43" t="s">
        <v>12</v>
      </c>
    </row>
    <row r="17" spans="1:13">
      <c r="A17" s="2" t="s">
        <v>5</v>
      </c>
      <c r="B17" s="43">
        <f>FEBRERO2018!B17</f>
        <v>13</v>
      </c>
      <c r="C17" s="2">
        <v>792</v>
      </c>
      <c r="D17" s="2">
        <v>229</v>
      </c>
      <c r="E17" s="2">
        <v>0</v>
      </c>
      <c r="F17" s="2">
        <v>78</v>
      </c>
      <c r="G17" s="2">
        <f t="shared" si="0"/>
        <v>1099</v>
      </c>
      <c r="H17" s="2">
        <f t="shared" si="1"/>
        <v>21566</v>
      </c>
      <c r="I17" s="43" t="s">
        <v>9</v>
      </c>
    </row>
    <row r="18" spans="1:13">
      <c r="A18" s="2" t="s">
        <v>46</v>
      </c>
      <c r="B18" s="43">
        <f>FEBRERO2018!B18</f>
        <v>14</v>
      </c>
      <c r="C18" s="2">
        <v>1172</v>
      </c>
      <c r="D18" s="2">
        <v>319</v>
      </c>
      <c r="E18" s="2">
        <v>0</v>
      </c>
      <c r="F18" s="2">
        <v>118</v>
      </c>
      <c r="G18" s="2">
        <f t="shared" si="0"/>
        <v>1609</v>
      </c>
      <c r="H18" s="2">
        <f t="shared" si="1"/>
        <v>23175</v>
      </c>
      <c r="I18" s="43" t="s">
        <v>9</v>
      </c>
      <c r="J18" s="44"/>
    </row>
    <row r="19" spans="1:13">
      <c r="A19" s="36" t="s">
        <v>6</v>
      </c>
      <c r="B19" s="37">
        <f>FEBRERO2018!B19</f>
        <v>15</v>
      </c>
      <c r="C19" s="36">
        <v>1247</v>
      </c>
      <c r="D19" s="36">
        <v>274</v>
      </c>
      <c r="E19" s="36">
        <v>0</v>
      </c>
      <c r="F19" s="36">
        <v>93</v>
      </c>
      <c r="G19" s="36">
        <f t="shared" si="0"/>
        <v>1614</v>
      </c>
      <c r="H19" s="36">
        <f t="shared" si="1"/>
        <v>24789</v>
      </c>
      <c r="I19" s="37" t="s">
        <v>9</v>
      </c>
    </row>
    <row r="20" spans="1:13">
      <c r="A20" s="2" t="s">
        <v>7</v>
      </c>
      <c r="B20" s="43">
        <f>FEBRERO2018!B20</f>
        <v>16</v>
      </c>
      <c r="C20" s="2">
        <v>1070</v>
      </c>
      <c r="D20" s="2">
        <v>259</v>
      </c>
      <c r="E20" s="2">
        <v>0</v>
      </c>
      <c r="F20" s="2">
        <v>68</v>
      </c>
      <c r="G20" s="2">
        <f t="shared" si="0"/>
        <v>1397</v>
      </c>
      <c r="H20" s="2">
        <f t="shared" si="1"/>
        <v>26186</v>
      </c>
      <c r="I20" s="43" t="s">
        <v>9</v>
      </c>
    </row>
    <row r="21" spans="1:13">
      <c r="A21" s="2" t="s">
        <v>8</v>
      </c>
      <c r="B21" s="43">
        <f>FEBRERO2018!B21</f>
        <v>17</v>
      </c>
      <c r="C21" s="2">
        <v>820</v>
      </c>
      <c r="D21" s="2">
        <v>298</v>
      </c>
      <c r="E21" s="2">
        <v>0</v>
      </c>
      <c r="F21" s="2">
        <v>92</v>
      </c>
      <c r="G21" s="2">
        <f t="shared" si="0"/>
        <v>1210</v>
      </c>
      <c r="H21" s="2">
        <f t="shared" si="1"/>
        <v>27396</v>
      </c>
      <c r="I21" s="43" t="s">
        <v>9</v>
      </c>
    </row>
    <row r="22" spans="1:13">
      <c r="A22" s="2" t="s">
        <v>45</v>
      </c>
      <c r="B22" s="43">
        <f>FEBRERO2018!B22</f>
        <v>18</v>
      </c>
      <c r="C22" s="2">
        <v>804</v>
      </c>
      <c r="D22" s="2">
        <v>283</v>
      </c>
      <c r="E22" s="2">
        <v>0</v>
      </c>
      <c r="F22" s="2">
        <v>134</v>
      </c>
      <c r="G22" s="2">
        <f t="shared" si="0"/>
        <v>1221</v>
      </c>
      <c r="H22" s="2">
        <f t="shared" si="1"/>
        <v>28617</v>
      </c>
      <c r="I22" s="43" t="s">
        <v>9</v>
      </c>
    </row>
    <row r="23" spans="1:13">
      <c r="A23" s="2" t="s">
        <v>4</v>
      </c>
      <c r="B23" s="43">
        <f>FEBRERO2018!B23</f>
        <v>19</v>
      </c>
      <c r="C23" s="2">
        <v>720</v>
      </c>
      <c r="D23" s="2">
        <v>283</v>
      </c>
      <c r="E23" s="2">
        <v>0</v>
      </c>
      <c r="F23" s="2">
        <v>98</v>
      </c>
      <c r="G23" s="2">
        <f t="shared" si="0"/>
        <v>1101</v>
      </c>
      <c r="H23" s="2">
        <f t="shared" si="1"/>
        <v>29718</v>
      </c>
      <c r="I23" s="43" t="s">
        <v>9</v>
      </c>
    </row>
    <row r="24" spans="1:13">
      <c r="A24" s="2" t="s">
        <v>5</v>
      </c>
      <c r="B24" s="43">
        <f>FEBRERO2018!B24</f>
        <v>20</v>
      </c>
      <c r="C24" s="2">
        <v>891</v>
      </c>
      <c r="D24" s="2">
        <v>288</v>
      </c>
      <c r="E24" s="2">
        <v>0</v>
      </c>
      <c r="F24" s="2">
        <v>40</v>
      </c>
      <c r="G24" s="2">
        <f t="shared" si="0"/>
        <v>1219</v>
      </c>
      <c r="H24" s="2">
        <f t="shared" si="1"/>
        <v>30937</v>
      </c>
      <c r="I24" s="43" t="s">
        <v>9</v>
      </c>
    </row>
    <row r="25" spans="1:13">
      <c r="A25" s="2" t="s">
        <v>46</v>
      </c>
      <c r="B25" s="43">
        <f>FEBRERO2018!B25</f>
        <v>21</v>
      </c>
      <c r="C25" s="2">
        <v>1294</v>
      </c>
      <c r="D25" s="2">
        <v>345</v>
      </c>
      <c r="E25" s="2">
        <v>0</v>
      </c>
      <c r="F25" s="2">
        <v>94</v>
      </c>
      <c r="G25" s="2">
        <f t="shared" si="0"/>
        <v>1733</v>
      </c>
      <c r="H25" s="2">
        <f t="shared" si="1"/>
        <v>32670</v>
      </c>
      <c r="I25" s="43" t="s">
        <v>9</v>
      </c>
    </row>
    <row r="26" spans="1:13">
      <c r="A26" s="36" t="s">
        <v>6</v>
      </c>
      <c r="B26" s="37">
        <f>FEBRERO2018!B26</f>
        <v>22</v>
      </c>
      <c r="C26" s="36">
        <v>1162</v>
      </c>
      <c r="D26" s="36">
        <v>288</v>
      </c>
      <c r="E26" s="36">
        <v>0</v>
      </c>
      <c r="F26" s="36">
        <v>144</v>
      </c>
      <c r="G26" s="36">
        <f t="shared" si="0"/>
        <v>1594</v>
      </c>
      <c r="H26" s="36">
        <f t="shared" si="1"/>
        <v>34264</v>
      </c>
      <c r="I26" s="37" t="s">
        <v>9</v>
      </c>
    </row>
    <row r="27" spans="1:13">
      <c r="A27" s="2" t="s">
        <v>7</v>
      </c>
      <c r="B27" s="43">
        <f>FEBRERO2018!B27</f>
        <v>23</v>
      </c>
      <c r="C27" s="2">
        <v>605</v>
      </c>
      <c r="D27" s="2">
        <v>136</v>
      </c>
      <c r="E27" s="2">
        <v>0</v>
      </c>
      <c r="F27" s="2">
        <v>62</v>
      </c>
      <c r="G27" s="2">
        <f t="shared" si="0"/>
        <v>803</v>
      </c>
      <c r="H27" s="2">
        <f t="shared" si="1"/>
        <v>35067</v>
      </c>
      <c r="I27" s="43" t="s">
        <v>16</v>
      </c>
    </row>
    <row r="28" spans="1:13">
      <c r="A28" s="2" t="s">
        <v>8</v>
      </c>
      <c r="B28" s="43">
        <f>FEBRERO2018!B28</f>
        <v>24</v>
      </c>
      <c r="C28" s="2">
        <v>548</v>
      </c>
      <c r="D28" s="2">
        <v>226</v>
      </c>
      <c r="E28" s="2">
        <v>0</v>
      </c>
      <c r="F28" s="2">
        <v>38</v>
      </c>
      <c r="G28" s="2">
        <f t="shared" si="0"/>
        <v>812</v>
      </c>
      <c r="H28" s="2">
        <f t="shared" si="1"/>
        <v>35879</v>
      </c>
      <c r="I28" s="43" t="s">
        <v>9</v>
      </c>
      <c r="J28" s="44"/>
      <c r="K28" s="44"/>
      <c r="L28" s="44"/>
      <c r="M28" s="44"/>
    </row>
    <row r="29" spans="1:13">
      <c r="A29" s="2" t="s">
        <v>45</v>
      </c>
      <c r="B29" s="43">
        <f>FEBRERO2018!B29</f>
        <v>25</v>
      </c>
      <c r="C29" s="2">
        <v>562</v>
      </c>
      <c r="D29" s="2">
        <v>201</v>
      </c>
      <c r="E29" s="2">
        <v>0</v>
      </c>
      <c r="F29" s="2">
        <v>90</v>
      </c>
      <c r="G29" s="2">
        <f t="shared" si="0"/>
        <v>853</v>
      </c>
      <c r="H29" s="2">
        <f t="shared" si="1"/>
        <v>36732</v>
      </c>
      <c r="I29" s="43" t="s">
        <v>13</v>
      </c>
      <c r="J29" s="44"/>
      <c r="K29" s="44"/>
      <c r="L29" s="44"/>
      <c r="M29" s="44"/>
    </row>
    <row r="30" spans="1:13">
      <c r="A30" s="2" t="s">
        <v>4</v>
      </c>
      <c r="B30" s="43">
        <f>FEBRERO2018!B30</f>
        <v>26</v>
      </c>
      <c r="C30" s="2">
        <v>627</v>
      </c>
      <c r="D30" s="2">
        <v>218</v>
      </c>
      <c r="E30" s="2">
        <v>0</v>
      </c>
      <c r="F30" s="2">
        <v>64</v>
      </c>
      <c r="G30" s="2">
        <f t="shared" si="0"/>
        <v>909</v>
      </c>
      <c r="H30" s="2">
        <f t="shared" si="1"/>
        <v>37641</v>
      </c>
      <c r="I30" s="43" t="s">
        <v>9</v>
      </c>
      <c r="J30" s="44"/>
      <c r="K30" s="44"/>
      <c r="L30" s="44"/>
      <c r="M30" s="44"/>
    </row>
    <row r="31" spans="1:13">
      <c r="A31" s="2" t="s">
        <v>5</v>
      </c>
      <c r="B31" s="43">
        <f>FEBRERO2018!B31</f>
        <v>27</v>
      </c>
      <c r="C31" s="2">
        <v>789</v>
      </c>
      <c r="D31" s="2">
        <v>201</v>
      </c>
      <c r="E31" s="2">
        <v>34</v>
      </c>
      <c r="F31" s="2">
        <v>75</v>
      </c>
      <c r="G31" s="2">
        <f t="shared" si="0"/>
        <v>1099</v>
      </c>
      <c r="H31" s="2">
        <f t="shared" si="1"/>
        <v>38740</v>
      </c>
      <c r="I31" s="43" t="s">
        <v>9</v>
      </c>
      <c r="J31" s="44"/>
      <c r="K31" s="44"/>
      <c r="L31" s="44"/>
      <c r="M31" s="44"/>
    </row>
    <row r="32" spans="1:13">
      <c r="A32" s="2" t="s">
        <v>46</v>
      </c>
      <c r="B32" s="43">
        <f>FEBRERO2018!B32</f>
        <v>28</v>
      </c>
      <c r="C32" s="2">
        <v>2170</v>
      </c>
      <c r="D32" s="2">
        <v>799</v>
      </c>
      <c r="E32" s="2">
        <v>279</v>
      </c>
      <c r="F32" s="2">
        <v>15</v>
      </c>
      <c r="G32" s="2">
        <f t="shared" si="0"/>
        <v>3263</v>
      </c>
      <c r="H32" s="2">
        <f t="shared" si="1"/>
        <v>42003</v>
      </c>
      <c r="I32" s="43" t="s">
        <v>9</v>
      </c>
    </row>
    <row r="33" spans="1:9">
      <c r="A33" s="36" t="s">
        <v>6</v>
      </c>
      <c r="B33" s="37">
        <v>29</v>
      </c>
      <c r="C33" s="36">
        <v>2644</v>
      </c>
      <c r="D33" s="36">
        <v>1412</v>
      </c>
      <c r="E33" s="36">
        <v>802</v>
      </c>
      <c r="F33" s="36">
        <v>130</v>
      </c>
      <c r="G33" s="36">
        <f t="shared" si="0"/>
        <v>4988</v>
      </c>
      <c r="H33" s="36">
        <f t="shared" si="1"/>
        <v>46991</v>
      </c>
      <c r="I33" s="37" t="s">
        <v>16</v>
      </c>
    </row>
    <row r="34" spans="1:9" ht="15.75" thickBot="1">
      <c r="A34" s="2" t="s">
        <v>7</v>
      </c>
      <c r="B34" s="43">
        <v>30</v>
      </c>
      <c r="C34" s="2">
        <v>1606</v>
      </c>
      <c r="D34" s="2">
        <v>427</v>
      </c>
      <c r="E34" s="2">
        <v>0</v>
      </c>
      <c r="F34" s="2">
        <v>101</v>
      </c>
      <c r="G34" s="2">
        <f t="shared" si="0"/>
        <v>2134</v>
      </c>
      <c r="H34" s="2">
        <f t="shared" si="1"/>
        <v>49125</v>
      </c>
      <c r="I34" s="43" t="s">
        <v>10</v>
      </c>
    </row>
    <row r="35" spans="1:9" ht="15.75" thickBot="1">
      <c r="E35" s="31" t="s">
        <v>47</v>
      </c>
      <c r="F35" s="32"/>
      <c r="G35" s="32"/>
      <c r="H35" s="33">
        <f>H34/B34</f>
        <v>1637.5</v>
      </c>
    </row>
    <row r="36" spans="1:9" ht="23.25">
      <c r="A36" s="19" t="s">
        <v>48</v>
      </c>
      <c r="H36" s="39">
        <f>MARZO2018!H37+H34</f>
        <v>8538108</v>
      </c>
    </row>
    <row r="37" spans="1:9">
      <c r="H37" s="34"/>
    </row>
    <row r="38" spans="1:9">
      <c r="H38" s="24"/>
    </row>
    <row r="39" spans="1:9">
      <c r="H39" s="24"/>
    </row>
    <row r="40" spans="1:9">
      <c r="H40" s="24"/>
    </row>
    <row r="41" spans="1:9">
      <c r="H41" s="24"/>
    </row>
    <row r="42" spans="1:9">
      <c r="H42" s="24"/>
    </row>
    <row r="43" spans="1:9">
      <c r="H43" s="24"/>
    </row>
    <row r="44" spans="1:9">
      <c r="H44" s="24"/>
    </row>
    <row r="45" spans="1:9">
      <c r="H45" s="24"/>
    </row>
    <row r="46" spans="1:9">
      <c r="H46" s="24"/>
    </row>
    <row r="47" spans="1:9">
      <c r="H47" s="24"/>
    </row>
    <row r="48" spans="1:9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C74" s="35"/>
      <c r="D74" t="s">
        <v>49</v>
      </c>
      <c r="H74" s="24"/>
    </row>
    <row r="75" spans="3:8">
      <c r="C75" s="22"/>
      <c r="D75" t="s">
        <v>50</v>
      </c>
      <c r="H75" s="24"/>
    </row>
    <row r="76" spans="3:8">
      <c r="H76" s="24"/>
    </row>
    <row r="77" spans="3:8">
      <c r="H77" s="24"/>
    </row>
    <row r="78" spans="3:8">
      <c r="H78" s="2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9"/>
  <sheetViews>
    <sheetView topLeftCell="A27" workbookViewId="0">
      <selection activeCell="K41" sqref="K41"/>
    </sheetView>
  </sheetViews>
  <sheetFormatPr baseColWidth="10" defaultRowHeight="15"/>
  <cols>
    <col min="2" max="2" width="11.42578125" style="2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" customWidth="1"/>
    <col min="9" max="9" width="11.42578125" style="24"/>
  </cols>
  <sheetData>
    <row r="1" spans="1:11" ht="26.25">
      <c r="A1" s="3" t="s">
        <v>61</v>
      </c>
      <c r="H1" s="24"/>
    </row>
    <row r="2" spans="1:11" ht="27" thickBot="1">
      <c r="A2" s="3"/>
      <c r="H2" s="24"/>
    </row>
    <row r="3" spans="1:11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1" ht="18.75">
      <c r="A4" s="27" t="s">
        <v>0</v>
      </c>
      <c r="B4" s="27" t="s">
        <v>1</v>
      </c>
      <c r="C4" s="28" t="s">
        <v>40</v>
      </c>
      <c r="D4" s="28" t="s">
        <v>41</v>
      </c>
      <c r="E4" s="29" t="s">
        <v>42</v>
      </c>
      <c r="F4" s="27" t="s">
        <v>2</v>
      </c>
      <c r="G4" s="28" t="s">
        <v>43</v>
      </c>
      <c r="H4" s="28" t="s">
        <v>44</v>
      </c>
      <c r="I4" s="27" t="s">
        <v>3</v>
      </c>
    </row>
    <row r="5" spans="1:11">
      <c r="A5" s="2" t="s">
        <v>8</v>
      </c>
      <c r="B5" s="43">
        <f>FEBRERO2018!B5</f>
        <v>1</v>
      </c>
      <c r="C5" s="2">
        <v>640</v>
      </c>
      <c r="D5" s="2">
        <v>154</v>
      </c>
      <c r="E5" s="2">
        <v>19</v>
      </c>
      <c r="F5" s="2">
        <v>26</v>
      </c>
      <c r="G5" s="2">
        <f>SUM(C5:F5)</f>
        <v>839</v>
      </c>
      <c r="H5" s="2">
        <f>G5</f>
        <v>839</v>
      </c>
      <c r="I5" s="43" t="s">
        <v>17</v>
      </c>
      <c r="J5" s="44"/>
      <c r="K5" s="44"/>
    </row>
    <row r="6" spans="1:11">
      <c r="A6" s="2" t="s">
        <v>45</v>
      </c>
      <c r="B6" s="43">
        <f>FEBRERO2018!B6</f>
        <v>2</v>
      </c>
      <c r="C6" s="2">
        <v>150</v>
      </c>
      <c r="D6" s="2">
        <v>28</v>
      </c>
      <c r="E6" s="2">
        <v>0</v>
      </c>
      <c r="F6" s="2">
        <v>7</v>
      </c>
      <c r="G6" s="2">
        <f>SUM(C6:F6)</f>
        <v>185</v>
      </c>
      <c r="H6" s="2">
        <f>H5+G6</f>
        <v>1024</v>
      </c>
      <c r="I6" s="43" t="s">
        <v>10</v>
      </c>
      <c r="J6" s="44"/>
      <c r="K6" s="44"/>
    </row>
    <row r="7" spans="1:11">
      <c r="A7" s="2" t="s">
        <v>4</v>
      </c>
      <c r="B7" s="43">
        <f>FEBRERO2018!B7</f>
        <v>3</v>
      </c>
      <c r="C7" s="2">
        <v>254</v>
      </c>
      <c r="D7" s="2">
        <v>123</v>
      </c>
      <c r="E7" s="2">
        <v>0</v>
      </c>
      <c r="F7" s="2">
        <v>38</v>
      </c>
      <c r="G7" s="2">
        <f t="shared" ref="G7:G35" si="0">SUM(C7:F7)</f>
        <v>415</v>
      </c>
      <c r="H7" s="2">
        <f t="shared" ref="H7:H35" si="1">H6+G7</f>
        <v>1439</v>
      </c>
      <c r="I7" s="43" t="s">
        <v>10</v>
      </c>
      <c r="J7" s="44"/>
      <c r="K7" s="44"/>
    </row>
    <row r="8" spans="1:11">
      <c r="A8" s="2" t="s">
        <v>5</v>
      </c>
      <c r="B8" s="43">
        <f>FEBRERO2018!B8</f>
        <v>4</v>
      </c>
      <c r="C8" s="2">
        <v>432</v>
      </c>
      <c r="D8" s="2">
        <v>156</v>
      </c>
      <c r="E8" s="2">
        <v>0</v>
      </c>
      <c r="F8" s="2">
        <v>39</v>
      </c>
      <c r="G8" s="2">
        <f t="shared" si="0"/>
        <v>627</v>
      </c>
      <c r="H8" s="2">
        <f t="shared" si="1"/>
        <v>2066</v>
      </c>
      <c r="I8" s="43" t="s">
        <v>11</v>
      </c>
      <c r="J8" s="44"/>
      <c r="K8" s="44"/>
    </row>
    <row r="9" spans="1:11">
      <c r="A9" s="2" t="s">
        <v>46</v>
      </c>
      <c r="B9" s="43">
        <f>FEBRERO2018!B9</f>
        <v>5</v>
      </c>
      <c r="C9" s="2">
        <v>695</v>
      </c>
      <c r="D9" s="2">
        <v>162</v>
      </c>
      <c r="E9" s="2">
        <v>0</v>
      </c>
      <c r="F9" s="2">
        <v>74</v>
      </c>
      <c r="G9" s="2">
        <f t="shared" si="0"/>
        <v>931</v>
      </c>
      <c r="H9" s="2">
        <f t="shared" si="1"/>
        <v>2997</v>
      </c>
      <c r="I9" s="43" t="s">
        <v>11</v>
      </c>
      <c r="J9" s="44"/>
      <c r="K9" s="44"/>
    </row>
    <row r="10" spans="1:11">
      <c r="A10" s="36" t="s">
        <v>6</v>
      </c>
      <c r="B10" s="37">
        <f>FEBRERO2018!B10</f>
        <v>6</v>
      </c>
      <c r="C10" s="36">
        <v>442</v>
      </c>
      <c r="D10" s="36">
        <v>133</v>
      </c>
      <c r="E10" s="36">
        <v>0</v>
      </c>
      <c r="F10" s="36">
        <v>56</v>
      </c>
      <c r="G10" s="36">
        <f t="shared" si="0"/>
        <v>631</v>
      </c>
      <c r="H10" s="36">
        <f t="shared" si="1"/>
        <v>3628</v>
      </c>
      <c r="I10" s="37" t="s">
        <v>9</v>
      </c>
      <c r="J10" s="44"/>
      <c r="K10" s="44"/>
    </row>
    <row r="11" spans="1:11">
      <c r="A11" s="2" t="s">
        <v>7</v>
      </c>
      <c r="B11" s="43">
        <f>FEBRERO2018!B11</f>
        <v>7</v>
      </c>
      <c r="C11" s="2">
        <v>483</v>
      </c>
      <c r="D11" s="2">
        <v>98</v>
      </c>
      <c r="E11" s="2">
        <v>0</v>
      </c>
      <c r="F11" s="2">
        <v>63</v>
      </c>
      <c r="G11" s="2">
        <f t="shared" si="0"/>
        <v>644</v>
      </c>
      <c r="H11" s="2">
        <f t="shared" si="1"/>
        <v>4272</v>
      </c>
      <c r="I11" s="43" t="s">
        <v>9</v>
      </c>
      <c r="J11" s="44"/>
      <c r="K11" s="44"/>
    </row>
    <row r="12" spans="1:11">
      <c r="A12" s="2" t="s">
        <v>8</v>
      </c>
      <c r="B12" s="43">
        <f>FEBRERO2018!B12</f>
        <v>8</v>
      </c>
      <c r="C12" s="2">
        <v>169</v>
      </c>
      <c r="D12" s="2">
        <v>21</v>
      </c>
      <c r="E12" s="2">
        <v>0</v>
      </c>
      <c r="F12" s="2">
        <v>20</v>
      </c>
      <c r="G12" s="2">
        <f t="shared" si="0"/>
        <v>210</v>
      </c>
      <c r="H12" s="2">
        <f t="shared" si="1"/>
        <v>4482</v>
      </c>
      <c r="I12" s="43" t="s">
        <v>10</v>
      </c>
      <c r="J12" s="44"/>
      <c r="K12" s="44"/>
    </row>
    <row r="13" spans="1:11">
      <c r="A13" s="2" t="s">
        <v>45</v>
      </c>
      <c r="B13" s="43">
        <f>FEBRERO2018!B13</f>
        <v>9</v>
      </c>
      <c r="C13" s="2">
        <v>376</v>
      </c>
      <c r="D13" s="2">
        <v>68</v>
      </c>
      <c r="E13" s="2">
        <v>0</v>
      </c>
      <c r="F13" s="2">
        <v>39</v>
      </c>
      <c r="G13" s="2">
        <f t="shared" si="0"/>
        <v>483</v>
      </c>
      <c r="H13" s="2">
        <f t="shared" si="1"/>
        <v>4965</v>
      </c>
      <c r="I13" s="43" t="s">
        <v>10</v>
      </c>
      <c r="J13" s="44"/>
      <c r="K13" s="44"/>
    </row>
    <row r="14" spans="1:11">
      <c r="A14" s="2" t="s">
        <v>4</v>
      </c>
      <c r="B14" s="43">
        <f>FEBRERO2018!B14</f>
        <v>10</v>
      </c>
      <c r="C14" s="2">
        <v>217</v>
      </c>
      <c r="D14" s="2">
        <v>49</v>
      </c>
      <c r="E14" s="2">
        <v>0</v>
      </c>
      <c r="F14" s="2">
        <v>28</v>
      </c>
      <c r="G14" s="2">
        <f t="shared" si="0"/>
        <v>294</v>
      </c>
      <c r="H14" s="2">
        <f t="shared" si="1"/>
        <v>5259</v>
      </c>
      <c r="I14" s="43" t="s">
        <v>17</v>
      </c>
      <c r="J14" s="44"/>
      <c r="K14" s="44"/>
    </row>
    <row r="15" spans="1:11">
      <c r="A15" s="2" t="s">
        <v>5</v>
      </c>
      <c r="B15" s="43">
        <f>FEBRERO2018!B15</f>
        <v>11</v>
      </c>
      <c r="C15" s="2">
        <v>612</v>
      </c>
      <c r="D15" s="2">
        <v>168</v>
      </c>
      <c r="E15" s="2">
        <v>0</v>
      </c>
      <c r="F15" s="2">
        <v>23</v>
      </c>
      <c r="G15" s="2">
        <f t="shared" si="0"/>
        <v>803</v>
      </c>
      <c r="H15" s="2">
        <f t="shared" si="1"/>
        <v>6062</v>
      </c>
      <c r="I15" s="43" t="s">
        <v>9</v>
      </c>
      <c r="J15" s="44"/>
      <c r="K15" s="44"/>
    </row>
    <row r="16" spans="1:11">
      <c r="A16" s="2" t="s">
        <v>46</v>
      </c>
      <c r="B16" s="43">
        <f>FEBRERO2018!B16</f>
        <v>12</v>
      </c>
      <c r="C16" s="2">
        <v>862</v>
      </c>
      <c r="D16" s="2">
        <v>239</v>
      </c>
      <c r="E16" s="2">
        <v>0</v>
      </c>
      <c r="F16" s="2">
        <v>66</v>
      </c>
      <c r="G16" s="2">
        <f t="shared" si="0"/>
        <v>1167</v>
      </c>
      <c r="H16" s="2">
        <f t="shared" si="1"/>
        <v>7229</v>
      </c>
      <c r="I16" s="43" t="s">
        <v>9</v>
      </c>
      <c r="J16" s="44"/>
      <c r="K16" s="44"/>
    </row>
    <row r="17" spans="1:12">
      <c r="A17" s="36" t="s">
        <v>6</v>
      </c>
      <c r="B17" s="37">
        <f>FEBRERO2018!B17</f>
        <v>13</v>
      </c>
      <c r="C17" s="36">
        <v>622</v>
      </c>
      <c r="D17" s="36">
        <v>154</v>
      </c>
      <c r="E17" s="36">
        <v>0</v>
      </c>
      <c r="F17" s="36">
        <v>48</v>
      </c>
      <c r="G17" s="36">
        <f t="shared" si="0"/>
        <v>824</v>
      </c>
      <c r="H17" s="36">
        <f t="shared" si="1"/>
        <v>8053</v>
      </c>
      <c r="I17" s="37" t="s">
        <v>9</v>
      </c>
      <c r="J17" s="44"/>
      <c r="K17" s="44"/>
    </row>
    <row r="18" spans="1:12">
      <c r="A18" s="2" t="s">
        <v>7</v>
      </c>
      <c r="B18" s="43">
        <f>FEBRERO2018!B18</f>
        <v>14</v>
      </c>
      <c r="C18" s="2">
        <v>559</v>
      </c>
      <c r="D18" s="2">
        <v>105</v>
      </c>
      <c r="E18" s="2">
        <v>0</v>
      </c>
      <c r="F18" s="2">
        <v>41</v>
      </c>
      <c r="G18" s="2">
        <f t="shared" si="0"/>
        <v>705</v>
      </c>
      <c r="H18" s="2">
        <f t="shared" si="1"/>
        <v>8758</v>
      </c>
      <c r="I18" s="43" t="s">
        <v>9</v>
      </c>
      <c r="J18" s="44"/>
      <c r="K18" s="44"/>
    </row>
    <row r="19" spans="1:12">
      <c r="A19" s="2" t="s">
        <v>8</v>
      </c>
      <c r="B19" s="43">
        <f>FEBRERO2018!B19</f>
        <v>15</v>
      </c>
      <c r="C19" s="2">
        <v>391</v>
      </c>
      <c r="D19" s="2">
        <v>107</v>
      </c>
      <c r="E19" s="2">
        <v>0</v>
      </c>
      <c r="F19" s="2">
        <v>69</v>
      </c>
      <c r="G19" s="2">
        <f t="shared" si="0"/>
        <v>567</v>
      </c>
      <c r="H19" s="2">
        <f t="shared" si="1"/>
        <v>9325</v>
      </c>
      <c r="I19" s="43" t="s">
        <v>9</v>
      </c>
      <c r="J19" s="44"/>
      <c r="K19" s="44"/>
    </row>
    <row r="20" spans="1:12">
      <c r="A20" s="2" t="s">
        <v>45</v>
      </c>
      <c r="B20" s="43">
        <f>FEBRERO2018!B20</f>
        <v>16</v>
      </c>
      <c r="C20" s="2">
        <v>355</v>
      </c>
      <c r="D20" s="2">
        <v>128</v>
      </c>
      <c r="E20" s="2">
        <v>0</v>
      </c>
      <c r="F20" s="2">
        <v>57</v>
      </c>
      <c r="G20" s="2">
        <f t="shared" si="0"/>
        <v>540</v>
      </c>
      <c r="H20" s="2">
        <f t="shared" si="1"/>
        <v>9865</v>
      </c>
      <c r="I20" s="43" t="s">
        <v>9</v>
      </c>
      <c r="J20" s="44"/>
      <c r="K20" s="44"/>
    </row>
    <row r="21" spans="1:12">
      <c r="A21" s="2" t="s">
        <v>4</v>
      </c>
      <c r="B21" s="43">
        <f>FEBRERO2018!B21</f>
        <v>17</v>
      </c>
      <c r="C21" s="2">
        <v>419</v>
      </c>
      <c r="D21" s="2">
        <v>153</v>
      </c>
      <c r="E21" s="2">
        <v>0</v>
      </c>
      <c r="F21" s="2">
        <v>55</v>
      </c>
      <c r="G21" s="2">
        <f t="shared" si="0"/>
        <v>627</v>
      </c>
      <c r="H21" s="2">
        <f t="shared" si="1"/>
        <v>10492</v>
      </c>
      <c r="I21" s="43" t="s">
        <v>9</v>
      </c>
      <c r="J21" s="44"/>
      <c r="K21" s="44"/>
    </row>
    <row r="22" spans="1:12">
      <c r="A22" s="2" t="s">
        <v>5</v>
      </c>
      <c r="B22" s="43">
        <f>FEBRERO2018!B22</f>
        <v>18</v>
      </c>
      <c r="C22" s="2">
        <v>542</v>
      </c>
      <c r="D22" s="2">
        <v>123</v>
      </c>
      <c r="E22" s="2">
        <v>0</v>
      </c>
      <c r="F22" s="2">
        <v>44</v>
      </c>
      <c r="G22" s="2">
        <f t="shared" si="0"/>
        <v>709</v>
      </c>
      <c r="H22" s="2">
        <f t="shared" si="1"/>
        <v>11201</v>
      </c>
      <c r="I22" s="43" t="s">
        <v>12</v>
      </c>
      <c r="J22" s="44"/>
      <c r="K22" s="44"/>
    </row>
    <row r="23" spans="1:12">
      <c r="A23" s="2" t="s">
        <v>46</v>
      </c>
      <c r="B23" s="43">
        <f>FEBRERO2018!B23</f>
        <v>19</v>
      </c>
      <c r="C23" s="2">
        <v>982</v>
      </c>
      <c r="D23" s="2">
        <v>254</v>
      </c>
      <c r="E23" s="2">
        <v>0</v>
      </c>
      <c r="F23" s="2">
        <v>69</v>
      </c>
      <c r="G23" s="2">
        <f t="shared" si="0"/>
        <v>1305</v>
      </c>
      <c r="H23" s="2">
        <f t="shared" si="1"/>
        <v>12506</v>
      </c>
      <c r="I23" s="43" t="s">
        <v>9</v>
      </c>
      <c r="J23" s="44"/>
      <c r="K23" s="44"/>
    </row>
    <row r="24" spans="1:12">
      <c r="A24" s="36" t="s">
        <v>6</v>
      </c>
      <c r="B24" s="37">
        <f>FEBRERO2018!B24</f>
        <v>20</v>
      </c>
      <c r="C24" s="36">
        <v>640</v>
      </c>
      <c r="D24" s="36">
        <v>227</v>
      </c>
      <c r="E24" s="36">
        <v>0</v>
      </c>
      <c r="F24" s="36">
        <v>50</v>
      </c>
      <c r="G24" s="36">
        <f t="shared" si="0"/>
        <v>917</v>
      </c>
      <c r="H24" s="36">
        <f t="shared" si="1"/>
        <v>13423</v>
      </c>
      <c r="I24" s="37" t="s">
        <v>9</v>
      </c>
      <c r="J24" s="44"/>
      <c r="K24" s="44"/>
    </row>
    <row r="25" spans="1:12">
      <c r="A25" s="2" t="s">
        <v>7</v>
      </c>
      <c r="B25" s="43">
        <f>FEBRERO2018!B25</f>
        <v>21</v>
      </c>
      <c r="C25" s="2">
        <v>498</v>
      </c>
      <c r="D25" s="2">
        <v>97</v>
      </c>
      <c r="E25" s="2">
        <v>0</v>
      </c>
      <c r="F25" s="2">
        <v>50</v>
      </c>
      <c r="G25" s="2">
        <f t="shared" si="0"/>
        <v>645</v>
      </c>
      <c r="H25" s="2">
        <f t="shared" si="1"/>
        <v>14068</v>
      </c>
      <c r="I25" s="43" t="s">
        <v>9</v>
      </c>
      <c r="J25" s="44"/>
      <c r="K25" s="44"/>
    </row>
    <row r="26" spans="1:12">
      <c r="A26" s="2" t="s">
        <v>8</v>
      </c>
      <c r="B26" s="43">
        <f>FEBRERO2018!B26</f>
        <v>22</v>
      </c>
      <c r="C26" s="2">
        <v>386</v>
      </c>
      <c r="D26" s="2">
        <v>95</v>
      </c>
      <c r="E26" s="2">
        <v>0</v>
      </c>
      <c r="F26" s="2">
        <v>58</v>
      </c>
      <c r="G26" s="2">
        <f t="shared" si="0"/>
        <v>539</v>
      </c>
      <c r="H26" s="2">
        <f t="shared" si="1"/>
        <v>14607</v>
      </c>
      <c r="I26" s="43" t="s">
        <v>9</v>
      </c>
      <c r="J26" s="44"/>
      <c r="K26" s="44"/>
    </row>
    <row r="27" spans="1:12">
      <c r="A27" s="2" t="s">
        <v>45</v>
      </c>
      <c r="B27" s="43">
        <f>FEBRERO2018!B27</f>
        <v>23</v>
      </c>
      <c r="C27" s="2">
        <v>326</v>
      </c>
      <c r="D27" s="2">
        <v>58</v>
      </c>
      <c r="E27" s="2">
        <v>0</v>
      </c>
      <c r="F27" s="2">
        <v>53</v>
      </c>
      <c r="G27" s="2">
        <f t="shared" si="0"/>
        <v>437</v>
      </c>
      <c r="H27" s="2">
        <f t="shared" si="1"/>
        <v>15044</v>
      </c>
      <c r="I27" s="43" t="s">
        <v>9</v>
      </c>
      <c r="J27" s="44"/>
      <c r="K27" s="44"/>
    </row>
    <row r="28" spans="1:12">
      <c r="A28" s="2" t="s">
        <v>4</v>
      </c>
      <c r="B28" s="43">
        <f>FEBRERO2018!B28</f>
        <v>24</v>
      </c>
      <c r="C28" s="2">
        <v>365</v>
      </c>
      <c r="D28" s="2">
        <v>92</v>
      </c>
      <c r="E28" s="2">
        <v>0</v>
      </c>
      <c r="F28" s="2">
        <v>41</v>
      </c>
      <c r="G28" s="2">
        <f t="shared" si="0"/>
        <v>498</v>
      </c>
      <c r="H28" s="2">
        <f t="shared" si="1"/>
        <v>15542</v>
      </c>
      <c r="I28" s="43" t="s">
        <v>9</v>
      </c>
      <c r="J28" s="44"/>
      <c r="K28" s="44"/>
      <c r="L28" s="44"/>
    </row>
    <row r="29" spans="1:12">
      <c r="A29" s="2" t="s">
        <v>5</v>
      </c>
      <c r="B29" s="43">
        <f>FEBRERO2018!B29</f>
        <v>25</v>
      </c>
      <c r="C29" s="2">
        <v>1182</v>
      </c>
      <c r="D29" s="2">
        <v>508</v>
      </c>
      <c r="E29" s="2">
        <v>83</v>
      </c>
      <c r="F29" s="2">
        <v>63</v>
      </c>
      <c r="G29" s="2">
        <f t="shared" si="0"/>
        <v>1836</v>
      </c>
      <c r="H29" s="2">
        <f t="shared" si="1"/>
        <v>17378</v>
      </c>
      <c r="I29" s="43" t="s">
        <v>9</v>
      </c>
      <c r="J29" s="44"/>
      <c r="K29" s="44"/>
      <c r="L29" s="44"/>
    </row>
    <row r="30" spans="1:12">
      <c r="A30" s="2" t="s">
        <v>46</v>
      </c>
      <c r="B30" s="43">
        <f>FEBRERO2018!B30</f>
        <v>26</v>
      </c>
      <c r="C30" s="2">
        <v>1583</v>
      </c>
      <c r="D30" s="2">
        <v>667</v>
      </c>
      <c r="E30" s="2">
        <v>208</v>
      </c>
      <c r="F30" s="2">
        <v>107</v>
      </c>
      <c r="G30" s="38">
        <f t="shared" si="0"/>
        <v>2565</v>
      </c>
      <c r="H30" s="2">
        <f t="shared" si="1"/>
        <v>19943</v>
      </c>
      <c r="I30" s="43" t="s">
        <v>9</v>
      </c>
      <c r="J30" s="22">
        <v>2565</v>
      </c>
      <c r="K30" s="44" t="s">
        <v>51</v>
      </c>
    </row>
    <row r="31" spans="1:12">
      <c r="A31" s="36" t="s">
        <v>6</v>
      </c>
      <c r="B31" s="37">
        <f>FEBRERO2018!B31</f>
        <v>27</v>
      </c>
      <c r="C31" s="36">
        <v>781</v>
      </c>
      <c r="D31" s="36">
        <v>188</v>
      </c>
      <c r="E31" s="36">
        <v>38</v>
      </c>
      <c r="F31" s="36">
        <v>62</v>
      </c>
      <c r="G31" s="36">
        <f t="shared" si="0"/>
        <v>1069</v>
      </c>
      <c r="H31" s="36">
        <f t="shared" si="1"/>
        <v>21012</v>
      </c>
      <c r="I31" s="37" t="s">
        <v>9</v>
      </c>
      <c r="J31" s="44"/>
      <c r="K31" s="44"/>
    </row>
    <row r="32" spans="1:12">
      <c r="A32" s="2" t="s">
        <v>7</v>
      </c>
      <c r="B32" s="43">
        <f>FEBRERO2018!B32</f>
        <v>28</v>
      </c>
      <c r="C32" s="2">
        <v>446</v>
      </c>
      <c r="D32" s="2">
        <v>50</v>
      </c>
      <c r="E32" s="2">
        <v>0</v>
      </c>
      <c r="F32" s="2">
        <v>21</v>
      </c>
      <c r="G32" s="2">
        <f t="shared" si="0"/>
        <v>517</v>
      </c>
      <c r="H32" s="2">
        <f t="shared" si="1"/>
        <v>21529</v>
      </c>
      <c r="I32" s="43" t="s">
        <v>9</v>
      </c>
      <c r="J32" s="44"/>
      <c r="K32" s="44"/>
    </row>
    <row r="33" spans="1:11">
      <c r="A33" s="2" t="s">
        <v>8</v>
      </c>
      <c r="B33" s="43">
        <v>29</v>
      </c>
      <c r="C33" s="2">
        <v>368</v>
      </c>
      <c r="D33" s="2">
        <v>93</v>
      </c>
      <c r="E33" s="2">
        <v>0</v>
      </c>
      <c r="F33" s="2">
        <v>30</v>
      </c>
      <c r="G33" s="2">
        <f t="shared" si="0"/>
        <v>491</v>
      </c>
      <c r="H33" s="2">
        <f t="shared" si="1"/>
        <v>22020</v>
      </c>
      <c r="I33" s="43" t="s">
        <v>9</v>
      </c>
      <c r="J33" s="44"/>
      <c r="K33" s="44"/>
    </row>
    <row r="34" spans="1:11">
      <c r="A34" s="2" t="s">
        <v>45</v>
      </c>
      <c r="B34" s="43">
        <v>30</v>
      </c>
      <c r="C34" s="2">
        <v>130</v>
      </c>
      <c r="D34" s="2">
        <v>19</v>
      </c>
      <c r="E34" s="2">
        <v>0</v>
      </c>
      <c r="F34" s="2">
        <v>20</v>
      </c>
      <c r="G34" s="2">
        <f t="shared" si="0"/>
        <v>169</v>
      </c>
      <c r="H34" s="2">
        <f t="shared" si="1"/>
        <v>22189</v>
      </c>
      <c r="I34" s="43" t="s">
        <v>10</v>
      </c>
      <c r="J34" s="44"/>
      <c r="K34" s="44"/>
    </row>
    <row r="35" spans="1:11" ht="15.75" thickBot="1">
      <c r="A35" s="2" t="s">
        <v>4</v>
      </c>
      <c r="B35" s="43">
        <v>31</v>
      </c>
      <c r="C35" s="2">
        <v>120</v>
      </c>
      <c r="D35" s="2">
        <v>12</v>
      </c>
      <c r="E35" s="2">
        <v>0</v>
      </c>
      <c r="F35" s="2">
        <v>19</v>
      </c>
      <c r="G35" s="2">
        <f t="shared" si="0"/>
        <v>151</v>
      </c>
      <c r="H35" s="2">
        <f t="shared" si="1"/>
        <v>22340</v>
      </c>
      <c r="I35" s="43" t="s">
        <v>10</v>
      </c>
      <c r="J35" s="44"/>
      <c r="K35" s="44"/>
    </row>
    <row r="36" spans="1:11" ht="15.75" thickBot="1">
      <c r="E36" s="31" t="s">
        <v>47</v>
      </c>
      <c r="F36" s="32"/>
      <c r="G36" s="32"/>
      <c r="H36" s="33">
        <f>H35/B35</f>
        <v>720.64516129032256</v>
      </c>
    </row>
    <row r="37" spans="1:11" ht="23.25">
      <c r="A37" s="19" t="s">
        <v>48</v>
      </c>
      <c r="H37" s="39">
        <f>ABRIL2018!H36+MAYO2018!H35</f>
        <v>8560448</v>
      </c>
    </row>
    <row r="38" spans="1:11">
      <c r="H38" s="34"/>
    </row>
    <row r="39" spans="1:11">
      <c r="H39" s="24"/>
    </row>
    <row r="40" spans="1:11">
      <c r="H40" s="24"/>
    </row>
    <row r="41" spans="1:11">
      <c r="H41" s="24"/>
    </row>
    <row r="42" spans="1:11">
      <c r="H42" s="24"/>
    </row>
    <row r="43" spans="1:11">
      <c r="H43" s="24"/>
    </row>
    <row r="44" spans="1:11">
      <c r="H44" s="24"/>
    </row>
    <row r="45" spans="1:11">
      <c r="H45" s="24"/>
    </row>
    <row r="46" spans="1:11">
      <c r="H46" s="24"/>
    </row>
    <row r="47" spans="1:11">
      <c r="H47" s="24"/>
    </row>
    <row r="48" spans="1:11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8"/>
  <sheetViews>
    <sheetView topLeftCell="A24" workbookViewId="0">
      <selection activeCell="K28" sqref="K28:M33"/>
    </sheetView>
  </sheetViews>
  <sheetFormatPr baseColWidth="10" defaultRowHeight="15"/>
  <cols>
    <col min="2" max="2" width="11.42578125" style="24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4"/>
  </cols>
  <sheetData>
    <row r="1" spans="1:12" ht="26.25">
      <c r="A1" s="3" t="s">
        <v>62</v>
      </c>
      <c r="H1" s="24"/>
    </row>
    <row r="2" spans="1:12" ht="27" thickBot="1">
      <c r="A2" s="3"/>
      <c r="H2" s="24"/>
    </row>
    <row r="3" spans="1:12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2" ht="18.75">
      <c r="A4" s="27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</row>
    <row r="5" spans="1:12">
      <c r="A5" s="2" t="s">
        <v>5</v>
      </c>
      <c r="B5" s="43">
        <f>FEBRERO2018!B5</f>
        <v>1</v>
      </c>
      <c r="C5" s="2">
        <v>209</v>
      </c>
      <c r="D5" s="2">
        <v>49</v>
      </c>
      <c r="E5" s="2">
        <v>0</v>
      </c>
      <c r="F5" s="2">
        <v>30</v>
      </c>
      <c r="G5" s="2">
        <f>SUM(C5:F5)</f>
        <v>288</v>
      </c>
      <c r="H5" s="2">
        <f>G5</f>
        <v>288</v>
      </c>
      <c r="I5" s="43" t="s">
        <v>63</v>
      </c>
      <c r="J5" s="44"/>
      <c r="K5" s="44"/>
      <c r="L5" s="44"/>
    </row>
    <row r="6" spans="1:12">
      <c r="A6" s="2" t="s">
        <v>46</v>
      </c>
      <c r="B6" s="43">
        <f>FEBRERO2018!B6</f>
        <v>2</v>
      </c>
      <c r="C6" s="2">
        <v>475</v>
      </c>
      <c r="D6" s="2">
        <v>137</v>
      </c>
      <c r="E6" s="2">
        <v>0</v>
      </c>
      <c r="F6" s="2">
        <v>39</v>
      </c>
      <c r="G6" s="2">
        <f>SUM(C6:F6)</f>
        <v>651</v>
      </c>
      <c r="H6" s="2">
        <f>H5+G6</f>
        <v>939</v>
      </c>
      <c r="I6" s="43" t="s">
        <v>9</v>
      </c>
      <c r="J6" s="44"/>
      <c r="K6" s="44"/>
      <c r="L6" s="44"/>
    </row>
    <row r="7" spans="1:12">
      <c r="A7" s="36" t="s">
        <v>6</v>
      </c>
      <c r="B7" s="37">
        <f>FEBRERO2018!B7</f>
        <v>3</v>
      </c>
      <c r="C7" s="36">
        <v>376</v>
      </c>
      <c r="D7" s="36">
        <v>66</v>
      </c>
      <c r="E7" s="36">
        <v>0</v>
      </c>
      <c r="F7" s="36">
        <v>33</v>
      </c>
      <c r="G7" s="36">
        <f t="shared" ref="G7:G34" si="0">SUM(C7:F7)</f>
        <v>475</v>
      </c>
      <c r="H7" s="36">
        <f t="shared" ref="H7:H34" si="1">H6+G7</f>
        <v>1414</v>
      </c>
      <c r="I7" s="37" t="s">
        <v>9</v>
      </c>
      <c r="J7" s="44"/>
      <c r="K7" s="44"/>
      <c r="L7" s="44"/>
    </row>
    <row r="8" spans="1:12">
      <c r="A8" s="2" t="s">
        <v>7</v>
      </c>
      <c r="B8" s="43">
        <f>FEBRERO2018!B8</f>
        <v>4</v>
      </c>
      <c r="C8" s="2">
        <v>313</v>
      </c>
      <c r="D8" s="2">
        <v>69</v>
      </c>
      <c r="E8" s="2">
        <v>0</v>
      </c>
      <c r="F8" s="2">
        <v>29</v>
      </c>
      <c r="G8" s="2">
        <f t="shared" si="0"/>
        <v>411</v>
      </c>
      <c r="H8" s="2">
        <f t="shared" si="1"/>
        <v>1825</v>
      </c>
      <c r="I8" s="43" t="s">
        <v>9</v>
      </c>
      <c r="J8" s="44"/>
      <c r="K8" s="44"/>
      <c r="L8" s="44"/>
    </row>
    <row r="9" spans="1:12">
      <c r="A9" s="2" t="s">
        <v>8</v>
      </c>
      <c r="B9" s="43">
        <f>FEBRERO2018!B9</f>
        <v>5</v>
      </c>
      <c r="C9" s="2">
        <v>256</v>
      </c>
      <c r="D9" s="2">
        <v>34</v>
      </c>
      <c r="E9" s="2">
        <v>0</v>
      </c>
      <c r="F9" s="2">
        <v>20</v>
      </c>
      <c r="G9" s="2">
        <f t="shared" si="0"/>
        <v>310</v>
      </c>
      <c r="H9" s="2">
        <f t="shared" si="1"/>
        <v>2135</v>
      </c>
      <c r="I9" s="43" t="s">
        <v>9</v>
      </c>
      <c r="J9" s="44"/>
      <c r="K9" s="44"/>
      <c r="L9" s="44"/>
    </row>
    <row r="10" spans="1:12">
      <c r="A10" s="2" t="s">
        <v>45</v>
      </c>
      <c r="B10" s="43">
        <f>FEBRERO2018!B10</f>
        <v>6</v>
      </c>
      <c r="C10" s="2">
        <v>268</v>
      </c>
      <c r="D10" s="2">
        <v>52</v>
      </c>
      <c r="E10" s="2">
        <v>0</v>
      </c>
      <c r="F10" s="2">
        <v>19</v>
      </c>
      <c r="G10" s="2">
        <f t="shared" si="0"/>
        <v>339</v>
      </c>
      <c r="H10" s="2">
        <f t="shared" si="1"/>
        <v>2474</v>
      </c>
      <c r="I10" s="43" t="s">
        <v>9</v>
      </c>
      <c r="J10" s="44"/>
      <c r="K10" s="44"/>
      <c r="L10" s="44"/>
    </row>
    <row r="11" spans="1:12">
      <c r="A11" s="2" t="s">
        <v>4</v>
      </c>
      <c r="B11" s="43">
        <f>FEBRERO2018!B11</f>
        <v>7</v>
      </c>
      <c r="C11" s="2">
        <v>231</v>
      </c>
      <c r="D11" s="2">
        <v>36</v>
      </c>
      <c r="E11" s="2">
        <v>0</v>
      </c>
      <c r="F11" s="2">
        <v>34</v>
      </c>
      <c r="G11" s="2">
        <f t="shared" si="0"/>
        <v>301</v>
      </c>
      <c r="H11" s="2">
        <f t="shared" si="1"/>
        <v>2775</v>
      </c>
      <c r="I11" s="43" t="s">
        <v>9</v>
      </c>
      <c r="J11" s="44"/>
      <c r="K11" s="44"/>
      <c r="L11" s="44"/>
    </row>
    <row r="12" spans="1:12">
      <c r="A12" s="2" t="s">
        <v>5</v>
      </c>
      <c r="B12" s="43">
        <f>FEBRERO2018!B12</f>
        <v>8</v>
      </c>
      <c r="C12" s="2">
        <v>309</v>
      </c>
      <c r="D12" s="2">
        <v>68</v>
      </c>
      <c r="E12" s="2">
        <v>0</v>
      </c>
      <c r="F12" s="2">
        <v>34</v>
      </c>
      <c r="G12" s="2">
        <f t="shared" si="0"/>
        <v>411</v>
      </c>
      <c r="H12" s="2">
        <f t="shared" si="1"/>
        <v>3186</v>
      </c>
      <c r="I12" s="43" t="s">
        <v>9</v>
      </c>
      <c r="J12" s="44"/>
      <c r="K12" s="44"/>
      <c r="L12" s="44"/>
    </row>
    <row r="13" spans="1:12">
      <c r="A13" s="2" t="s">
        <v>46</v>
      </c>
      <c r="B13" s="43">
        <f>FEBRERO2018!B13</f>
        <v>9</v>
      </c>
      <c r="C13" s="2">
        <v>552</v>
      </c>
      <c r="D13" s="2">
        <v>193</v>
      </c>
      <c r="E13" s="2">
        <v>0</v>
      </c>
      <c r="F13" s="2">
        <v>52</v>
      </c>
      <c r="G13" s="2">
        <f t="shared" si="0"/>
        <v>797</v>
      </c>
      <c r="H13" s="2">
        <f t="shared" si="1"/>
        <v>3983</v>
      </c>
      <c r="I13" s="43" t="s">
        <v>9</v>
      </c>
      <c r="J13" s="44"/>
      <c r="K13" s="44"/>
      <c r="L13" s="44"/>
    </row>
    <row r="14" spans="1:12">
      <c r="A14" s="36" t="s">
        <v>6</v>
      </c>
      <c r="B14" s="37">
        <f>FEBRERO2018!B14</f>
        <v>10</v>
      </c>
      <c r="C14" s="36">
        <v>425</v>
      </c>
      <c r="D14" s="36">
        <v>52</v>
      </c>
      <c r="E14" s="36">
        <v>0</v>
      </c>
      <c r="F14" s="36">
        <v>61</v>
      </c>
      <c r="G14" s="36">
        <f t="shared" si="0"/>
        <v>538</v>
      </c>
      <c r="H14" s="36">
        <f t="shared" si="1"/>
        <v>4521</v>
      </c>
      <c r="I14" s="37" t="s">
        <v>9</v>
      </c>
      <c r="J14" s="44"/>
      <c r="K14" s="44"/>
      <c r="L14" s="44"/>
    </row>
    <row r="15" spans="1:12">
      <c r="A15" s="2" t="s">
        <v>7</v>
      </c>
      <c r="B15" s="43">
        <f>FEBRERO2018!B15</f>
        <v>11</v>
      </c>
      <c r="C15" s="2">
        <v>266</v>
      </c>
      <c r="D15" s="2">
        <v>65</v>
      </c>
      <c r="E15" s="2">
        <v>0</v>
      </c>
      <c r="F15" s="2">
        <v>34</v>
      </c>
      <c r="G15" s="2">
        <f t="shared" si="0"/>
        <v>365</v>
      </c>
      <c r="H15" s="2">
        <f t="shared" si="1"/>
        <v>4886</v>
      </c>
      <c r="I15" s="43" t="s">
        <v>13</v>
      </c>
      <c r="J15" s="44"/>
      <c r="K15" s="44"/>
      <c r="L15" s="44"/>
    </row>
    <row r="16" spans="1:12">
      <c r="A16" s="2" t="s">
        <v>8</v>
      </c>
      <c r="B16" s="43">
        <f>FEBRERO2018!B16</f>
        <v>12</v>
      </c>
      <c r="C16" s="2">
        <v>171</v>
      </c>
      <c r="D16" s="2">
        <v>36</v>
      </c>
      <c r="E16" s="2">
        <v>0</v>
      </c>
      <c r="F16" s="2">
        <v>29</v>
      </c>
      <c r="G16" s="2">
        <f t="shared" si="0"/>
        <v>236</v>
      </c>
      <c r="H16" s="2">
        <f t="shared" si="1"/>
        <v>5122</v>
      </c>
      <c r="I16" s="43" t="s">
        <v>11</v>
      </c>
      <c r="J16" s="44"/>
      <c r="K16" s="44"/>
      <c r="L16" s="44"/>
    </row>
    <row r="17" spans="1:13">
      <c r="A17" s="2" t="s">
        <v>45</v>
      </c>
      <c r="B17" s="43">
        <f>FEBRERO2018!B17</f>
        <v>13</v>
      </c>
      <c r="C17" s="2">
        <v>168</v>
      </c>
      <c r="D17" s="2">
        <v>69</v>
      </c>
      <c r="E17" s="2">
        <v>0</v>
      </c>
      <c r="F17" s="2">
        <v>28</v>
      </c>
      <c r="G17" s="2">
        <f t="shared" si="0"/>
        <v>265</v>
      </c>
      <c r="H17" s="2">
        <f t="shared" si="1"/>
        <v>5387</v>
      </c>
      <c r="I17" s="43" t="s">
        <v>9</v>
      </c>
      <c r="J17" s="44"/>
      <c r="K17" s="44"/>
      <c r="L17" s="44"/>
    </row>
    <row r="18" spans="1:13">
      <c r="A18" s="2" t="s">
        <v>4</v>
      </c>
      <c r="B18" s="43">
        <f>FEBRERO2018!B18</f>
        <v>14</v>
      </c>
      <c r="C18" s="2">
        <v>173</v>
      </c>
      <c r="D18" s="2">
        <v>60</v>
      </c>
      <c r="E18" s="2">
        <v>0</v>
      </c>
      <c r="F18" s="2">
        <v>48</v>
      </c>
      <c r="G18" s="2">
        <f t="shared" si="0"/>
        <v>281</v>
      </c>
      <c r="H18" s="2">
        <f t="shared" si="1"/>
        <v>5668</v>
      </c>
      <c r="I18" s="43" t="s">
        <v>9</v>
      </c>
      <c r="J18" s="44"/>
      <c r="K18" s="44"/>
      <c r="L18" s="44"/>
    </row>
    <row r="19" spans="1:13">
      <c r="A19" s="2" t="s">
        <v>5</v>
      </c>
      <c r="B19" s="43">
        <f>FEBRERO2018!B19</f>
        <v>15</v>
      </c>
      <c r="C19" s="2">
        <v>213</v>
      </c>
      <c r="D19" s="2">
        <v>78</v>
      </c>
      <c r="E19" s="2">
        <v>0</v>
      </c>
      <c r="F19" s="2">
        <v>23</v>
      </c>
      <c r="G19" s="2">
        <f t="shared" si="0"/>
        <v>314</v>
      </c>
      <c r="H19" s="2">
        <f t="shared" si="1"/>
        <v>5982</v>
      </c>
      <c r="I19" s="43" t="s">
        <v>9</v>
      </c>
      <c r="J19" s="44"/>
      <c r="K19" s="44"/>
      <c r="L19" s="44"/>
    </row>
    <row r="20" spans="1:13">
      <c r="A20" s="2" t="s">
        <v>46</v>
      </c>
      <c r="B20" s="43">
        <f>FEBRERO2018!B20</f>
        <v>16</v>
      </c>
      <c r="C20" s="2">
        <v>304</v>
      </c>
      <c r="D20" s="2">
        <v>44</v>
      </c>
      <c r="E20" s="2">
        <v>0</v>
      </c>
      <c r="F20" s="2">
        <v>31</v>
      </c>
      <c r="G20" s="2">
        <f t="shared" si="0"/>
        <v>379</v>
      </c>
      <c r="H20" s="2">
        <f t="shared" si="1"/>
        <v>6361</v>
      </c>
      <c r="I20" s="43" t="s">
        <v>9</v>
      </c>
      <c r="J20" s="44"/>
      <c r="K20" s="44"/>
      <c r="L20" s="44"/>
    </row>
    <row r="21" spans="1:13">
      <c r="A21" s="36" t="s">
        <v>6</v>
      </c>
      <c r="B21" s="37">
        <f>FEBRERO2018!B21</f>
        <v>17</v>
      </c>
      <c r="C21" s="36">
        <v>255</v>
      </c>
      <c r="D21" s="36">
        <v>55</v>
      </c>
      <c r="E21" s="36">
        <v>0</v>
      </c>
      <c r="F21" s="36">
        <v>24</v>
      </c>
      <c r="G21" s="36">
        <f t="shared" si="0"/>
        <v>334</v>
      </c>
      <c r="H21" s="36">
        <f t="shared" si="1"/>
        <v>6695</v>
      </c>
      <c r="I21" s="37" t="s">
        <v>9</v>
      </c>
      <c r="J21" s="44"/>
      <c r="K21" s="44"/>
      <c r="L21" s="44"/>
    </row>
    <row r="22" spans="1:13">
      <c r="A22" s="2" t="s">
        <v>7</v>
      </c>
      <c r="B22" s="43">
        <f>FEBRERO2018!B22</f>
        <v>18</v>
      </c>
      <c r="C22" s="2">
        <v>295</v>
      </c>
      <c r="D22" s="2">
        <v>64</v>
      </c>
      <c r="E22" s="2">
        <v>0</v>
      </c>
      <c r="F22" s="2">
        <v>26</v>
      </c>
      <c r="G22" s="2">
        <f t="shared" si="0"/>
        <v>385</v>
      </c>
      <c r="H22" s="2">
        <f t="shared" si="1"/>
        <v>7080</v>
      </c>
      <c r="I22" s="43" t="s">
        <v>9</v>
      </c>
      <c r="J22" s="44"/>
      <c r="K22" s="44"/>
      <c r="L22" s="44"/>
    </row>
    <row r="23" spans="1:13">
      <c r="A23" s="2" t="s">
        <v>8</v>
      </c>
      <c r="B23" s="43">
        <f>FEBRERO2018!B23</f>
        <v>19</v>
      </c>
      <c r="C23" s="2">
        <v>238</v>
      </c>
      <c r="D23" s="2">
        <v>34</v>
      </c>
      <c r="E23" s="2">
        <v>0</v>
      </c>
      <c r="F23" s="2">
        <v>32</v>
      </c>
      <c r="G23" s="2">
        <f t="shared" si="0"/>
        <v>304</v>
      </c>
      <c r="H23" s="2">
        <f t="shared" si="1"/>
        <v>7384</v>
      </c>
      <c r="I23" s="43" t="s">
        <v>9</v>
      </c>
      <c r="J23" s="44"/>
      <c r="K23" s="44"/>
      <c r="L23" s="44"/>
    </row>
    <row r="24" spans="1:13">
      <c r="A24" s="2" t="s">
        <v>45</v>
      </c>
      <c r="B24" s="43">
        <f>FEBRERO2018!B24</f>
        <v>20</v>
      </c>
      <c r="C24" s="2">
        <v>351</v>
      </c>
      <c r="D24" s="2">
        <v>60</v>
      </c>
      <c r="E24" s="2">
        <v>0</v>
      </c>
      <c r="F24" s="2">
        <v>40</v>
      </c>
      <c r="G24" s="2">
        <f t="shared" si="0"/>
        <v>451</v>
      </c>
      <c r="H24" s="2">
        <f t="shared" si="1"/>
        <v>7835</v>
      </c>
      <c r="I24" s="43" t="s">
        <v>9</v>
      </c>
      <c r="J24" s="44"/>
      <c r="K24" s="44"/>
      <c r="L24" s="44"/>
    </row>
    <row r="25" spans="1:13">
      <c r="A25" s="2" t="s">
        <v>4</v>
      </c>
      <c r="B25" s="43">
        <f>FEBRERO2018!B25</f>
        <v>21</v>
      </c>
      <c r="C25" s="2">
        <v>169</v>
      </c>
      <c r="D25" s="2">
        <v>52</v>
      </c>
      <c r="E25" s="2">
        <v>0</v>
      </c>
      <c r="F25" s="2">
        <v>34</v>
      </c>
      <c r="G25" s="2">
        <f t="shared" si="0"/>
        <v>255</v>
      </c>
      <c r="H25" s="2">
        <f t="shared" si="1"/>
        <v>8090</v>
      </c>
      <c r="I25" s="43" t="s">
        <v>9</v>
      </c>
      <c r="J25" s="44"/>
      <c r="K25" s="44"/>
      <c r="L25" s="44"/>
    </row>
    <row r="26" spans="1:13">
      <c r="A26" s="2" t="s">
        <v>5</v>
      </c>
      <c r="B26" s="43">
        <f>FEBRERO2018!B26</f>
        <v>22</v>
      </c>
      <c r="C26" s="2">
        <v>292</v>
      </c>
      <c r="D26" s="2">
        <v>116</v>
      </c>
      <c r="E26" s="2">
        <v>0</v>
      </c>
      <c r="F26" s="2">
        <v>26</v>
      </c>
      <c r="G26" s="2">
        <f t="shared" si="0"/>
        <v>434</v>
      </c>
      <c r="H26" s="2">
        <f t="shared" si="1"/>
        <v>8524</v>
      </c>
      <c r="I26" s="43" t="s">
        <v>9</v>
      </c>
      <c r="J26" s="44"/>
      <c r="K26" s="44"/>
      <c r="L26" s="44"/>
    </row>
    <row r="27" spans="1:13">
      <c r="A27" s="2" t="s">
        <v>46</v>
      </c>
      <c r="B27" s="43">
        <f>FEBRERO2018!B27</f>
        <v>23</v>
      </c>
      <c r="C27" s="2">
        <v>550</v>
      </c>
      <c r="D27" s="2">
        <v>132</v>
      </c>
      <c r="E27" s="2">
        <v>0</v>
      </c>
      <c r="F27" s="2">
        <v>48</v>
      </c>
      <c r="G27" s="2">
        <f t="shared" si="0"/>
        <v>730</v>
      </c>
      <c r="H27" s="2">
        <f t="shared" si="1"/>
        <v>9254</v>
      </c>
      <c r="I27" s="43" t="s">
        <v>11</v>
      </c>
      <c r="J27" s="44"/>
      <c r="K27" s="44"/>
      <c r="L27" s="44"/>
    </row>
    <row r="28" spans="1:13">
      <c r="A28" s="36" t="s">
        <v>6</v>
      </c>
      <c r="B28" s="37">
        <f>FEBRERO2018!B28</f>
        <v>24</v>
      </c>
      <c r="C28" s="36">
        <v>435</v>
      </c>
      <c r="D28" s="36">
        <v>158</v>
      </c>
      <c r="E28" s="36">
        <v>0</v>
      </c>
      <c r="F28" s="36">
        <v>38</v>
      </c>
      <c r="G28" s="36">
        <f t="shared" si="0"/>
        <v>631</v>
      </c>
      <c r="H28" s="36">
        <f t="shared" si="1"/>
        <v>9885</v>
      </c>
      <c r="I28" s="37" t="s">
        <v>9</v>
      </c>
      <c r="J28" s="44"/>
      <c r="K28" s="44"/>
      <c r="L28" s="44"/>
      <c r="M28" s="44"/>
    </row>
    <row r="29" spans="1:13">
      <c r="A29" s="2" t="s">
        <v>7</v>
      </c>
      <c r="B29" s="43">
        <f>FEBRERO2018!B29</f>
        <v>25</v>
      </c>
      <c r="C29" s="2">
        <v>330</v>
      </c>
      <c r="D29" s="2">
        <v>107</v>
      </c>
      <c r="E29" s="2">
        <v>0</v>
      </c>
      <c r="F29" s="2">
        <v>27</v>
      </c>
      <c r="G29" s="2">
        <f t="shared" si="0"/>
        <v>464</v>
      </c>
      <c r="H29" s="2">
        <f t="shared" si="1"/>
        <v>10349</v>
      </c>
      <c r="I29" s="43" t="s">
        <v>9</v>
      </c>
      <c r="J29" s="44"/>
      <c r="K29" s="44"/>
      <c r="L29" s="44"/>
      <c r="M29" s="44"/>
    </row>
    <row r="30" spans="1:13">
      <c r="A30" s="2" t="s">
        <v>8</v>
      </c>
      <c r="B30" s="43">
        <f>FEBRERO2018!B30</f>
        <v>26</v>
      </c>
      <c r="C30" s="2">
        <v>348</v>
      </c>
      <c r="D30" s="2">
        <v>96</v>
      </c>
      <c r="E30" s="2">
        <v>0</v>
      </c>
      <c r="F30" s="2">
        <v>22</v>
      </c>
      <c r="G30" s="2">
        <f t="shared" si="0"/>
        <v>466</v>
      </c>
      <c r="H30" s="2">
        <f t="shared" si="1"/>
        <v>10815</v>
      </c>
      <c r="I30" s="43" t="s">
        <v>9</v>
      </c>
      <c r="J30" s="44"/>
      <c r="K30" s="44"/>
      <c r="L30" s="44"/>
      <c r="M30" s="44"/>
    </row>
    <row r="31" spans="1:13">
      <c r="A31" s="2" t="s">
        <v>45</v>
      </c>
      <c r="B31" s="43">
        <f>FEBRERO2018!B31</f>
        <v>27</v>
      </c>
      <c r="C31" s="2">
        <v>304</v>
      </c>
      <c r="D31" s="2">
        <v>90</v>
      </c>
      <c r="E31" s="2">
        <v>0</v>
      </c>
      <c r="F31" s="2">
        <v>23</v>
      </c>
      <c r="G31" s="2">
        <f t="shared" si="0"/>
        <v>417</v>
      </c>
      <c r="H31" s="2">
        <f t="shared" si="1"/>
        <v>11232</v>
      </c>
      <c r="I31" s="43" t="s">
        <v>9</v>
      </c>
      <c r="J31" s="44"/>
      <c r="K31" s="44"/>
      <c r="L31" s="44"/>
      <c r="M31" s="44"/>
    </row>
    <row r="32" spans="1:13">
      <c r="A32" s="2" t="s">
        <v>4</v>
      </c>
      <c r="B32" s="43">
        <f>FEBRERO2018!B32</f>
        <v>28</v>
      </c>
      <c r="C32" s="2">
        <v>273</v>
      </c>
      <c r="D32" s="2">
        <v>75</v>
      </c>
      <c r="E32" s="2">
        <v>0</v>
      </c>
      <c r="F32" s="2">
        <v>11</v>
      </c>
      <c r="G32" s="2">
        <f t="shared" si="0"/>
        <v>359</v>
      </c>
      <c r="H32" s="2">
        <f t="shared" si="1"/>
        <v>11591</v>
      </c>
      <c r="I32" s="43" t="s">
        <v>9</v>
      </c>
      <c r="J32" s="44"/>
      <c r="K32" s="44"/>
      <c r="L32" s="44"/>
    </row>
    <row r="33" spans="1:12">
      <c r="A33" s="2" t="s">
        <v>5</v>
      </c>
      <c r="B33" s="43">
        <v>29</v>
      </c>
      <c r="C33" s="2">
        <v>277</v>
      </c>
      <c r="D33" s="2">
        <v>140</v>
      </c>
      <c r="E33" s="2">
        <v>0</v>
      </c>
      <c r="F33" s="2">
        <v>38</v>
      </c>
      <c r="G33" s="2">
        <f t="shared" si="0"/>
        <v>455</v>
      </c>
      <c r="H33" s="2">
        <f t="shared" si="1"/>
        <v>12046</v>
      </c>
      <c r="I33" s="43" t="s">
        <v>11</v>
      </c>
      <c r="J33" s="44"/>
      <c r="K33" s="44"/>
      <c r="L33" s="44"/>
    </row>
    <row r="34" spans="1:12" ht="15.75" thickBot="1">
      <c r="A34" s="2" t="s">
        <v>46</v>
      </c>
      <c r="B34" s="43">
        <v>30</v>
      </c>
      <c r="C34" s="2">
        <v>568</v>
      </c>
      <c r="D34" s="2">
        <v>184</v>
      </c>
      <c r="E34" s="2">
        <v>0</v>
      </c>
      <c r="F34" s="2">
        <v>52</v>
      </c>
      <c r="G34" s="38">
        <f t="shared" si="0"/>
        <v>804</v>
      </c>
      <c r="H34" s="2">
        <f t="shared" si="1"/>
        <v>12850</v>
      </c>
      <c r="I34" s="43" t="s">
        <v>9</v>
      </c>
      <c r="J34" s="22">
        <v>804</v>
      </c>
      <c r="K34" s="44" t="s">
        <v>51</v>
      </c>
      <c r="L34" s="44"/>
    </row>
    <row r="35" spans="1:12" ht="15.75" thickBot="1">
      <c r="E35" s="31" t="s">
        <v>47</v>
      </c>
      <c r="F35" s="32"/>
      <c r="G35" s="32"/>
      <c r="H35" s="33">
        <f>H34/B34</f>
        <v>428.33333333333331</v>
      </c>
    </row>
    <row r="36" spans="1:12" ht="23.25">
      <c r="A36" s="19" t="s">
        <v>48</v>
      </c>
      <c r="H36" s="39">
        <f>MAYO2018!H37+H34</f>
        <v>8573298</v>
      </c>
    </row>
    <row r="37" spans="1:12">
      <c r="H37" s="34"/>
    </row>
    <row r="38" spans="1:12">
      <c r="H38" s="2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C74" s="35"/>
      <c r="D74" t="s">
        <v>49</v>
      </c>
      <c r="H74" s="24"/>
    </row>
    <row r="75" spans="3:8">
      <c r="C75" s="22"/>
      <c r="D75" t="s">
        <v>50</v>
      </c>
      <c r="H75" s="24"/>
    </row>
    <row r="76" spans="3:8">
      <c r="H76" s="24"/>
    </row>
    <row r="77" spans="3:8">
      <c r="H77" s="24"/>
    </row>
    <row r="78" spans="3:8">
      <c r="H78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9"/>
  <sheetViews>
    <sheetView topLeftCell="A21" workbookViewId="0">
      <selection activeCell="L41" sqref="L41"/>
    </sheetView>
  </sheetViews>
  <sheetFormatPr baseColWidth="10" defaultRowHeight="15"/>
  <cols>
    <col min="2" max="2" width="11.42578125" style="2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4"/>
  </cols>
  <sheetData>
    <row r="1" spans="1:12" ht="26.25">
      <c r="A1" s="3" t="s">
        <v>64</v>
      </c>
      <c r="H1" s="24"/>
    </row>
    <row r="2" spans="1:12" ht="27" thickBot="1">
      <c r="A2" s="3"/>
      <c r="H2" s="24"/>
    </row>
    <row r="3" spans="1:12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2" ht="18.75">
      <c r="A4" s="27" t="s">
        <v>0</v>
      </c>
      <c r="B4" s="27" t="s">
        <v>1</v>
      </c>
      <c r="C4" s="28" t="s">
        <v>40</v>
      </c>
      <c r="D4" s="28" t="s">
        <v>41</v>
      </c>
      <c r="E4" s="29" t="s">
        <v>42</v>
      </c>
      <c r="F4" s="27" t="s">
        <v>2</v>
      </c>
      <c r="G4" s="28" t="s">
        <v>43</v>
      </c>
      <c r="H4" s="28" t="s">
        <v>44</v>
      </c>
      <c r="I4" s="27" t="s">
        <v>3</v>
      </c>
    </row>
    <row r="5" spans="1:12">
      <c r="A5" s="36" t="s">
        <v>6</v>
      </c>
      <c r="B5" s="37">
        <f>FEBRERO2018!B5</f>
        <v>1</v>
      </c>
      <c r="C5" s="36">
        <v>586</v>
      </c>
      <c r="D5" s="36">
        <v>111</v>
      </c>
      <c r="E5" s="36">
        <v>0</v>
      </c>
      <c r="F5" s="36">
        <v>23</v>
      </c>
      <c r="G5" s="36">
        <f>SUM(C5:F5)</f>
        <v>720</v>
      </c>
      <c r="H5" s="36">
        <f>G5</f>
        <v>720</v>
      </c>
      <c r="I5" s="37" t="s">
        <v>13</v>
      </c>
      <c r="J5" s="44"/>
      <c r="K5" s="44"/>
      <c r="L5" s="44"/>
    </row>
    <row r="6" spans="1:12">
      <c r="A6" s="2" t="s">
        <v>7</v>
      </c>
      <c r="B6" s="43">
        <f>FEBRERO2018!B6</f>
        <v>2</v>
      </c>
      <c r="C6" s="2">
        <v>486</v>
      </c>
      <c r="D6" s="2">
        <v>68</v>
      </c>
      <c r="E6" s="2">
        <v>0</v>
      </c>
      <c r="F6" s="2">
        <v>27</v>
      </c>
      <c r="G6" s="2">
        <f>SUM(C6:F6)</f>
        <v>581</v>
      </c>
      <c r="H6" s="2">
        <f>H5+G6</f>
        <v>1301</v>
      </c>
      <c r="I6" s="43" t="s">
        <v>13</v>
      </c>
      <c r="J6" s="44"/>
      <c r="K6" s="44"/>
      <c r="L6" s="44"/>
    </row>
    <row r="7" spans="1:12">
      <c r="A7" s="2" t="s">
        <v>8</v>
      </c>
      <c r="B7" s="43">
        <f>FEBRERO2018!B7</f>
        <v>3</v>
      </c>
      <c r="C7" s="2">
        <v>506</v>
      </c>
      <c r="D7" s="2">
        <v>70</v>
      </c>
      <c r="E7" s="2">
        <v>0</v>
      </c>
      <c r="F7" s="2">
        <v>24</v>
      </c>
      <c r="G7" s="2">
        <f t="shared" ref="G7:G35" si="0">SUM(C7:F7)</f>
        <v>600</v>
      </c>
      <c r="H7" s="2">
        <f t="shared" ref="H7:H35" si="1">H6+G7</f>
        <v>1901</v>
      </c>
      <c r="I7" s="43" t="s">
        <v>9</v>
      </c>
      <c r="J7" s="44"/>
      <c r="K7" s="44"/>
      <c r="L7" s="44"/>
    </row>
    <row r="8" spans="1:12">
      <c r="A8" s="2" t="s">
        <v>45</v>
      </c>
      <c r="B8" s="43">
        <f>FEBRERO2018!B8</f>
        <v>4</v>
      </c>
      <c r="C8" s="2">
        <v>420</v>
      </c>
      <c r="D8" s="2">
        <v>31</v>
      </c>
      <c r="E8" s="2">
        <v>0</v>
      </c>
      <c r="F8" s="2">
        <v>19</v>
      </c>
      <c r="G8" s="2">
        <f t="shared" si="0"/>
        <v>470</v>
      </c>
      <c r="H8" s="2">
        <f t="shared" si="1"/>
        <v>2371</v>
      </c>
      <c r="I8" s="43" t="s">
        <v>11</v>
      </c>
      <c r="J8" s="44"/>
      <c r="K8" s="44"/>
      <c r="L8" s="44"/>
    </row>
    <row r="9" spans="1:12">
      <c r="A9" s="2" t="s">
        <v>4</v>
      </c>
      <c r="B9" s="43">
        <f>FEBRERO2018!B9</f>
        <v>5</v>
      </c>
      <c r="C9" s="2">
        <v>377</v>
      </c>
      <c r="D9" s="2">
        <v>59</v>
      </c>
      <c r="E9" s="2">
        <v>0</v>
      </c>
      <c r="F9" s="2">
        <v>20</v>
      </c>
      <c r="G9" s="2">
        <f t="shared" si="0"/>
        <v>456</v>
      </c>
      <c r="H9" s="2">
        <f t="shared" si="1"/>
        <v>2827</v>
      </c>
      <c r="I9" s="43" t="s">
        <v>9</v>
      </c>
      <c r="J9" s="44"/>
      <c r="K9" s="44"/>
      <c r="L9" s="44"/>
    </row>
    <row r="10" spans="1:12">
      <c r="A10" s="2" t="s">
        <v>5</v>
      </c>
      <c r="B10" s="43">
        <f>FEBRERO2018!B10</f>
        <v>6</v>
      </c>
      <c r="C10" s="2">
        <v>353</v>
      </c>
      <c r="D10" s="2">
        <v>67</v>
      </c>
      <c r="E10" s="2">
        <v>11</v>
      </c>
      <c r="F10" s="2">
        <v>15</v>
      </c>
      <c r="G10" s="2">
        <f t="shared" si="0"/>
        <v>446</v>
      </c>
      <c r="H10" s="2">
        <f t="shared" si="1"/>
        <v>3273</v>
      </c>
      <c r="I10" s="43" t="s">
        <v>13</v>
      </c>
      <c r="J10" s="44"/>
      <c r="K10" s="44"/>
      <c r="L10" s="44"/>
    </row>
    <row r="11" spans="1:12">
      <c r="A11" s="2" t="s">
        <v>46</v>
      </c>
      <c r="B11" s="43">
        <f>FEBRERO2018!B11</f>
        <v>7</v>
      </c>
      <c r="C11" s="2">
        <v>1060</v>
      </c>
      <c r="D11" s="2">
        <v>255</v>
      </c>
      <c r="E11" s="2">
        <v>45</v>
      </c>
      <c r="F11" s="2">
        <v>37</v>
      </c>
      <c r="G11" s="2">
        <f t="shared" si="0"/>
        <v>1397</v>
      </c>
      <c r="H11" s="2">
        <f t="shared" si="1"/>
        <v>4670</v>
      </c>
      <c r="I11" s="43" t="s">
        <v>13</v>
      </c>
      <c r="J11" s="44"/>
      <c r="K11" s="44"/>
      <c r="L11" s="44"/>
    </row>
    <row r="12" spans="1:12">
      <c r="A12" s="36" t="s">
        <v>6</v>
      </c>
      <c r="B12" s="37">
        <f>FEBRERO2018!B12</f>
        <v>8</v>
      </c>
      <c r="C12" s="36">
        <v>1512</v>
      </c>
      <c r="D12" s="36">
        <v>404</v>
      </c>
      <c r="E12" s="36">
        <v>56</v>
      </c>
      <c r="F12" s="36">
        <v>59</v>
      </c>
      <c r="G12" s="36">
        <f t="shared" si="0"/>
        <v>2031</v>
      </c>
      <c r="H12" s="36">
        <f t="shared" si="1"/>
        <v>6701</v>
      </c>
      <c r="I12" s="37" t="s">
        <v>11</v>
      </c>
      <c r="J12" s="44"/>
      <c r="K12" s="44"/>
      <c r="L12" s="44"/>
    </row>
    <row r="13" spans="1:12">
      <c r="A13" s="2" t="s">
        <v>7</v>
      </c>
      <c r="B13" s="43">
        <f>FEBRERO2018!B13</f>
        <v>9</v>
      </c>
      <c r="C13" s="2">
        <v>970</v>
      </c>
      <c r="D13" s="2">
        <v>236</v>
      </c>
      <c r="E13" s="2">
        <v>49</v>
      </c>
      <c r="F13" s="2">
        <v>44</v>
      </c>
      <c r="G13" s="2">
        <f t="shared" si="0"/>
        <v>1299</v>
      </c>
      <c r="H13" s="2">
        <f t="shared" si="1"/>
        <v>8000</v>
      </c>
      <c r="I13" s="43" t="s">
        <v>9</v>
      </c>
      <c r="J13" s="44"/>
      <c r="K13" s="44"/>
      <c r="L13" s="44"/>
    </row>
    <row r="14" spans="1:12">
      <c r="A14" s="2" t="s">
        <v>8</v>
      </c>
      <c r="B14" s="43">
        <f>FEBRERO2018!B14</f>
        <v>10</v>
      </c>
      <c r="C14" s="2">
        <v>795</v>
      </c>
      <c r="D14" s="2">
        <v>166</v>
      </c>
      <c r="E14" s="2">
        <v>0</v>
      </c>
      <c r="F14" s="2">
        <v>73</v>
      </c>
      <c r="G14" s="2">
        <f t="shared" si="0"/>
        <v>1034</v>
      </c>
      <c r="H14" s="2">
        <f t="shared" si="1"/>
        <v>9034</v>
      </c>
      <c r="I14" s="43" t="s">
        <v>9</v>
      </c>
      <c r="J14" s="44"/>
      <c r="K14" s="44"/>
      <c r="L14" s="44"/>
    </row>
    <row r="15" spans="1:12">
      <c r="A15" s="2" t="s">
        <v>45</v>
      </c>
      <c r="B15" s="43">
        <f>FEBRERO2018!B15</f>
        <v>11</v>
      </c>
      <c r="C15" s="2">
        <v>955</v>
      </c>
      <c r="D15" s="2">
        <v>150</v>
      </c>
      <c r="E15" s="2">
        <v>0</v>
      </c>
      <c r="F15" s="2">
        <v>55</v>
      </c>
      <c r="G15" s="2">
        <f t="shared" si="0"/>
        <v>1160</v>
      </c>
      <c r="H15" s="2">
        <f t="shared" si="1"/>
        <v>10194</v>
      </c>
      <c r="I15" s="43" t="s">
        <v>9</v>
      </c>
      <c r="J15" s="44"/>
      <c r="K15" s="44"/>
      <c r="L15" s="44"/>
    </row>
    <row r="16" spans="1:12">
      <c r="A16" s="2" t="s">
        <v>4</v>
      </c>
      <c r="B16" s="43">
        <f>FEBRERO2018!B16</f>
        <v>12</v>
      </c>
      <c r="C16" s="2">
        <v>947</v>
      </c>
      <c r="D16" s="2">
        <v>196</v>
      </c>
      <c r="E16" s="2">
        <v>0</v>
      </c>
      <c r="F16" s="2">
        <v>59</v>
      </c>
      <c r="G16" s="2">
        <f t="shared" si="0"/>
        <v>1202</v>
      </c>
      <c r="H16" s="2">
        <f t="shared" si="1"/>
        <v>11396</v>
      </c>
      <c r="I16" s="43" t="s">
        <v>9</v>
      </c>
      <c r="J16" s="44"/>
      <c r="K16" s="44"/>
      <c r="L16" s="44"/>
    </row>
    <row r="17" spans="1:12">
      <c r="A17" s="2" t="s">
        <v>5</v>
      </c>
      <c r="B17" s="43">
        <f>FEBRERO2018!B17</f>
        <v>13</v>
      </c>
      <c r="C17" s="2">
        <v>1064</v>
      </c>
      <c r="D17" s="2">
        <v>206</v>
      </c>
      <c r="E17" s="2">
        <v>73</v>
      </c>
      <c r="F17" s="2">
        <v>59</v>
      </c>
      <c r="G17" s="2">
        <f t="shared" si="0"/>
        <v>1402</v>
      </c>
      <c r="H17" s="2">
        <f t="shared" si="1"/>
        <v>12798</v>
      </c>
      <c r="I17" s="43" t="s">
        <v>9</v>
      </c>
      <c r="J17" s="44"/>
      <c r="K17" s="44"/>
      <c r="L17" s="44"/>
    </row>
    <row r="18" spans="1:12">
      <c r="A18" s="2" t="s">
        <v>46</v>
      </c>
      <c r="B18" s="43">
        <f>FEBRERO2018!B18</f>
        <v>14</v>
      </c>
      <c r="C18" s="2">
        <v>1645</v>
      </c>
      <c r="D18" s="2">
        <v>363</v>
      </c>
      <c r="E18" s="2">
        <v>172</v>
      </c>
      <c r="F18" s="2">
        <v>91</v>
      </c>
      <c r="G18" s="2">
        <f t="shared" si="0"/>
        <v>2271</v>
      </c>
      <c r="H18" s="2">
        <f t="shared" si="1"/>
        <v>15069</v>
      </c>
      <c r="I18" s="43" t="s">
        <v>9</v>
      </c>
      <c r="J18" s="44"/>
      <c r="K18" s="44"/>
      <c r="L18" s="44"/>
    </row>
    <row r="19" spans="1:12">
      <c r="A19" s="36" t="s">
        <v>6</v>
      </c>
      <c r="B19" s="37">
        <f>FEBRERO2018!B19</f>
        <v>15</v>
      </c>
      <c r="C19" s="36">
        <v>1723</v>
      </c>
      <c r="D19" s="36">
        <v>456</v>
      </c>
      <c r="E19" s="36">
        <v>246</v>
      </c>
      <c r="F19" s="36">
        <v>116</v>
      </c>
      <c r="G19" s="36">
        <f t="shared" si="0"/>
        <v>2541</v>
      </c>
      <c r="H19" s="36">
        <f t="shared" si="1"/>
        <v>17610</v>
      </c>
      <c r="I19" s="37" t="s">
        <v>9</v>
      </c>
      <c r="J19" s="44"/>
      <c r="K19" s="44"/>
      <c r="L19" s="44"/>
    </row>
    <row r="20" spans="1:12">
      <c r="A20" s="2" t="s">
        <v>7</v>
      </c>
      <c r="B20" s="43">
        <f>FEBRERO2018!B20</f>
        <v>16</v>
      </c>
      <c r="C20" s="2">
        <v>1218</v>
      </c>
      <c r="D20" s="2">
        <v>406</v>
      </c>
      <c r="E20" s="2">
        <v>120</v>
      </c>
      <c r="F20" s="2">
        <v>47</v>
      </c>
      <c r="G20" s="2">
        <f t="shared" si="0"/>
        <v>1791</v>
      </c>
      <c r="H20" s="2">
        <f t="shared" si="1"/>
        <v>19401</v>
      </c>
      <c r="I20" s="43" t="s">
        <v>9</v>
      </c>
      <c r="J20" s="44"/>
      <c r="K20" s="44"/>
      <c r="L20" s="44"/>
    </row>
    <row r="21" spans="1:12">
      <c r="A21" s="2" t="s">
        <v>8</v>
      </c>
      <c r="B21" s="43">
        <f>FEBRERO2018!B21</f>
        <v>17</v>
      </c>
      <c r="C21" s="2">
        <v>1671</v>
      </c>
      <c r="D21" s="2">
        <v>540</v>
      </c>
      <c r="E21" s="2">
        <v>156</v>
      </c>
      <c r="F21" s="2">
        <v>45</v>
      </c>
      <c r="G21" s="2">
        <f t="shared" si="0"/>
        <v>2412</v>
      </c>
      <c r="H21" s="2">
        <f t="shared" si="1"/>
        <v>21813</v>
      </c>
      <c r="I21" s="43" t="s">
        <v>9</v>
      </c>
      <c r="J21" s="44"/>
      <c r="K21" s="44"/>
      <c r="L21" s="44"/>
    </row>
    <row r="22" spans="1:12">
      <c r="A22" s="2" t="s">
        <v>45</v>
      </c>
      <c r="B22" s="43">
        <f>FEBRERO2018!B22</f>
        <v>18</v>
      </c>
      <c r="C22" s="2">
        <v>1860</v>
      </c>
      <c r="D22" s="2">
        <v>689</v>
      </c>
      <c r="E22" s="2">
        <v>289</v>
      </c>
      <c r="F22" s="2">
        <v>129</v>
      </c>
      <c r="G22" s="2">
        <f t="shared" si="0"/>
        <v>2967</v>
      </c>
      <c r="H22" s="2">
        <f t="shared" si="1"/>
        <v>24780</v>
      </c>
      <c r="I22" s="43" t="s">
        <v>9</v>
      </c>
      <c r="J22" s="44"/>
      <c r="K22" s="44"/>
      <c r="L22" s="44"/>
    </row>
    <row r="23" spans="1:12">
      <c r="A23" s="2" t="s">
        <v>4</v>
      </c>
      <c r="B23" s="43">
        <f>FEBRERO2018!B23</f>
        <v>19</v>
      </c>
      <c r="C23" s="2">
        <v>1382</v>
      </c>
      <c r="D23" s="2">
        <v>412</v>
      </c>
      <c r="E23" s="2">
        <v>105</v>
      </c>
      <c r="F23" s="2">
        <v>78</v>
      </c>
      <c r="G23" s="2">
        <f t="shared" si="0"/>
        <v>1977</v>
      </c>
      <c r="H23" s="2">
        <f t="shared" si="1"/>
        <v>26757</v>
      </c>
      <c r="I23" s="43" t="s">
        <v>12</v>
      </c>
      <c r="J23" s="44"/>
      <c r="K23" s="44"/>
      <c r="L23" s="44"/>
    </row>
    <row r="24" spans="1:12">
      <c r="A24" s="2" t="s">
        <v>5</v>
      </c>
      <c r="B24" s="43">
        <f>FEBRERO2018!B24</f>
        <v>20</v>
      </c>
      <c r="C24" s="2">
        <v>1268</v>
      </c>
      <c r="D24" s="2">
        <v>374</v>
      </c>
      <c r="E24" s="2">
        <v>112</v>
      </c>
      <c r="F24" s="2">
        <v>38</v>
      </c>
      <c r="G24" s="2">
        <f t="shared" si="0"/>
        <v>1792</v>
      </c>
      <c r="H24" s="2">
        <f t="shared" si="1"/>
        <v>28549</v>
      </c>
      <c r="I24" s="43" t="s">
        <v>11</v>
      </c>
      <c r="J24" s="44"/>
      <c r="K24" s="44"/>
      <c r="L24" s="44"/>
    </row>
    <row r="25" spans="1:12">
      <c r="A25" s="2" t="s">
        <v>46</v>
      </c>
      <c r="B25" s="43">
        <f>FEBRERO2018!B25</f>
        <v>21</v>
      </c>
      <c r="C25" s="2">
        <v>2001</v>
      </c>
      <c r="D25" s="2">
        <v>635</v>
      </c>
      <c r="E25" s="2">
        <v>362</v>
      </c>
      <c r="F25" s="2">
        <v>119</v>
      </c>
      <c r="G25" s="38">
        <f t="shared" si="0"/>
        <v>3117</v>
      </c>
      <c r="H25" s="2">
        <f t="shared" si="1"/>
        <v>31666</v>
      </c>
      <c r="I25" s="43" t="s">
        <v>9</v>
      </c>
      <c r="J25" s="22">
        <v>3117</v>
      </c>
      <c r="K25" s="44" t="s">
        <v>51</v>
      </c>
      <c r="L25" s="44"/>
    </row>
    <row r="26" spans="1:12">
      <c r="A26" s="36" t="s">
        <v>6</v>
      </c>
      <c r="B26" s="37">
        <f>FEBRERO2018!B26</f>
        <v>22</v>
      </c>
      <c r="C26" s="36">
        <v>1181</v>
      </c>
      <c r="D26" s="36">
        <v>351</v>
      </c>
      <c r="E26" s="36">
        <v>71</v>
      </c>
      <c r="F26" s="36">
        <v>74</v>
      </c>
      <c r="G26" s="36">
        <f t="shared" si="0"/>
        <v>1677</v>
      </c>
      <c r="H26" s="36">
        <f t="shared" si="1"/>
        <v>33343</v>
      </c>
      <c r="I26" s="37" t="s">
        <v>13</v>
      </c>
      <c r="J26" s="44"/>
      <c r="K26" s="44"/>
      <c r="L26" s="44"/>
    </row>
    <row r="27" spans="1:12">
      <c r="A27" s="2" t="s">
        <v>7</v>
      </c>
      <c r="B27" s="43">
        <f>FEBRERO2018!B27</f>
        <v>23</v>
      </c>
      <c r="C27" s="2">
        <v>1732</v>
      </c>
      <c r="D27" s="2">
        <v>604</v>
      </c>
      <c r="E27" s="2">
        <v>131</v>
      </c>
      <c r="F27" s="2">
        <v>87</v>
      </c>
      <c r="G27" s="2">
        <f t="shared" si="0"/>
        <v>2554</v>
      </c>
      <c r="H27" s="2">
        <f t="shared" si="1"/>
        <v>35897</v>
      </c>
      <c r="I27" s="43" t="s">
        <v>9</v>
      </c>
      <c r="J27" s="44"/>
      <c r="K27" s="44"/>
      <c r="L27" s="44"/>
    </row>
    <row r="28" spans="1:12">
      <c r="A28" s="2" t="s">
        <v>8</v>
      </c>
      <c r="B28" s="43">
        <f>FEBRERO2018!B28</f>
        <v>24</v>
      </c>
      <c r="C28" s="2">
        <v>1757</v>
      </c>
      <c r="D28" s="2">
        <v>682</v>
      </c>
      <c r="E28" s="2">
        <v>171</v>
      </c>
      <c r="F28" s="2">
        <v>112</v>
      </c>
      <c r="G28" s="2">
        <f t="shared" si="0"/>
        <v>2722</v>
      </c>
      <c r="H28" s="2">
        <f t="shared" si="1"/>
        <v>38619</v>
      </c>
      <c r="I28" s="43" t="s">
        <v>9</v>
      </c>
      <c r="J28" s="44"/>
      <c r="K28" s="44"/>
      <c r="L28" s="44"/>
    </row>
    <row r="29" spans="1:12">
      <c r="A29" s="2" t="s">
        <v>45</v>
      </c>
      <c r="B29" s="43">
        <f>FEBRERO2018!B29</f>
        <v>25</v>
      </c>
      <c r="C29" s="2">
        <v>1212</v>
      </c>
      <c r="D29" s="2">
        <v>433</v>
      </c>
      <c r="E29" s="2">
        <v>18</v>
      </c>
      <c r="F29" s="2">
        <v>79</v>
      </c>
      <c r="G29" s="2">
        <f t="shared" si="0"/>
        <v>1742</v>
      </c>
      <c r="H29" s="2">
        <f t="shared" si="1"/>
        <v>40361</v>
      </c>
      <c r="I29" s="43" t="s">
        <v>11</v>
      </c>
      <c r="J29" s="44"/>
      <c r="K29" s="44"/>
      <c r="L29" s="44"/>
    </row>
    <row r="30" spans="1:12">
      <c r="A30" s="2" t="s">
        <v>4</v>
      </c>
      <c r="B30" s="43">
        <f>FEBRERO2018!B30</f>
        <v>26</v>
      </c>
      <c r="C30" s="2">
        <v>1451</v>
      </c>
      <c r="D30" s="2">
        <v>440</v>
      </c>
      <c r="E30" s="2">
        <v>95</v>
      </c>
      <c r="F30" s="2">
        <v>80</v>
      </c>
      <c r="G30" s="2">
        <f t="shared" si="0"/>
        <v>2066</v>
      </c>
      <c r="H30" s="2">
        <f t="shared" si="1"/>
        <v>42427</v>
      </c>
      <c r="I30" s="43" t="s">
        <v>11</v>
      </c>
      <c r="J30" s="44"/>
      <c r="K30" s="44"/>
      <c r="L30" s="44"/>
    </row>
    <row r="31" spans="1:12">
      <c r="A31" s="2" t="s">
        <v>5</v>
      </c>
      <c r="B31" s="43">
        <f>FEBRERO2018!B31</f>
        <v>27</v>
      </c>
      <c r="C31" s="2">
        <v>1190</v>
      </c>
      <c r="D31" s="2">
        <v>456</v>
      </c>
      <c r="E31" s="2">
        <v>79</v>
      </c>
      <c r="F31" s="2">
        <v>48</v>
      </c>
      <c r="G31" s="2">
        <f t="shared" si="0"/>
        <v>1773</v>
      </c>
      <c r="H31" s="2">
        <f t="shared" si="1"/>
        <v>44200</v>
      </c>
      <c r="I31" s="43" t="s">
        <v>11</v>
      </c>
      <c r="J31" s="44"/>
      <c r="L31" s="44"/>
    </row>
    <row r="32" spans="1:12">
      <c r="A32" s="2" t="s">
        <v>46</v>
      </c>
      <c r="B32" s="43">
        <f>FEBRERO2018!B32</f>
        <v>28</v>
      </c>
      <c r="C32" s="2">
        <v>952</v>
      </c>
      <c r="D32" s="2">
        <v>232</v>
      </c>
      <c r="E32" s="2">
        <v>92</v>
      </c>
      <c r="F32" s="2">
        <v>50</v>
      </c>
      <c r="G32" s="2">
        <f t="shared" si="0"/>
        <v>1326</v>
      </c>
      <c r="H32" s="2">
        <f t="shared" si="1"/>
        <v>45526</v>
      </c>
      <c r="I32" s="43" t="s">
        <v>11</v>
      </c>
      <c r="J32" s="44"/>
      <c r="K32" s="44"/>
      <c r="L32" s="44"/>
    </row>
    <row r="33" spans="1:12">
      <c r="A33" s="36" t="s">
        <v>6</v>
      </c>
      <c r="B33" s="37">
        <v>29</v>
      </c>
      <c r="C33" s="36">
        <v>463</v>
      </c>
      <c r="D33" s="36">
        <v>77</v>
      </c>
      <c r="E33" s="36">
        <v>14</v>
      </c>
      <c r="F33" s="36">
        <v>21</v>
      </c>
      <c r="G33" s="36">
        <f t="shared" si="0"/>
        <v>575</v>
      </c>
      <c r="H33" s="36">
        <f t="shared" si="1"/>
        <v>46101</v>
      </c>
      <c r="I33" s="37" t="s">
        <v>11</v>
      </c>
      <c r="J33" s="44"/>
      <c r="K33" s="44"/>
      <c r="L33" s="44"/>
    </row>
    <row r="34" spans="1:12">
      <c r="A34" s="2" t="s">
        <v>7</v>
      </c>
      <c r="B34" s="43">
        <v>30</v>
      </c>
      <c r="C34" s="2">
        <v>320</v>
      </c>
      <c r="D34" s="2">
        <v>45</v>
      </c>
      <c r="E34" s="2">
        <v>0</v>
      </c>
      <c r="F34" s="2">
        <v>15</v>
      </c>
      <c r="G34" s="2">
        <f t="shared" si="0"/>
        <v>380</v>
      </c>
      <c r="H34" s="2">
        <f t="shared" si="1"/>
        <v>46481</v>
      </c>
      <c r="I34" s="43" t="s">
        <v>9</v>
      </c>
      <c r="J34" s="44"/>
      <c r="K34" s="44"/>
      <c r="L34" s="44"/>
    </row>
    <row r="35" spans="1:12" ht="15.75" thickBot="1">
      <c r="A35" s="2" t="s">
        <v>8</v>
      </c>
      <c r="B35" s="43">
        <v>31</v>
      </c>
      <c r="C35" s="2">
        <v>286</v>
      </c>
      <c r="D35" s="2">
        <v>49</v>
      </c>
      <c r="E35" s="2">
        <v>0</v>
      </c>
      <c r="F35" s="2">
        <v>21</v>
      </c>
      <c r="G35" s="2">
        <f t="shared" si="0"/>
        <v>356</v>
      </c>
      <c r="H35" s="2">
        <f t="shared" si="1"/>
        <v>46837</v>
      </c>
      <c r="I35" s="43" t="s">
        <v>9</v>
      </c>
    </row>
    <row r="36" spans="1:12" ht="15.75" thickBot="1">
      <c r="E36" s="31" t="s">
        <v>47</v>
      </c>
      <c r="F36" s="32"/>
      <c r="G36" s="32"/>
      <c r="H36" s="33">
        <f>H35/B35</f>
        <v>1510.8709677419354</v>
      </c>
    </row>
    <row r="37" spans="1:12" ht="23.25">
      <c r="A37" s="19" t="s">
        <v>48</v>
      </c>
      <c r="H37" s="39">
        <f>JUNIO2018!H36+H35</f>
        <v>8620135</v>
      </c>
    </row>
    <row r="38" spans="1:12">
      <c r="H38" s="34"/>
    </row>
    <row r="39" spans="1:12">
      <c r="H39" s="24"/>
    </row>
    <row r="40" spans="1:12">
      <c r="H40" s="24"/>
    </row>
    <row r="41" spans="1:12">
      <c r="H41" s="24"/>
    </row>
    <row r="42" spans="1:12">
      <c r="H42" s="24"/>
    </row>
    <row r="43" spans="1:12">
      <c r="H43" s="24"/>
    </row>
    <row r="44" spans="1:12">
      <c r="H44" s="24"/>
    </row>
    <row r="45" spans="1:12">
      <c r="H45" s="24"/>
    </row>
    <row r="46" spans="1:12">
      <c r="H46" s="24"/>
    </row>
    <row r="47" spans="1:12">
      <c r="H47" s="24"/>
    </row>
    <row r="48" spans="1:12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9"/>
  <sheetViews>
    <sheetView topLeftCell="A16" workbookViewId="0">
      <selection activeCell="K30" sqref="K30"/>
    </sheetView>
  </sheetViews>
  <sheetFormatPr baseColWidth="10" defaultRowHeight="15"/>
  <cols>
    <col min="2" max="2" width="11.42578125" style="24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4"/>
  </cols>
  <sheetData>
    <row r="1" spans="1:12" ht="26.25">
      <c r="A1" s="3" t="s">
        <v>65</v>
      </c>
      <c r="H1" s="24"/>
    </row>
    <row r="2" spans="1:12" ht="27" thickBot="1">
      <c r="A2" s="3"/>
      <c r="H2" s="24"/>
    </row>
    <row r="3" spans="1:12" ht="19.5" thickBot="1">
      <c r="A3" s="25"/>
      <c r="B3" s="26"/>
      <c r="C3" s="56" t="s">
        <v>38</v>
      </c>
      <c r="D3" s="57"/>
      <c r="E3" s="58"/>
      <c r="F3" s="25"/>
      <c r="G3" s="59" t="s">
        <v>39</v>
      </c>
      <c r="H3" s="60"/>
      <c r="I3" s="26"/>
    </row>
    <row r="4" spans="1:12" ht="18.75">
      <c r="A4" s="40" t="s">
        <v>0</v>
      </c>
      <c r="B4" s="40" t="s">
        <v>1</v>
      </c>
      <c r="C4" s="41" t="s">
        <v>40</v>
      </c>
      <c r="D4" s="41" t="s">
        <v>41</v>
      </c>
      <c r="E4" s="42" t="s">
        <v>42</v>
      </c>
      <c r="F4" s="40" t="s">
        <v>2</v>
      </c>
      <c r="G4" s="41" t="s">
        <v>43</v>
      </c>
      <c r="H4" s="41" t="s">
        <v>44</v>
      </c>
      <c r="I4" s="40" t="s">
        <v>3</v>
      </c>
      <c r="J4" s="44"/>
      <c r="K4" s="44"/>
    </row>
    <row r="5" spans="1:12">
      <c r="A5" s="2" t="s">
        <v>45</v>
      </c>
      <c r="B5" s="43">
        <f>FEBRERO2018!B5</f>
        <v>1</v>
      </c>
      <c r="C5" s="2">
        <v>277</v>
      </c>
      <c r="D5" s="2">
        <v>55</v>
      </c>
      <c r="E5" s="2">
        <v>0</v>
      </c>
      <c r="F5" s="2">
        <v>25</v>
      </c>
      <c r="G5" s="2">
        <f>SUM(C5:F5)</f>
        <v>357</v>
      </c>
      <c r="H5" s="2">
        <f>G5</f>
        <v>357</v>
      </c>
      <c r="I5" s="43" t="s">
        <v>9</v>
      </c>
      <c r="J5" s="44"/>
      <c r="K5" s="44"/>
      <c r="L5" s="44"/>
    </row>
    <row r="6" spans="1:12">
      <c r="A6" s="2" t="s">
        <v>4</v>
      </c>
      <c r="B6" s="43">
        <f>FEBRERO2018!B6</f>
        <v>2</v>
      </c>
      <c r="C6" s="2">
        <v>354</v>
      </c>
      <c r="D6" s="2">
        <v>58</v>
      </c>
      <c r="E6" s="2">
        <v>0</v>
      </c>
      <c r="F6" s="2">
        <v>25</v>
      </c>
      <c r="G6" s="2">
        <f>SUM(C6:F6)</f>
        <v>437</v>
      </c>
      <c r="H6" s="2">
        <f>H5+G6</f>
        <v>794</v>
      </c>
      <c r="I6" s="43" t="s">
        <v>9</v>
      </c>
      <c r="J6" s="44"/>
      <c r="K6" s="44"/>
    </row>
    <row r="7" spans="1:12">
      <c r="A7" s="2" t="s">
        <v>5</v>
      </c>
      <c r="B7" s="43">
        <f>FEBRERO2018!B7</f>
        <v>3</v>
      </c>
      <c r="C7" s="2">
        <v>398</v>
      </c>
      <c r="D7" s="2">
        <v>38</v>
      </c>
      <c r="E7" s="2">
        <v>0</v>
      </c>
      <c r="F7" s="2">
        <v>29</v>
      </c>
      <c r="G7" s="2">
        <f t="shared" ref="G7:G35" si="0">SUM(C7:F7)</f>
        <v>465</v>
      </c>
      <c r="H7" s="2">
        <f t="shared" ref="H7:H35" si="1">H6+G7</f>
        <v>1259</v>
      </c>
      <c r="I7" s="43" t="s">
        <v>11</v>
      </c>
      <c r="J7" s="44"/>
      <c r="K7" s="44"/>
    </row>
    <row r="8" spans="1:12">
      <c r="A8" s="2" t="s">
        <v>46</v>
      </c>
      <c r="B8" s="43">
        <f>FEBRERO2018!B8</f>
        <v>4</v>
      </c>
      <c r="C8" s="2">
        <v>793</v>
      </c>
      <c r="D8" s="2">
        <v>132</v>
      </c>
      <c r="E8" s="2">
        <v>0</v>
      </c>
      <c r="F8" s="2">
        <v>53</v>
      </c>
      <c r="G8" s="2">
        <f t="shared" si="0"/>
        <v>978</v>
      </c>
      <c r="H8" s="2">
        <f t="shared" si="1"/>
        <v>2237</v>
      </c>
      <c r="I8" s="43" t="s">
        <v>9</v>
      </c>
      <c r="J8" s="44"/>
      <c r="K8" s="44"/>
    </row>
    <row r="9" spans="1:12">
      <c r="A9" s="36" t="s">
        <v>6</v>
      </c>
      <c r="B9" s="37">
        <f>FEBRERO2018!B9</f>
        <v>5</v>
      </c>
      <c r="C9" s="36">
        <v>571</v>
      </c>
      <c r="D9" s="36">
        <v>126</v>
      </c>
      <c r="E9" s="36">
        <v>0</v>
      </c>
      <c r="F9" s="36">
        <v>34</v>
      </c>
      <c r="G9" s="36">
        <f t="shared" si="0"/>
        <v>731</v>
      </c>
      <c r="H9" s="36">
        <f t="shared" si="1"/>
        <v>2968</v>
      </c>
      <c r="I9" s="37" t="s">
        <v>9</v>
      </c>
      <c r="J9" s="44"/>
      <c r="K9" s="44"/>
    </row>
    <row r="10" spans="1:12">
      <c r="A10" s="2" t="s">
        <v>7</v>
      </c>
      <c r="B10" s="43">
        <f>FEBRERO2018!B10</f>
        <v>6</v>
      </c>
      <c r="C10" s="2">
        <v>516</v>
      </c>
      <c r="D10" s="2">
        <v>101</v>
      </c>
      <c r="E10" s="2">
        <v>0</v>
      </c>
      <c r="F10" s="2">
        <v>37</v>
      </c>
      <c r="G10" s="2">
        <f t="shared" si="0"/>
        <v>654</v>
      </c>
      <c r="H10" s="2">
        <f t="shared" si="1"/>
        <v>3622</v>
      </c>
      <c r="I10" s="43" t="s">
        <v>9</v>
      </c>
      <c r="J10" s="44"/>
      <c r="K10" s="44"/>
    </row>
    <row r="11" spans="1:12">
      <c r="A11" s="2" t="s">
        <v>8</v>
      </c>
      <c r="B11" s="43">
        <f>FEBRERO2018!B11</f>
        <v>7</v>
      </c>
      <c r="C11" s="2">
        <v>450</v>
      </c>
      <c r="D11" s="2">
        <v>95</v>
      </c>
      <c r="E11" s="2">
        <v>0</v>
      </c>
      <c r="F11" s="2">
        <v>38</v>
      </c>
      <c r="G11" s="2">
        <f t="shared" si="0"/>
        <v>583</v>
      </c>
      <c r="H11" s="2">
        <f t="shared" si="1"/>
        <v>4205</v>
      </c>
      <c r="I11" s="43" t="s">
        <v>9</v>
      </c>
      <c r="J11" s="44"/>
      <c r="K11" s="44"/>
    </row>
    <row r="12" spans="1:12">
      <c r="A12" s="2" t="s">
        <v>45</v>
      </c>
      <c r="B12" s="43">
        <f>FEBRERO2018!B12</f>
        <v>8</v>
      </c>
      <c r="C12" s="2">
        <v>261</v>
      </c>
      <c r="D12" s="2">
        <v>59</v>
      </c>
      <c r="E12" s="2">
        <v>0</v>
      </c>
      <c r="F12" s="2">
        <v>29</v>
      </c>
      <c r="G12" s="2">
        <f t="shared" si="0"/>
        <v>349</v>
      </c>
      <c r="H12" s="2">
        <f t="shared" si="1"/>
        <v>4554</v>
      </c>
      <c r="I12" s="43" t="s">
        <v>11</v>
      </c>
      <c r="J12" s="44"/>
      <c r="K12" s="44"/>
    </row>
    <row r="13" spans="1:12">
      <c r="A13" s="2" t="s">
        <v>4</v>
      </c>
      <c r="B13" s="43">
        <f>FEBRERO2018!B13</f>
        <v>9</v>
      </c>
      <c r="C13" s="2">
        <v>279</v>
      </c>
      <c r="D13" s="2">
        <v>97</v>
      </c>
      <c r="E13" s="2">
        <v>0</v>
      </c>
      <c r="F13" s="2">
        <v>10</v>
      </c>
      <c r="G13" s="2">
        <f t="shared" si="0"/>
        <v>386</v>
      </c>
      <c r="H13" s="2">
        <f t="shared" si="1"/>
        <v>4940</v>
      </c>
      <c r="I13" s="43" t="s">
        <v>9</v>
      </c>
      <c r="J13" s="44"/>
      <c r="K13" s="44"/>
    </row>
    <row r="14" spans="1:12">
      <c r="A14" s="2" t="s">
        <v>5</v>
      </c>
      <c r="B14" s="43">
        <f>FEBRERO2018!B14</f>
        <v>10</v>
      </c>
      <c r="C14" s="2">
        <v>500</v>
      </c>
      <c r="D14" s="2">
        <v>163</v>
      </c>
      <c r="E14" s="2">
        <v>0</v>
      </c>
      <c r="F14" s="2">
        <v>52</v>
      </c>
      <c r="G14" s="2">
        <f t="shared" si="0"/>
        <v>715</v>
      </c>
      <c r="H14" s="2">
        <f t="shared" si="1"/>
        <v>5655</v>
      </c>
      <c r="I14" s="43" t="s">
        <v>9</v>
      </c>
      <c r="J14" s="44"/>
      <c r="K14" s="44"/>
    </row>
    <row r="15" spans="1:12">
      <c r="A15" s="2" t="s">
        <v>46</v>
      </c>
      <c r="B15" s="43">
        <f>FEBRERO2018!B15</f>
        <v>11</v>
      </c>
      <c r="C15" s="2">
        <v>834</v>
      </c>
      <c r="D15" s="2">
        <v>235</v>
      </c>
      <c r="E15" s="2">
        <v>0</v>
      </c>
      <c r="F15" s="2">
        <v>69</v>
      </c>
      <c r="G15" s="2">
        <f t="shared" si="0"/>
        <v>1138</v>
      </c>
      <c r="H15" s="2">
        <f t="shared" si="1"/>
        <v>6793</v>
      </c>
      <c r="I15" s="43" t="s">
        <v>11</v>
      </c>
      <c r="J15" s="44"/>
      <c r="K15" s="44"/>
    </row>
    <row r="16" spans="1:12">
      <c r="A16" s="36" t="s">
        <v>6</v>
      </c>
      <c r="B16" s="37">
        <f>FEBRERO2018!B16</f>
        <v>12</v>
      </c>
      <c r="C16" s="36">
        <v>752</v>
      </c>
      <c r="D16" s="36">
        <v>145</v>
      </c>
      <c r="E16" s="36">
        <v>0</v>
      </c>
      <c r="F16" s="36">
        <v>60</v>
      </c>
      <c r="G16" s="36">
        <f t="shared" si="0"/>
        <v>957</v>
      </c>
      <c r="H16" s="36">
        <f t="shared" si="1"/>
        <v>7750</v>
      </c>
      <c r="I16" s="37" t="s">
        <v>9</v>
      </c>
      <c r="J16" s="44"/>
      <c r="K16" s="44"/>
    </row>
    <row r="17" spans="1:12">
      <c r="A17" s="2" t="s">
        <v>7</v>
      </c>
      <c r="B17" s="43">
        <f>FEBRERO2018!B17</f>
        <v>13</v>
      </c>
      <c r="C17" s="2">
        <v>480</v>
      </c>
      <c r="D17" s="2">
        <v>115</v>
      </c>
      <c r="E17" s="2">
        <v>0</v>
      </c>
      <c r="F17" s="2">
        <v>38</v>
      </c>
      <c r="G17" s="2">
        <f t="shared" si="0"/>
        <v>633</v>
      </c>
      <c r="H17" s="2">
        <f t="shared" si="1"/>
        <v>8383</v>
      </c>
      <c r="I17" s="43" t="s">
        <v>9</v>
      </c>
      <c r="J17" s="44"/>
      <c r="K17" s="44"/>
    </row>
    <row r="18" spans="1:12">
      <c r="A18" s="2" t="s">
        <v>8</v>
      </c>
      <c r="B18" s="43">
        <f>FEBRERO2018!B18</f>
        <v>14</v>
      </c>
      <c r="C18" s="2">
        <v>389</v>
      </c>
      <c r="D18" s="2">
        <v>79</v>
      </c>
      <c r="E18" s="2">
        <v>0</v>
      </c>
      <c r="F18" s="2">
        <v>18</v>
      </c>
      <c r="G18" s="2">
        <f t="shared" si="0"/>
        <v>486</v>
      </c>
      <c r="H18" s="2">
        <f t="shared" si="1"/>
        <v>8869</v>
      </c>
      <c r="I18" s="43" t="s">
        <v>9</v>
      </c>
      <c r="J18" s="44"/>
      <c r="K18" s="44"/>
    </row>
    <row r="19" spans="1:12">
      <c r="A19" s="2" t="s">
        <v>45</v>
      </c>
      <c r="B19" s="43">
        <f>FEBRERO2018!B19</f>
        <v>15</v>
      </c>
      <c r="C19" s="2">
        <v>449</v>
      </c>
      <c r="D19" s="2">
        <v>92</v>
      </c>
      <c r="E19" s="2">
        <v>0</v>
      </c>
      <c r="F19" s="2">
        <v>28</v>
      </c>
      <c r="G19" s="2">
        <f t="shared" si="0"/>
        <v>569</v>
      </c>
      <c r="H19" s="2">
        <f t="shared" si="1"/>
        <v>9438</v>
      </c>
      <c r="I19" s="43" t="s">
        <v>9</v>
      </c>
      <c r="J19" s="44"/>
      <c r="K19" s="44"/>
    </row>
    <row r="20" spans="1:12">
      <c r="A20" s="2" t="s">
        <v>4</v>
      </c>
      <c r="B20" s="43">
        <f>FEBRERO2018!B20</f>
        <v>16</v>
      </c>
      <c r="C20" s="2">
        <v>352</v>
      </c>
      <c r="D20" s="2">
        <v>112</v>
      </c>
      <c r="E20" s="2">
        <v>0</v>
      </c>
      <c r="F20" s="2">
        <v>14</v>
      </c>
      <c r="G20" s="2">
        <f t="shared" si="0"/>
        <v>478</v>
      </c>
      <c r="H20" s="2">
        <f t="shared" si="1"/>
        <v>9916</v>
      </c>
      <c r="I20" s="43" t="s">
        <v>9</v>
      </c>
      <c r="J20" s="44"/>
      <c r="K20" s="44"/>
    </row>
    <row r="21" spans="1:12">
      <c r="A21" s="2" t="s">
        <v>5</v>
      </c>
      <c r="B21" s="43">
        <f>FEBRERO2018!B21</f>
        <v>17</v>
      </c>
      <c r="C21" s="2">
        <v>714</v>
      </c>
      <c r="D21" s="2">
        <v>176</v>
      </c>
      <c r="E21" s="2">
        <v>0</v>
      </c>
      <c r="F21" s="2">
        <v>40</v>
      </c>
      <c r="G21" s="2">
        <f t="shared" si="0"/>
        <v>930</v>
      </c>
      <c r="H21" s="2">
        <f t="shared" si="1"/>
        <v>10846</v>
      </c>
      <c r="I21" s="43" t="s">
        <v>9</v>
      </c>
      <c r="J21" s="44" t="s">
        <v>66</v>
      </c>
      <c r="K21" s="44"/>
    </row>
    <row r="22" spans="1:12">
      <c r="A22" s="2" t="s">
        <v>46</v>
      </c>
      <c r="B22" s="43">
        <f>FEBRERO2018!B22</f>
        <v>18</v>
      </c>
      <c r="C22" s="2">
        <v>2331</v>
      </c>
      <c r="D22" s="2">
        <v>904</v>
      </c>
      <c r="E22" s="2">
        <v>0</v>
      </c>
      <c r="F22" s="2">
        <v>150</v>
      </c>
      <c r="G22" s="38">
        <f t="shared" si="0"/>
        <v>3385</v>
      </c>
      <c r="H22" s="2">
        <f t="shared" si="1"/>
        <v>14231</v>
      </c>
      <c r="I22" s="43" t="s">
        <v>9</v>
      </c>
      <c r="J22" s="22">
        <v>3385</v>
      </c>
      <c r="K22" s="44" t="s">
        <v>51</v>
      </c>
    </row>
    <row r="23" spans="1:12">
      <c r="A23" s="36" t="s">
        <v>6</v>
      </c>
      <c r="B23" s="37">
        <f>FEBRERO2018!B23</f>
        <v>19</v>
      </c>
      <c r="C23" s="36">
        <v>1234</v>
      </c>
      <c r="D23" s="36">
        <v>389</v>
      </c>
      <c r="E23" s="36">
        <v>0</v>
      </c>
      <c r="F23" s="36">
        <v>61</v>
      </c>
      <c r="G23" s="36">
        <f t="shared" si="0"/>
        <v>1684</v>
      </c>
      <c r="H23" s="36">
        <f t="shared" si="1"/>
        <v>15915</v>
      </c>
      <c r="I23" s="37" t="s">
        <v>10</v>
      </c>
      <c r="J23" s="44"/>
      <c r="K23" s="44"/>
    </row>
    <row r="24" spans="1:12">
      <c r="A24" s="2" t="s">
        <v>7</v>
      </c>
      <c r="B24" s="43">
        <f>FEBRERO2018!B24</f>
        <v>20</v>
      </c>
      <c r="C24" s="2">
        <v>994</v>
      </c>
      <c r="D24" s="2">
        <v>237</v>
      </c>
      <c r="E24" s="2">
        <v>0</v>
      </c>
      <c r="F24" s="2">
        <v>54</v>
      </c>
      <c r="G24" s="2">
        <f t="shared" si="0"/>
        <v>1285</v>
      </c>
      <c r="H24" s="2">
        <f t="shared" si="1"/>
        <v>17200</v>
      </c>
      <c r="I24" s="43" t="s">
        <v>9</v>
      </c>
      <c r="J24" s="44"/>
    </row>
    <row r="25" spans="1:12">
      <c r="A25" s="2" t="s">
        <v>8</v>
      </c>
      <c r="B25" s="43">
        <f>FEBRERO2018!B25</f>
        <v>21</v>
      </c>
      <c r="C25" s="2">
        <v>386</v>
      </c>
      <c r="D25" s="2">
        <v>80</v>
      </c>
      <c r="E25" s="2">
        <v>0</v>
      </c>
      <c r="F25" s="2">
        <v>24</v>
      </c>
      <c r="G25" s="2">
        <f t="shared" si="0"/>
        <v>490</v>
      </c>
      <c r="H25" s="2">
        <f t="shared" si="1"/>
        <v>17690</v>
      </c>
      <c r="I25" s="43" t="s">
        <v>68</v>
      </c>
      <c r="J25" s="44"/>
      <c r="K25" s="44"/>
    </row>
    <row r="26" spans="1:12">
      <c r="A26" s="2" t="s">
        <v>45</v>
      </c>
      <c r="B26" s="43">
        <f>FEBRERO2018!B26</f>
        <v>22</v>
      </c>
      <c r="C26" s="2">
        <v>453</v>
      </c>
      <c r="D26" s="2">
        <v>127</v>
      </c>
      <c r="E26" s="2">
        <v>0</v>
      </c>
      <c r="F26" s="2">
        <v>41</v>
      </c>
      <c r="G26" s="2">
        <f t="shared" si="0"/>
        <v>621</v>
      </c>
      <c r="H26" s="2">
        <f t="shared" si="1"/>
        <v>18311</v>
      </c>
      <c r="I26" s="43" t="s">
        <v>9</v>
      </c>
      <c r="J26" s="44"/>
      <c r="K26" s="44"/>
    </row>
    <row r="27" spans="1:12">
      <c r="A27" s="2" t="s">
        <v>4</v>
      </c>
      <c r="B27" s="43">
        <f>FEBRERO2018!B27</f>
        <v>23</v>
      </c>
      <c r="C27" s="2">
        <v>499</v>
      </c>
      <c r="D27" s="2">
        <v>96</v>
      </c>
      <c r="E27" s="2">
        <v>0</v>
      </c>
      <c r="F27" s="2">
        <v>32</v>
      </c>
      <c r="G27" s="2">
        <f t="shared" si="0"/>
        <v>627</v>
      </c>
      <c r="H27" s="2">
        <f t="shared" si="1"/>
        <v>18938</v>
      </c>
      <c r="I27" s="43" t="s">
        <v>9</v>
      </c>
      <c r="J27" s="44"/>
      <c r="K27" s="44"/>
    </row>
    <row r="28" spans="1:12">
      <c r="A28" s="2" t="s">
        <v>5</v>
      </c>
      <c r="B28" s="43">
        <f>FEBRERO2018!B28</f>
        <v>24</v>
      </c>
      <c r="C28" s="2">
        <v>414</v>
      </c>
      <c r="D28" s="2">
        <v>202</v>
      </c>
      <c r="E28" s="2">
        <v>0</v>
      </c>
      <c r="F28" s="2">
        <v>28</v>
      </c>
      <c r="G28" s="2">
        <f t="shared" si="0"/>
        <v>644</v>
      </c>
      <c r="H28" s="2">
        <f t="shared" si="1"/>
        <v>19582</v>
      </c>
      <c r="I28" s="43" t="s">
        <v>9</v>
      </c>
      <c r="J28" s="44"/>
      <c r="K28" s="44"/>
      <c r="L28" s="44"/>
    </row>
    <row r="29" spans="1:12">
      <c r="A29" s="2" t="s">
        <v>46</v>
      </c>
      <c r="B29" s="43">
        <f>FEBRERO2018!B29</f>
        <v>25</v>
      </c>
      <c r="C29" s="2">
        <v>1259</v>
      </c>
      <c r="D29" s="2">
        <v>429</v>
      </c>
      <c r="E29" s="2">
        <v>0</v>
      </c>
      <c r="F29" s="2">
        <v>37</v>
      </c>
      <c r="G29" s="2">
        <f t="shared" si="0"/>
        <v>1725</v>
      </c>
      <c r="H29" s="2">
        <f t="shared" si="1"/>
        <v>21307</v>
      </c>
      <c r="I29" s="43" t="s">
        <v>9</v>
      </c>
      <c r="J29" s="44"/>
      <c r="L29" s="44"/>
    </row>
    <row r="30" spans="1:12">
      <c r="A30" s="36" t="s">
        <v>6</v>
      </c>
      <c r="B30" s="37">
        <f>FEBRERO2018!B30</f>
        <v>26</v>
      </c>
      <c r="C30" s="36">
        <v>900</v>
      </c>
      <c r="D30" s="36">
        <v>237</v>
      </c>
      <c r="E30" s="36">
        <v>0</v>
      </c>
      <c r="F30" s="36">
        <v>128</v>
      </c>
      <c r="G30" s="36">
        <f t="shared" si="0"/>
        <v>1265</v>
      </c>
      <c r="H30" s="36">
        <f t="shared" si="1"/>
        <v>22572</v>
      </c>
      <c r="I30" s="37" t="s">
        <v>9</v>
      </c>
      <c r="J30" s="44"/>
      <c r="K30" s="44"/>
    </row>
    <row r="31" spans="1:12">
      <c r="A31" s="2" t="s">
        <v>7</v>
      </c>
      <c r="B31" s="43">
        <f>FEBRERO2018!B31</f>
        <v>27</v>
      </c>
      <c r="C31" s="2">
        <v>726</v>
      </c>
      <c r="D31" s="2">
        <v>160</v>
      </c>
      <c r="E31" s="2">
        <v>0</v>
      </c>
      <c r="F31" s="2">
        <v>48</v>
      </c>
      <c r="G31" s="2">
        <f t="shared" si="0"/>
        <v>934</v>
      </c>
      <c r="H31" s="2">
        <f t="shared" si="1"/>
        <v>23506</v>
      </c>
      <c r="I31" s="43" t="s">
        <v>9</v>
      </c>
      <c r="J31" s="44"/>
      <c r="K31" s="44"/>
    </row>
    <row r="32" spans="1:12">
      <c r="A32" s="2" t="s">
        <v>8</v>
      </c>
      <c r="B32" s="43">
        <f>FEBRERO2018!B32</f>
        <v>28</v>
      </c>
      <c r="C32" s="2">
        <v>650</v>
      </c>
      <c r="D32" s="2">
        <v>120</v>
      </c>
      <c r="E32" s="2">
        <v>0</v>
      </c>
      <c r="F32" s="2">
        <v>32</v>
      </c>
      <c r="G32" s="2">
        <f t="shared" si="0"/>
        <v>802</v>
      </c>
      <c r="H32" s="2">
        <f t="shared" si="1"/>
        <v>24308</v>
      </c>
      <c r="I32" s="43" t="s">
        <v>9</v>
      </c>
      <c r="J32" s="44"/>
      <c r="K32" s="44"/>
    </row>
    <row r="33" spans="1:11">
      <c r="A33" s="2" t="s">
        <v>45</v>
      </c>
      <c r="B33" s="43">
        <v>29</v>
      </c>
      <c r="C33" s="2">
        <v>421</v>
      </c>
      <c r="D33" s="2">
        <v>91</v>
      </c>
      <c r="E33" s="2">
        <v>0</v>
      </c>
      <c r="F33" s="2">
        <v>35</v>
      </c>
      <c r="G33" s="2">
        <f t="shared" si="0"/>
        <v>547</v>
      </c>
      <c r="H33" s="2">
        <f t="shared" si="1"/>
        <v>24855</v>
      </c>
      <c r="I33" s="43" t="s">
        <v>11</v>
      </c>
      <c r="J33" s="44"/>
      <c r="K33" s="44"/>
    </row>
    <row r="34" spans="1:11">
      <c r="A34" s="2" t="s">
        <v>4</v>
      </c>
      <c r="B34" s="43">
        <v>30</v>
      </c>
      <c r="C34" s="2">
        <v>348</v>
      </c>
      <c r="D34" s="2">
        <v>78</v>
      </c>
      <c r="E34" s="2">
        <v>0</v>
      </c>
      <c r="F34" s="2">
        <v>18</v>
      </c>
      <c r="G34" s="2">
        <f t="shared" si="0"/>
        <v>444</v>
      </c>
      <c r="H34" s="2">
        <f t="shared" si="1"/>
        <v>25299</v>
      </c>
      <c r="I34" s="43" t="s">
        <v>70</v>
      </c>
      <c r="J34" s="44"/>
      <c r="K34" s="44"/>
    </row>
    <row r="35" spans="1:11" ht="15.75" thickBot="1">
      <c r="A35" s="2" t="s">
        <v>5</v>
      </c>
      <c r="B35" s="43">
        <v>31</v>
      </c>
      <c r="C35" s="2">
        <v>317</v>
      </c>
      <c r="D35" s="2">
        <v>61</v>
      </c>
      <c r="E35" s="2">
        <v>0</v>
      </c>
      <c r="F35" s="2">
        <v>366</v>
      </c>
      <c r="G35" s="2">
        <f t="shared" si="0"/>
        <v>744</v>
      </c>
      <c r="H35" s="2">
        <f t="shared" si="1"/>
        <v>26043</v>
      </c>
      <c r="I35" s="43" t="s">
        <v>69</v>
      </c>
      <c r="J35" s="44" t="s">
        <v>67</v>
      </c>
      <c r="K35" s="44"/>
    </row>
    <row r="36" spans="1:11" ht="15.75" thickBot="1">
      <c r="E36" s="31" t="s">
        <v>47</v>
      </c>
      <c r="F36" s="32"/>
      <c r="G36" s="32"/>
      <c r="H36" s="33">
        <f>H35/B35</f>
        <v>840.09677419354841</v>
      </c>
    </row>
    <row r="37" spans="1:11" ht="23.25">
      <c r="A37" s="19" t="s">
        <v>48</v>
      </c>
      <c r="H37" s="39">
        <f>JULIO2018!H37+H35</f>
        <v>8646178</v>
      </c>
    </row>
    <row r="38" spans="1:11">
      <c r="H38" s="34"/>
    </row>
    <row r="39" spans="1:11">
      <c r="H39" s="24"/>
    </row>
    <row r="40" spans="1:11">
      <c r="H40" s="24"/>
    </row>
    <row r="41" spans="1:11">
      <c r="H41" s="24"/>
    </row>
    <row r="42" spans="1:11">
      <c r="H42" s="24"/>
    </row>
    <row r="43" spans="1:11">
      <c r="H43" s="24"/>
    </row>
    <row r="44" spans="1:11">
      <c r="H44" s="24"/>
    </row>
    <row r="45" spans="1:11">
      <c r="H45" s="24"/>
    </row>
    <row r="46" spans="1:11">
      <c r="H46" s="24"/>
    </row>
    <row r="47" spans="1:11">
      <c r="H47" s="24"/>
    </row>
    <row r="48" spans="1:11">
      <c r="H48" s="24"/>
    </row>
    <row r="49" spans="8:8">
      <c r="H49" s="24"/>
    </row>
    <row r="50" spans="8:8">
      <c r="H50" s="24"/>
    </row>
    <row r="51" spans="8:8">
      <c r="H51" s="24"/>
    </row>
    <row r="52" spans="8:8">
      <c r="H52" s="24"/>
    </row>
    <row r="53" spans="8:8">
      <c r="H53" s="24"/>
    </row>
    <row r="54" spans="8:8">
      <c r="H54" s="24"/>
    </row>
    <row r="55" spans="8:8">
      <c r="H55" s="24"/>
    </row>
    <row r="56" spans="8:8">
      <c r="H56" s="24"/>
    </row>
    <row r="57" spans="8:8">
      <c r="H57" s="24"/>
    </row>
    <row r="58" spans="8:8">
      <c r="H58" s="24"/>
    </row>
    <row r="59" spans="8:8">
      <c r="H59" s="24"/>
    </row>
    <row r="60" spans="8:8">
      <c r="H60" s="24"/>
    </row>
    <row r="61" spans="8:8">
      <c r="H61" s="24"/>
    </row>
    <row r="62" spans="8:8">
      <c r="H62" s="24"/>
    </row>
    <row r="63" spans="8:8">
      <c r="H63" s="24"/>
    </row>
    <row r="64" spans="8:8">
      <c r="H64" s="24"/>
    </row>
    <row r="65" spans="3:8">
      <c r="H65" s="24"/>
    </row>
    <row r="66" spans="3:8">
      <c r="H66" s="24"/>
    </row>
    <row r="67" spans="3:8">
      <c r="H67" s="24"/>
    </row>
    <row r="68" spans="3:8">
      <c r="H68" s="24"/>
    </row>
    <row r="69" spans="3:8">
      <c r="H69" s="24"/>
    </row>
    <row r="70" spans="3:8">
      <c r="H70" s="24"/>
    </row>
    <row r="71" spans="3:8">
      <c r="H71" s="24"/>
    </row>
    <row r="72" spans="3:8">
      <c r="H72" s="24"/>
    </row>
    <row r="73" spans="3:8">
      <c r="H73" s="24"/>
    </row>
    <row r="74" spans="3:8">
      <c r="H74" s="24"/>
    </row>
    <row r="75" spans="3:8">
      <c r="C75" s="35"/>
      <c r="D75" t="s">
        <v>49</v>
      </c>
      <c r="H75" s="24"/>
    </row>
    <row r="76" spans="3:8">
      <c r="C76" s="22"/>
      <c r="D76" t="s">
        <v>50</v>
      </c>
      <c r="H76" s="24"/>
    </row>
    <row r="77" spans="3:8">
      <c r="H77" s="24"/>
    </row>
    <row r="78" spans="3:8">
      <c r="H78" s="24"/>
    </row>
    <row r="79" spans="3:8">
      <c r="H79" s="24"/>
    </row>
  </sheetData>
  <mergeCells count="2">
    <mergeCell ref="C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TOTALES2018</vt:lpstr>
      <vt:lpstr>ENERO2018</vt:lpstr>
      <vt:lpstr>FEBRERO2018</vt:lpstr>
      <vt:lpstr>MARZO2018</vt:lpstr>
      <vt:lpstr>ABRIL2018</vt:lpstr>
      <vt:lpstr>MAYO2018</vt:lpstr>
      <vt:lpstr>JUNIO2018</vt:lpstr>
      <vt:lpstr>JULIO2018</vt:lpstr>
      <vt:lpstr>AGOSTO2018</vt:lpstr>
      <vt:lpstr>SEPTIEMBRE2018</vt:lpstr>
      <vt:lpstr>OCTUBRE2018</vt:lpstr>
      <vt:lpstr>NOVIEMBRE2018</vt:lpstr>
      <vt:lpstr>DICIEMBRE2018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2019-12-18T14:21:26Z</dcterms:modified>
</cp:coreProperties>
</file>