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35" windowWidth="10380" windowHeight="3480" firstSheet="8" activeTab="11"/>
  </bookViews>
  <sheets>
    <sheet name="TOTALES2013" sheetId="14" r:id="rId1"/>
    <sheet name="ENERO2013" sheetId="1" r:id="rId2"/>
    <sheet name="FEBRERO2013" sheetId="2" r:id="rId3"/>
    <sheet name="MARZO2013" sheetId="3" r:id="rId4"/>
    <sheet name="ABRIL2013" sheetId="4" r:id="rId5"/>
    <sheet name="MAYO2013" sheetId="5" r:id="rId6"/>
    <sheet name="JUNIO2013" sheetId="6" r:id="rId7"/>
    <sheet name="JULIO2013" sheetId="7" r:id="rId8"/>
    <sheet name="AGOSTO2013" sheetId="8" r:id="rId9"/>
    <sheet name="SEPTIEMBRE2013" sheetId="9" r:id="rId10"/>
    <sheet name="OCTUBRE2013" sheetId="10" r:id="rId11"/>
    <sheet name="NOVIEMBRE2013" sheetId="11" r:id="rId12"/>
    <sheet name="DICIEMBRE2013" sheetId="12" r:id="rId13"/>
  </sheets>
  <calcPr calcId="124519"/>
</workbook>
</file>

<file path=xl/calcChain.xml><?xml version="1.0" encoding="utf-8"?>
<calcChain xmlns="http://schemas.openxmlformats.org/spreadsheetml/2006/main">
  <c r="G34" i="2"/>
  <c r="G37" i="3" s="1"/>
  <c r="G36" i="4" s="1"/>
  <c r="G37" i="5" s="1"/>
  <c r="G36" i="6" s="1"/>
  <c r="G37" i="7" s="1"/>
  <c r="G37" i="8" s="1"/>
  <c r="G36" i="9" s="1"/>
  <c r="G37" i="10" s="1"/>
  <c r="G36" i="11" s="1"/>
  <c r="G37" i="12" s="1"/>
  <c r="G37" i="1"/>
  <c r="G36" i="10" l="1"/>
  <c r="F5" i="11"/>
  <c r="G5" s="1"/>
  <c r="F5" i="6"/>
  <c r="G5" s="1"/>
  <c r="G35" i="4"/>
  <c r="G33" i="2"/>
  <c r="G36" i="1"/>
  <c r="B8" i="14"/>
  <c r="D8" s="1"/>
  <c r="F5" i="5"/>
  <c r="B6" i="14"/>
  <c r="D6" s="1"/>
  <c r="F5" i="1"/>
  <c r="F35" i="12"/>
  <c r="F35" i="10"/>
  <c r="F35" i="7"/>
  <c r="F35" i="5"/>
  <c r="F34" i="3"/>
  <c r="F35"/>
  <c r="F6" i="12" l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5"/>
  <c r="G5" s="1"/>
  <c r="G6" s="1"/>
  <c r="H8"/>
  <c r="H9"/>
  <c r="H16"/>
  <c r="H17"/>
  <c r="H18"/>
  <c r="H19"/>
  <c r="H20"/>
  <c r="H21"/>
  <c r="H22"/>
  <c r="H28"/>
  <c r="A26"/>
  <c r="A27"/>
  <c r="A28"/>
  <c r="F6" i="1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G6"/>
  <c r="A27"/>
  <c r="A24" i="12" s="1"/>
  <c r="A28" i="11"/>
  <c r="A25" i="12" s="1"/>
  <c r="G7" l="1"/>
  <c r="G8" s="1"/>
  <c r="G9" s="1"/>
  <c r="G10" s="1"/>
  <c r="G11" s="1"/>
  <c r="G12" s="1"/>
  <c r="G13" s="1"/>
  <c r="G14" s="1"/>
  <c r="G15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7" i="1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F10" i="10"/>
  <c r="F6"/>
  <c r="F7"/>
  <c r="F8"/>
  <c r="F9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5"/>
  <c r="G5" s="1"/>
  <c r="G6" s="1"/>
  <c r="H5"/>
  <c r="H6"/>
  <c r="H7"/>
  <c r="H8"/>
  <c r="H9"/>
  <c r="H10"/>
  <c r="H11"/>
  <c r="H12"/>
  <c r="H16"/>
  <c r="H17"/>
  <c r="H19"/>
  <c r="H20"/>
  <c r="H21"/>
  <c r="H22"/>
  <c r="H24"/>
  <c r="H28"/>
  <c r="A27"/>
  <c r="A24" i="11" s="1"/>
  <c r="A21" i="12" s="1"/>
  <c r="A28" i="10"/>
  <c r="A25" i="11" s="1"/>
  <c r="A22" i="12" s="1"/>
  <c r="A29" i="10"/>
  <c r="A26" i="11" s="1"/>
  <c r="A23" i="12" s="1"/>
  <c r="F34" i="9"/>
  <c r="F33"/>
  <c r="F32"/>
  <c r="A28"/>
  <c r="A26" i="10" s="1"/>
  <c r="A23" i="11" s="1"/>
  <c r="A20" i="12" s="1"/>
  <c r="F31" i="9"/>
  <c r="A27"/>
  <c r="A25" i="10" s="1"/>
  <c r="A22" i="11" s="1"/>
  <c r="A19" i="12" s="1"/>
  <c r="F30" i="9"/>
  <c r="A26"/>
  <c r="A24" i="10" s="1"/>
  <c r="A21" i="11" s="1"/>
  <c r="A18" i="12" s="1"/>
  <c r="F29" i="9"/>
  <c r="F28"/>
  <c r="F27"/>
  <c r="F26"/>
  <c r="H25" i="10"/>
  <c r="F25" i="9"/>
  <c r="F24"/>
  <c r="F23"/>
  <c r="F22"/>
  <c r="F21"/>
  <c r="F20"/>
  <c r="F19"/>
  <c r="H18" i="10"/>
  <c r="F18" i="9"/>
  <c r="F17"/>
  <c r="F16"/>
  <c r="F15"/>
  <c r="H14" i="10"/>
  <c r="F14" i="9"/>
  <c r="H13" i="10"/>
  <c r="F13" i="9"/>
  <c r="F12"/>
  <c r="F11"/>
  <c r="F10"/>
  <c r="F9"/>
  <c r="F8"/>
  <c r="F7"/>
  <c r="F6"/>
  <c r="F5"/>
  <c r="G5" s="1"/>
  <c r="F6" i="8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5"/>
  <c r="G5" s="1"/>
  <c r="H15"/>
  <c r="H15" i="9" s="1"/>
  <c r="H15" i="10" s="1"/>
  <c r="H23" i="8"/>
  <c r="H23" i="9" s="1"/>
  <c r="H23" i="10" s="1"/>
  <c r="H27" i="8"/>
  <c r="H27" i="9" s="1"/>
  <c r="H27" i="10" s="1"/>
  <c r="H28" i="8"/>
  <c r="H29"/>
  <c r="H29" i="9" s="1"/>
  <c r="H29" i="10" s="1"/>
  <c r="H30" i="8"/>
  <c r="H30" i="9" s="1"/>
  <c r="H30" i="10" s="1"/>
  <c r="H31" i="8"/>
  <c r="H31" i="9" s="1"/>
  <c r="H31" i="10" s="1"/>
  <c r="H32" i="8"/>
  <c r="H32" i="9" s="1"/>
  <c r="H32" i="10" s="1"/>
  <c r="H32" i="11" s="1"/>
  <c r="H32" i="12" s="1"/>
  <c r="A27" i="8"/>
  <c r="A24" i="9" s="1"/>
  <c r="A22" i="10" s="1"/>
  <c r="A19" i="11" s="1"/>
  <c r="A16" i="12" s="1"/>
  <c r="H33" i="8"/>
  <c r="H33" i="9" s="1"/>
  <c r="H33" i="10" s="1"/>
  <c r="H33" i="11" s="1"/>
  <c r="H33" i="12" s="1"/>
  <c r="A28" i="8"/>
  <c r="A25" i="9" s="1"/>
  <c r="A23" i="10" s="1"/>
  <c r="A20" i="11" s="1"/>
  <c r="A17" i="12" s="1"/>
  <c r="F34" i="7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5"/>
  <c r="G5" s="1"/>
  <c r="G6" s="1"/>
  <c r="A27"/>
  <c r="A24" i="8" s="1"/>
  <c r="A21" i="9" s="1"/>
  <c r="A19" i="10" s="1"/>
  <c r="A16" i="11" s="1"/>
  <c r="A13" i="12" s="1"/>
  <c r="A28" i="7"/>
  <c r="A25" i="8" s="1"/>
  <c r="A22" i="9" s="1"/>
  <c r="A20" i="10" s="1"/>
  <c r="A17" i="11" s="1"/>
  <c r="A14" i="12" s="1"/>
  <c r="A29" i="7"/>
  <c r="A26" i="8" s="1"/>
  <c r="A23" i="9" s="1"/>
  <c r="A21" i="10" s="1"/>
  <c r="A18" i="11" s="1"/>
  <c r="A15" i="12" s="1"/>
  <c r="F7" i="6"/>
  <c r="F8"/>
  <c r="F9"/>
  <c r="F10"/>
  <c r="F11"/>
  <c r="F12"/>
  <c r="F13"/>
  <c r="F14"/>
  <c r="F15"/>
  <c r="F16"/>
  <c r="F17"/>
  <c r="F18"/>
  <c r="F19"/>
  <c r="F20"/>
  <c r="F22"/>
  <c r="F23"/>
  <c r="F24"/>
  <c r="F25"/>
  <c r="F26"/>
  <c r="F27"/>
  <c r="F28"/>
  <c r="F29"/>
  <c r="F30"/>
  <c r="F31"/>
  <c r="F32"/>
  <c r="F33"/>
  <c r="F6"/>
  <c r="G6" s="1"/>
  <c r="H5" i="7"/>
  <c r="H5" i="8" s="1"/>
  <c r="H6" i="7"/>
  <c r="H9" i="6"/>
  <c r="A27"/>
  <c r="A25" i="7" s="1"/>
  <c r="A22" i="8" s="1"/>
  <c r="A19" i="9" s="1"/>
  <c r="A17" i="10" s="1"/>
  <c r="A14" i="11" s="1"/>
  <c r="A11" i="12" s="1"/>
  <c r="A28" i="6"/>
  <c r="A26" i="7" s="1"/>
  <c r="A23" i="8" s="1"/>
  <c r="A20" i="9" s="1"/>
  <c r="A18" i="10" s="1"/>
  <c r="A15" i="11" s="1"/>
  <c r="A12" i="12" s="1"/>
  <c r="F7" i="5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6"/>
  <c r="G5"/>
  <c r="H28"/>
  <c r="A25"/>
  <c r="A22" i="6" s="1"/>
  <c r="A20" i="7" s="1"/>
  <c r="A17" i="8" s="1"/>
  <c r="A14" i="9" s="1"/>
  <c r="A12" i="10" s="1"/>
  <c r="A9" i="11" s="1"/>
  <c r="A6" i="12" s="1"/>
  <c r="A26" i="5"/>
  <c r="A23" i="6" s="1"/>
  <c r="A21" i="7" s="1"/>
  <c r="A18" i="8" s="1"/>
  <c r="A15" i="9" s="1"/>
  <c r="A13" i="10" s="1"/>
  <c r="A10" i="11" s="1"/>
  <c r="A7" i="12" s="1"/>
  <c r="A27" i="5"/>
  <c r="A24" i="6" s="1"/>
  <c r="A22" i="7" s="1"/>
  <c r="A19" i="8" s="1"/>
  <c r="A16" i="9" s="1"/>
  <c r="A14" i="10" s="1"/>
  <c r="A11" i="11" s="1"/>
  <c r="A8" i="12" s="1"/>
  <c r="A28" i="5"/>
  <c r="A25" i="6" s="1"/>
  <c r="A23" i="7" s="1"/>
  <c r="A20" i="8" s="1"/>
  <c r="A17" i="9" s="1"/>
  <c r="A15" i="10" s="1"/>
  <c r="A12" i="11" s="1"/>
  <c r="A9" i="12" s="1"/>
  <c r="A29" i="5"/>
  <c r="A26" i="6" s="1"/>
  <c r="A24" i="7" s="1"/>
  <c r="A21" i="8" s="1"/>
  <c r="A18" i="9" s="1"/>
  <c r="A16" i="10" s="1"/>
  <c r="A13" i="11" s="1"/>
  <c r="A10" i="12" s="1"/>
  <c r="G36" l="1"/>
  <c r="B16" i="14"/>
  <c r="D16" s="1"/>
  <c r="B15"/>
  <c r="D15" s="1"/>
  <c r="G6" i="9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6" i="5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7" i="10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3" s="1"/>
  <c r="G24" s="1"/>
  <c r="G25" s="1"/>
  <c r="G27" s="1"/>
  <c r="G28" s="1"/>
  <c r="G29" s="1"/>
  <c r="G30" s="1"/>
  <c r="G31" s="1"/>
  <c r="G32" s="1"/>
  <c r="G33" s="1"/>
  <c r="G34" s="1"/>
  <c r="G35" s="1"/>
  <c r="B14" i="14" s="1"/>
  <c r="D14" s="1"/>
  <c r="G6" i="8"/>
  <c r="G7" s="1"/>
  <c r="G7" i="7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7" i="6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4" s="1"/>
  <c r="B10" i="14" s="1"/>
  <c r="D10" s="1"/>
  <c r="G8" i="8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F7" i="4"/>
  <c r="F8"/>
  <c r="F9"/>
  <c r="F11"/>
  <c r="F12"/>
  <c r="F13"/>
  <c r="F14"/>
  <c r="F15"/>
  <c r="F16"/>
  <c r="F17"/>
  <c r="F18"/>
  <c r="F19"/>
  <c r="F20"/>
  <c r="F21"/>
  <c r="F22"/>
  <c r="F23"/>
  <c r="F24"/>
  <c r="F25"/>
  <c r="F27"/>
  <c r="F28"/>
  <c r="F30"/>
  <c r="F31"/>
  <c r="F32"/>
  <c r="F33"/>
  <c r="F34"/>
  <c r="F6"/>
  <c r="F5"/>
  <c r="G5" s="1"/>
  <c r="B5"/>
  <c r="B5" i="5" s="1"/>
  <c r="B6" i="4"/>
  <c r="B6" i="5" s="1"/>
  <c r="B6" i="6" s="1"/>
  <c r="B6" i="7" s="1"/>
  <c r="B6" i="8" s="1"/>
  <c r="B6" i="9" s="1"/>
  <c r="B6" i="10" s="1"/>
  <c r="B6" i="11" s="1"/>
  <c r="B6" i="12" s="1"/>
  <c r="B7" i="4"/>
  <c r="B7" i="5" s="1"/>
  <c r="B7" i="6" s="1"/>
  <c r="B7" i="7" s="1"/>
  <c r="B7" i="8" s="1"/>
  <c r="B7" i="9" s="1"/>
  <c r="B7" i="10" s="1"/>
  <c r="B7" i="11" s="1"/>
  <c r="B7" i="12" s="1"/>
  <c r="H7" i="4"/>
  <c r="H7" i="7" s="1"/>
  <c r="B8" i="4"/>
  <c r="B8" i="5" s="1"/>
  <c r="B8" i="6" s="1"/>
  <c r="B8" i="7" s="1"/>
  <c r="B8" i="8" s="1"/>
  <c r="B8" i="9" s="1"/>
  <c r="B8" i="10" s="1"/>
  <c r="B8" i="11" s="1"/>
  <c r="B8" i="12" s="1"/>
  <c r="H8" i="4"/>
  <c r="B9"/>
  <c r="B9" i="5" s="1"/>
  <c r="B9" i="6" s="1"/>
  <c r="B9" i="7" s="1"/>
  <c r="B9" i="8" s="1"/>
  <c r="B9" i="9" s="1"/>
  <c r="B9" i="10" s="1"/>
  <c r="B9" i="11" s="1"/>
  <c r="B9" i="12" s="1"/>
  <c r="H9" i="4"/>
  <c r="B10"/>
  <c r="B10" i="5" s="1"/>
  <c r="B10" i="6" s="1"/>
  <c r="B10" i="7" s="1"/>
  <c r="B10" i="8" s="1"/>
  <c r="B10" i="9" s="1"/>
  <c r="B10" i="10" s="1"/>
  <c r="B10" i="11" s="1"/>
  <c r="B10" i="12" s="1"/>
  <c r="H10" i="4"/>
  <c r="H10" i="6" s="1"/>
  <c r="B11" i="4"/>
  <c r="B11" i="5" s="1"/>
  <c r="B11" i="6" s="1"/>
  <c r="B11" i="7" s="1"/>
  <c r="B11" i="8" s="1"/>
  <c r="B11" i="9" s="1"/>
  <c r="B11" i="10" s="1"/>
  <c r="B11" i="11" s="1"/>
  <c r="B11" i="12" s="1"/>
  <c r="H11" i="4"/>
  <c r="H11" i="5" s="1"/>
  <c r="H11" i="6" s="1"/>
  <c r="B12" i="4"/>
  <c r="B12" i="5" s="1"/>
  <c r="B12" i="6" s="1"/>
  <c r="B12" i="7" s="1"/>
  <c r="B12" i="8" s="1"/>
  <c r="B12" i="9" s="1"/>
  <c r="B12" i="10" s="1"/>
  <c r="B12" i="11" s="1"/>
  <c r="B12" i="12" s="1"/>
  <c r="H12" i="4"/>
  <c r="H12" i="5" s="1"/>
  <c r="H12" i="6" s="1"/>
  <c r="A5" i="4"/>
  <c r="B13"/>
  <c r="B13" i="5" s="1"/>
  <c r="B13" i="6" s="1"/>
  <c r="B13" i="7" s="1"/>
  <c r="B13" i="8" s="1"/>
  <c r="B13" i="9" s="1"/>
  <c r="B13" i="10" s="1"/>
  <c r="B13" i="11" s="1"/>
  <c r="B13" i="12" s="1"/>
  <c r="H13" i="4"/>
  <c r="H13" i="5" s="1"/>
  <c r="A6" i="4"/>
  <c r="B14"/>
  <c r="B14" i="5" s="1"/>
  <c r="B14" i="6" s="1"/>
  <c r="B14" i="7" s="1"/>
  <c r="B14" i="8" s="1"/>
  <c r="B14" i="9" s="1"/>
  <c r="B14" i="10" s="1"/>
  <c r="B14" i="11" s="1"/>
  <c r="B14" i="12" s="1"/>
  <c r="H14" i="4"/>
  <c r="A7"/>
  <c r="A5" i="5" s="1"/>
  <c r="B15" i="4"/>
  <c r="B15" i="5" s="1"/>
  <c r="B15" i="6" s="1"/>
  <c r="B15" i="7" s="1"/>
  <c r="B15" i="8" s="1"/>
  <c r="B15" i="9" s="1"/>
  <c r="B15" i="10" s="1"/>
  <c r="B15" i="11" s="1"/>
  <c r="B15" i="12" s="1"/>
  <c r="A8" i="4"/>
  <c r="A6" i="5" s="1"/>
  <c r="B16" i="4"/>
  <c r="B16" i="5" s="1"/>
  <c r="B16" i="6" s="1"/>
  <c r="B16" i="7" s="1"/>
  <c r="B16" i="8" s="1"/>
  <c r="B16" i="9" s="1"/>
  <c r="B16" i="10" s="1"/>
  <c r="B16" i="11" s="1"/>
  <c r="B16" i="12" s="1"/>
  <c r="H16" i="4"/>
  <c r="A9"/>
  <c r="A7" i="5" s="1"/>
  <c r="B17" i="4"/>
  <c r="B17" i="5" s="1"/>
  <c r="B17" i="6" s="1"/>
  <c r="B17" i="7" s="1"/>
  <c r="B17" i="8" s="1"/>
  <c r="B17" i="9" s="1"/>
  <c r="B17" i="10" s="1"/>
  <c r="B17" i="11" s="1"/>
  <c r="B17" i="12" s="1"/>
  <c r="A10" i="4"/>
  <c r="A8" i="5" s="1"/>
  <c r="A5" i="6" s="1"/>
  <c r="B18" i="4"/>
  <c r="B18" i="5" s="1"/>
  <c r="B18" i="6" s="1"/>
  <c r="B18" i="7" s="1"/>
  <c r="B18" i="8" s="1"/>
  <c r="B18" i="9" s="1"/>
  <c r="B18" i="10" s="1"/>
  <c r="B18" i="11" s="1"/>
  <c r="B18" i="12" s="1"/>
  <c r="H18" i="5"/>
  <c r="A11" i="4"/>
  <c r="A9" i="5" s="1"/>
  <c r="A6" i="6" s="1"/>
  <c r="B19" i="4"/>
  <c r="B19" i="5" s="1"/>
  <c r="B19" i="6" s="1"/>
  <c r="B19" i="7" s="1"/>
  <c r="B19" i="8" s="1"/>
  <c r="B19" i="9" s="1"/>
  <c r="B19" i="10" s="1"/>
  <c r="B19" i="11" s="1"/>
  <c r="B19" i="12" s="1"/>
  <c r="H19" i="4"/>
  <c r="A12"/>
  <c r="A10" i="5" s="1"/>
  <c r="A7" i="6" s="1"/>
  <c r="A5" i="7" s="1"/>
  <c r="B20" i="4"/>
  <c r="B20" i="5" s="1"/>
  <c r="B20" i="6" s="1"/>
  <c r="B20" i="7" s="1"/>
  <c r="B20" i="8" s="1"/>
  <c r="B20" i="9" s="1"/>
  <c r="B20" i="10" s="1"/>
  <c r="B20" i="11" s="1"/>
  <c r="B20" i="12" s="1"/>
  <c r="H20" i="5"/>
  <c r="A13" i="4"/>
  <c r="A11" i="5" s="1"/>
  <c r="A8" i="6" s="1"/>
  <c r="A6" i="7" s="1"/>
  <c r="B21" i="4"/>
  <c r="B21" i="5" s="1"/>
  <c r="B21" i="6" s="1"/>
  <c r="B21" i="7" s="1"/>
  <c r="B21" i="8" s="1"/>
  <c r="B21" i="9" s="1"/>
  <c r="B21" i="10" s="1"/>
  <c r="B21" i="11" s="1"/>
  <c r="B21" i="12" s="1"/>
  <c r="H21" i="5"/>
  <c r="H21" i="6" s="1"/>
  <c r="A14" i="4"/>
  <c r="A12" i="5" s="1"/>
  <c r="A9" i="6" s="1"/>
  <c r="A7" i="7" s="1"/>
  <c r="B22" i="4"/>
  <c r="B22" i="5" s="1"/>
  <c r="B22" i="6" s="1"/>
  <c r="B22" i="7" s="1"/>
  <c r="B22" i="8" s="1"/>
  <c r="B22" i="9" s="1"/>
  <c r="B22" i="10" s="1"/>
  <c r="B22" i="11" s="1"/>
  <c r="B22" i="12" s="1"/>
  <c r="A15" i="4"/>
  <c r="A13" i="5" s="1"/>
  <c r="A10" i="6" s="1"/>
  <c r="A8" i="7" s="1"/>
  <c r="A5" i="8" s="1"/>
  <c r="B23" i="4"/>
  <c r="B23" i="5" s="1"/>
  <c r="B23" i="6" s="1"/>
  <c r="B23" i="7" s="1"/>
  <c r="B23" i="8" s="1"/>
  <c r="B23" i="9" s="1"/>
  <c r="B23" i="10" s="1"/>
  <c r="B23" i="11" s="1"/>
  <c r="B23" i="12" s="1"/>
  <c r="A16" i="4"/>
  <c r="A14" i="5" s="1"/>
  <c r="A11" i="6" s="1"/>
  <c r="A9" i="7" s="1"/>
  <c r="A6" i="8" s="1"/>
  <c r="B24" i="4"/>
  <c r="B24" i="5" s="1"/>
  <c r="B24" i="6" s="1"/>
  <c r="B24" i="7" s="1"/>
  <c r="B24" i="8" s="1"/>
  <c r="B24" i="9" s="1"/>
  <c r="B24" i="10" s="1"/>
  <c r="B24" i="11" s="1"/>
  <c r="B24" i="12" s="1"/>
  <c r="A17" i="4"/>
  <c r="A15" i="5" s="1"/>
  <c r="A12" i="6" s="1"/>
  <c r="A10" i="7" s="1"/>
  <c r="A7" i="8" s="1"/>
  <c r="B25" i="4"/>
  <c r="B25" i="5" s="1"/>
  <c r="B25" i="6" s="1"/>
  <c r="B25" i="7" s="1"/>
  <c r="B25" i="8" s="1"/>
  <c r="B25" i="9" s="1"/>
  <c r="B25" i="10" s="1"/>
  <c r="B25" i="11" s="1"/>
  <c r="B25" i="12" s="1"/>
  <c r="A18" i="4"/>
  <c r="A16" i="5" s="1"/>
  <c r="A13" i="6" s="1"/>
  <c r="A11" i="7" s="1"/>
  <c r="A8" i="8" s="1"/>
  <c r="A5" i="9" s="1"/>
  <c r="B26" i="4"/>
  <c r="B26" i="5" s="1"/>
  <c r="B26" i="6" s="1"/>
  <c r="B26" i="7" s="1"/>
  <c r="B26" i="8" s="1"/>
  <c r="B26" i="9" s="1"/>
  <c r="B26" i="10" s="1"/>
  <c r="B26" i="11" s="1"/>
  <c r="B26" i="12" s="1"/>
  <c r="H26" i="4"/>
  <c r="H26" i="8" s="1"/>
  <c r="H26" i="10" s="1"/>
  <c r="A19" i="4"/>
  <c r="A17" i="5" s="1"/>
  <c r="A14" i="6" s="1"/>
  <c r="A12" i="7" s="1"/>
  <c r="A9" i="8" s="1"/>
  <c r="A6" i="9" s="1"/>
  <c r="B27" i="4"/>
  <c r="B27" i="5" s="1"/>
  <c r="B27" i="6" s="1"/>
  <c r="B27" i="7" s="1"/>
  <c r="B27" i="8" s="1"/>
  <c r="B27" i="9" s="1"/>
  <c r="B27" i="10" s="1"/>
  <c r="B27" i="11" s="1"/>
  <c r="B27" i="12" s="1"/>
  <c r="H27" i="4"/>
  <c r="H27" i="5" s="1"/>
  <c r="A20" i="4"/>
  <c r="A18" i="5" s="1"/>
  <c r="A15" i="6" s="1"/>
  <c r="A13" i="7" s="1"/>
  <c r="A10" i="8" s="1"/>
  <c r="A7" i="9" s="1"/>
  <c r="A5" i="10" s="1"/>
  <c r="B28" i="4"/>
  <c r="B28" i="5" s="1"/>
  <c r="B28" i="6" s="1"/>
  <c r="B28" i="7" s="1"/>
  <c r="B28" i="8" s="1"/>
  <c r="B28" i="9" s="1"/>
  <c r="B28" i="10" s="1"/>
  <c r="B28" i="11" s="1"/>
  <c r="B28" i="12" s="1"/>
  <c r="A21" i="4"/>
  <c r="A19" i="5" s="1"/>
  <c r="A16" i="6" s="1"/>
  <c r="A14" i="7" s="1"/>
  <c r="A11" i="8" s="1"/>
  <c r="A8" i="9" s="1"/>
  <c r="A6" i="10" s="1"/>
  <c r="B29" i="4"/>
  <c r="B29" i="5" s="1"/>
  <c r="B29" i="6" s="1"/>
  <c r="B29" i="7" s="1"/>
  <c r="B29" i="8" s="1"/>
  <c r="B29" i="9" s="1"/>
  <c r="B29" i="10" s="1"/>
  <c r="B29" i="11" s="1"/>
  <c r="B29" i="12" s="1"/>
  <c r="H29" i="4"/>
  <c r="H29" i="5" s="1"/>
  <c r="A22" i="4"/>
  <c r="A20" i="5" s="1"/>
  <c r="A17" i="6" s="1"/>
  <c r="A15" i="7" s="1"/>
  <c r="A12" i="8" s="1"/>
  <c r="A9" i="9" s="1"/>
  <c r="A7" i="10" s="1"/>
  <c r="B30" i="4"/>
  <c r="B30" i="5" s="1"/>
  <c r="B30" i="6" s="1"/>
  <c r="B30" i="7" s="1"/>
  <c r="B30" i="8" s="1"/>
  <c r="B30" i="9" s="1"/>
  <c r="B30" i="10" s="1"/>
  <c r="B30" i="11" s="1"/>
  <c r="B30" i="12" s="1"/>
  <c r="H30" i="4"/>
  <c r="H30" i="5" s="1"/>
  <c r="A23" i="4"/>
  <c r="A21" i="5" s="1"/>
  <c r="A18" i="6" s="1"/>
  <c r="A16" i="7" s="1"/>
  <c r="A13" i="8" s="1"/>
  <c r="A10" i="9" s="1"/>
  <c r="A8" i="10" s="1"/>
  <c r="A5" i="11" s="1"/>
  <c r="B31" i="4"/>
  <c r="B31" i="5" s="1"/>
  <c r="B31" i="6" s="1"/>
  <c r="B31" i="7" s="1"/>
  <c r="B31" i="8" s="1"/>
  <c r="B31" i="9" s="1"/>
  <c r="B31" i="10" s="1"/>
  <c r="B31" i="11" s="1"/>
  <c r="B31" i="12" s="1"/>
  <c r="H31" i="4"/>
  <c r="H31" i="5" s="1"/>
  <c r="A24" i="4"/>
  <c r="A22" i="5" s="1"/>
  <c r="A19" i="6" s="1"/>
  <c r="A17" i="7" s="1"/>
  <c r="A14" i="8" s="1"/>
  <c r="A11" i="9" s="1"/>
  <c r="A9" i="10" s="1"/>
  <c r="A6" i="11" s="1"/>
  <c r="B32" i="4"/>
  <c r="B32" i="5" s="1"/>
  <c r="B32" i="6" s="1"/>
  <c r="B32" i="7" s="1"/>
  <c r="B32" i="8" s="1"/>
  <c r="B32" i="9" s="1"/>
  <c r="B32" i="10" s="1"/>
  <c r="B32" i="11" s="1"/>
  <c r="B32" i="12" s="1"/>
  <c r="H32" i="4"/>
  <c r="H32" i="5" s="1"/>
  <c r="A25" i="4"/>
  <c r="A23" i="5" s="1"/>
  <c r="A20" i="6" s="1"/>
  <c r="A18" i="7" s="1"/>
  <c r="A15" i="8" s="1"/>
  <c r="A12" i="9" s="1"/>
  <c r="A10" i="10" s="1"/>
  <c r="A7" i="11" s="1"/>
  <c r="B33" i="5"/>
  <c r="B33" i="6" s="1"/>
  <c r="B33" i="7" s="1"/>
  <c r="B33" i="8" s="1"/>
  <c r="B33" i="9" s="1"/>
  <c r="B33" i="10" s="1"/>
  <c r="B33" i="11" s="1"/>
  <c r="B33" i="12" s="1"/>
  <c r="A26" i="4"/>
  <c r="A24" i="5" s="1"/>
  <c r="A21" i="6" s="1"/>
  <c r="A19" i="7" s="1"/>
  <c r="A16" i="8" s="1"/>
  <c r="A13" i="9" s="1"/>
  <c r="A11" i="10" s="1"/>
  <c r="A8" i="11" s="1"/>
  <c r="A5" i="12" s="1"/>
  <c r="B34" i="5"/>
  <c r="B34" i="6" s="1"/>
  <c r="H34" i="7"/>
  <c r="H34" i="8" s="1"/>
  <c r="H34" i="9" s="1"/>
  <c r="H34" i="10" s="1"/>
  <c r="H34" i="11" s="1"/>
  <c r="H34" i="12" s="1"/>
  <c r="F7" i="3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6"/>
  <c r="F5"/>
  <c r="G5" s="1"/>
  <c r="B5"/>
  <c r="B6"/>
  <c r="B7"/>
  <c r="B8"/>
  <c r="B9"/>
  <c r="A5"/>
  <c r="B10"/>
  <c r="A6"/>
  <c r="B11"/>
  <c r="A7"/>
  <c r="B12"/>
  <c r="A8"/>
  <c r="B13"/>
  <c r="A9"/>
  <c r="B14"/>
  <c r="A10"/>
  <c r="B15"/>
  <c r="H15"/>
  <c r="A11"/>
  <c r="B16"/>
  <c r="A12"/>
  <c r="B17"/>
  <c r="A13"/>
  <c r="B18"/>
  <c r="A14"/>
  <c r="B19"/>
  <c r="A15"/>
  <c r="B20"/>
  <c r="A16"/>
  <c r="B21"/>
  <c r="A17"/>
  <c r="B22"/>
  <c r="A18"/>
  <c r="B23"/>
  <c r="A19"/>
  <c r="B24"/>
  <c r="A20"/>
  <c r="B25"/>
  <c r="A21"/>
  <c r="B26"/>
  <c r="A22"/>
  <c r="B27"/>
  <c r="H27"/>
  <c r="A23"/>
  <c r="B28"/>
  <c r="A24"/>
  <c r="B29"/>
  <c r="A25"/>
  <c r="B30"/>
  <c r="H30"/>
  <c r="A26"/>
  <c r="B31"/>
  <c r="H31"/>
  <c r="A27"/>
  <c r="B32"/>
  <c r="H32"/>
  <c r="A28"/>
  <c r="A29"/>
  <c r="A30"/>
  <c r="F10" i="2"/>
  <c r="F7"/>
  <c r="F8"/>
  <c r="F9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6"/>
  <c r="F5"/>
  <c r="G5" s="1"/>
  <c r="G6" s="1"/>
  <c r="F6" i="1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G5"/>
  <c r="G6" s="1"/>
  <c r="G7" s="1"/>
  <c r="G8" s="1"/>
  <c r="B34" i="7" l="1"/>
  <c r="B34" i="8" s="1"/>
  <c r="B34" i="9" s="1"/>
  <c r="B34" i="10" s="1"/>
  <c r="B34" i="11" s="1"/>
  <c r="B34" i="12" s="1"/>
  <c r="G35" i="6"/>
  <c r="B12" i="14"/>
  <c r="D12" s="1"/>
  <c r="G36" i="8"/>
  <c r="B11" i="14"/>
  <c r="D11" s="1"/>
  <c r="G36" i="7"/>
  <c r="B13" i="14"/>
  <c r="D13" s="1"/>
  <c r="G35" i="9"/>
  <c r="G35" i="11"/>
  <c r="B5" i="6"/>
  <c r="B5" i="7" s="1"/>
  <c r="B5" i="8" s="1"/>
  <c r="B5" i="9" s="1"/>
  <c r="B5" i="10" s="1"/>
  <c r="B9" i="14"/>
  <c r="D9" s="1"/>
  <c r="G36" i="5"/>
  <c r="G6" i="3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7" i="2"/>
  <c r="G8" s="1"/>
  <c r="G9" s="1"/>
  <c r="G10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6" i="4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4" s="1"/>
  <c r="G25" s="1"/>
  <c r="G26" s="1"/>
  <c r="G27" s="1"/>
  <c r="G28" s="1"/>
  <c r="G29" s="1"/>
  <c r="G30" s="1"/>
  <c r="G31" s="1"/>
  <c r="G32" s="1"/>
  <c r="G33" s="1"/>
  <c r="G34" s="1"/>
  <c r="G9" i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36" i="3" l="1"/>
  <c r="B7" i="14"/>
  <c r="D7" s="1"/>
  <c r="B5" i="11"/>
  <c r="B5" i="12" s="1"/>
  <c r="G28" i="1"/>
  <c r="G29" s="1"/>
  <c r="G30" s="1"/>
  <c r="G31" s="1"/>
  <c r="G32" s="1"/>
  <c r="G33" s="1"/>
  <c r="G34" s="1"/>
  <c r="G35" s="1"/>
  <c r="B5" i="14" l="1"/>
  <c r="C5" l="1"/>
  <c r="C6" s="1"/>
  <c r="C7" s="1"/>
  <c r="C8" s="1"/>
  <c r="C9" s="1"/>
  <c r="C10" s="1"/>
  <c r="C11" s="1"/>
  <c r="C12" s="1"/>
  <c r="C13" s="1"/>
  <c r="C14" s="1"/>
  <c r="C15" s="1"/>
  <c r="C16" s="1"/>
  <c r="D18" s="1"/>
  <c r="D5"/>
</calcChain>
</file>

<file path=xl/sharedStrings.xml><?xml version="1.0" encoding="utf-8"?>
<sst xmlns="http://schemas.openxmlformats.org/spreadsheetml/2006/main" count="616" uniqueCount="87">
  <si>
    <t>DIA</t>
  </si>
  <si>
    <t>FECHA</t>
  </si>
  <si>
    <t xml:space="preserve">LIBERADOS </t>
  </si>
  <si>
    <t xml:space="preserve">TIEMPO </t>
  </si>
  <si>
    <t>JUEVES</t>
  </si>
  <si>
    <t>VIERNES</t>
  </si>
  <si>
    <t>SABADO</t>
  </si>
  <si>
    <t>DOMINGO</t>
  </si>
  <si>
    <t>LUNES</t>
  </si>
  <si>
    <t>MARTES</t>
  </si>
  <si>
    <t>MIERCOLES</t>
  </si>
  <si>
    <t>B</t>
  </si>
  <si>
    <t xml:space="preserve">VIERNES </t>
  </si>
  <si>
    <t xml:space="preserve">SABADO </t>
  </si>
  <si>
    <t>LL</t>
  </si>
  <si>
    <t>R</t>
  </si>
  <si>
    <t>N</t>
  </si>
  <si>
    <t>R-LL</t>
  </si>
  <si>
    <t>R-B</t>
  </si>
  <si>
    <t>LL-B</t>
  </si>
  <si>
    <t>B-LL</t>
  </si>
  <si>
    <t>INGRESO A TERMAS MES DE ENERO 2013</t>
  </si>
  <si>
    <t>B-R</t>
  </si>
  <si>
    <t>INGRESO A TERMAS MES DE JUNIO 2013</t>
  </si>
  <si>
    <t>M</t>
  </si>
  <si>
    <t>INGRESO A TERMAS MES DE DICIEMBRE 2013</t>
  </si>
  <si>
    <t xml:space="preserve">ENTRADA </t>
  </si>
  <si>
    <t xml:space="preserve"> PRINCIPAL</t>
  </si>
  <si>
    <t xml:space="preserve"> NORTE</t>
  </si>
  <si>
    <t xml:space="preserve">TOTALES </t>
  </si>
  <si>
    <t>POR DIA</t>
  </si>
  <si>
    <t xml:space="preserve">ACUMULADO </t>
  </si>
  <si>
    <t>INGRESO A TERMAS MES DE FEBRERO 2013</t>
  </si>
  <si>
    <t xml:space="preserve">FIESTA DEL LAGO </t>
  </si>
  <si>
    <t>COLONIA DE VACACIONES MUNICIPAL</t>
  </si>
  <si>
    <t xml:space="preserve">COLONIA DE VACACIONES CLUB SOCIAL </t>
  </si>
  <si>
    <t>INGRESO A TERMAS MENSUAL 2013</t>
  </si>
  <si>
    <t>TOTALES</t>
  </si>
  <si>
    <t>MES</t>
  </si>
  <si>
    <t>ACUM. ANUAL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</si>
  <si>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</si>
  <si>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</si>
  <si>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</si>
  <si>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</si>
  <si>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</si>
  <si>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</si>
  <si>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</si>
  <si>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</si>
  <si>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</si>
  <si>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</si>
  <si>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</si>
  <si>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</si>
  <si>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DIA DE MAYOR INGRESO </t>
  </si>
  <si>
    <t>ACUMULADO TOTAL  ………………………..</t>
  </si>
  <si>
    <t xml:space="preserve">TEATRO </t>
  </si>
  <si>
    <t xml:space="preserve">ESCUELA ESPECIAL VICTORIA </t>
  </si>
  <si>
    <t xml:space="preserve">ESCUELA DE DEPORTES SANTA ANA </t>
  </si>
  <si>
    <t>DIA MAXIMO DEL MES</t>
  </si>
  <si>
    <t xml:space="preserve">DIAS DOMINGO </t>
  </si>
  <si>
    <t>INGRESO A TERMAS MES DE MARZO 2013</t>
  </si>
  <si>
    <t xml:space="preserve">ESCUELA DE DISCAPACITADOS CORRIENTES </t>
  </si>
  <si>
    <t>MARATON ANIVERSARIO</t>
  </si>
  <si>
    <t xml:space="preserve">SEMANA SANTA </t>
  </si>
  <si>
    <t>INGRESO A TERMAS MES DE ABRIL 2013</t>
  </si>
  <si>
    <t xml:space="preserve">FERIADO 2 DE ABRIL TRASLADO </t>
  </si>
  <si>
    <t>ESCUELA DE FUTBOL MUNICIPAL</t>
  </si>
  <si>
    <t>EXCURSIONES DISCAPACITADOS - FAM TUR</t>
  </si>
  <si>
    <t>INGRESO A TERMAS MES DE MAYO 2013</t>
  </si>
  <si>
    <t xml:space="preserve">Promedio Diario </t>
  </si>
  <si>
    <t>FERIADO NACIONAL</t>
  </si>
  <si>
    <t>TRAVESIA EN KAYAK -38-</t>
  </si>
  <si>
    <t>DIA DE MAYOR INGRESO</t>
  </si>
  <si>
    <t>INGRESO A TERMAS MES DE JULIO 2013</t>
  </si>
  <si>
    <t>INGRESO A TERMAS MES DE AGOSTO 2013</t>
  </si>
  <si>
    <t>INGRESO A TERMAS MES DE SEPTIEMBRE 2013</t>
  </si>
  <si>
    <t>INGRESO A TERMAS MES DE OCTUBRE 2013</t>
  </si>
  <si>
    <t>MEDIA DIARIA</t>
  </si>
  <si>
    <t xml:space="preserve">MEDIA MENSUAL </t>
  </si>
  <si>
    <t>INGRESO A TERMAS MES DE NOVIEMBRE 2013</t>
  </si>
  <si>
    <t>ELECCIONES PASO</t>
  </si>
  <si>
    <t>ENCUENTRO DE DANZAS</t>
  </si>
  <si>
    <t xml:space="preserve">ABRIL TANGO </t>
  </si>
  <si>
    <t>ELECCIONES</t>
  </si>
  <si>
    <t>MAYOR DIARIA</t>
  </si>
  <si>
    <t>ACUMULADO TOTAL A DICIEMBRE 2013</t>
  </si>
  <si>
    <t xml:space="preserve">MES DE MAYOR INGRESO EN EL AÑO </t>
  </si>
  <si>
    <t>MES DE MENOR INGRESO EN EL AÑO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</si>
</sst>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0" fontId="0" fillId="0" borderId="2" xfId="0" applyFill="1" applyBorder="1"/>
    <xf numFmtId="0" fontId="0" fillId="0" borderId="3" xfId="0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Border="1"/>
    <xf numFmtId="0" fontId="0" fillId="0" borderId="1" xfId="0" applyFill="1" applyBorder="1"/>
    <xf numFmtId="0" fontId="2" fillId="0" borderId="1" xfId="0" applyFont="1" applyBorder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/>
    <xf numFmtId="0" fontId="0" fillId="0" borderId="0" xfId="0" applyBorder="1" applyAlignment="1">
      <alignment horizontal="center"/>
    </xf>
    <xf numFmtId="0" fontId="3" fillId="0" borderId="1" xfId="0" applyFont="1" applyBorder="1"/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6" fillId="0" borderId="1" xfId="0" applyFont="1" applyBorder="1"/>
    <xf numFmtId="0" fontId="3" fillId="0" borderId="0" xfId="0" applyFont="1" applyFill="1" applyBorder="1"/>
    <xf numFmtId="0" fontId="6" fillId="0" borderId="0" xfId="0" applyFont="1" applyFill="1" applyBorder="1"/>
    <xf numFmtId="0" fontId="0" fillId="2" borderId="0" xfId="0" applyFill="1"/>
    <xf numFmtId="0" fontId="0" fillId="3" borderId="0" xfId="0" applyFill="1"/>
    <xf numFmtId="0" fontId="0" fillId="2" borderId="1" xfId="0" applyFill="1" applyBorder="1" applyAlignment="1">
      <alignment horizontal="center"/>
    </xf>
    <xf numFmtId="0" fontId="0" fillId="2" borderId="3" xfId="0" applyFill="1" applyBorder="1"/>
    <xf numFmtId="0" fontId="0" fillId="3" borderId="5" xfId="0" applyFill="1" applyBorder="1"/>
    <xf numFmtId="0" fontId="0" fillId="3" borderId="9" xfId="0" applyFill="1" applyBorder="1"/>
    <xf numFmtId="0" fontId="0" fillId="3" borderId="10" xfId="0" applyFill="1" applyBorder="1"/>
    <xf numFmtId="0" fontId="2" fillId="2" borderId="1" xfId="0" applyFont="1" applyFill="1" applyBorder="1"/>
    <xf numFmtId="0" fontId="0" fillId="0" borderId="3" xfId="0" applyBorder="1" applyAlignment="1">
      <alignment horizontal="center"/>
    </xf>
    <xf numFmtId="43" fontId="5" fillId="0" borderId="1" xfId="1" applyFont="1" applyBorder="1"/>
    <xf numFmtId="43" fontId="3" fillId="0" borderId="0" xfId="1" applyFont="1"/>
    <xf numFmtId="43" fontId="5" fillId="3" borderId="1" xfId="1" applyFont="1" applyFill="1" applyBorder="1"/>
    <xf numFmtId="0" fontId="6" fillId="3" borderId="1" xfId="0" applyFont="1" applyFill="1" applyBorder="1"/>
    <xf numFmtId="0" fontId="0" fillId="2" borderId="3" xfId="0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/>
    <xf numFmtId="0" fontId="5" fillId="3" borderId="1" xfId="0" applyFont="1" applyFill="1" applyBorder="1"/>
    <xf numFmtId="0" fontId="7" fillId="5" borderId="0" xfId="0" applyFont="1" applyFill="1" applyBorder="1"/>
    <xf numFmtId="0" fontId="0" fillId="5" borderId="0" xfId="0" applyFill="1"/>
    <xf numFmtId="0" fontId="6" fillId="5" borderId="0" xfId="0" applyFont="1" applyFill="1" applyBorder="1"/>
    <xf numFmtId="0" fontId="6" fillId="6" borderId="1" xfId="0" applyFont="1" applyFill="1" applyBorder="1"/>
    <xf numFmtId="43" fontId="5" fillId="6" borderId="1" xfId="1" applyFont="1" applyFill="1" applyBorder="1"/>
    <xf numFmtId="0" fontId="0" fillId="6" borderId="0" xfId="0" applyFill="1"/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MENSUALES 2013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92D050"/>
              </a:solidFill>
            </c:spPr>
          </c:dPt>
          <c:dPt>
            <c:idx val="11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Lbls>
            <c:dLblPos val="inEnd"/>
            <c:showVal val="1"/>
          </c:dLbls>
          <c:cat>
            <c:strRef>
              <c:f>TOTALES2013!$A$5:$A$16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TOTALES2013!$B$5:$B$16</c:f>
              <c:numCache>
                <c:formatCode>General</c:formatCode>
                <c:ptCount val="12"/>
                <c:pt idx="0">
                  <c:v>60884</c:v>
                </c:pt>
                <c:pt idx="1">
                  <c:v>46718</c:v>
                </c:pt>
                <c:pt idx="2">
                  <c:v>46889</c:v>
                </c:pt>
                <c:pt idx="3">
                  <c:v>42479</c:v>
                </c:pt>
                <c:pt idx="4">
                  <c:v>25356</c:v>
                </c:pt>
                <c:pt idx="5">
                  <c:v>28282</c:v>
                </c:pt>
                <c:pt idx="6">
                  <c:v>50539</c:v>
                </c:pt>
                <c:pt idx="7">
                  <c:v>28416</c:v>
                </c:pt>
                <c:pt idx="8">
                  <c:v>38562</c:v>
                </c:pt>
                <c:pt idx="9">
                  <c:v>50657</c:v>
                </c:pt>
                <c:pt idx="10">
                  <c:v>45673</c:v>
                </c:pt>
                <c:pt idx="11">
                  <c:v>24982</c:v>
                </c:pt>
              </c:numCache>
            </c:numRef>
          </c:val>
        </c:ser>
        <c:gapWidth val="87"/>
        <c:overlap val="1"/>
        <c:axId val="185014144"/>
        <c:axId val="185015680"/>
      </c:barChart>
      <c:catAx>
        <c:axId val="185014144"/>
        <c:scaling>
          <c:orientation val="minMax"/>
        </c:scaling>
        <c:axPos val="b"/>
        <c:numFmt formatCode="General" sourceLinked="1"/>
        <c:tickLblPos val="nextTo"/>
        <c:crossAx val="185015680"/>
        <c:crosses val="autoZero"/>
        <c:auto val="1"/>
        <c:lblAlgn val="ctr"/>
        <c:lblOffset val="100"/>
      </c:catAx>
      <c:valAx>
        <c:axId val="185015680"/>
        <c:scaling>
          <c:orientation val="minMax"/>
        </c:scaling>
        <c:axPos val="l"/>
        <c:majorGridlines/>
        <c:numFmt formatCode="General" sourceLinked="1"/>
        <c:tickLblPos val="nextTo"/>
        <c:crossAx val="185014144"/>
        <c:crosses val="autoZero"/>
        <c:crossBetween val="between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A TERMAS DIARIO SEPTIEMBRE 2013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0"/>
            <c:spPr>
              <a:solidFill>
                <a:srgbClr val="FFFF00"/>
              </a:solidFill>
            </c:spPr>
          </c:dPt>
          <c:dPt>
            <c:idx val="7"/>
            <c:spPr>
              <a:solidFill>
                <a:srgbClr val="FFFF00"/>
              </a:solidFill>
            </c:spPr>
          </c:dPt>
          <c:dPt>
            <c:idx val="14"/>
            <c:spPr>
              <a:solidFill>
                <a:srgbClr val="FFFF00"/>
              </a:solidFill>
            </c:spPr>
          </c:dPt>
          <c:dPt>
            <c:idx val="20"/>
            <c:spPr>
              <a:solidFill>
                <a:srgbClr val="92D050"/>
              </a:solidFill>
            </c:spPr>
          </c:dPt>
          <c:dPt>
            <c:idx val="21"/>
            <c:spPr>
              <a:solidFill>
                <a:srgbClr val="FFFF00"/>
              </a:solidFill>
            </c:spPr>
          </c:dPt>
          <c:dPt>
            <c:idx val="28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SEPTIEMBRE2013!$F$5:$F$34</c:f>
              <c:numCache>
                <c:formatCode>General</c:formatCode>
                <c:ptCount val="30"/>
                <c:pt idx="0">
                  <c:v>1539</c:v>
                </c:pt>
                <c:pt idx="1">
                  <c:v>812</c:v>
                </c:pt>
                <c:pt idx="2">
                  <c:v>546</c:v>
                </c:pt>
                <c:pt idx="3">
                  <c:v>728</c:v>
                </c:pt>
                <c:pt idx="4">
                  <c:v>708</c:v>
                </c:pt>
                <c:pt idx="5">
                  <c:v>1114</c:v>
                </c:pt>
                <c:pt idx="6">
                  <c:v>1775</c:v>
                </c:pt>
                <c:pt idx="7">
                  <c:v>1727</c:v>
                </c:pt>
                <c:pt idx="8">
                  <c:v>1283</c:v>
                </c:pt>
                <c:pt idx="9">
                  <c:v>1271</c:v>
                </c:pt>
                <c:pt idx="10">
                  <c:v>1442</c:v>
                </c:pt>
                <c:pt idx="11">
                  <c:v>1177</c:v>
                </c:pt>
                <c:pt idx="12">
                  <c:v>756</c:v>
                </c:pt>
                <c:pt idx="13">
                  <c:v>915</c:v>
                </c:pt>
                <c:pt idx="14">
                  <c:v>861</c:v>
                </c:pt>
                <c:pt idx="15">
                  <c:v>996</c:v>
                </c:pt>
                <c:pt idx="16">
                  <c:v>904</c:v>
                </c:pt>
                <c:pt idx="17">
                  <c:v>1239</c:v>
                </c:pt>
                <c:pt idx="18">
                  <c:v>1655</c:v>
                </c:pt>
                <c:pt idx="19">
                  <c:v>2140</c:v>
                </c:pt>
                <c:pt idx="20">
                  <c:v>2477</c:v>
                </c:pt>
                <c:pt idx="21">
                  <c:v>1051</c:v>
                </c:pt>
                <c:pt idx="22">
                  <c:v>1168</c:v>
                </c:pt>
                <c:pt idx="23">
                  <c:v>1402</c:v>
                </c:pt>
                <c:pt idx="24">
                  <c:v>1467</c:v>
                </c:pt>
                <c:pt idx="25">
                  <c:v>1586</c:v>
                </c:pt>
                <c:pt idx="26">
                  <c:v>1587</c:v>
                </c:pt>
                <c:pt idx="27">
                  <c:v>2102</c:v>
                </c:pt>
                <c:pt idx="28">
                  <c:v>977</c:v>
                </c:pt>
                <c:pt idx="29">
                  <c:v>1157</c:v>
                </c:pt>
              </c:numCache>
            </c:numRef>
          </c:val>
        </c:ser>
        <c:gapWidth val="87"/>
        <c:overlap val="1"/>
        <c:axId val="193238528"/>
        <c:axId val="193240448"/>
      </c:barChart>
      <c:catAx>
        <c:axId val="193238528"/>
        <c:scaling>
          <c:orientation val="minMax"/>
        </c:scaling>
        <c:axPos val="b"/>
        <c:numFmt formatCode="General" sourceLinked="1"/>
        <c:tickLblPos val="nextTo"/>
        <c:crossAx val="193240448"/>
        <c:crosses val="autoZero"/>
        <c:auto val="1"/>
        <c:lblAlgn val="ctr"/>
        <c:lblOffset val="100"/>
      </c:catAx>
      <c:valAx>
        <c:axId val="193240448"/>
        <c:scaling>
          <c:orientation val="minMax"/>
        </c:scaling>
        <c:axPos val="l"/>
        <c:majorGridlines/>
        <c:numFmt formatCode="General" sourceLinked="1"/>
        <c:tickLblPos val="nextTo"/>
        <c:crossAx val="193238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A TERMAS DIARIO OCTUBRE 2013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5"/>
            <c:spPr>
              <a:solidFill>
                <a:srgbClr val="FFFF00"/>
              </a:solidFill>
            </c:spPr>
          </c:dPt>
          <c:dPt>
            <c:idx val="12"/>
            <c:spPr>
              <a:solidFill>
                <a:srgbClr val="92D050"/>
              </a:solidFill>
            </c:spPr>
          </c:dPt>
          <c:dPt>
            <c:idx val="19"/>
            <c:spPr>
              <a:solidFill>
                <a:srgbClr val="FFFF00"/>
              </a:solidFill>
            </c:spPr>
          </c:dPt>
          <c:dPt>
            <c:idx val="26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OCTUBRE2013!$F$5:$F$35</c:f>
              <c:numCache>
                <c:formatCode>General</c:formatCode>
                <c:ptCount val="31"/>
                <c:pt idx="0">
                  <c:v>1058</c:v>
                </c:pt>
                <c:pt idx="1">
                  <c:v>1349</c:v>
                </c:pt>
                <c:pt idx="2">
                  <c:v>1043</c:v>
                </c:pt>
                <c:pt idx="3">
                  <c:v>1335</c:v>
                </c:pt>
                <c:pt idx="4">
                  <c:v>2457</c:v>
                </c:pt>
                <c:pt idx="5">
                  <c:v>2442</c:v>
                </c:pt>
                <c:pt idx="6">
                  <c:v>1459</c:v>
                </c:pt>
                <c:pt idx="7">
                  <c:v>1374</c:v>
                </c:pt>
                <c:pt idx="8">
                  <c:v>1356</c:v>
                </c:pt>
                <c:pt idx="9">
                  <c:v>1030</c:v>
                </c:pt>
                <c:pt idx="10">
                  <c:v>1163</c:v>
                </c:pt>
                <c:pt idx="11">
                  <c:v>3079</c:v>
                </c:pt>
                <c:pt idx="12">
                  <c:v>4611</c:v>
                </c:pt>
                <c:pt idx="13">
                  <c:v>2605</c:v>
                </c:pt>
                <c:pt idx="14">
                  <c:v>1152</c:v>
                </c:pt>
                <c:pt idx="15">
                  <c:v>1531</c:v>
                </c:pt>
                <c:pt idx="16">
                  <c:v>1444</c:v>
                </c:pt>
                <c:pt idx="17">
                  <c:v>1778</c:v>
                </c:pt>
                <c:pt idx="18">
                  <c:v>1915</c:v>
                </c:pt>
                <c:pt idx="19">
                  <c:v>1487</c:v>
                </c:pt>
                <c:pt idx="20">
                  <c:v>1503</c:v>
                </c:pt>
                <c:pt idx="21">
                  <c:v>1582</c:v>
                </c:pt>
                <c:pt idx="22">
                  <c:v>1865</c:v>
                </c:pt>
                <c:pt idx="23">
                  <c:v>1629</c:v>
                </c:pt>
                <c:pt idx="24">
                  <c:v>969</c:v>
                </c:pt>
                <c:pt idx="25">
                  <c:v>1144</c:v>
                </c:pt>
                <c:pt idx="26">
                  <c:v>661</c:v>
                </c:pt>
                <c:pt idx="27">
                  <c:v>1405</c:v>
                </c:pt>
                <c:pt idx="28">
                  <c:v>1513</c:v>
                </c:pt>
                <c:pt idx="29">
                  <c:v>1639</c:v>
                </c:pt>
                <c:pt idx="30">
                  <c:v>1094</c:v>
                </c:pt>
              </c:numCache>
            </c:numRef>
          </c:val>
        </c:ser>
        <c:gapWidth val="87"/>
        <c:overlap val="1"/>
        <c:axId val="193478016"/>
        <c:axId val="193484288"/>
      </c:barChart>
      <c:catAx>
        <c:axId val="193478016"/>
        <c:scaling>
          <c:orientation val="minMax"/>
        </c:scaling>
        <c:axPos val="b"/>
        <c:numFmt formatCode="General" sourceLinked="1"/>
        <c:tickLblPos val="nextTo"/>
        <c:crossAx val="193484288"/>
        <c:crosses val="autoZero"/>
        <c:auto val="1"/>
        <c:lblAlgn val="ctr"/>
        <c:lblOffset val="100"/>
      </c:catAx>
      <c:valAx>
        <c:axId val="193484288"/>
        <c:scaling>
          <c:orientation val="minMax"/>
        </c:scaling>
        <c:axPos val="l"/>
        <c:majorGridlines/>
        <c:numFmt formatCode="General" sourceLinked="1"/>
        <c:tickLblPos val="nextTo"/>
        <c:crossAx val="1934780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A TERMAS DIARIO NOVIEMBRE 2013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2"/>
            <c:spPr>
              <a:solidFill>
                <a:srgbClr val="FFFF00"/>
              </a:solidFill>
            </c:spPr>
          </c:dPt>
          <c:dPt>
            <c:idx val="9"/>
            <c:spPr>
              <a:solidFill>
                <a:srgbClr val="FFFF00"/>
              </a:solidFill>
            </c:spPr>
          </c:dPt>
          <c:dPt>
            <c:idx val="16"/>
            <c:spPr>
              <a:solidFill>
                <a:srgbClr val="FFFF00"/>
              </a:solidFill>
            </c:spPr>
          </c:dPt>
          <c:dPt>
            <c:idx val="23"/>
            <c:spPr>
              <a:solidFill>
                <a:srgbClr val="92D050"/>
              </a:solidFill>
            </c:spPr>
          </c:dPt>
          <c:dLbls>
            <c:dLblPos val="inEnd"/>
            <c:showVal val="1"/>
          </c:dLbls>
          <c:val>
            <c:numRef>
              <c:f>NOVIEMBRE2013!$F$5:$F$34</c:f>
              <c:numCache>
                <c:formatCode>General</c:formatCode>
                <c:ptCount val="30"/>
                <c:pt idx="0">
                  <c:v>1450</c:v>
                </c:pt>
                <c:pt idx="1">
                  <c:v>1492</c:v>
                </c:pt>
                <c:pt idx="2">
                  <c:v>2152</c:v>
                </c:pt>
                <c:pt idx="3">
                  <c:v>1595</c:v>
                </c:pt>
                <c:pt idx="4">
                  <c:v>1489</c:v>
                </c:pt>
                <c:pt idx="5">
                  <c:v>1413</c:v>
                </c:pt>
                <c:pt idx="6">
                  <c:v>1503</c:v>
                </c:pt>
                <c:pt idx="7">
                  <c:v>1687</c:v>
                </c:pt>
                <c:pt idx="8">
                  <c:v>1253</c:v>
                </c:pt>
                <c:pt idx="9">
                  <c:v>623</c:v>
                </c:pt>
                <c:pt idx="10">
                  <c:v>1021</c:v>
                </c:pt>
                <c:pt idx="11">
                  <c:v>1318</c:v>
                </c:pt>
                <c:pt idx="12">
                  <c:v>1493</c:v>
                </c:pt>
                <c:pt idx="13">
                  <c:v>1477</c:v>
                </c:pt>
                <c:pt idx="14">
                  <c:v>926</c:v>
                </c:pt>
                <c:pt idx="15">
                  <c:v>2509</c:v>
                </c:pt>
                <c:pt idx="16">
                  <c:v>2450</c:v>
                </c:pt>
                <c:pt idx="17">
                  <c:v>1403</c:v>
                </c:pt>
                <c:pt idx="18">
                  <c:v>692</c:v>
                </c:pt>
                <c:pt idx="19">
                  <c:v>1073</c:v>
                </c:pt>
                <c:pt idx="20">
                  <c:v>1029</c:v>
                </c:pt>
                <c:pt idx="21">
                  <c:v>1308</c:v>
                </c:pt>
                <c:pt idx="22">
                  <c:v>3097</c:v>
                </c:pt>
                <c:pt idx="23">
                  <c:v>4085</c:v>
                </c:pt>
                <c:pt idx="24">
                  <c:v>1909</c:v>
                </c:pt>
                <c:pt idx="25">
                  <c:v>576</c:v>
                </c:pt>
                <c:pt idx="26">
                  <c:v>597</c:v>
                </c:pt>
                <c:pt idx="27">
                  <c:v>987</c:v>
                </c:pt>
                <c:pt idx="28">
                  <c:v>1372</c:v>
                </c:pt>
                <c:pt idx="29">
                  <c:v>1694</c:v>
                </c:pt>
              </c:numCache>
            </c:numRef>
          </c:val>
        </c:ser>
        <c:gapWidth val="87"/>
        <c:overlap val="1"/>
        <c:axId val="193519616"/>
        <c:axId val="193521536"/>
      </c:barChart>
      <c:catAx>
        <c:axId val="193519616"/>
        <c:scaling>
          <c:orientation val="minMax"/>
        </c:scaling>
        <c:axPos val="b"/>
        <c:numFmt formatCode="General" sourceLinked="1"/>
        <c:tickLblPos val="nextTo"/>
        <c:crossAx val="193521536"/>
        <c:crosses val="autoZero"/>
        <c:auto val="1"/>
        <c:lblAlgn val="ctr"/>
        <c:lblOffset val="100"/>
      </c:catAx>
      <c:valAx>
        <c:axId val="193521536"/>
        <c:scaling>
          <c:orientation val="minMax"/>
        </c:scaling>
        <c:axPos val="l"/>
        <c:majorGridlines/>
        <c:numFmt formatCode="General" sourceLinked="1"/>
        <c:tickLblPos val="nextTo"/>
        <c:crossAx val="1935196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A TERMAS DIARIO DICIEMBRE 2013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6"/>
            <c:spPr>
              <a:solidFill>
                <a:srgbClr val="FFFF00"/>
              </a:solidFill>
            </c:spPr>
          </c:dPt>
          <c:dPt>
            <c:idx val="13"/>
            <c:spPr>
              <a:solidFill>
                <a:srgbClr val="FFFF00"/>
              </a:solidFill>
            </c:spPr>
          </c:dPt>
          <c:dPt>
            <c:idx val="20"/>
            <c:spPr>
              <a:solidFill>
                <a:srgbClr val="FFFF00"/>
              </a:solidFill>
            </c:spPr>
          </c:dPt>
          <c:dPt>
            <c:idx val="27"/>
            <c:spPr>
              <a:solidFill>
                <a:srgbClr val="FFFF00"/>
              </a:solidFill>
            </c:spPr>
          </c:dPt>
          <c:dPt>
            <c:idx val="28"/>
            <c:spPr>
              <a:solidFill>
                <a:srgbClr val="92D050"/>
              </a:solidFill>
            </c:spPr>
          </c:dPt>
          <c:dLbls>
            <c:dLblPos val="inEnd"/>
            <c:showVal val="1"/>
          </c:dLbls>
          <c:val>
            <c:numRef>
              <c:f>DICIEMBRE2013!$F$5:$F$35</c:f>
              <c:numCache>
                <c:formatCode>General</c:formatCode>
                <c:ptCount val="31"/>
                <c:pt idx="0">
                  <c:v>1520</c:v>
                </c:pt>
                <c:pt idx="1">
                  <c:v>741</c:v>
                </c:pt>
                <c:pt idx="2">
                  <c:v>632</c:v>
                </c:pt>
                <c:pt idx="3">
                  <c:v>612</c:v>
                </c:pt>
                <c:pt idx="4">
                  <c:v>767</c:v>
                </c:pt>
                <c:pt idx="5">
                  <c:v>724</c:v>
                </c:pt>
                <c:pt idx="6">
                  <c:v>1389</c:v>
                </c:pt>
                <c:pt idx="7">
                  <c:v>1541</c:v>
                </c:pt>
                <c:pt idx="8">
                  <c:v>423</c:v>
                </c:pt>
                <c:pt idx="9">
                  <c:v>541</c:v>
                </c:pt>
                <c:pt idx="10">
                  <c:v>594</c:v>
                </c:pt>
                <c:pt idx="11">
                  <c:v>700</c:v>
                </c:pt>
                <c:pt idx="12">
                  <c:v>646</c:v>
                </c:pt>
                <c:pt idx="13">
                  <c:v>986</c:v>
                </c:pt>
                <c:pt idx="14">
                  <c:v>1161</c:v>
                </c:pt>
                <c:pt idx="15">
                  <c:v>465</c:v>
                </c:pt>
                <c:pt idx="16">
                  <c:v>463</c:v>
                </c:pt>
                <c:pt idx="17">
                  <c:v>574</c:v>
                </c:pt>
                <c:pt idx="18">
                  <c:v>502</c:v>
                </c:pt>
                <c:pt idx="19">
                  <c:v>474</c:v>
                </c:pt>
                <c:pt idx="20">
                  <c:v>765</c:v>
                </c:pt>
                <c:pt idx="21">
                  <c:v>1074</c:v>
                </c:pt>
                <c:pt idx="22">
                  <c:v>563</c:v>
                </c:pt>
                <c:pt idx="23">
                  <c:v>340</c:v>
                </c:pt>
                <c:pt idx="24">
                  <c:v>850</c:v>
                </c:pt>
                <c:pt idx="25">
                  <c:v>637</c:v>
                </c:pt>
                <c:pt idx="26">
                  <c:v>945</c:v>
                </c:pt>
                <c:pt idx="27">
                  <c:v>1063</c:v>
                </c:pt>
                <c:pt idx="28">
                  <c:v>1580</c:v>
                </c:pt>
                <c:pt idx="29">
                  <c:v>937</c:v>
                </c:pt>
                <c:pt idx="30">
                  <c:v>773</c:v>
                </c:pt>
              </c:numCache>
            </c:numRef>
          </c:val>
        </c:ser>
        <c:gapWidth val="87"/>
        <c:overlap val="1"/>
        <c:axId val="193747584"/>
        <c:axId val="193753856"/>
      </c:barChart>
      <c:catAx>
        <c:axId val="193747584"/>
        <c:scaling>
          <c:orientation val="minMax"/>
        </c:scaling>
        <c:axPos val="b"/>
        <c:numFmt formatCode="General" sourceLinked="1"/>
        <c:tickLblPos val="nextTo"/>
        <c:crossAx val="193753856"/>
        <c:crosses val="autoZero"/>
        <c:auto val="1"/>
        <c:lblAlgn val="ctr"/>
        <c:lblOffset val="100"/>
      </c:catAx>
      <c:valAx>
        <c:axId val="193753856"/>
        <c:scaling>
          <c:orientation val="minMax"/>
        </c:scaling>
        <c:axPos val="l"/>
        <c:majorGridlines/>
        <c:numFmt formatCode="General" sourceLinked="1"/>
        <c:tickLblPos val="nextTo"/>
        <c:crossAx val="1937475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ENERO 2013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ENERO2013!$B$5:$B$35</c:f>
              <c:strCache>
                <c:ptCount val="1"/>
                <c:pt idx="0">
                  <c:v>1 2 3 4 5 6 7 8 9 10 11 12 13 14 15 16 17 18 19 20 21 22 23 24 25 26 27 28 29 30 31</c:v>
                </c:pt>
              </c:strCache>
            </c:strRef>
          </c:tx>
          <c:dPt>
            <c:idx val="5"/>
            <c:spPr>
              <a:solidFill>
                <a:srgbClr val="FFFF00"/>
              </a:solidFill>
            </c:spPr>
          </c:dPt>
          <c:dPt>
            <c:idx val="12"/>
            <c:spPr>
              <a:solidFill>
                <a:srgbClr val="FFFF00"/>
              </a:solidFill>
            </c:spPr>
          </c:dPt>
          <c:dPt>
            <c:idx val="19"/>
            <c:spPr>
              <a:solidFill>
                <a:srgbClr val="00B050"/>
              </a:solidFill>
            </c:spPr>
          </c:dPt>
          <c:dPt>
            <c:idx val="26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cat>
            <c:numRef>
              <c:f>ENERO2013!$B$5:$B$35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ENERO2013!$F$5:$F$35</c:f>
              <c:numCache>
                <c:formatCode>General</c:formatCode>
                <c:ptCount val="31"/>
                <c:pt idx="0">
                  <c:v>1647</c:v>
                </c:pt>
                <c:pt idx="1">
                  <c:v>1296</c:v>
                </c:pt>
                <c:pt idx="2">
                  <c:v>1612</c:v>
                </c:pt>
                <c:pt idx="3">
                  <c:v>1767</c:v>
                </c:pt>
                <c:pt idx="4">
                  <c:v>1261</c:v>
                </c:pt>
                <c:pt idx="5">
                  <c:v>2392</c:v>
                </c:pt>
                <c:pt idx="6">
                  <c:v>1431</c:v>
                </c:pt>
                <c:pt idx="7">
                  <c:v>1888</c:v>
                </c:pt>
                <c:pt idx="8">
                  <c:v>1655</c:v>
                </c:pt>
                <c:pt idx="9">
                  <c:v>1946</c:v>
                </c:pt>
                <c:pt idx="10">
                  <c:v>1646</c:v>
                </c:pt>
                <c:pt idx="11">
                  <c:v>2325</c:v>
                </c:pt>
                <c:pt idx="12">
                  <c:v>2959</c:v>
                </c:pt>
                <c:pt idx="13">
                  <c:v>1582</c:v>
                </c:pt>
                <c:pt idx="14">
                  <c:v>1959</c:v>
                </c:pt>
                <c:pt idx="15">
                  <c:v>2073</c:v>
                </c:pt>
                <c:pt idx="16">
                  <c:v>2090</c:v>
                </c:pt>
                <c:pt idx="17">
                  <c:v>2157</c:v>
                </c:pt>
                <c:pt idx="18">
                  <c:v>2319</c:v>
                </c:pt>
                <c:pt idx="19">
                  <c:v>3150</c:v>
                </c:pt>
                <c:pt idx="20">
                  <c:v>1689</c:v>
                </c:pt>
                <c:pt idx="21">
                  <c:v>2288</c:v>
                </c:pt>
                <c:pt idx="22">
                  <c:v>2001</c:v>
                </c:pt>
                <c:pt idx="23">
                  <c:v>1461</c:v>
                </c:pt>
                <c:pt idx="24">
                  <c:v>2128</c:v>
                </c:pt>
                <c:pt idx="25">
                  <c:v>2422</c:v>
                </c:pt>
                <c:pt idx="26">
                  <c:v>2423</c:v>
                </c:pt>
                <c:pt idx="27">
                  <c:v>1706</c:v>
                </c:pt>
                <c:pt idx="28">
                  <c:v>1873</c:v>
                </c:pt>
                <c:pt idx="29">
                  <c:v>1735</c:v>
                </c:pt>
                <c:pt idx="30">
                  <c:v>2003</c:v>
                </c:pt>
              </c:numCache>
            </c:numRef>
          </c:val>
        </c:ser>
        <c:gapWidth val="87"/>
        <c:overlap val="1"/>
        <c:axId val="185057664"/>
        <c:axId val="185059200"/>
      </c:barChart>
      <c:catAx>
        <c:axId val="185057664"/>
        <c:scaling>
          <c:orientation val="minMax"/>
        </c:scaling>
        <c:axPos val="b"/>
        <c:numFmt formatCode="General" sourceLinked="1"/>
        <c:tickLblPos val="nextTo"/>
        <c:crossAx val="185059200"/>
        <c:crosses val="autoZero"/>
        <c:auto val="1"/>
        <c:lblAlgn val="ctr"/>
        <c:lblOffset val="100"/>
      </c:catAx>
      <c:valAx>
        <c:axId val="185059200"/>
        <c:scaling>
          <c:orientation val="minMax"/>
        </c:scaling>
        <c:axPos val="l"/>
        <c:majorGridlines/>
        <c:numFmt formatCode="General" sourceLinked="1"/>
        <c:tickLblPos val="nextTo"/>
        <c:crossAx val="185057664"/>
        <c:crosses val="autoZero"/>
        <c:crossBetween val="between"/>
      </c:valAx>
    </c:plotArea>
    <c:plotVisOnly val="1"/>
    <c:dispBlanksAs val="gap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FEBRERO 2013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6.3891862966393875E-2"/>
          <c:y val="9.0839463391036296E-2"/>
          <c:w val="0.90735701801090651"/>
          <c:h val="0.85613427135776121"/>
        </c:manualLayout>
      </c:layout>
      <c:barChart>
        <c:barDir val="col"/>
        <c:grouping val="stacked"/>
        <c:ser>
          <c:idx val="0"/>
          <c:order val="0"/>
          <c:tx>
            <c:strRef>
              <c:f>FEBRERO2013!$B$5:$B$32</c:f>
              <c:strCache>
                <c:ptCount val="1"/>
                <c:pt idx="0">
                  <c:v>1 2 3 4 5 6 7 8 9 10 11 12 13 14 15 16 17 18 19 20 21 22 23 24 25 26 27 28</c:v>
                </c:pt>
              </c:strCache>
            </c:strRef>
          </c:tx>
          <c:dPt>
            <c:idx val="2"/>
            <c:spPr>
              <a:solidFill>
                <a:srgbClr val="FFFF00"/>
              </a:solidFill>
            </c:spPr>
          </c:dPt>
          <c:dPt>
            <c:idx val="9"/>
            <c:spPr>
              <a:solidFill>
                <a:srgbClr val="92D050"/>
              </a:solidFill>
            </c:spPr>
          </c:dPt>
          <c:dPt>
            <c:idx val="16"/>
            <c:spPr>
              <a:solidFill>
                <a:srgbClr val="FFFF00"/>
              </a:solidFill>
            </c:spPr>
          </c:dPt>
          <c:dPt>
            <c:idx val="23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FEBRERO2013!$F$5:$F$32</c:f>
              <c:numCache>
                <c:formatCode>General</c:formatCode>
                <c:ptCount val="28"/>
                <c:pt idx="0">
                  <c:v>1742</c:v>
                </c:pt>
                <c:pt idx="1">
                  <c:v>1820</c:v>
                </c:pt>
                <c:pt idx="2">
                  <c:v>2460</c:v>
                </c:pt>
                <c:pt idx="3">
                  <c:v>1641</c:v>
                </c:pt>
                <c:pt idx="4">
                  <c:v>1978</c:v>
                </c:pt>
                <c:pt idx="5">
                  <c:v>1847</c:v>
                </c:pt>
                <c:pt idx="6">
                  <c:v>1630</c:v>
                </c:pt>
                <c:pt idx="7">
                  <c:v>1718</c:v>
                </c:pt>
                <c:pt idx="8">
                  <c:v>2472</c:v>
                </c:pt>
                <c:pt idx="9">
                  <c:v>4131</c:v>
                </c:pt>
                <c:pt idx="10">
                  <c:v>3742</c:v>
                </c:pt>
                <c:pt idx="11">
                  <c:v>2501</c:v>
                </c:pt>
                <c:pt idx="12">
                  <c:v>1429</c:v>
                </c:pt>
                <c:pt idx="13">
                  <c:v>1469</c:v>
                </c:pt>
                <c:pt idx="14">
                  <c:v>1714</c:v>
                </c:pt>
                <c:pt idx="15">
                  <c:v>1808</c:v>
                </c:pt>
                <c:pt idx="16">
                  <c:v>838</c:v>
                </c:pt>
                <c:pt idx="17">
                  <c:v>855</c:v>
                </c:pt>
                <c:pt idx="18">
                  <c:v>1266</c:v>
                </c:pt>
                <c:pt idx="19">
                  <c:v>1437</c:v>
                </c:pt>
                <c:pt idx="20">
                  <c:v>1443</c:v>
                </c:pt>
                <c:pt idx="21">
                  <c:v>1489</c:v>
                </c:pt>
                <c:pt idx="22">
                  <c:v>1481</c:v>
                </c:pt>
                <c:pt idx="23">
                  <c:v>364</c:v>
                </c:pt>
                <c:pt idx="24">
                  <c:v>993</c:v>
                </c:pt>
                <c:pt idx="25">
                  <c:v>898</c:v>
                </c:pt>
                <c:pt idx="26">
                  <c:v>838</c:v>
                </c:pt>
                <c:pt idx="27">
                  <c:v>714</c:v>
                </c:pt>
              </c:numCache>
            </c:numRef>
          </c:val>
        </c:ser>
        <c:gapWidth val="87"/>
        <c:overlap val="1"/>
        <c:axId val="186434688"/>
        <c:axId val="186436224"/>
      </c:barChart>
      <c:catAx>
        <c:axId val="186434688"/>
        <c:scaling>
          <c:orientation val="minMax"/>
        </c:scaling>
        <c:axPos val="b"/>
        <c:numFmt formatCode="General" sourceLinked="1"/>
        <c:tickLblPos val="nextTo"/>
        <c:crossAx val="186436224"/>
        <c:crosses val="autoZero"/>
        <c:auto val="1"/>
        <c:lblAlgn val="ctr"/>
        <c:lblOffset val="100"/>
      </c:catAx>
      <c:valAx>
        <c:axId val="186436224"/>
        <c:scaling>
          <c:orientation val="minMax"/>
        </c:scaling>
        <c:axPos val="l"/>
        <c:majorGridlines/>
        <c:numFmt formatCode="General" sourceLinked="1"/>
        <c:tickLblPos val="nextTo"/>
        <c:crossAx val="186434688"/>
        <c:crosses val="autoZero"/>
        <c:crossBetween val="between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</a:t>
            </a:r>
            <a:r>
              <a:rPr lang="en-US" baseline="0"/>
              <a:t> A TERMAS DIARIO MARZO 2013</a:t>
            </a:r>
            <a:endParaRPr lang="en-US"/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MARZO2013!$B$5:$B$35</c:f>
              <c:strCache>
                <c:ptCount val="1"/>
                <c:pt idx="0">
                  <c:v>1 2 3 4 5 6 7 8 9 10 11 12 13 14 15 16 17 18 19 20 21 22 23 24 25 26 27 28 29 30 31</c:v>
                </c:pt>
              </c:strCache>
            </c:strRef>
          </c:tx>
          <c:dPt>
            <c:idx val="2"/>
            <c:spPr>
              <a:solidFill>
                <a:srgbClr val="FFFF00"/>
              </a:solidFill>
            </c:spPr>
          </c:dPt>
          <c:dPt>
            <c:idx val="9"/>
            <c:spPr>
              <a:solidFill>
                <a:srgbClr val="FFFF00"/>
              </a:solidFill>
            </c:spPr>
          </c:dPt>
          <c:dPt>
            <c:idx val="16"/>
            <c:spPr>
              <a:solidFill>
                <a:srgbClr val="FFFF00"/>
              </a:solidFill>
            </c:spPr>
          </c:dPt>
          <c:dPt>
            <c:idx val="23"/>
            <c:spPr>
              <a:solidFill>
                <a:srgbClr val="FFFF00"/>
              </a:solidFill>
            </c:spPr>
          </c:dPt>
          <c:dPt>
            <c:idx val="29"/>
            <c:spPr>
              <a:solidFill>
                <a:srgbClr val="00B050"/>
              </a:solidFill>
            </c:spPr>
          </c:dPt>
          <c:dPt>
            <c:idx val="30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cat>
            <c:numRef>
              <c:f>MARZO2013!$B$5:$B$35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MARZO2013!$F$5:$F$35</c:f>
              <c:numCache>
                <c:formatCode>General</c:formatCode>
                <c:ptCount val="31"/>
                <c:pt idx="0">
                  <c:v>901</c:v>
                </c:pt>
                <c:pt idx="1">
                  <c:v>632</c:v>
                </c:pt>
                <c:pt idx="2">
                  <c:v>980</c:v>
                </c:pt>
                <c:pt idx="3">
                  <c:v>861</c:v>
                </c:pt>
                <c:pt idx="4">
                  <c:v>829</c:v>
                </c:pt>
                <c:pt idx="5">
                  <c:v>703</c:v>
                </c:pt>
                <c:pt idx="6">
                  <c:v>844</c:v>
                </c:pt>
                <c:pt idx="7">
                  <c:v>982</c:v>
                </c:pt>
                <c:pt idx="8">
                  <c:v>1071</c:v>
                </c:pt>
                <c:pt idx="9">
                  <c:v>1058</c:v>
                </c:pt>
                <c:pt idx="10">
                  <c:v>852</c:v>
                </c:pt>
                <c:pt idx="11">
                  <c:v>672</c:v>
                </c:pt>
                <c:pt idx="12">
                  <c:v>945</c:v>
                </c:pt>
                <c:pt idx="13">
                  <c:v>721</c:v>
                </c:pt>
                <c:pt idx="14">
                  <c:v>1068</c:v>
                </c:pt>
                <c:pt idx="15">
                  <c:v>1348</c:v>
                </c:pt>
                <c:pt idx="16">
                  <c:v>1072</c:v>
                </c:pt>
                <c:pt idx="17">
                  <c:v>879</c:v>
                </c:pt>
                <c:pt idx="18">
                  <c:v>452</c:v>
                </c:pt>
                <c:pt idx="19">
                  <c:v>882</c:v>
                </c:pt>
                <c:pt idx="20">
                  <c:v>1020</c:v>
                </c:pt>
                <c:pt idx="21">
                  <c:v>1228</c:v>
                </c:pt>
                <c:pt idx="22">
                  <c:v>1642</c:v>
                </c:pt>
                <c:pt idx="23">
                  <c:v>1835</c:v>
                </c:pt>
                <c:pt idx="24">
                  <c:v>1242</c:v>
                </c:pt>
                <c:pt idx="25">
                  <c:v>1049</c:v>
                </c:pt>
                <c:pt idx="26">
                  <c:v>1262</c:v>
                </c:pt>
                <c:pt idx="27">
                  <c:v>2753</c:v>
                </c:pt>
                <c:pt idx="28">
                  <c:v>5349</c:v>
                </c:pt>
                <c:pt idx="29">
                  <c:v>5929</c:v>
                </c:pt>
                <c:pt idx="30">
                  <c:v>5828</c:v>
                </c:pt>
              </c:numCache>
            </c:numRef>
          </c:val>
        </c:ser>
        <c:gapWidth val="87"/>
        <c:overlap val="1"/>
        <c:axId val="186752384"/>
        <c:axId val="186754560"/>
      </c:barChart>
      <c:catAx>
        <c:axId val="186752384"/>
        <c:scaling>
          <c:orientation val="minMax"/>
        </c:scaling>
        <c:axPos val="b"/>
        <c:numFmt formatCode="General" sourceLinked="1"/>
        <c:tickLblPos val="nextTo"/>
        <c:crossAx val="186754560"/>
        <c:crosses val="autoZero"/>
        <c:auto val="1"/>
        <c:lblAlgn val="ctr"/>
        <c:lblOffset val="100"/>
      </c:catAx>
      <c:valAx>
        <c:axId val="186754560"/>
        <c:scaling>
          <c:orientation val="minMax"/>
        </c:scaling>
        <c:axPos val="l"/>
        <c:majorGridlines/>
        <c:numFmt formatCode="General" sourceLinked="1"/>
        <c:tickLblPos val="nextTo"/>
        <c:crossAx val="1867523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A TERMAS DIARIO ABRIL 2013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dPt>
            <c:idx val="0"/>
            <c:spPr>
              <a:solidFill>
                <a:srgbClr val="00B050"/>
              </a:solidFill>
            </c:spPr>
          </c:dPt>
          <c:dPt>
            <c:idx val="6"/>
            <c:spPr>
              <a:solidFill>
                <a:srgbClr val="FFFF00"/>
              </a:solidFill>
            </c:spPr>
          </c:dPt>
          <c:dPt>
            <c:idx val="13"/>
            <c:spPr>
              <a:solidFill>
                <a:srgbClr val="FFFF00"/>
              </a:solidFill>
            </c:spPr>
          </c:dPt>
          <c:dPt>
            <c:idx val="20"/>
            <c:spPr>
              <a:solidFill>
                <a:srgbClr val="FFFF00"/>
              </a:solidFill>
            </c:spPr>
          </c:dPt>
          <c:dPt>
            <c:idx val="27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ABRIL2013!$F$5:$F$34</c:f>
              <c:numCache>
                <c:formatCode>General</c:formatCode>
                <c:ptCount val="30"/>
                <c:pt idx="0">
                  <c:v>3155</c:v>
                </c:pt>
                <c:pt idx="1">
                  <c:v>1379</c:v>
                </c:pt>
                <c:pt idx="2">
                  <c:v>461</c:v>
                </c:pt>
                <c:pt idx="3">
                  <c:v>698</c:v>
                </c:pt>
                <c:pt idx="4">
                  <c:v>1003</c:v>
                </c:pt>
                <c:pt idx="5">
                  <c:v>1529</c:v>
                </c:pt>
                <c:pt idx="6">
                  <c:v>1513</c:v>
                </c:pt>
                <c:pt idx="7">
                  <c:v>1524</c:v>
                </c:pt>
                <c:pt idx="8">
                  <c:v>1455</c:v>
                </c:pt>
                <c:pt idx="9">
                  <c:v>1304</c:v>
                </c:pt>
                <c:pt idx="10">
                  <c:v>551</c:v>
                </c:pt>
                <c:pt idx="11">
                  <c:v>1251</c:v>
                </c:pt>
                <c:pt idx="12">
                  <c:v>1667</c:v>
                </c:pt>
                <c:pt idx="13">
                  <c:v>1678</c:v>
                </c:pt>
                <c:pt idx="14">
                  <c:v>1296</c:v>
                </c:pt>
                <c:pt idx="15">
                  <c:v>1179</c:v>
                </c:pt>
                <c:pt idx="16">
                  <c:v>1381</c:v>
                </c:pt>
                <c:pt idx="17">
                  <c:v>1501</c:v>
                </c:pt>
                <c:pt idx="18">
                  <c:v>1549</c:v>
                </c:pt>
                <c:pt idx="19">
                  <c:v>2163</c:v>
                </c:pt>
                <c:pt idx="20">
                  <c:v>2266</c:v>
                </c:pt>
                <c:pt idx="21">
                  <c:v>1440</c:v>
                </c:pt>
                <c:pt idx="22">
                  <c:v>1278</c:v>
                </c:pt>
                <c:pt idx="23">
                  <c:v>1201</c:v>
                </c:pt>
                <c:pt idx="24">
                  <c:v>1434</c:v>
                </c:pt>
                <c:pt idx="25">
                  <c:v>1506</c:v>
                </c:pt>
                <c:pt idx="26">
                  <c:v>1723</c:v>
                </c:pt>
                <c:pt idx="27">
                  <c:v>1356</c:v>
                </c:pt>
                <c:pt idx="28">
                  <c:v>1035</c:v>
                </c:pt>
                <c:pt idx="29">
                  <c:v>1003</c:v>
                </c:pt>
              </c:numCache>
            </c:numRef>
          </c:val>
        </c:ser>
        <c:gapWidth val="87"/>
        <c:overlap val="1"/>
        <c:axId val="187418112"/>
        <c:axId val="187740160"/>
      </c:barChart>
      <c:catAx>
        <c:axId val="187418112"/>
        <c:scaling>
          <c:orientation val="minMax"/>
        </c:scaling>
        <c:axPos val="b"/>
        <c:numFmt formatCode="General" sourceLinked="1"/>
        <c:tickLblPos val="nextTo"/>
        <c:crossAx val="187740160"/>
        <c:crosses val="autoZero"/>
        <c:auto val="1"/>
        <c:lblAlgn val="ctr"/>
        <c:lblOffset val="100"/>
      </c:catAx>
      <c:valAx>
        <c:axId val="187740160"/>
        <c:scaling>
          <c:orientation val="minMax"/>
        </c:scaling>
        <c:axPos val="l"/>
        <c:majorGridlines/>
        <c:numFmt formatCode="General" sourceLinked="1"/>
        <c:tickLblPos val="nextTo"/>
        <c:crossAx val="18741811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A TERMAS DIARIO MAYO 2013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dPt>
            <c:idx val="4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rgbClr val="FFFF00"/>
              </a:solidFill>
            </c:spPr>
          </c:dPt>
          <c:dPt>
            <c:idx val="24"/>
            <c:spPr>
              <a:solidFill>
                <a:srgbClr val="92D050"/>
              </a:solidFill>
            </c:spPr>
          </c:dPt>
          <c:dPt>
            <c:idx val="25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MAYO2013!$F$5:$F$35</c:f>
              <c:numCache>
                <c:formatCode>General</c:formatCode>
                <c:ptCount val="31"/>
                <c:pt idx="0">
                  <c:v>855</c:v>
                </c:pt>
                <c:pt idx="1">
                  <c:v>592</c:v>
                </c:pt>
                <c:pt idx="2">
                  <c:v>1031</c:v>
                </c:pt>
                <c:pt idx="3">
                  <c:v>1195</c:v>
                </c:pt>
                <c:pt idx="4">
                  <c:v>1007</c:v>
                </c:pt>
                <c:pt idx="5">
                  <c:v>661</c:v>
                </c:pt>
                <c:pt idx="6">
                  <c:v>578</c:v>
                </c:pt>
                <c:pt idx="7">
                  <c:v>644</c:v>
                </c:pt>
                <c:pt idx="8">
                  <c:v>649</c:v>
                </c:pt>
                <c:pt idx="9">
                  <c:v>910</c:v>
                </c:pt>
                <c:pt idx="10">
                  <c:v>705</c:v>
                </c:pt>
                <c:pt idx="11">
                  <c:v>953</c:v>
                </c:pt>
                <c:pt idx="12">
                  <c:v>837</c:v>
                </c:pt>
                <c:pt idx="13">
                  <c:v>996</c:v>
                </c:pt>
                <c:pt idx="14">
                  <c:v>439</c:v>
                </c:pt>
                <c:pt idx="15">
                  <c:v>834</c:v>
                </c:pt>
                <c:pt idx="16">
                  <c:v>1132</c:v>
                </c:pt>
                <c:pt idx="17">
                  <c:v>983</c:v>
                </c:pt>
                <c:pt idx="18">
                  <c:v>682</c:v>
                </c:pt>
                <c:pt idx="19">
                  <c:v>645</c:v>
                </c:pt>
                <c:pt idx="20">
                  <c:v>646</c:v>
                </c:pt>
                <c:pt idx="21">
                  <c:v>447</c:v>
                </c:pt>
                <c:pt idx="22">
                  <c:v>598</c:v>
                </c:pt>
                <c:pt idx="23">
                  <c:v>869</c:v>
                </c:pt>
                <c:pt idx="24">
                  <c:v>1702</c:v>
                </c:pt>
                <c:pt idx="25">
                  <c:v>1080</c:v>
                </c:pt>
                <c:pt idx="26">
                  <c:v>796</c:v>
                </c:pt>
                <c:pt idx="27">
                  <c:v>792</c:v>
                </c:pt>
                <c:pt idx="28">
                  <c:v>685</c:v>
                </c:pt>
                <c:pt idx="29">
                  <c:v>751</c:v>
                </c:pt>
                <c:pt idx="30">
                  <c:v>662</c:v>
                </c:pt>
              </c:numCache>
            </c:numRef>
          </c:val>
        </c:ser>
        <c:gapWidth val="87"/>
        <c:overlap val="1"/>
        <c:axId val="191945728"/>
        <c:axId val="192028032"/>
      </c:barChart>
      <c:catAx>
        <c:axId val="191945728"/>
        <c:scaling>
          <c:orientation val="minMax"/>
        </c:scaling>
        <c:axPos val="b"/>
        <c:numFmt formatCode="General" sourceLinked="1"/>
        <c:tickLblPos val="nextTo"/>
        <c:crossAx val="192028032"/>
        <c:crosses val="autoZero"/>
        <c:auto val="1"/>
        <c:lblAlgn val="ctr"/>
        <c:lblOffset val="100"/>
      </c:catAx>
      <c:valAx>
        <c:axId val="192028032"/>
        <c:scaling>
          <c:orientation val="minMax"/>
        </c:scaling>
        <c:axPos val="l"/>
        <c:majorGridlines/>
        <c:numFmt formatCode="General" sourceLinked="1"/>
        <c:tickLblPos val="nextTo"/>
        <c:crossAx val="1919457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A TERMAS DIARIO JUNIO 2013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dPt>
            <c:idx val="1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8"/>
            <c:spPr>
              <a:solidFill>
                <a:srgbClr val="FFFF00"/>
              </a:solidFill>
            </c:spPr>
          </c:dPt>
          <c:dPt>
            <c:idx val="11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15"/>
            <c:spPr>
              <a:solidFill>
                <a:srgbClr val="FFFF00"/>
              </a:solidFill>
            </c:spPr>
          </c:dPt>
          <c:dPt>
            <c:idx val="18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1"/>
            <c:spPr>
              <a:solidFill>
                <a:srgbClr val="92D050"/>
              </a:solidFill>
            </c:spPr>
          </c:dPt>
          <c:dPt>
            <c:idx val="22"/>
            <c:spPr>
              <a:solidFill>
                <a:srgbClr val="FFFF00"/>
              </a:solidFill>
            </c:spPr>
          </c:dPt>
          <c:dPt>
            <c:idx val="24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5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9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cat>
            <c:numRef>
              <c:f>JUNIO2013!$B$5:$B$34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JUNIO2013!$F$5:$F$35</c:f>
              <c:numCache>
                <c:formatCode>General</c:formatCode>
                <c:ptCount val="31"/>
                <c:pt idx="0">
                  <c:v>963</c:v>
                </c:pt>
                <c:pt idx="1">
                  <c:v>850</c:v>
                </c:pt>
                <c:pt idx="2">
                  <c:v>447</c:v>
                </c:pt>
                <c:pt idx="3">
                  <c:v>411</c:v>
                </c:pt>
                <c:pt idx="4">
                  <c:v>390</c:v>
                </c:pt>
                <c:pt idx="5">
                  <c:v>454</c:v>
                </c:pt>
                <c:pt idx="6">
                  <c:v>669</c:v>
                </c:pt>
                <c:pt idx="7">
                  <c:v>975</c:v>
                </c:pt>
                <c:pt idx="8">
                  <c:v>795</c:v>
                </c:pt>
                <c:pt idx="9">
                  <c:v>615</c:v>
                </c:pt>
                <c:pt idx="10">
                  <c:v>675</c:v>
                </c:pt>
                <c:pt idx="11">
                  <c:v>658</c:v>
                </c:pt>
                <c:pt idx="12">
                  <c:v>645</c:v>
                </c:pt>
                <c:pt idx="13">
                  <c:v>412</c:v>
                </c:pt>
                <c:pt idx="14">
                  <c:v>717</c:v>
                </c:pt>
                <c:pt idx="15">
                  <c:v>624</c:v>
                </c:pt>
                <c:pt idx="16">
                  <c:v>549</c:v>
                </c:pt>
                <c:pt idx="17">
                  <c:v>478</c:v>
                </c:pt>
                <c:pt idx="18">
                  <c:v>491</c:v>
                </c:pt>
                <c:pt idx="19">
                  <c:v>2254</c:v>
                </c:pt>
                <c:pt idx="20">
                  <c:v>3284</c:v>
                </c:pt>
                <c:pt idx="21">
                  <c:v>4128</c:v>
                </c:pt>
                <c:pt idx="22">
                  <c:v>1331</c:v>
                </c:pt>
                <c:pt idx="23">
                  <c:v>546</c:v>
                </c:pt>
                <c:pt idx="24">
                  <c:v>582</c:v>
                </c:pt>
                <c:pt idx="25">
                  <c:v>575</c:v>
                </c:pt>
                <c:pt idx="26">
                  <c:v>731</c:v>
                </c:pt>
                <c:pt idx="27">
                  <c:v>656</c:v>
                </c:pt>
                <c:pt idx="28">
                  <c:v>1270</c:v>
                </c:pt>
                <c:pt idx="29">
                  <c:v>1107</c:v>
                </c:pt>
              </c:numCache>
            </c:numRef>
          </c:val>
        </c:ser>
        <c:gapWidth val="87"/>
        <c:overlap val="1"/>
        <c:axId val="192461056"/>
        <c:axId val="192467712"/>
      </c:barChart>
      <c:catAx>
        <c:axId val="192461056"/>
        <c:scaling>
          <c:orientation val="minMax"/>
        </c:scaling>
        <c:axPos val="b"/>
        <c:numFmt formatCode="General" sourceLinked="1"/>
        <c:tickLblPos val="nextTo"/>
        <c:crossAx val="192467712"/>
        <c:crosses val="autoZero"/>
        <c:auto val="1"/>
        <c:lblAlgn val="ctr"/>
        <c:lblOffset val="100"/>
      </c:catAx>
      <c:valAx>
        <c:axId val="192467712"/>
        <c:scaling>
          <c:orientation val="minMax"/>
        </c:scaling>
        <c:axPos val="l"/>
        <c:majorGridlines/>
        <c:numFmt formatCode="General" sourceLinked="1"/>
        <c:tickLblPos val="nextTo"/>
        <c:crossAx val="1924610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A TERMAS DIARIO JULIO 2013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6"/>
            <c:spPr>
              <a:solidFill>
                <a:srgbClr val="FFFF00"/>
              </a:solidFill>
            </c:spPr>
          </c:dPt>
          <c:dPt>
            <c:idx val="8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3"/>
            <c:spPr>
              <a:solidFill>
                <a:srgbClr val="FFFF00"/>
              </a:solidFill>
            </c:spPr>
          </c:dPt>
          <c:dPt>
            <c:idx val="15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16"/>
            <c:spPr>
              <a:solidFill>
                <a:srgbClr val="92D050"/>
              </a:solidFill>
            </c:spPr>
          </c:dPt>
          <c:dPt>
            <c:idx val="20"/>
            <c:spPr>
              <a:solidFill>
                <a:srgbClr val="FFFF00"/>
              </a:solidFill>
            </c:spPr>
          </c:dPt>
          <c:dPt>
            <c:idx val="21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2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27"/>
            <c:spPr>
              <a:solidFill>
                <a:srgbClr val="FFFF00"/>
              </a:solidFill>
            </c:spPr>
          </c:dPt>
          <c:dPt>
            <c:idx val="29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Lbls>
            <c:dLblPos val="inEnd"/>
            <c:showVal val="1"/>
          </c:dLbls>
          <c:cat>
            <c:numRef>
              <c:f>JULIO2013!$B$5:$B$35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JULIO2013!$F$5:$F$35</c:f>
              <c:numCache>
                <c:formatCode>General</c:formatCode>
                <c:ptCount val="31"/>
                <c:pt idx="0">
                  <c:v>696</c:v>
                </c:pt>
                <c:pt idx="1">
                  <c:v>674</c:v>
                </c:pt>
                <c:pt idx="2">
                  <c:v>596</c:v>
                </c:pt>
                <c:pt idx="3">
                  <c:v>551</c:v>
                </c:pt>
                <c:pt idx="4">
                  <c:v>675</c:v>
                </c:pt>
                <c:pt idx="5">
                  <c:v>1219</c:v>
                </c:pt>
                <c:pt idx="6">
                  <c:v>1352</c:v>
                </c:pt>
                <c:pt idx="7">
                  <c:v>1473</c:v>
                </c:pt>
                <c:pt idx="8">
                  <c:v>925</c:v>
                </c:pt>
                <c:pt idx="9">
                  <c:v>1034</c:v>
                </c:pt>
                <c:pt idx="10">
                  <c:v>1246</c:v>
                </c:pt>
                <c:pt idx="11">
                  <c:v>965</c:v>
                </c:pt>
                <c:pt idx="12">
                  <c:v>2056</c:v>
                </c:pt>
                <c:pt idx="13">
                  <c:v>2419</c:v>
                </c:pt>
                <c:pt idx="14">
                  <c:v>2781</c:v>
                </c:pt>
                <c:pt idx="15">
                  <c:v>3161</c:v>
                </c:pt>
                <c:pt idx="16">
                  <c:v>3460</c:v>
                </c:pt>
                <c:pt idx="17">
                  <c:v>2145</c:v>
                </c:pt>
                <c:pt idx="18">
                  <c:v>2698</c:v>
                </c:pt>
                <c:pt idx="19">
                  <c:v>2202</c:v>
                </c:pt>
                <c:pt idx="20">
                  <c:v>2183</c:v>
                </c:pt>
                <c:pt idx="21">
                  <c:v>2054</c:v>
                </c:pt>
                <c:pt idx="22">
                  <c:v>2768</c:v>
                </c:pt>
                <c:pt idx="23">
                  <c:v>2491</c:v>
                </c:pt>
                <c:pt idx="24">
                  <c:v>2782</c:v>
                </c:pt>
                <c:pt idx="25">
                  <c:v>2019</c:v>
                </c:pt>
                <c:pt idx="26">
                  <c:v>1314</c:v>
                </c:pt>
                <c:pt idx="27">
                  <c:v>973</c:v>
                </c:pt>
                <c:pt idx="28">
                  <c:v>542</c:v>
                </c:pt>
                <c:pt idx="29">
                  <c:v>518</c:v>
                </c:pt>
                <c:pt idx="30">
                  <c:v>567</c:v>
                </c:pt>
              </c:numCache>
            </c:numRef>
          </c:val>
        </c:ser>
        <c:gapWidth val="87"/>
        <c:overlap val="1"/>
        <c:axId val="192715008"/>
        <c:axId val="192733952"/>
      </c:barChart>
      <c:catAx>
        <c:axId val="192715008"/>
        <c:scaling>
          <c:orientation val="minMax"/>
        </c:scaling>
        <c:axPos val="b"/>
        <c:numFmt formatCode="General" sourceLinked="1"/>
        <c:tickLblPos val="nextTo"/>
        <c:crossAx val="192733952"/>
        <c:crosses val="autoZero"/>
        <c:auto val="1"/>
        <c:lblAlgn val="ctr"/>
        <c:lblOffset val="100"/>
      </c:catAx>
      <c:valAx>
        <c:axId val="192733952"/>
        <c:scaling>
          <c:orientation val="minMax"/>
        </c:scaling>
        <c:axPos val="l"/>
        <c:majorGridlines/>
        <c:numFmt formatCode="General" sourceLinked="1"/>
        <c:tickLblPos val="nextTo"/>
        <c:crossAx val="1927150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title>
      <c:tx>
        <c:rich>
          <a:bodyPr/>
          <a:lstStyle/>
          <a:p>
            <a:pPr>
              <a:defRPr/>
            </a:pPr>
            <a:r>
              <a:rPr lang="en-US"/>
              <a:t>ENTRADAS A TERMAS DIARIO AGOSTO 2013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</c:spPr>
          <c:dPt>
            <c:idx val="3"/>
            <c:spPr>
              <a:solidFill>
                <a:srgbClr val="FFFF00"/>
              </a:solidFill>
            </c:spPr>
          </c:dPt>
          <c:dPt>
            <c:idx val="10"/>
            <c:spPr>
              <a:solidFill>
                <a:srgbClr val="FFFF00"/>
              </a:solidFill>
            </c:spPr>
          </c:dPt>
          <c:dPt>
            <c:idx val="17"/>
            <c:spPr>
              <a:solidFill>
                <a:srgbClr val="92D050"/>
              </a:solidFill>
            </c:spPr>
          </c:dPt>
          <c:dPt>
            <c:idx val="24"/>
            <c:spPr>
              <a:solidFill>
                <a:srgbClr val="FFFF00"/>
              </a:solidFill>
            </c:spPr>
          </c:dPt>
          <c:dLbls>
            <c:dLblPos val="inEnd"/>
            <c:showVal val="1"/>
          </c:dLbls>
          <c:val>
            <c:numRef>
              <c:f>AGOSTO2013!$F$5:$F$35</c:f>
              <c:numCache>
                <c:formatCode>General</c:formatCode>
                <c:ptCount val="31"/>
                <c:pt idx="0">
                  <c:v>577</c:v>
                </c:pt>
                <c:pt idx="1">
                  <c:v>525</c:v>
                </c:pt>
                <c:pt idx="2">
                  <c:v>960</c:v>
                </c:pt>
                <c:pt idx="3">
                  <c:v>977</c:v>
                </c:pt>
                <c:pt idx="4">
                  <c:v>629</c:v>
                </c:pt>
                <c:pt idx="5">
                  <c:v>530</c:v>
                </c:pt>
                <c:pt idx="6">
                  <c:v>591</c:v>
                </c:pt>
                <c:pt idx="7">
                  <c:v>380</c:v>
                </c:pt>
                <c:pt idx="8">
                  <c:v>647</c:v>
                </c:pt>
                <c:pt idx="9">
                  <c:v>758</c:v>
                </c:pt>
                <c:pt idx="10">
                  <c:v>167</c:v>
                </c:pt>
                <c:pt idx="11">
                  <c:v>681</c:v>
                </c:pt>
                <c:pt idx="12">
                  <c:v>546</c:v>
                </c:pt>
                <c:pt idx="13">
                  <c:v>687</c:v>
                </c:pt>
                <c:pt idx="14">
                  <c:v>622</c:v>
                </c:pt>
                <c:pt idx="15">
                  <c:v>754</c:v>
                </c:pt>
                <c:pt idx="16">
                  <c:v>2702</c:v>
                </c:pt>
                <c:pt idx="17">
                  <c:v>3528</c:v>
                </c:pt>
                <c:pt idx="18">
                  <c:v>1823</c:v>
                </c:pt>
                <c:pt idx="19">
                  <c:v>634</c:v>
                </c:pt>
                <c:pt idx="20">
                  <c:v>696</c:v>
                </c:pt>
                <c:pt idx="21">
                  <c:v>466</c:v>
                </c:pt>
                <c:pt idx="22">
                  <c:v>954</c:v>
                </c:pt>
                <c:pt idx="23">
                  <c:v>1234</c:v>
                </c:pt>
                <c:pt idx="24">
                  <c:v>964</c:v>
                </c:pt>
                <c:pt idx="25">
                  <c:v>660</c:v>
                </c:pt>
                <c:pt idx="26">
                  <c:v>679</c:v>
                </c:pt>
                <c:pt idx="27">
                  <c:v>614</c:v>
                </c:pt>
                <c:pt idx="28">
                  <c:v>722</c:v>
                </c:pt>
                <c:pt idx="29">
                  <c:v>1055</c:v>
                </c:pt>
                <c:pt idx="30">
                  <c:v>1654</c:v>
                </c:pt>
              </c:numCache>
            </c:numRef>
          </c:val>
        </c:ser>
        <c:gapWidth val="87"/>
        <c:overlap val="1"/>
        <c:axId val="193187840"/>
        <c:axId val="193189760"/>
      </c:barChart>
      <c:catAx>
        <c:axId val="193187840"/>
        <c:scaling>
          <c:orientation val="minMax"/>
        </c:scaling>
        <c:axPos val="b"/>
        <c:numFmt formatCode="General" sourceLinked="1"/>
        <c:tickLblPos val="nextTo"/>
        <c:crossAx val="193189760"/>
        <c:crosses val="autoZero"/>
        <c:auto val="1"/>
        <c:lblAlgn val="ctr"/>
        <c:lblOffset val="100"/>
      </c:catAx>
      <c:valAx>
        <c:axId val="193189760"/>
        <c:scaling>
          <c:orientation val="minMax"/>
        </c:scaling>
        <c:axPos val="l"/>
        <c:majorGridlines/>
        <c:numFmt formatCode="General" sourceLinked="1"/>
        <c:tickLblPos val="nextTo"/>
        <c:crossAx val="1931878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6</xdr:col>
      <xdr:colOff>552451</xdr:colOff>
      <xdr:row>53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8</xdr:col>
      <xdr:colOff>714376</xdr:colOff>
      <xdr:row>71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8</xdr:col>
      <xdr:colOff>647701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180976</xdr:colOff>
      <xdr:row>71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76201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38</xdr:row>
      <xdr:rowOff>66674</xdr:rowOff>
    </xdr:from>
    <xdr:to>
      <xdr:col>9</xdr:col>
      <xdr:colOff>228600</xdr:colOff>
      <xdr:row>72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36</xdr:row>
      <xdr:rowOff>123825</xdr:rowOff>
    </xdr:from>
    <xdr:to>
      <xdr:col>8</xdr:col>
      <xdr:colOff>447676</xdr:colOff>
      <xdr:row>71</xdr:row>
      <xdr:rowOff>38101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495301</xdr:colOff>
      <xdr:row>72</xdr:row>
      <xdr:rowOff>104776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104776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0</xdr:rowOff>
    </xdr:from>
    <xdr:to>
      <xdr:col>9</xdr:col>
      <xdr:colOff>95251</xdr:colOff>
      <xdr:row>74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0</xdr:rowOff>
    </xdr:from>
    <xdr:to>
      <xdr:col>9</xdr:col>
      <xdr:colOff>47626</xdr:colOff>
      <xdr:row>71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314326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38</xdr:row>
      <xdr:rowOff>0</xdr:rowOff>
    </xdr:from>
    <xdr:to>
      <xdr:col>9</xdr:col>
      <xdr:colOff>533401</xdr:colOff>
      <xdr:row>72</xdr:row>
      <xdr:rowOff>104776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opLeftCell="A37" workbookViewId="0">
      <selection activeCell="B56" sqref="B56:D57"/>
    </sheetView>
  </sheetViews>
  <sheetFormatPr baseColWidth="10" defaultRowHeight="15"/>
  <cols>
    <col min="1" max="3" width="21.42578125" customWidth="1"/>
    <col min="4" max="4" width="23.28515625" customWidth="1"/>
    <col min="5" max="5" width="20.140625" customWidth="1"/>
  </cols>
  <sheetData>
    <row r="1" spans="1:5" ht="26.25">
      <c r="A1" s="15" t="s">
        <v>36</v>
      </c>
    </row>
    <row r="2" spans="1:5" ht="15.75" thickBot="1"/>
    <row r="3" spans="1:5" ht="21">
      <c r="A3" s="18"/>
      <c r="B3" s="48" t="s">
        <v>37</v>
      </c>
      <c r="C3" s="49"/>
    </row>
    <row r="4" spans="1:5" ht="21">
      <c r="A4" s="19" t="s">
        <v>38</v>
      </c>
      <c r="B4" s="19" t="s">
        <v>38</v>
      </c>
      <c r="C4" s="19" t="s">
        <v>39</v>
      </c>
      <c r="D4" s="19" t="s">
        <v>76</v>
      </c>
      <c r="E4" s="39" t="s">
        <v>83</v>
      </c>
    </row>
    <row r="5" spans="1:5" ht="39.75" customHeight="1">
      <c r="A5" s="17" t="s">
        <v>40</v>
      </c>
      <c r="B5" s="37">
        <f>ENERO2013!G35</f>
        <v>60884</v>
      </c>
      <c r="C5" s="22">
        <f>B5</f>
        <v>60884</v>
      </c>
      <c r="D5" s="36">
        <f>B5/31</f>
        <v>1964</v>
      </c>
      <c r="E5" s="40">
        <v>3150</v>
      </c>
    </row>
    <row r="6" spans="1:5" ht="39.75" customHeight="1">
      <c r="A6" s="17" t="s">
        <v>41</v>
      </c>
      <c r="B6" s="22">
        <f>FEBRERO2013!G32</f>
        <v>46718</v>
      </c>
      <c r="C6" s="22">
        <f>C5+B6</f>
        <v>107602</v>
      </c>
      <c r="D6" s="34">
        <f>B6/28</f>
        <v>1668.5</v>
      </c>
      <c r="E6" s="40">
        <v>4131</v>
      </c>
    </row>
    <row r="7" spans="1:5" ht="39.75" customHeight="1">
      <c r="A7" s="17" t="s">
        <v>42</v>
      </c>
      <c r="B7" s="22">
        <f>MARZO2013!G35</f>
        <v>46889</v>
      </c>
      <c r="C7" s="22">
        <f t="shared" ref="C7:C16" si="0">C6+B7</f>
        <v>154491</v>
      </c>
      <c r="D7" s="34">
        <f>B7/31</f>
        <v>1512.5483870967741</v>
      </c>
      <c r="E7" s="41">
        <v>5929</v>
      </c>
    </row>
    <row r="8" spans="1:5" ht="39.75" customHeight="1">
      <c r="A8" s="17" t="s">
        <v>43</v>
      </c>
      <c r="B8" s="22">
        <f>ABRIL2013!G34</f>
        <v>42479</v>
      </c>
      <c r="C8" s="22">
        <f t="shared" si="0"/>
        <v>196970</v>
      </c>
      <c r="D8" s="34">
        <f>B8/30</f>
        <v>1415.9666666666667</v>
      </c>
      <c r="E8" s="40">
        <v>3155</v>
      </c>
    </row>
    <row r="9" spans="1:5" ht="39.75" customHeight="1">
      <c r="A9" s="17" t="s">
        <v>44</v>
      </c>
      <c r="B9" s="22">
        <f>MAYO2013!G35</f>
        <v>25356</v>
      </c>
      <c r="C9" s="22">
        <f>C8+B9</f>
        <v>222326</v>
      </c>
      <c r="D9" s="34">
        <f>B9/31</f>
        <v>817.93548387096769</v>
      </c>
      <c r="E9" s="40">
        <v>1702</v>
      </c>
    </row>
    <row r="10" spans="1:5" ht="39.75" customHeight="1">
      <c r="A10" s="17" t="s">
        <v>45</v>
      </c>
      <c r="B10" s="22">
        <f>JUNIO2013!G34</f>
        <v>28282</v>
      </c>
      <c r="C10" s="22">
        <f t="shared" si="0"/>
        <v>250608</v>
      </c>
      <c r="D10" s="34">
        <f>B10/30</f>
        <v>942.73333333333335</v>
      </c>
      <c r="E10" s="40">
        <v>4128</v>
      </c>
    </row>
    <row r="11" spans="1:5" ht="39.75" customHeight="1">
      <c r="A11" s="17" t="s">
        <v>46</v>
      </c>
      <c r="B11" s="22">
        <f>JULIO2013!G35</f>
        <v>50539</v>
      </c>
      <c r="C11" s="22">
        <f t="shared" si="0"/>
        <v>301147</v>
      </c>
      <c r="D11" s="34">
        <f>B11/31</f>
        <v>1630.2903225806451</v>
      </c>
      <c r="E11" s="40">
        <v>3460</v>
      </c>
    </row>
    <row r="12" spans="1:5" ht="39.75" customHeight="1">
      <c r="A12" s="17" t="s">
        <v>47</v>
      </c>
      <c r="B12" s="22">
        <f>AGOSTO2013!G35</f>
        <v>28416</v>
      </c>
      <c r="C12" s="22">
        <f t="shared" si="0"/>
        <v>329563</v>
      </c>
      <c r="D12" s="34">
        <f>B12/31</f>
        <v>916.64516129032256</v>
      </c>
      <c r="E12" s="40">
        <v>3528</v>
      </c>
    </row>
    <row r="13" spans="1:5" ht="39.75" customHeight="1">
      <c r="A13" s="17" t="s">
        <v>48</v>
      </c>
      <c r="B13" s="22">
        <f>SEPTIEMBRE2013!G34</f>
        <v>38562</v>
      </c>
      <c r="C13" s="22">
        <f t="shared" si="0"/>
        <v>368125</v>
      </c>
      <c r="D13" s="34">
        <f>B13/30</f>
        <v>1285.4000000000001</v>
      </c>
      <c r="E13" s="40">
        <v>2477</v>
      </c>
    </row>
    <row r="14" spans="1:5" ht="39.75" customHeight="1">
      <c r="A14" s="17" t="s">
        <v>49</v>
      </c>
      <c r="B14" s="22">
        <f>OCTUBRE2013!G35</f>
        <v>50657</v>
      </c>
      <c r="C14" s="22">
        <f t="shared" si="0"/>
        <v>418782</v>
      </c>
      <c r="D14" s="34">
        <f>B14/31</f>
        <v>1634.0967741935483</v>
      </c>
      <c r="E14" s="40">
        <v>4611</v>
      </c>
    </row>
    <row r="15" spans="1:5" ht="39.75" customHeight="1">
      <c r="A15" s="17" t="s">
        <v>50</v>
      </c>
      <c r="B15" s="22">
        <f>NOVIEMBRE2013!G34</f>
        <v>45673</v>
      </c>
      <c r="C15" s="22">
        <f t="shared" si="0"/>
        <v>464455</v>
      </c>
      <c r="D15" s="34">
        <f>B15/30</f>
        <v>1522.4333333333334</v>
      </c>
      <c r="E15" s="40">
        <v>4085</v>
      </c>
    </row>
    <row r="16" spans="1:5" ht="39.75" customHeight="1">
      <c r="A16" s="17" t="s">
        <v>51</v>
      </c>
      <c r="B16" s="45">
        <f>DICIEMBRE2013!G35</f>
        <v>24982</v>
      </c>
      <c r="C16" s="22">
        <f t="shared" si="0"/>
        <v>489437</v>
      </c>
      <c r="D16" s="46">
        <f>B16/31</f>
        <v>805.87096774193549</v>
      </c>
      <c r="E16" s="40">
        <v>1580</v>
      </c>
    </row>
    <row r="17" spans="1:4" ht="21">
      <c r="D17" s="19" t="s">
        <v>77</v>
      </c>
    </row>
    <row r="18" spans="1:4" ht="26.25">
      <c r="A18" s="42" t="s">
        <v>84</v>
      </c>
      <c r="B18" s="43"/>
      <c r="C18" s="44">
        <v>5902725</v>
      </c>
      <c r="D18" s="35">
        <f>C16/12</f>
        <v>40786.416666666664</v>
      </c>
    </row>
    <row r="56" spans="2:3">
      <c r="B56" s="26"/>
      <c r="C56" t="s">
        <v>85</v>
      </c>
    </row>
    <row r="57" spans="2:3">
      <c r="B57" s="47"/>
      <c r="C57" t="s">
        <v>86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74"/>
  <sheetViews>
    <sheetView topLeftCell="A39" workbookViewId="0">
      <selection activeCell="G37" sqref="G37"/>
    </sheetView>
  </sheetViews>
  <sheetFormatPr baseColWidth="10" defaultRowHeight="15"/>
  <cols>
    <col min="2" max="2" width="9" style="11" customWidth="1"/>
    <col min="3" max="3" width="19.140625" customWidth="1"/>
    <col min="4" max="4" width="15.85546875" customWidth="1"/>
    <col min="5" max="5" width="14.7109375" customWidth="1"/>
    <col min="6" max="6" width="11.5703125" customWidth="1"/>
    <col min="7" max="7" width="17.140625" customWidth="1"/>
    <col min="8" max="8" width="10.85546875" style="11" customWidth="1"/>
  </cols>
  <sheetData>
    <row r="1" spans="1:9" ht="26.25">
      <c r="A1" s="15" t="s">
        <v>74</v>
      </c>
    </row>
    <row r="2" spans="1:9" ht="27" thickBot="1">
      <c r="A2" s="15"/>
    </row>
    <row r="3" spans="1:9" ht="19.5" thickBot="1">
      <c r="A3" s="9"/>
      <c r="B3" s="12"/>
      <c r="C3" s="50" t="s">
        <v>26</v>
      </c>
      <c r="D3" s="51"/>
      <c r="E3" s="9"/>
      <c r="F3" s="50" t="s">
        <v>29</v>
      </c>
      <c r="G3" s="51"/>
      <c r="H3" s="12"/>
    </row>
    <row r="4" spans="1:9" ht="18.75">
      <c r="A4" s="13" t="s">
        <v>0</v>
      </c>
      <c r="B4" s="13" t="s">
        <v>1</v>
      </c>
      <c r="C4" s="14" t="s">
        <v>27</v>
      </c>
      <c r="D4" s="14" t="s">
        <v>28</v>
      </c>
      <c r="E4" s="13" t="s">
        <v>2</v>
      </c>
      <c r="F4" s="14" t="s">
        <v>30</v>
      </c>
      <c r="G4" s="14" t="s">
        <v>31</v>
      </c>
      <c r="H4" s="13" t="s">
        <v>3</v>
      </c>
    </row>
    <row r="5" spans="1:9">
      <c r="A5" s="20" t="str">
        <f>AGOSTO2013!A8</f>
        <v>DOMINGO</v>
      </c>
      <c r="B5" s="27">
        <f>AGOSTO2013!B5</f>
        <v>1</v>
      </c>
      <c r="C5" s="20">
        <v>1485</v>
      </c>
      <c r="D5" s="20">
        <v>0</v>
      </c>
      <c r="E5" s="20">
        <v>54</v>
      </c>
      <c r="F5" s="20">
        <f t="shared" ref="F5:F34" si="0">SUM(C5:E5)</f>
        <v>1539</v>
      </c>
      <c r="G5" s="20">
        <f>F5</f>
        <v>1539</v>
      </c>
      <c r="H5" s="27" t="s">
        <v>11</v>
      </c>
    </row>
    <row r="6" spans="1:9">
      <c r="A6" s="1" t="str">
        <f>AGOSTO2013!A9</f>
        <v>LUNES</v>
      </c>
      <c r="B6" s="10">
        <f>AGOSTO2013!B6</f>
        <v>2</v>
      </c>
      <c r="C6" s="1">
        <v>780</v>
      </c>
      <c r="D6" s="1">
        <v>0</v>
      </c>
      <c r="E6" s="1">
        <v>32</v>
      </c>
      <c r="F6" s="1">
        <f t="shared" si="0"/>
        <v>812</v>
      </c>
      <c r="G6" s="1">
        <f t="shared" ref="G6:G34" si="1">G5+F6</f>
        <v>2351</v>
      </c>
      <c r="H6" s="10" t="s">
        <v>11</v>
      </c>
    </row>
    <row r="7" spans="1:9">
      <c r="A7" s="1" t="str">
        <f>AGOSTO2013!A10</f>
        <v>MARTES</v>
      </c>
      <c r="B7" s="10">
        <f>AGOSTO2013!B7</f>
        <v>3</v>
      </c>
      <c r="C7" s="1">
        <v>523</v>
      </c>
      <c r="D7" s="1">
        <v>0</v>
      </c>
      <c r="E7" s="1">
        <v>23</v>
      </c>
      <c r="F7" s="1">
        <f t="shared" si="0"/>
        <v>546</v>
      </c>
      <c r="G7" s="1">
        <f t="shared" si="1"/>
        <v>2897</v>
      </c>
      <c r="H7" s="10" t="s">
        <v>11</v>
      </c>
    </row>
    <row r="8" spans="1:9">
      <c r="A8" s="1" t="str">
        <f>AGOSTO2013!A11</f>
        <v>MIERCOLES</v>
      </c>
      <c r="B8" s="10">
        <f>AGOSTO2013!B8</f>
        <v>4</v>
      </c>
      <c r="C8" s="1">
        <v>700</v>
      </c>
      <c r="D8" s="1">
        <v>0</v>
      </c>
      <c r="E8" s="1">
        <v>28</v>
      </c>
      <c r="F8" s="1">
        <f t="shared" si="0"/>
        <v>728</v>
      </c>
      <c r="G8" s="1">
        <f t="shared" si="1"/>
        <v>3625</v>
      </c>
      <c r="H8" s="10" t="s">
        <v>11</v>
      </c>
    </row>
    <row r="9" spans="1:9">
      <c r="A9" s="1" t="str">
        <f>AGOSTO2013!A12</f>
        <v>JUEVES</v>
      </c>
      <c r="B9" s="10">
        <f>AGOSTO2013!B9</f>
        <v>5</v>
      </c>
      <c r="C9" s="1">
        <v>682</v>
      </c>
      <c r="D9" s="1">
        <v>0</v>
      </c>
      <c r="E9" s="1">
        <v>26</v>
      </c>
      <c r="F9" s="1">
        <f t="shared" si="0"/>
        <v>708</v>
      </c>
      <c r="G9" s="1">
        <f t="shared" si="1"/>
        <v>4333</v>
      </c>
      <c r="H9" s="10" t="s">
        <v>11</v>
      </c>
    </row>
    <row r="10" spans="1:9">
      <c r="A10" s="1" t="str">
        <f>AGOSTO2013!A13</f>
        <v xml:space="preserve">VIERNES </v>
      </c>
      <c r="B10" s="10">
        <f>AGOSTO2013!B10</f>
        <v>6</v>
      </c>
      <c r="C10" s="1">
        <v>1080</v>
      </c>
      <c r="D10" s="1">
        <v>0</v>
      </c>
      <c r="E10" s="1">
        <v>34</v>
      </c>
      <c r="F10" s="1">
        <f t="shared" si="0"/>
        <v>1114</v>
      </c>
      <c r="G10" s="1">
        <f t="shared" si="1"/>
        <v>5447</v>
      </c>
      <c r="H10" s="10" t="s">
        <v>11</v>
      </c>
    </row>
    <row r="11" spans="1:9">
      <c r="A11" s="1" t="str">
        <f>AGOSTO2013!A14</f>
        <v xml:space="preserve">SABADO </v>
      </c>
      <c r="B11" s="10">
        <f>AGOSTO2013!B11</f>
        <v>7</v>
      </c>
      <c r="C11" s="1">
        <v>1722</v>
      </c>
      <c r="D11" s="1">
        <v>0</v>
      </c>
      <c r="E11" s="1">
        <v>53</v>
      </c>
      <c r="F11" s="1">
        <f t="shared" si="0"/>
        <v>1775</v>
      </c>
      <c r="G11" s="1">
        <f t="shared" si="1"/>
        <v>7222</v>
      </c>
      <c r="H11" s="10" t="s">
        <v>11</v>
      </c>
      <c r="I11" t="s">
        <v>80</v>
      </c>
    </row>
    <row r="12" spans="1:9">
      <c r="A12" s="20" t="str">
        <f>AGOSTO2013!A15</f>
        <v>DOMINGO</v>
      </c>
      <c r="B12" s="27">
        <f>AGOSTO2013!B12</f>
        <v>8</v>
      </c>
      <c r="C12" s="20">
        <v>1678</v>
      </c>
      <c r="D12" s="20">
        <v>0</v>
      </c>
      <c r="E12" s="20">
        <v>49</v>
      </c>
      <c r="F12" s="20">
        <f t="shared" si="0"/>
        <v>1727</v>
      </c>
      <c r="G12" s="20">
        <f t="shared" si="1"/>
        <v>8949</v>
      </c>
      <c r="H12" s="27" t="s">
        <v>11</v>
      </c>
    </row>
    <row r="13" spans="1:9">
      <c r="A13" s="1" t="str">
        <f>AGOSTO2013!A16</f>
        <v>LUNES</v>
      </c>
      <c r="B13" s="10">
        <f>AGOSTO2013!B13</f>
        <v>9</v>
      </c>
      <c r="C13" s="1">
        <v>1245</v>
      </c>
      <c r="D13" s="1">
        <v>0</v>
      </c>
      <c r="E13" s="1">
        <v>38</v>
      </c>
      <c r="F13" s="1">
        <f t="shared" si="0"/>
        <v>1283</v>
      </c>
      <c r="G13" s="1">
        <f t="shared" si="1"/>
        <v>10232</v>
      </c>
      <c r="H13" s="10" t="s">
        <v>11</v>
      </c>
      <c r="I13" t="s">
        <v>81</v>
      </c>
    </row>
    <row r="14" spans="1:9">
      <c r="A14" s="1" t="str">
        <f>AGOSTO2013!A17</f>
        <v>MARTES</v>
      </c>
      <c r="B14" s="10">
        <f>AGOSTO2013!B14</f>
        <v>10</v>
      </c>
      <c r="C14" s="1">
        <v>1230</v>
      </c>
      <c r="D14" s="1">
        <v>0</v>
      </c>
      <c r="E14" s="1">
        <v>41</v>
      </c>
      <c r="F14" s="1">
        <f t="shared" si="0"/>
        <v>1271</v>
      </c>
      <c r="G14" s="1">
        <f t="shared" si="1"/>
        <v>11503</v>
      </c>
      <c r="H14" s="10" t="s">
        <v>11</v>
      </c>
    </row>
    <row r="15" spans="1:9">
      <c r="A15" s="1" t="str">
        <f>AGOSTO2013!A18</f>
        <v>MIERCOLES</v>
      </c>
      <c r="B15" s="10">
        <f>AGOSTO2013!B15</f>
        <v>11</v>
      </c>
      <c r="C15" s="1">
        <v>1398</v>
      </c>
      <c r="D15" s="1">
        <v>0</v>
      </c>
      <c r="E15" s="1">
        <v>44</v>
      </c>
      <c r="F15" s="1">
        <f t="shared" si="0"/>
        <v>1442</v>
      </c>
      <c r="G15" s="1">
        <f t="shared" si="1"/>
        <v>12945</v>
      </c>
      <c r="H15" s="10" t="str">
        <f>AGOSTO2013!H15</f>
        <v>B</v>
      </c>
    </row>
    <row r="16" spans="1:9">
      <c r="A16" s="1" t="str">
        <f>AGOSTO2013!A19</f>
        <v>JUEVES</v>
      </c>
      <c r="B16" s="10">
        <f>AGOSTO2013!B16</f>
        <v>12</v>
      </c>
      <c r="C16" s="1">
        <v>1139</v>
      </c>
      <c r="D16" s="1">
        <v>0</v>
      </c>
      <c r="E16" s="1">
        <v>38</v>
      </c>
      <c r="F16" s="1">
        <f t="shared" si="0"/>
        <v>1177</v>
      </c>
      <c r="G16" s="1">
        <f t="shared" si="1"/>
        <v>14122</v>
      </c>
      <c r="H16" s="10" t="s">
        <v>11</v>
      </c>
    </row>
    <row r="17" spans="1:10">
      <c r="A17" s="1" t="str">
        <f>AGOSTO2013!A20</f>
        <v xml:space="preserve">VIERNES </v>
      </c>
      <c r="B17" s="10">
        <f>AGOSTO2013!B17</f>
        <v>13</v>
      </c>
      <c r="C17" s="1">
        <v>726</v>
      </c>
      <c r="D17" s="1">
        <v>0</v>
      </c>
      <c r="E17" s="1">
        <v>30</v>
      </c>
      <c r="F17" s="1">
        <f t="shared" si="0"/>
        <v>756</v>
      </c>
      <c r="G17" s="1">
        <f t="shared" si="1"/>
        <v>14878</v>
      </c>
      <c r="H17" s="10" t="s">
        <v>14</v>
      </c>
    </row>
    <row r="18" spans="1:10">
      <c r="A18" s="1" t="str">
        <f>AGOSTO2013!A21</f>
        <v xml:space="preserve">SABADO </v>
      </c>
      <c r="B18" s="10">
        <f>AGOSTO2013!B18</f>
        <v>14</v>
      </c>
      <c r="C18" s="1">
        <v>898</v>
      </c>
      <c r="D18" s="1">
        <v>0</v>
      </c>
      <c r="E18" s="1">
        <v>17</v>
      </c>
      <c r="F18" s="1">
        <f t="shared" si="0"/>
        <v>915</v>
      </c>
      <c r="G18" s="1">
        <f t="shared" si="1"/>
        <v>15793</v>
      </c>
      <c r="H18" s="10" t="s">
        <v>14</v>
      </c>
    </row>
    <row r="19" spans="1:10">
      <c r="A19" s="20" t="str">
        <f>AGOSTO2013!A22</f>
        <v>DOMINGO</v>
      </c>
      <c r="B19" s="27">
        <f>AGOSTO2013!B19</f>
        <v>15</v>
      </c>
      <c r="C19" s="20">
        <v>823</v>
      </c>
      <c r="D19" s="20">
        <v>0</v>
      </c>
      <c r="E19" s="20">
        <v>38</v>
      </c>
      <c r="F19" s="20">
        <f t="shared" si="0"/>
        <v>861</v>
      </c>
      <c r="G19" s="20">
        <f t="shared" si="1"/>
        <v>16654</v>
      </c>
      <c r="H19" s="27" t="s">
        <v>14</v>
      </c>
    </row>
    <row r="20" spans="1:10">
      <c r="A20" s="1" t="str">
        <f>AGOSTO2013!A23</f>
        <v>LUNES</v>
      </c>
      <c r="B20" s="10">
        <f>AGOSTO2013!B20</f>
        <v>16</v>
      </c>
      <c r="C20" s="1">
        <v>956</v>
      </c>
      <c r="D20" s="1">
        <v>0</v>
      </c>
      <c r="E20" s="1">
        <v>40</v>
      </c>
      <c r="F20" s="1">
        <f t="shared" si="0"/>
        <v>996</v>
      </c>
      <c r="G20" s="1">
        <f t="shared" si="1"/>
        <v>17650</v>
      </c>
      <c r="H20" s="10" t="s">
        <v>19</v>
      </c>
    </row>
    <row r="21" spans="1:10">
      <c r="A21" s="1" t="str">
        <f>AGOSTO2013!A24</f>
        <v>MARTES</v>
      </c>
      <c r="B21" s="10">
        <f>AGOSTO2013!B21</f>
        <v>17</v>
      </c>
      <c r="C21" s="1">
        <v>876</v>
      </c>
      <c r="D21" s="1">
        <v>0</v>
      </c>
      <c r="E21" s="1">
        <v>28</v>
      </c>
      <c r="F21" s="1">
        <f t="shared" si="0"/>
        <v>904</v>
      </c>
      <c r="G21" s="1">
        <f t="shared" si="1"/>
        <v>18554</v>
      </c>
      <c r="H21" s="10" t="s">
        <v>11</v>
      </c>
    </row>
    <row r="22" spans="1:10">
      <c r="A22" s="1" t="str">
        <f>AGOSTO2013!A25</f>
        <v>MIERCOLES</v>
      </c>
      <c r="B22" s="10">
        <f>AGOSTO2013!B22</f>
        <v>18</v>
      </c>
      <c r="C22" s="1">
        <v>1200</v>
      </c>
      <c r="D22" s="1">
        <v>0</v>
      </c>
      <c r="E22" s="1">
        <v>39</v>
      </c>
      <c r="F22" s="1">
        <f t="shared" si="0"/>
        <v>1239</v>
      </c>
      <c r="G22" s="1">
        <f t="shared" si="1"/>
        <v>19793</v>
      </c>
      <c r="H22" s="10" t="s">
        <v>11</v>
      </c>
    </row>
    <row r="23" spans="1:10">
      <c r="A23" s="1" t="str">
        <f>AGOSTO2013!A26</f>
        <v>JUEVES</v>
      </c>
      <c r="B23" s="10">
        <f>AGOSTO2013!B23</f>
        <v>19</v>
      </c>
      <c r="C23" s="1">
        <v>1611</v>
      </c>
      <c r="D23" s="1">
        <v>0</v>
      </c>
      <c r="E23" s="1">
        <v>44</v>
      </c>
      <c r="F23" s="1">
        <f t="shared" si="0"/>
        <v>1655</v>
      </c>
      <c r="G23" s="1">
        <f t="shared" si="1"/>
        <v>21448</v>
      </c>
      <c r="H23" s="10" t="str">
        <f>AGOSTO2013!H23</f>
        <v>B</v>
      </c>
    </row>
    <row r="24" spans="1:10">
      <c r="A24" s="1" t="str">
        <f>AGOSTO2013!A27</f>
        <v xml:space="preserve">VIERNES </v>
      </c>
      <c r="B24" s="10">
        <f>AGOSTO2013!B24</f>
        <v>20</v>
      </c>
      <c r="C24" s="1">
        <v>2093</v>
      </c>
      <c r="D24" s="1">
        <v>0</v>
      </c>
      <c r="E24" s="1">
        <v>47</v>
      </c>
      <c r="F24" s="1">
        <f t="shared" si="0"/>
        <v>2140</v>
      </c>
      <c r="G24" s="1">
        <f t="shared" si="1"/>
        <v>23588</v>
      </c>
      <c r="H24" s="10" t="s">
        <v>11</v>
      </c>
    </row>
    <row r="25" spans="1:10">
      <c r="A25" s="1" t="str">
        <f>AGOSTO2013!A28</f>
        <v xml:space="preserve">SABADO </v>
      </c>
      <c r="B25" s="10">
        <f>AGOSTO2013!B25</f>
        <v>21</v>
      </c>
      <c r="C25" s="1">
        <v>2409</v>
      </c>
      <c r="D25" s="1">
        <v>0</v>
      </c>
      <c r="E25" s="1">
        <v>68</v>
      </c>
      <c r="F25" s="21">
        <f t="shared" si="0"/>
        <v>2477</v>
      </c>
      <c r="G25" s="1">
        <f t="shared" si="1"/>
        <v>26065</v>
      </c>
      <c r="H25" s="10" t="s">
        <v>11</v>
      </c>
      <c r="I25" s="26">
        <v>2477</v>
      </c>
      <c r="J25" t="s">
        <v>71</v>
      </c>
    </row>
    <row r="26" spans="1:10">
      <c r="A26" s="20" t="str">
        <f>AGOSTO2013!A29</f>
        <v>DOMINGO</v>
      </c>
      <c r="B26" s="27">
        <f>AGOSTO2013!B26</f>
        <v>22</v>
      </c>
      <c r="C26" s="20">
        <v>1027</v>
      </c>
      <c r="D26" s="20">
        <v>0</v>
      </c>
      <c r="E26" s="20">
        <v>24</v>
      </c>
      <c r="F26" s="20">
        <f t="shared" si="0"/>
        <v>1051</v>
      </c>
      <c r="G26" s="20">
        <f t="shared" si="1"/>
        <v>27116</v>
      </c>
      <c r="H26" s="27" t="s">
        <v>14</v>
      </c>
    </row>
    <row r="27" spans="1:10">
      <c r="A27" s="1" t="str">
        <f>AGOSTO2013!A30</f>
        <v>LUNES</v>
      </c>
      <c r="B27" s="10">
        <f>AGOSTO2013!B27</f>
        <v>23</v>
      </c>
      <c r="C27" s="1">
        <v>1127</v>
      </c>
      <c r="D27" s="1">
        <v>0</v>
      </c>
      <c r="E27" s="1">
        <v>41</v>
      </c>
      <c r="F27" s="1">
        <f t="shared" si="0"/>
        <v>1168</v>
      </c>
      <c r="G27" s="1">
        <f t="shared" si="1"/>
        <v>28284</v>
      </c>
      <c r="H27" s="10" t="str">
        <f>AGOSTO2013!H27</f>
        <v>B</v>
      </c>
    </row>
    <row r="28" spans="1:10">
      <c r="A28" s="1" t="str">
        <f>AGOSTO2013!A31</f>
        <v>MARTES</v>
      </c>
      <c r="B28" s="10">
        <f>AGOSTO2013!B28</f>
        <v>24</v>
      </c>
      <c r="C28" s="1">
        <v>1354</v>
      </c>
      <c r="D28" s="1">
        <v>0</v>
      </c>
      <c r="E28" s="1">
        <v>48</v>
      </c>
      <c r="F28" s="1">
        <f t="shared" si="0"/>
        <v>1402</v>
      </c>
      <c r="G28" s="1">
        <f t="shared" si="1"/>
        <v>29686</v>
      </c>
      <c r="H28" s="10" t="s">
        <v>11</v>
      </c>
    </row>
    <row r="29" spans="1:10">
      <c r="A29" s="1" t="s">
        <v>10</v>
      </c>
      <c r="B29" s="10">
        <f>AGOSTO2013!B29</f>
        <v>25</v>
      </c>
      <c r="C29" s="1">
        <v>1392</v>
      </c>
      <c r="D29" s="1">
        <v>0</v>
      </c>
      <c r="E29" s="1">
        <v>75</v>
      </c>
      <c r="F29" s="1">
        <f t="shared" si="0"/>
        <v>1467</v>
      </c>
      <c r="G29" s="1">
        <f t="shared" si="1"/>
        <v>31153</v>
      </c>
      <c r="H29" s="10" t="str">
        <f>AGOSTO2013!H29</f>
        <v>B</v>
      </c>
    </row>
    <row r="30" spans="1:10">
      <c r="A30" s="1" t="s">
        <v>4</v>
      </c>
      <c r="B30" s="10">
        <f>AGOSTO2013!B30</f>
        <v>26</v>
      </c>
      <c r="C30" s="1">
        <v>1516</v>
      </c>
      <c r="D30" s="1">
        <v>0</v>
      </c>
      <c r="E30" s="1">
        <v>70</v>
      </c>
      <c r="F30" s="1">
        <f t="shared" si="0"/>
        <v>1586</v>
      </c>
      <c r="G30" s="1">
        <f t="shared" si="1"/>
        <v>32739</v>
      </c>
      <c r="H30" s="10" t="str">
        <f>AGOSTO2013!H30</f>
        <v>B</v>
      </c>
    </row>
    <row r="31" spans="1:10">
      <c r="A31" s="1" t="s">
        <v>12</v>
      </c>
      <c r="B31" s="10">
        <f>AGOSTO2013!B31</f>
        <v>27</v>
      </c>
      <c r="C31" s="1">
        <v>1519</v>
      </c>
      <c r="D31" s="1">
        <v>0</v>
      </c>
      <c r="E31" s="1">
        <v>68</v>
      </c>
      <c r="F31" s="1">
        <f t="shared" si="0"/>
        <v>1587</v>
      </c>
      <c r="G31" s="1">
        <f t="shared" si="1"/>
        <v>34326</v>
      </c>
      <c r="H31" s="10" t="str">
        <f>AGOSTO2013!H31</f>
        <v>B</v>
      </c>
    </row>
    <row r="32" spans="1:10">
      <c r="A32" s="7" t="s">
        <v>13</v>
      </c>
      <c r="B32" s="10">
        <f>AGOSTO2013!B32</f>
        <v>28</v>
      </c>
      <c r="C32" s="1">
        <v>2041</v>
      </c>
      <c r="D32" s="1">
        <v>0</v>
      </c>
      <c r="E32" s="1">
        <v>61</v>
      </c>
      <c r="F32" s="1">
        <f t="shared" si="0"/>
        <v>2102</v>
      </c>
      <c r="G32" s="1">
        <f t="shared" si="1"/>
        <v>36428</v>
      </c>
      <c r="H32" s="10" t="str">
        <f>AGOSTO2013!H32</f>
        <v>B</v>
      </c>
    </row>
    <row r="33" spans="1:8">
      <c r="A33" s="20" t="s">
        <v>7</v>
      </c>
      <c r="B33" s="27">
        <f>AGOSTO2013!B33</f>
        <v>29</v>
      </c>
      <c r="C33" s="28">
        <v>942</v>
      </c>
      <c r="D33" s="28">
        <v>0</v>
      </c>
      <c r="E33" s="28">
        <v>35</v>
      </c>
      <c r="F33" s="28">
        <f t="shared" si="0"/>
        <v>977</v>
      </c>
      <c r="G33" s="28">
        <f t="shared" si="1"/>
        <v>37405</v>
      </c>
      <c r="H33" s="38" t="str">
        <f>AGOSTO2013!H33</f>
        <v>B</v>
      </c>
    </row>
    <row r="34" spans="1:8" ht="15.75" thickBot="1">
      <c r="A34" s="7" t="s">
        <v>8</v>
      </c>
      <c r="B34" s="10">
        <f>AGOSTO2013!B34</f>
        <v>30</v>
      </c>
      <c r="C34" s="1">
        <v>1097</v>
      </c>
      <c r="D34" s="1">
        <v>0</v>
      </c>
      <c r="E34" s="1">
        <v>60</v>
      </c>
      <c r="F34" s="1">
        <f t="shared" si="0"/>
        <v>1157</v>
      </c>
      <c r="G34" s="1">
        <f t="shared" si="1"/>
        <v>38562</v>
      </c>
      <c r="H34" s="10" t="str">
        <f>AGOSTO2013!H34</f>
        <v>B</v>
      </c>
    </row>
    <row r="35" spans="1:8" ht="15.75" thickBot="1">
      <c r="E35" s="29" t="s">
        <v>68</v>
      </c>
      <c r="F35" s="30"/>
      <c r="G35" s="31">
        <f>G34/B34</f>
        <v>1285.4000000000001</v>
      </c>
    </row>
    <row r="36" spans="1:8" ht="26.25">
      <c r="A36" s="23" t="s">
        <v>53</v>
      </c>
      <c r="G36" s="24">
        <f>AGOSTO2013!G37+SEPTIEMBRE2013!G34</f>
        <v>5781413</v>
      </c>
    </row>
    <row r="73" spans="3:4">
      <c r="C73" s="25"/>
      <c r="D73" t="s">
        <v>58</v>
      </c>
    </row>
    <row r="74" spans="3:4">
      <c r="C74" s="26"/>
      <c r="D74" t="s">
        <v>57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75"/>
  <sheetViews>
    <sheetView topLeftCell="A31" workbookViewId="0">
      <selection activeCell="G38" sqref="G38"/>
    </sheetView>
  </sheetViews>
  <sheetFormatPr baseColWidth="10" defaultRowHeight="15"/>
  <cols>
    <col min="2" max="2" width="9.42578125" customWidth="1"/>
    <col min="3" max="3" width="18.85546875" customWidth="1"/>
    <col min="4" max="4" width="15.7109375" customWidth="1"/>
    <col min="5" max="5" width="15.28515625" customWidth="1"/>
    <col min="7" max="7" width="17" customWidth="1"/>
    <col min="8" max="8" width="11.5703125" customWidth="1"/>
  </cols>
  <sheetData>
    <row r="1" spans="1:8" ht="26.25">
      <c r="A1" s="15" t="s">
        <v>75</v>
      </c>
      <c r="B1" s="11"/>
      <c r="H1" s="11"/>
    </row>
    <row r="2" spans="1:8" ht="27" thickBot="1">
      <c r="A2" s="15"/>
      <c r="B2" s="11"/>
      <c r="H2" s="11"/>
    </row>
    <row r="3" spans="1:8" ht="19.5" thickBot="1">
      <c r="A3" s="9"/>
      <c r="B3" s="12"/>
      <c r="C3" s="50" t="s">
        <v>26</v>
      </c>
      <c r="D3" s="51"/>
      <c r="E3" s="9"/>
      <c r="F3" s="50" t="s">
        <v>29</v>
      </c>
      <c r="G3" s="51"/>
      <c r="H3" s="12"/>
    </row>
    <row r="4" spans="1:8" ht="18.75">
      <c r="A4" s="13" t="s">
        <v>0</v>
      </c>
      <c r="B4" s="13" t="s">
        <v>1</v>
      </c>
      <c r="C4" s="14" t="s">
        <v>27</v>
      </c>
      <c r="D4" s="14" t="s">
        <v>28</v>
      </c>
      <c r="E4" s="13" t="s">
        <v>2</v>
      </c>
      <c r="F4" s="14" t="s">
        <v>30</v>
      </c>
      <c r="G4" s="14" t="s">
        <v>31</v>
      </c>
      <c r="H4" s="13" t="s">
        <v>3</v>
      </c>
    </row>
    <row r="5" spans="1:8">
      <c r="A5" s="1" t="str">
        <f>SEPTIEMBRE2013!A7</f>
        <v>MARTES</v>
      </c>
      <c r="B5" s="1">
        <f>SEPTIEMBRE2013!B5</f>
        <v>1</v>
      </c>
      <c r="C5" s="1">
        <v>1013</v>
      </c>
      <c r="D5" s="1">
        <v>0</v>
      </c>
      <c r="E5" s="1">
        <v>45</v>
      </c>
      <c r="F5" s="1">
        <f>SUM(C5:E5)</f>
        <v>1058</v>
      </c>
      <c r="G5" s="1">
        <f>F5</f>
        <v>1058</v>
      </c>
      <c r="H5" s="1" t="str">
        <f>SEPTIEMBRE2013!H5</f>
        <v>B</v>
      </c>
    </row>
    <row r="6" spans="1:8">
      <c r="A6" s="1" t="str">
        <f>SEPTIEMBRE2013!A8</f>
        <v>MIERCOLES</v>
      </c>
      <c r="B6" s="1">
        <f>SEPTIEMBRE2013!B6</f>
        <v>2</v>
      </c>
      <c r="C6" s="1">
        <v>1297</v>
      </c>
      <c r="D6" s="1">
        <v>0</v>
      </c>
      <c r="E6" s="1">
        <v>52</v>
      </c>
      <c r="F6" s="1">
        <f t="shared" ref="F6:F35" si="0">SUM(C6:E6)</f>
        <v>1349</v>
      </c>
      <c r="G6" s="1">
        <f>G5+F6</f>
        <v>2407</v>
      </c>
      <c r="H6" s="1" t="str">
        <f>SEPTIEMBRE2013!H6</f>
        <v>B</v>
      </c>
    </row>
    <row r="7" spans="1:8">
      <c r="A7" s="1" t="str">
        <f>SEPTIEMBRE2013!A9</f>
        <v>JUEVES</v>
      </c>
      <c r="B7" s="1">
        <f>SEPTIEMBRE2013!B7</f>
        <v>3</v>
      </c>
      <c r="C7" s="1">
        <v>995</v>
      </c>
      <c r="D7" s="1">
        <v>0</v>
      </c>
      <c r="E7" s="1">
        <v>48</v>
      </c>
      <c r="F7" s="1">
        <f t="shared" si="0"/>
        <v>1043</v>
      </c>
      <c r="G7" s="1">
        <f t="shared" ref="G7:G35" si="1">G6+F7</f>
        <v>3450</v>
      </c>
      <c r="H7" s="1" t="str">
        <f>SEPTIEMBRE2013!H7</f>
        <v>B</v>
      </c>
    </row>
    <row r="8" spans="1:8">
      <c r="A8" s="1" t="str">
        <f>SEPTIEMBRE2013!A10</f>
        <v xml:space="preserve">VIERNES </v>
      </c>
      <c r="B8" s="1">
        <f>SEPTIEMBRE2013!B8</f>
        <v>4</v>
      </c>
      <c r="C8" s="1">
        <v>1282</v>
      </c>
      <c r="D8" s="1">
        <v>0</v>
      </c>
      <c r="E8" s="1">
        <v>53</v>
      </c>
      <c r="F8" s="1">
        <f t="shared" si="0"/>
        <v>1335</v>
      </c>
      <c r="G8" s="1">
        <f t="shared" si="1"/>
        <v>4785</v>
      </c>
      <c r="H8" s="1" t="str">
        <f>SEPTIEMBRE2013!H8</f>
        <v>B</v>
      </c>
    </row>
    <row r="9" spans="1:8">
      <c r="A9" s="1" t="str">
        <f>SEPTIEMBRE2013!A11</f>
        <v xml:space="preserve">SABADO </v>
      </c>
      <c r="B9" s="1">
        <f>SEPTIEMBRE2013!B9</f>
        <v>5</v>
      </c>
      <c r="C9" s="1">
        <v>2385</v>
      </c>
      <c r="D9" s="1">
        <v>0</v>
      </c>
      <c r="E9" s="1">
        <v>72</v>
      </c>
      <c r="F9" s="1">
        <f t="shared" si="0"/>
        <v>2457</v>
      </c>
      <c r="G9" s="1">
        <f t="shared" si="1"/>
        <v>7242</v>
      </c>
      <c r="H9" s="1" t="str">
        <f>SEPTIEMBRE2013!H9</f>
        <v>B</v>
      </c>
    </row>
    <row r="10" spans="1:8">
      <c r="A10" s="20" t="str">
        <f>SEPTIEMBRE2013!A12</f>
        <v>DOMINGO</v>
      </c>
      <c r="B10" s="20">
        <f>SEPTIEMBRE2013!B10</f>
        <v>6</v>
      </c>
      <c r="C10" s="20">
        <v>2357</v>
      </c>
      <c r="D10" s="20">
        <v>0</v>
      </c>
      <c r="E10" s="20">
        <v>85</v>
      </c>
      <c r="F10" s="20">
        <f>SUM(C10:E10)</f>
        <v>2442</v>
      </c>
      <c r="G10" s="20">
        <f t="shared" si="1"/>
        <v>9684</v>
      </c>
      <c r="H10" s="20" t="str">
        <f>SEPTIEMBRE2013!H10</f>
        <v>B</v>
      </c>
    </row>
    <row r="11" spans="1:8">
      <c r="A11" s="1" t="str">
        <f>SEPTIEMBRE2013!A13</f>
        <v>LUNES</v>
      </c>
      <c r="B11" s="1">
        <f>SEPTIEMBRE2013!B11</f>
        <v>7</v>
      </c>
      <c r="C11" s="1">
        <v>1411</v>
      </c>
      <c r="D11" s="1">
        <v>0</v>
      </c>
      <c r="E11" s="1">
        <v>48</v>
      </c>
      <c r="F11" s="1">
        <f t="shared" si="0"/>
        <v>1459</v>
      </c>
      <c r="G11" s="1">
        <f t="shared" si="1"/>
        <v>11143</v>
      </c>
      <c r="H11" s="1" t="str">
        <f>SEPTIEMBRE2013!H11</f>
        <v>B</v>
      </c>
    </row>
    <row r="12" spans="1:8">
      <c r="A12" s="1" t="str">
        <f>SEPTIEMBRE2013!A14</f>
        <v>MARTES</v>
      </c>
      <c r="B12" s="1">
        <f>SEPTIEMBRE2013!B12</f>
        <v>8</v>
      </c>
      <c r="C12" s="1">
        <v>1330</v>
      </c>
      <c r="D12" s="1">
        <v>0</v>
      </c>
      <c r="E12" s="1">
        <v>44</v>
      </c>
      <c r="F12" s="1">
        <f t="shared" si="0"/>
        <v>1374</v>
      </c>
      <c r="G12" s="1">
        <f t="shared" si="1"/>
        <v>12517</v>
      </c>
      <c r="H12" s="1" t="str">
        <f>SEPTIEMBRE2013!H12</f>
        <v>B</v>
      </c>
    </row>
    <row r="13" spans="1:8">
      <c r="A13" s="1" t="str">
        <f>SEPTIEMBRE2013!A15</f>
        <v>MIERCOLES</v>
      </c>
      <c r="B13" s="1">
        <f>SEPTIEMBRE2013!B13</f>
        <v>9</v>
      </c>
      <c r="C13" s="1">
        <v>1309</v>
      </c>
      <c r="D13" s="1">
        <v>0</v>
      </c>
      <c r="E13" s="1">
        <v>47</v>
      </c>
      <c r="F13" s="1">
        <f t="shared" si="0"/>
        <v>1356</v>
      </c>
      <c r="G13" s="1">
        <f t="shared" si="1"/>
        <v>13873</v>
      </c>
      <c r="H13" s="1" t="str">
        <f>SEPTIEMBRE2013!H13</f>
        <v>B</v>
      </c>
    </row>
    <row r="14" spans="1:8">
      <c r="A14" s="1" t="str">
        <f>SEPTIEMBRE2013!A16</f>
        <v>JUEVES</v>
      </c>
      <c r="B14" s="1">
        <f>SEPTIEMBRE2013!B14</f>
        <v>10</v>
      </c>
      <c r="C14" s="1">
        <v>978</v>
      </c>
      <c r="D14" s="1">
        <v>0</v>
      </c>
      <c r="E14" s="1">
        <v>52</v>
      </c>
      <c r="F14" s="1">
        <f t="shared" si="0"/>
        <v>1030</v>
      </c>
      <c r="G14" s="1">
        <f t="shared" si="1"/>
        <v>14903</v>
      </c>
      <c r="H14" s="1" t="str">
        <f>SEPTIEMBRE2013!H14</f>
        <v>B</v>
      </c>
    </row>
    <row r="15" spans="1:8">
      <c r="A15" s="1" t="str">
        <f>SEPTIEMBRE2013!A17</f>
        <v xml:space="preserve">VIERNES </v>
      </c>
      <c r="B15" s="1">
        <f>SEPTIEMBRE2013!B15</f>
        <v>11</v>
      </c>
      <c r="C15" s="1">
        <v>1127</v>
      </c>
      <c r="D15" s="1">
        <v>0</v>
      </c>
      <c r="E15" s="1">
        <v>36</v>
      </c>
      <c r="F15" s="1">
        <f t="shared" si="0"/>
        <v>1163</v>
      </c>
      <c r="G15" s="1">
        <f t="shared" si="1"/>
        <v>16066</v>
      </c>
      <c r="H15" s="1" t="str">
        <f>SEPTIEMBRE2013!H15</f>
        <v>B</v>
      </c>
    </row>
    <row r="16" spans="1:8">
      <c r="A16" s="1" t="str">
        <f>SEPTIEMBRE2013!A18</f>
        <v xml:space="preserve">SABADO </v>
      </c>
      <c r="B16" s="1">
        <f>SEPTIEMBRE2013!B16</f>
        <v>12</v>
      </c>
      <c r="C16" s="1">
        <v>3017</v>
      </c>
      <c r="D16" s="1">
        <v>0</v>
      </c>
      <c r="E16" s="1">
        <v>62</v>
      </c>
      <c r="F16" s="1">
        <f t="shared" si="0"/>
        <v>3079</v>
      </c>
      <c r="G16" s="1">
        <f t="shared" si="1"/>
        <v>19145</v>
      </c>
      <c r="H16" s="1" t="str">
        <f>SEPTIEMBRE2013!H16</f>
        <v>B</v>
      </c>
    </row>
    <row r="17" spans="1:10">
      <c r="A17" s="20" t="str">
        <f>SEPTIEMBRE2013!A19</f>
        <v>DOMINGO</v>
      </c>
      <c r="B17" s="20">
        <f>SEPTIEMBRE2013!B17</f>
        <v>13</v>
      </c>
      <c r="C17" s="20">
        <v>4507</v>
      </c>
      <c r="D17" s="20">
        <v>0</v>
      </c>
      <c r="E17" s="20">
        <v>104</v>
      </c>
      <c r="F17" s="21">
        <f t="shared" si="0"/>
        <v>4611</v>
      </c>
      <c r="G17" s="20">
        <f t="shared" si="1"/>
        <v>23756</v>
      </c>
      <c r="H17" s="20" t="str">
        <f>SEPTIEMBRE2013!H17</f>
        <v>LL</v>
      </c>
      <c r="I17" s="26">
        <v>4611</v>
      </c>
      <c r="J17" t="s">
        <v>52</v>
      </c>
    </row>
    <row r="18" spans="1:10">
      <c r="A18" s="1" t="str">
        <f>SEPTIEMBRE2013!A20</f>
        <v>LUNES</v>
      </c>
      <c r="B18" s="1">
        <f>SEPTIEMBRE2013!B18</f>
        <v>14</v>
      </c>
      <c r="C18" s="1">
        <v>2513</v>
      </c>
      <c r="D18" s="1">
        <v>0</v>
      </c>
      <c r="E18" s="1">
        <v>92</v>
      </c>
      <c r="F18" s="1">
        <f t="shared" si="0"/>
        <v>2605</v>
      </c>
      <c r="G18" s="1">
        <f t="shared" si="1"/>
        <v>26361</v>
      </c>
      <c r="H18" s="1" t="str">
        <f>SEPTIEMBRE2013!H18</f>
        <v>LL</v>
      </c>
    </row>
    <row r="19" spans="1:10">
      <c r="A19" s="1" t="str">
        <f>SEPTIEMBRE2013!A21</f>
        <v>MARTES</v>
      </c>
      <c r="B19" s="1">
        <f>SEPTIEMBRE2013!B19</f>
        <v>15</v>
      </c>
      <c r="C19" s="1">
        <v>1088</v>
      </c>
      <c r="D19" s="1">
        <v>0</v>
      </c>
      <c r="E19" s="1">
        <v>64</v>
      </c>
      <c r="F19" s="1">
        <f t="shared" si="0"/>
        <v>1152</v>
      </c>
      <c r="G19" s="1">
        <f t="shared" si="1"/>
        <v>27513</v>
      </c>
      <c r="H19" s="1" t="str">
        <f>SEPTIEMBRE2013!H19</f>
        <v>LL</v>
      </c>
    </row>
    <row r="20" spans="1:10">
      <c r="A20" s="1" t="str">
        <f>SEPTIEMBRE2013!A22</f>
        <v>MIERCOLES</v>
      </c>
      <c r="B20" s="1">
        <f>SEPTIEMBRE2013!B20</f>
        <v>16</v>
      </c>
      <c r="C20" s="1">
        <v>1459</v>
      </c>
      <c r="D20" s="1">
        <v>0</v>
      </c>
      <c r="E20" s="1">
        <v>72</v>
      </c>
      <c r="F20" s="1">
        <f t="shared" si="0"/>
        <v>1531</v>
      </c>
      <c r="G20" s="1">
        <f t="shared" si="1"/>
        <v>29044</v>
      </c>
      <c r="H20" s="1" t="str">
        <f>SEPTIEMBRE2013!H20</f>
        <v>LL-B</v>
      </c>
    </row>
    <row r="21" spans="1:10">
      <c r="A21" s="1" t="str">
        <f>SEPTIEMBRE2013!A23</f>
        <v>JUEVES</v>
      </c>
      <c r="B21" s="1">
        <f>SEPTIEMBRE2013!B21</f>
        <v>17</v>
      </c>
      <c r="C21" s="1">
        <v>1376</v>
      </c>
      <c r="D21" s="1">
        <v>0</v>
      </c>
      <c r="E21" s="1">
        <v>68</v>
      </c>
      <c r="F21" s="1">
        <f t="shared" si="0"/>
        <v>1444</v>
      </c>
      <c r="G21" s="1">
        <f t="shared" si="1"/>
        <v>30488</v>
      </c>
      <c r="H21" s="1" t="str">
        <f>SEPTIEMBRE2013!H21</f>
        <v>B</v>
      </c>
    </row>
    <row r="22" spans="1:10">
      <c r="A22" s="1" t="str">
        <f>SEPTIEMBRE2013!A24</f>
        <v xml:space="preserve">VIERNES </v>
      </c>
      <c r="B22" s="1">
        <f>SEPTIEMBRE2013!B22</f>
        <v>18</v>
      </c>
      <c r="C22" s="1">
        <v>1699</v>
      </c>
      <c r="D22" s="1">
        <v>0</v>
      </c>
      <c r="E22" s="1">
        <v>79</v>
      </c>
      <c r="F22" s="1">
        <f t="shared" si="0"/>
        <v>1778</v>
      </c>
      <c r="G22" s="8">
        <v>32266</v>
      </c>
      <c r="H22" s="1" t="str">
        <f>SEPTIEMBRE2013!H22</f>
        <v>B</v>
      </c>
    </row>
    <row r="23" spans="1:10">
      <c r="A23" s="1" t="str">
        <f>SEPTIEMBRE2013!A25</f>
        <v xml:space="preserve">SABADO </v>
      </c>
      <c r="B23" s="1">
        <f>SEPTIEMBRE2013!B23</f>
        <v>19</v>
      </c>
      <c r="C23" s="1">
        <v>1843</v>
      </c>
      <c r="D23" s="1">
        <v>0</v>
      </c>
      <c r="E23" s="1">
        <v>72</v>
      </c>
      <c r="F23" s="1">
        <f t="shared" si="0"/>
        <v>1915</v>
      </c>
      <c r="G23" s="1">
        <f t="shared" si="1"/>
        <v>34181</v>
      </c>
      <c r="H23" s="1" t="str">
        <f>SEPTIEMBRE2013!H23</f>
        <v>B</v>
      </c>
    </row>
    <row r="24" spans="1:10">
      <c r="A24" s="20" t="str">
        <f>SEPTIEMBRE2013!A26</f>
        <v>DOMINGO</v>
      </c>
      <c r="B24" s="20">
        <f>SEPTIEMBRE2013!B24</f>
        <v>20</v>
      </c>
      <c r="C24" s="20">
        <v>1428</v>
      </c>
      <c r="D24" s="20">
        <v>0</v>
      </c>
      <c r="E24" s="20">
        <v>59</v>
      </c>
      <c r="F24" s="20">
        <f t="shared" si="0"/>
        <v>1487</v>
      </c>
      <c r="G24" s="20">
        <f t="shared" si="1"/>
        <v>35668</v>
      </c>
      <c r="H24" s="20" t="str">
        <f>SEPTIEMBRE2013!H24</f>
        <v>B</v>
      </c>
    </row>
    <row r="25" spans="1:10">
      <c r="A25" s="1" t="str">
        <f>SEPTIEMBRE2013!A27</f>
        <v>LUNES</v>
      </c>
      <c r="B25" s="1">
        <f>SEPTIEMBRE2013!B25</f>
        <v>21</v>
      </c>
      <c r="C25" s="1">
        <v>1447</v>
      </c>
      <c r="D25" s="1">
        <v>0</v>
      </c>
      <c r="E25" s="1">
        <v>56</v>
      </c>
      <c r="F25" s="1">
        <f t="shared" si="0"/>
        <v>1503</v>
      </c>
      <c r="G25" s="1">
        <f t="shared" si="1"/>
        <v>37171</v>
      </c>
      <c r="H25" s="1" t="str">
        <f>SEPTIEMBRE2013!H25</f>
        <v>B</v>
      </c>
    </row>
    <row r="26" spans="1:10">
      <c r="A26" s="1" t="str">
        <f>SEPTIEMBRE2013!A28</f>
        <v>MARTES</v>
      </c>
      <c r="B26" s="1">
        <f>SEPTIEMBRE2013!B26</f>
        <v>22</v>
      </c>
      <c r="C26" s="1">
        <v>1509</v>
      </c>
      <c r="D26" s="1">
        <v>0</v>
      </c>
      <c r="E26" s="1">
        <v>73</v>
      </c>
      <c r="F26" s="1">
        <f t="shared" si="0"/>
        <v>1582</v>
      </c>
      <c r="G26" s="8">
        <v>38738</v>
      </c>
      <c r="H26" s="1" t="str">
        <f>SEPTIEMBRE2013!H26</f>
        <v>LL</v>
      </c>
    </row>
    <row r="27" spans="1:10">
      <c r="A27" s="1" t="str">
        <f>SEPTIEMBRE2013!A29</f>
        <v>MIERCOLES</v>
      </c>
      <c r="B27" s="1">
        <f>SEPTIEMBRE2013!B27</f>
        <v>23</v>
      </c>
      <c r="C27" s="1">
        <v>1776</v>
      </c>
      <c r="D27" s="1">
        <v>0</v>
      </c>
      <c r="E27" s="1">
        <v>89</v>
      </c>
      <c r="F27" s="1">
        <f t="shared" si="0"/>
        <v>1865</v>
      </c>
      <c r="G27" s="1">
        <f t="shared" si="1"/>
        <v>40603</v>
      </c>
      <c r="H27" s="1" t="str">
        <f>SEPTIEMBRE2013!H27</f>
        <v>B</v>
      </c>
    </row>
    <row r="28" spans="1:10">
      <c r="A28" s="1" t="str">
        <f>SEPTIEMBRE2013!A30</f>
        <v>JUEVES</v>
      </c>
      <c r="B28" s="1">
        <f>SEPTIEMBRE2013!B28</f>
        <v>24</v>
      </c>
      <c r="C28" s="1">
        <v>1549</v>
      </c>
      <c r="D28" s="1">
        <v>0</v>
      </c>
      <c r="E28" s="1">
        <v>80</v>
      </c>
      <c r="F28" s="1">
        <f t="shared" si="0"/>
        <v>1629</v>
      </c>
      <c r="G28" s="1">
        <f t="shared" si="1"/>
        <v>42232</v>
      </c>
      <c r="H28" s="1" t="str">
        <f>SEPTIEMBRE2013!H28</f>
        <v>B</v>
      </c>
    </row>
    <row r="29" spans="1:10">
      <c r="A29" s="1" t="str">
        <f>SEPTIEMBRE2013!A31</f>
        <v xml:space="preserve">VIERNES </v>
      </c>
      <c r="B29" s="1">
        <f>SEPTIEMBRE2013!B29</f>
        <v>25</v>
      </c>
      <c r="C29" s="1">
        <v>915</v>
      </c>
      <c r="D29" s="1">
        <v>0</v>
      </c>
      <c r="E29" s="1">
        <v>54</v>
      </c>
      <c r="F29" s="1">
        <f t="shared" si="0"/>
        <v>969</v>
      </c>
      <c r="G29" s="1">
        <f t="shared" si="1"/>
        <v>43201</v>
      </c>
      <c r="H29" s="1" t="str">
        <f>SEPTIEMBRE2013!H29</f>
        <v>B</v>
      </c>
    </row>
    <row r="30" spans="1:10">
      <c r="A30" s="1" t="s">
        <v>13</v>
      </c>
      <c r="B30" s="1">
        <f>SEPTIEMBRE2013!B30</f>
        <v>26</v>
      </c>
      <c r="C30" s="1">
        <v>1084</v>
      </c>
      <c r="D30" s="1">
        <v>0</v>
      </c>
      <c r="E30" s="1">
        <v>60</v>
      </c>
      <c r="F30" s="1">
        <f t="shared" si="0"/>
        <v>1144</v>
      </c>
      <c r="G30" s="1">
        <f t="shared" si="1"/>
        <v>44345</v>
      </c>
      <c r="H30" s="1" t="str">
        <f>SEPTIEMBRE2013!H30</f>
        <v>B</v>
      </c>
    </row>
    <row r="31" spans="1:10">
      <c r="A31" s="20" t="s">
        <v>7</v>
      </c>
      <c r="B31" s="20">
        <f>SEPTIEMBRE2013!B31</f>
        <v>27</v>
      </c>
      <c r="C31" s="20">
        <v>612</v>
      </c>
      <c r="D31" s="20">
        <v>0</v>
      </c>
      <c r="E31" s="20">
        <v>49</v>
      </c>
      <c r="F31" s="20">
        <f t="shared" si="0"/>
        <v>661</v>
      </c>
      <c r="G31" s="20">
        <f t="shared" si="1"/>
        <v>45006</v>
      </c>
      <c r="H31" s="20" t="str">
        <f>SEPTIEMBRE2013!H31</f>
        <v>B</v>
      </c>
      <c r="I31" t="s">
        <v>82</v>
      </c>
    </row>
    <row r="32" spans="1:10">
      <c r="A32" s="1" t="s">
        <v>8</v>
      </c>
      <c r="B32" s="1">
        <f>SEPTIEMBRE2013!B32</f>
        <v>28</v>
      </c>
      <c r="C32" s="1">
        <v>1343</v>
      </c>
      <c r="D32" s="1">
        <v>0</v>
      </c>
      <c r="E32" s="1">
        <v>62</v>
      </c>
      <c r="F32" s="1">
        <f t="shared" si="0"/>
        <v>1405</v>
      </c>
      <c r="G32" s="1">
        <f t="shared" si="1"/>
        <v>46411</v>
      </c>
      <c r="H32" s="1" t="str">
        <f>SEPTIEMBRE2013!H32</f>
        <v>B</v>
      </c>
    </row>
    <row r="33" spans="1:8">
      <c r="A33" s="1" t="s">
        <v>9</v>
      </c>
      <c r="B33" s="1">
        <f>SEPTIEMBRE2013!B33</f>
        <v>29</v>
      </c>
      <c r="C33" s="1">
        <v>1470</v>
      </c>
      <c r="D33" s="1">
        <v>0</v>
      </c>
      <c r="E33" s="1">
        <v>43</v>
      </c>
      <c r="F33" s="1">
        <f t="shared" si="0"/>
        <v>1513</v>
      </c>
      <c r="G33" s="1">
        <f t="shared" si="1"/>
        <v>47924</v>
      </c>
      <c r="H33" s="1" t="str">
        <f>SEPTIEMBRE2013!H33</f>
        <v>B</v>
      </c>
    </row>
    <row r="34" spans="1:8">
      <c r="A34" s="1" t="s">
        <v>10</v>
      </c>
      <c r="B34" s="1">
        <f>SEPTIEMBRE2013!B34</f>
        <v>30</v>
      </c>
      <c r="C34" s="1">
        <v>1579</v>
      </c>
      <c r="D34" s="1">
        <v>0</v>
      </c>
      <c r="E34" s="1">
        <v>60</v>
      </c>
      <c r="F34" s="1">
        <f t="shared" si="0"/>
        <v>1639</v>
      </c>
      <c r="G34" s="1">
        <f t="shared" si="1"/>
        <v>49563</v>
      </c>
      <c r="H34" s="1" t="str">
        <f>SEPTIEMBRE2013!H34</f>
        <v>B</v>
      </c>
    </row>
    <row r="35" spans="1:8" ht="15.75" thickBot="1">
      <c r="A35" s="1" t="s">
        <v>4</v>
      </c>
      <c r="B35" s="1">
        <v>31</v>
      </c>
      <c r="C35" s="7">
        <v>1067</v>
      </c>
      <c r="D35" s="7">
        <v>0</v>
      </c>
      <c r="E35" s="7">
        <v>27</v>
      </c>
      <c r="F35" s="7">
        <f t="shared" si="0"/>
        <v>1094</v>
      </c>
      <c r="G35" s="1">
        <f t="shared" si="1"/>
        <v>50657</v>
      </c>
      <c r="H35" s="1"/>
    </row>
    <row r="36" spans="1:8" ht="15.75" thickBot="1">
      <c r="B36" s="11"/>
      <c r="E36" s="29" t="s">
        <v>68</v>
      </c>
      <c r="F36" s="30"/>
      <c r="G36" s="31">
        <f>G35/B35</f>
        <v>1634.0967741935483</v>
      </c>
      <c r="H36" s="11"/>
    </row>
    <row r="37" spans="1:8" ht="26.25">
      <c r="A37" s="23" t="s">
        <v>53</v>
      </c>
      <c r="B37" s="11"/>
      <c r="G37" s="24">
        <f>SEPTIEMBRE2013!G36+OCTUBRE2013!G35</f>
        <v>5832070</v>
      </c>
      <c r="H37" s="11"/>
    </row>
    <row r="74" spans="3:4">
      <c r="C74" s="25"/>
      <c r="D74" t="s">
        <v>58</v>
      </c>
    </row>
    <row r="75" spans="3:4">
      <c r="C75" s="26"/>
      <c r="D75" t="s">
        <v>57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74"/>
  <sheetViews>
    <sheetView tabSelected="1" topLeftCell="A33" workbookViewId="0">
      <selection activeCell="J46" sqref="J46"/>
    </sheetView>
  </sheetViews>
  <sheetFormatPr baseColWidth="10" defaultRowHeight="15"/>
  <cols>
    <col min="2" max="2" width="8.7109375" style="11" customWidth="1"/>
    <col min="3" max="3" width="18.85546875" customWidth="1"/>
    <col min="4" max="4" width="15.5703125" customWidth="1"/>
    <col min="5" max="5" width="13.85546875" customWidth="1"/>
    <col min="6" max="6" width="11.42578125" customWidth="1"/>
    <col min="7" max="7" width="16.140625" customWidth="1"/>
    <col min="8" max="8" width="10.28515625" style="11" customWidth="1"/>
  </cols>
  <sheetData>
    <row r="1" spans="1:8" ht="26.25">
      <c r="A1" s="15" t="s">
        <v>78</v>
      </c>
    </row>
    <row r="2" spans="1:8" ht="27" thickBot="1">
      <c r="A2" s="15"/>
    </row>
    <row r="3" spans="1:8" ht="19.5" thickBot="1">
      <c r="A3" s="9"/>
      <c r="B3" s="12"/>
      <c r="C3" s="50" t="s">
        <v>26</v>
      </c>
      <c r="D3" s="51"/>
      <c r="E3" s="9"/>
      <c r="F3" s="50" t="s">
        <v>29</v>
      </c>
      <c r="G3" s="51"/>
      <c r="H3" s="12"/>
    </row>
    <row r="4" spans="1:8" ht="18.75">
      <c r="A4" s="13" t="s">
        <v>0</v>
      </c>
      <c r="B4" s="13" t="s">
        <v>1</v>
      </c>
      <c r="C4" s="14" t="s">
        <v>27</v>
      </c>
      <c r="D4" s="14" t="s">
        <v>28</v>
      </c>
      <c r="E4" s="13" t="s">
        <v>2</v>
      </c>
      <c r="F4" s="14" t="s">
        <v>30</v>
      </c>
      <c r="G4" s="14" t="s">
        <v>31</v>
      </c>
      <c r="H4" s="13" t="s">
        <v>3</v>
      </c>
    </row>
    <row r="5" spans="1:8">
      <c r="A5" s="1" t="str">
        <f>OCTUBRE2013!A8</f>
        <v xml:space="preserve">VIERNES </v>
      </c>
      <c r="B5" s="10">
        <f>OCTUBRE2013!B5</f>
        <v>1</v>
      </c>
      <c r="C5" s="1">
        <v>1397</v>
      </c>
      <c r="D5" s="1">
        <v>0</v>
      </c>
      <c r="E5" s="1">
        <v>53</v>
      </c>
      <c r="F5" s="1">
        <f>SUM(C5:E5)</f>
        <v>1450</v>
      </c>
      <c r="G5" s="1">
        <f>F5</f>
        <v>1450</v>
      </c>
      <c r="H5" s="10" t="s">
        <v>14</v>
      </c>
    </row>
    <row r="6" spans="1:8">
      <c r="A6" s="1" t="str">
        <f>OCTUBRE2013!A9</f>
        <v xml:space="preserve">SABADO </v>
      </c>
      <c r="B6" s="10">
        <f>OCTUBRE2013!B6</f>
        <v>2</v>
      </c>
      <c r="C6" s="1">
        <v>1453</v>
      </c>
      <c r="D6" s="1">
        <v>0</v>
      </c>
      <c r="E6" s="1">
        <v>39</v>
      </c>
      <c r="F6" s="1">
        <f t="shared" ref="F6:F34" si="0">SUM(C6:E6)</f>
        <v>1492</v>
      </c>
      <c r="G6" s="1">
        <f>G5+F6</f>
        <v>2942</v>
      </c>
      <c r="H6" s="10" t="s">
        <v>14</v>
      </c>
    </row>
    <row r="7" spans="1:8">
      <c r="A7" s="20" t="str">
        <f>OCTUBRE2013!A10</f>
        <v>DOMINGO</v>
      </c>
      <c r="B7" s="27">
        <f>OCTUBRE2013!B7</f>
        <v>3</v>
      </c>
      <c r="C7" s="20">
        <v>2085</v>
      </c>
      <c r="D7" s="20">
        <v>0</v>
      </c>
      <c r="E7" s="20">
        <v>67</v>
      </c>
      <c r="F7" s="20">
        <f t="shared" si="0"/>
        <v>2152</v>
      </c>
      <c r="G7" s="20">
        <f t="shared" ref="G7:G34" si="1">G6+F7</f>
        <v>5094</v>
      </c>
      <c r="H7" s="27" t="s">
        <v>11</v>
      </c>
    </row>
    <row r="8" spans="1:8">
      <c r="A8" s="1" t="str">
        <f>OCTUBRE2013!A11</f>
        <v>LUNES</v>
      </c>
      <c r="B8" s="10">
        <f>OCTUBRE2013!B8</f>
        <v>4</v>
      </c>
      <c r="C8" s="1">
        <v>1535</v>
      </c>
      <c r="D8" s="1">
        <v>0</v>
      </c>
      <c r="E8" s="1">
        <v>60</v>
      </c>
      <c r="F8" s="1">
        <f t="shared" si="0"/>
        <v>1595</v>
      </c>
      <c r="G8" s="1">
        <f t="shared" si="1"/>
        <v>6689</v>
      </c>
      <c r="H8" s="10" t="s">
        <v>11</v>
      </c>
    </row>
    <row r="9" spans="1:8">
      <c r="A9" s="1" t="str">
        <f>OCTUBRE2013!A12</f>
        <v>MARTES</v>
      </c>
      <c r="B9" s="10">
        <f>OCTUBRE2013!B9</f>
        <v>5</v>
      </c>
      <c r="C9" s="1">
        <v>1431</v>
      </c>
      <c r="D9" s="1">
        <v>0</v>
      </c>
      <c r="E9" s="1">
        <v>58</v>
      </c>
      <c r="F9" s="1">
        <f t="shared" si="0"/>
        <v>1489</v>
      </c>
      <c r="G9" s="1">
        <f t="shared" si="1"/>
        <v>8178</v>
      </c>
      <c r="H9" s="10" t="s">
        <v>11</v>
      </c>
    </row>
    <row r="10" spans="1:8">
      <c r="A10" s="1" t="str">
        <f>OCTUBRE2013!A13</f>
        <v>MIERCOLES</v>
      </c>
      <c r="B10" s="10">
        <f>OCTUBRE2013!B10</f>
        <v>6</v>
      </c>
      <c r="C10" s="1">
        <v>1349</v>
      </c>
      <c r="D10" s="1">
        <v>0</v>
      </c>
      <c r="E10" s="1">
        <v>64</v>
      </c>
      <c r="F10" s="1">
        <f t="shared" si="0"/>
        <v>1413</v>
      </c>
      <c r="G10" s="1">
        <f t="shared" si="1"/>
        <v>9591</v>
      </c>
      <c r="H10" s="10" t="s">
        <v>11</v>
      </c>
    </row>
    <row r="11" spans="1:8">
      <c r="A11" s="1" t="str">
        <f>OCTUBRE2013!A14</f>
        <v>JUEVES</v>
      </c>
      <c r="B11" s="10">
        <f>OCTUBRE2013!B11</f>
        <v>7</v>
      </c>
      <c r="C11" s="1">
        <v>1431</v>
      </c>
      <c r="D11" s="1">
        <v>0</v>
      </c>
      <c r="E11" s="1">
        <v>72</v>
      </c>
      <c r="F11" s="1">
        <f t="shared" si="0"/>
        <v>1503</v>
      </c>
      <c r="G11" s="1">
        <f t="shared" si="1"/>
        <v>11094</v>
      </c>
      <c r="H11" s="10" t="s">
        <v>11</v>
      </c>
    </row>
    <row r="12" spans="1:8">
      <c r="A12" s="1" t="str">
        <f>OCTUBRE2013!A15</f>
        <v xml:space="preserve">VIERNES </v>
      </c>
      <c r="B12" s="10">
        <f>OCTUBRE2013!B12</f>
        <v>8</v>
      </c>
      <c r="C12" s="1">
        <v>1616</v>
      </c>
      <c r="D12" s="1">
        <v>0</v>
      </c>
      <c r="E12" s="1">
        <v>71</v>
      </c>
      <c r="F12" s="1">
        <f t="shared" si="0"/>
        <v>1687</v>
      </c>
      <c r="G12" s="1">
        <f t="shared" si="1"/>
        <v>12781</v>
      </c>
      <c r="H12" s="10" t="s">
        <v>11</v>
      </c>
    </row>
    <row r="13" spans="1:8">
      <c r="A13" s="1" t="str">
        <f>OCTUBRE2013!A16</f>
        <v xml:space="preserve">SABADO </v>
      </c>
      <c r="B13" s="10">
        <f>OCTUBRE2013!B13</f>
        <v>9</v>
      </c>
      <c r="C13" s="1">
        <v>1198</v>
      </c>
      <c r="D13" s="1">
        <v>0</v>
      </c>
      <c r="E13" s="1">
        <v>55</v>
      </c>
      <c r="F13" s="1">
        <f t="shared" si="0"/>
        <v>1253</v>
      </c>
      <c r="G13" s="1">
        <f t="shared" si="1"/>
        <v>14034</v>
      </c>
      <c r="H13" s="10" t="s">
        <v>14</v>
      </c>
    </row>
    <row r="14" spans="1:8">
      <c r="A14" s="20" t="str">
        <f>OCTUBRE2013!A17</f>
        <v>DOMINGO</v>
      </c>
      <c r="B14" s="27">
        <f>OCTUBRE2013!B14</f>
        <v>10</v>
      </c>
      <c r="C14" s="20">
        <v>605</v>
      </c>
      <c r="D14" s="20">
        <v>0</v>
      </c>
      <c r="E14" s="20">
        <v>18</v>
      </c>
      <c r="F14" s="20">
        <f t="shared" si="0"/>
        <v>623</v>
      </c>
      <c r="G14" s="20">
        <f t="shared" si="1"/>
        <v>14657</v>
      </c>
      <c r="H14" s="27" t="s">
        <v>14</v>
      </c>
    </row>
    <row r="15" spans="1:8">
      <c r="A15" s="1" t="str">
        <f>OCTUBRE2013!A18</f>
        <v>LUNES</v>
      </c>
      <c r="B15" s="10">
        <f>OCTUBRE2013!B15</f>
        <v>11</v>
      </c>
      <c r="C15" s="1">
        <v>983</v>
      </c>
      <c r="D15" s="1">
        <v>0</v>
      </c>
      <c r="E15" s="1">
        <v>38</v>
      </c>
      <c r="F15" s="1">
        <f t="shared" si="0"/>
        <v>1021</v>
      </c>
      <c r="G15" s="1">
        <f t="shared" si="1"/>
        <v>15678</v>
      </c>
      <c r="H15" s="10" t="s">
        <v>14</v>
      </c>
    </row>
    <row r="16" spans="1:8">
      <c r="A16" s="1" t="str">
        <f>OCTUBRE2013!A19</f>
        <v>MARTES</v>
      </c>
      <c r="B16" s="10">
        <f>OCTUBRE2013!B16</f>
        <v>12</v>
      </c>
      <c r="C16" s="1">
        <v>1261</v>
      </c>
      <c r="D16" s="1">
        <v>0</v>
      </c>
      <c r="E16" s="1">
        <v>57</v>
      </c>
      <c r="F16" s="1">
        <f t="shared" si="0"/>
        <v>1318</v>
      </c>
      <c r="G16" s="1">
        <f t="shared" si="1"/>
        <v>16996</v>
      </c>
      <c r="H16" s="10" t="s">
        <v>11</v>
      </c>
    </row>
    <row r="17" spans="1:10">
      <c r="A17" s="1" t="str">
        <f>OCTUBRE2013!A20</f>
        <v>MIERCOLES</v>
      </c>
      <c r="B17" s="10">
        <f>OCTUBRE2013!B17</f>
        <v>13</v>
      </c>
      <c r="C17" s="1">
        <v>1437</v>
      </c>
      <c r="D17" s="1">
        <v>0</v>
      </c>
      <c r="E17" s="1">
        <v>56</v>
      </c>
      <c r="F17" s="1">
        <f t="shared" si="0"/>
        <v>1493</v>
      </c>
      <c r="G17" s="1">
        <f t="shared" si="1"/>
        <v>18489</v>
      </c>
      <c r="H17" s="10" t="s">
        <v>11</v>
      </c>
    </row>
    <row r="18" spans="1:10">
      <c r="A18" s="1" t="str">
        <f>OCTUBRE2013!A21</f>
        <v>JUEVES</v>
      </c>
      <c r="B18" s="10">
        <f>OCTUBRE2013!B18</f>
        <v>14</v>
      </c>
      <c r="C18" s="1">
        <v>1423</v>
      </c>
      <c r="D18" s="1">
        <v>0</v>
      </c>
      <c r="E18" s="1">
        <v>54</v>
      </c>
      <c r="F18" s="1">
        <f t="shared" si="0"/>
        <v>1477</v>
      </c>
      <c r="G18" s="1">
        <f t="shared" si="1"/>
        <v>19966</v>
      </c>
      <c r="H18" s="10" t="s">
        <v>11</v>
      </c>
    </row>
    <row r="19" spans="1:10">
      <c r="A19" s="1" t="str">
        <f>OCTUBRE2013!A22</f>
        <v xml:space="preserve">VIERNES </v>
      </c>
      <c r="B19" s="10">
        <f>OCTUBRE2013!B19</f>
        <v>15</v>
      </c>
      <c r="C19" s="1">
        <v>878</v>
      </c>
      <c r="D19" s="1">
        <v>0</v>
      </c>
      <c r="E19" s="1">
        <v>48</v>
      </c>
      <c r="F19" s="1">
        <f t="shared" si="0"/>
        <v>926</v>
      </c>
      <c r="G19" s="1">
        <f t="shared" si="1"/>
        <v>20892</v>
      </c>
      <c r="H19" s="10" t="s">
        <v>11</v>
      </c>
    </row>
    <row r="20" spans="1:10">
      <c r="A20" s="1" t="str">
        <f>OCTUBRE2013!A23</f>
        <v xml:space="preserve">SABADO </v>
      </c>
      <c r="B20" s="10">
        <f>OCTUBRE2013!B20</f>
        <v>16</v>
      </c>
      <c r="C20" s="1">
        <v>2427</v>
      </c>
      <c r="D20" s="1">
        <v>0</v>
      </c>
      <c r="E20" s="1">
        <v>82</v>
      </c>
      <c r="F20" s="1">
        <f t="shared" si="0"/>
        <v>2509</v>
      </c>
      <c r="G20" s="1">
        <f t="shared" si="1"/>
        <v>23401</v>
      </c>
      <c r="H20" s="10" t="s">
        <v>11</v>
      </c>
    </row>
    <row r="21" spans="1:10">
      <c r="A21" s="20" t="str">
        <f>OCTUBRE2013!A24</f>
        <v>DOMINGO</v>
      </c>
      <c r="B21" s="27">
        <f>OCTUBRE2013!B21</f>
        <v>17</v>
      </c>
      <c r="C21" s="20">
        <v>2379</v>
      </c>
      <c r="D21" s="20">
        <v>0</v>
      </c>
      <c r="E21" s="20">
        <v>71</v>
      </c>
      <c r="F21" s="20">
        <f t="shared" si="0"/>
        <v>2450</v>
      </c>
      <c r="G21" s="20">
        <f t="shared" si="1"/>
        <v>25851</v>
      </c>
      <c r="H21" s="27" t="s">
        <v>11</v>
      </c>
    </row>
    <row r="22" spans="1:10">
      <c r="A22" s="1" t="str">
        <f>OCTUBRE2013!A25</f>
        <v>LUNES</v>
      </c>
      <c r="B22" s="10">
        <f>OCTUBRE2013!B22</f>
        <v>18</v>
      </c>
      <c r="C22" s="1">
        <v>1335</v>
      </c>
      <c r="D22" s="1">
        <v>0</v>
      </c>
      <c r="E22" s="1">
        <v>68</v>
      </c>
      <c r="F22" s="1">
        <f t="shared" si="0"/>
        <v>1403</v>
      </c>
      <c r="G22" s="1">
        <f t="shared" si="1"/>
        <v>27254</v>
      </c>
      <c r="H22" s="10" t="s">
        <v>11</v>
      </c>
    </row>
    <row r="23" spans="1:10">
      <c r="A23" s="1" t="str">
        <f>OCTUBRE2013!A26</f>
        <v>MARTES</v>
      </c>
      <c r="B23" s="10">
        <f>OCTUBRE2013!B23</f>
        <v>19</v>
      </c>
      <c r="C23" s="1">
        <v>653</v>
      </c>
      <c r="D23" s="1">
        <v>0</v>
      </c>
      <c r="E23" s="1">
        <v>39</v>
      </c>
      <c r="F23" s="1">
        <f t="shared" si="0"/>
        <v>692</v>
      </c>
      <c r="G23" s="1">
        <f t="shared" si="1"/>
        <v>27946</v>
      </c>
      <c r="H23" s="10" t="s">
        <v>14</v>
      </c>
    </row>
    <row r="24" spans="1:10">
      <c r="A24" s="1" t="str">
        <f>OCTUBRE2013!A27</f>
        <v>MIERCOLES</v>
      </c>
      <c r="B24" s="10">
        <f>OCTUBRE2013!B24</f>
        <v>20</v>
      </c>
      <c r="C24" s="1">
        <v>1007</v>
      </c>
      <c r="D24" s="1">
        <v>0</v>
      </c>
      <c r="E24" s="1">
        <v>66</v>
      </c>
      <c r="F24" s="1">
        <f t="shared" si="0"/>
        <v>1073</v>
      </c>
      <c r="G24" s="1">
        <f t="shared" si="1"/>
        <v>29019</v>
      </c>
      <c r="H24" s="10" t="s">
        <v>18</v>
      </c>
    </row>
    <row r="25" spans="1:10">
      <c r="A25" s="1" t="str">
        <f>OCTUBRE2013!A28</f>
        <v>JUEVES</v>
      </c>
      <c r="B25" s="10">
        <f>OCTUBRE2013!B25</f>
        <v>21</v>
      </c>
      <c r="C25" s="1">
        <v>972</v>
      </c>
      <c r="D25" s="1">
        <v>0</v>
      </c>
      <c r="E25" s="1">
        <v>57</v>
      </c>
      <c r="F25" s="1">
        <f t="shared" si="0"/>
        <v>1029</v>
      </c>
      <c r="G25" s="1">
        <f t="shared" si="1"/>
        <v>30048</v>
      </c>
      <c r="H25" s="10" t="s">
        <v>19</v>
      </c>
    </row>
    <row r="26" spans="1:10">
      <c r="A26" s="1" t="str">
        <f>OCTUBRE2013!A29</f>
        <v xml:space="preserve">VIERNES </v>
      </c>
      <c r="B26" s="10">
        <f>OCTUBRE2013!B26</f>
        <v>22</v>
      </c>
      <c r="C26" s="1">
        <v>1246</v>
      </c>
      <c r="D26" s="1">
        <v>0</v>
      </c>
      <c r="E26" s="1">
        <v>62</v>
      </c>
      <c r="F26" s="1">
        <f t="shared" si="0"/>
        <v>1308</v>
      </c>
      <c r="G26" s="1">
        <f t="shared" si="1"/>
        <v>31356</v>
      </c>
      <c r="H26" s="10" t="s">
        <v>11</v>
      </c>
    </row>
    <row r="27" spans="1:10">
      <c r="A27" s="1" t="str">
        <f>OCTUBRE2013!A30</f>
        <v xml:space="preserve">SABADO </v>
      </c>
      <c r="B27" s="10">
        <f>OCTUBRE2013!B27</f>
        <v>23</v>
      </c>
      <c r="C27" s="1">
        <v>2356</v>
      </c>
      <c r="D27" s="1">
        <v>652</v>
      </c>
      <c r="E27" s="1">
        <v>89</v>
      </c>
      <c r="F27" s="1">
        <f t="shared" si="0"/>
        <v>3097</v>
      </c>
      <c r="G27" s="1">
        <f t="shared" si="1"/>
        <v>34453</v>
      </c>
      <c r="H27" s="10" t="s">
        <v>11</v>
      </c>
    </row>
    <row r="28" spans="1:10">
      <c r="A28" s="20" t="str">
        <f>OCTUBRE2013!A31</f>
        <v>DOMINGO</v>
      </c>
      <c r="B28" s="27">
        <f>OCTUBRE2013!B28</f>
        <v>24</v>
      </c>
      <c r="C28" s="20">
        <v>3080</v>
      </c>
      <c r="D28" s="20">
        <v>880</v>
      </c>
      <c r="E28" s="20">
        <v>125</v>
      </c>
      <c r="F28" s="21">
        <f t="shared" si="0"/>
        <v>4085</v>
      </c>
      <c r="G28" s="20">
        <f t="shared" si="1"/>
        <v>38538</v>
      </c>
      <c r="H28" s="27" t="s">
        <v>11</v>
      </c>
      <c r="I28" s="26">
        <v>4085</v>
      </c>
      <c r="J28" t="s">
        <v>71</v>
      </c>
    </row>
    <row r="29" spans="1:10">
      <c r="A29" s="1" t="s">
        <v>8</v>
      </c>
      <c r="B29" s="10">
        <f>OCTUBRE2013!B29</f>
        <v>25</v>
      </c>
      <c r="C29" s="1">
        <v>1474</v>
      </c>
      <c r="D29" s="1">
        <v>364</v>
      </c>
      <c r="E29" s="1">
        <v>71</v>
      </c>
      <c r="F29" s="1">
        <f t="shared" si="0"/>
        <v>1909</v>
      </c>
      <c r="G29" s="1">
        <f t="shared" si="1"/>
        <v>40447</v>
      </c>
      <c r="H29" s="10" t="s">
        <v>14</v>
      </c>
    </row>
    <row r="30" spans="1:10">
      <c r="A30" s="1" t="s">
        <v>9</v>
      </c>
      <c r="B30" s="10">
        <f>OCTUBRE2013!B30</f>
        <v>26</v>
      </c>
      <c r="C30" s="1">
        <v>454</v>
      </c>
      <c r="D30" s="1">
        <v>96</v>
      </c>
      <c r="E30" s="1">
        <v>26</v>
      </c>
      <c r="F30" s="1">
        <f t="shared" si="0"/>
        <v>576</v>
      </c>
      <c r="G30" s="1">
        <f t="shared" si="1"/>
        <v>41023</v>
      </c>
      <c r="H30" s="10" t="s">
        <v>17</v>
      </c>
    </row>
    <row r="31" spans="1:10">
      <c r="A31" s="1" t="s">
        <v>10</v>
      </c>
      <c r="B31" s="10">
        <f>OCTUBRE2013!B31</f>
        <v>27</v>
      </c>
      <c r="C31" s="1">
        <v>451</v>
      </c>
      <c r="D31" s="1">
        <v>108</v>
      </c>
      <c r="E31" s="1">
        <v>38</v>
      </c>
      <c r="F31" s="1">
        <f t="shared" si="0"/>
        <v>597</v>
      </c>
      <c r="G31" s="1">
        <f t="shared" si="1"/>
        <v>41620</v>
      </c>
      <c r="H31" s="10" t="s">
        <v>14</v>
      </c>
    </row>
    <row r="32" spans="1:10">
      <c r="A32" s="7" t="s">
        <v>4</v>
      </c>
      <c r="B32" s="10">
        <f>OCTUBRE2013!B32</f>
        <v>28</v>
      </c>
      <c r="C32" s="1">
        <v>745</v>
      </c>
      <c r="D32" s="1">
        <v>192</v>
      </c>
      <c r="E32" s="1">
        <v>50</v>
      </c>
      <c r="F32" s="1">
        <f t="shared" si="0"/>
        <v>987</v>
      </c>
      <c r="G32" s="1">
        <f t="shared" si="1"/>
        <v>42607</v>
      </c>
      <c r="H32" s="10" t="str">
        <f>OCTUBRE2013!H32</f>
        <v>B</v>
      </c>
    </row>
    <row r="33" spans="1:8">
      <c r="A33" s="7" t="s">
        <v>12</v>
      </c>
      <c r="B33" s="10">
        <f>OCTUBRE2013!B33</f>
        <v>29</v>
      </c>
      <c r="C33" s="1">
        <v>1015</v>
      </c>
      <c r="D33" s="1">
        <v>310</v>
      </c>
      <c r="E33" s="1">
        <v>47</v>
      </c>
      <c r="F33" s="1">
        <f t="shared" si="0"/>
        <v>1372</v>
      </c>
      <c r="G33" s="1">
        <f t="shared" si="1"/>
        <v>43979</v>
      </c>
      <c r="H33" s="10" t="str">
        <f>OCTUBRE2013!H33</f>
        <v>B</v>
      </c>
    </row>
    <row r="34" spans="1:8" ht="15.75" thickBot="1">
      <c r="A34" s="7" t="s">
        <v>13</v>
      </c>
      <c r="B34" s="10">
        <f>OCTUBRE2013!B34</f>
        <v>30</v>
      </c>
      <c r="C34" s="1">
        <v>1294</v>
      </c>
      <c r="D34" s="1">
        <v>351</v>
      </c>
      <c r="E34" s="1">
        <v>49</v>
      </c>
      <c r="F34" s="1">
        <f t="shared" si="0"/>
        <v>1694</v>
      </c>
      <c r="G34" s="1">
        <f t="shared" si="1"/>
        <v>45673</v>
      </c>
      <c r="H34" s="10" t="str">
        <f>OCTUBRE2013!H34</f>
        <v>B</v>
      </c>
    </row>
    <row r="35" spans="1:8" ht="15.75" thickBot="1">
      <c r="E35" s="29" t="s">
        <v>68</v>
      </c>
      <c r="F35" s="30"/>
      <c r="G35" s="31">
        <f>G34/B34</f>
        <v>1522.4333333333334</v>
      </c>
    </row>
    <row r="36" spans="1:8" ht="26.25">
      <c r="A36" s="23" t="s">
        <v>53</v>
      </c>
      <c r="G36" s="24">
        <f>OCTUBRE2013!G37+NOVIEMBRE2013!G34</f>
        <v>5877743</v>
      </c>
    </row>
    <row r="73" spans="3:4">
      <c r="C73" s="25"/>
      <c r="D73" t="s">
        <v>58</v>
      </c>
    </row>
    <row r="74" spans="3:4">
      <c r="C74" s="26"/>
      <c r="D74" t="s">
        <v>57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75"/>
  <sheetViews>
    <sheetView topLeftCell="A27" workbookViewId="0">
      <selection activeCell="G37" sqref="G37"/>
    </sheetView>
  </sheetViews>
  <sheetFormatPr baseColWidth="10" defaultRowHeight="15"/>
  <cols>
    <col min="2" max="2" width="8.42578125" style="11" customWidth="1"/>
    <col min="3" max="3" width="18.7109375" customWidth="1"/>
    <col min="4" max="4" width="15.42578125" customWidth="1"/>
    <col min="5" max="5" width="14.140625" customWidth="1"/>
    <col min="6" max="6" width="12.28515625" customWidth="1"/>
    <col min="7" max="7" width="15.28515625" customWidth="1"/>
    <col min="8" max="8" width="12.140625" style="11" customWidth="1"/>
  </cols>
  <sheetData>
    <row r="1" spans="1:8" ht="26.25">
      <c r="A1" s="15" t="s">
        <v>25</v>
      </c>
    </row>
    <row r="2" spans="1:8" ht="27" thickBot="1">
      <c r="A2" s="15"/>
    </row>
    <row r="3" spans="1:8" ht="19.5" thickBot="1">
      <c r="A3" s="9"/>
      <c r="B3" s="12"/>
      <c r="C3" s="50" t="s">
        <v>26</v>
      </c>
      <c r="D3" s="51"/>
      <c r="E3" s="9"/>
      <c r="F3" s="50" t="s">
        <v>29</v>
      </c>
      <c r="G3" s="51"/>
      <c r="H3" s="12"/>
    </row>
    <row r="4" spans="1:8" ht="18.75">
      <c r="A4" s="13" t="s">
        <v>0</v>
      </c>
      <c r="B4" s="13" t="s">
        <v>1</v>
      </c>
      <c r="C4" s="14" t="s">
        <v>27</v>
      </c>
      <c r="D4" s="14" t="s">
        <v>28</v>
      </c>
      <c r="E4" s="13" t="s">
        <v>2</v>
      </c>
      <c r="F4" s="14" t="s">
        <v>30</v>
      </c>
      <c r="G4" s="14" t="s">
        <v>31</v>
      </c>
      <c r="H4" s="13" t="s">
        <v>3</v>
      </c>
    </row>
    <row r="5" spans="1:8">
      <c r="A5" s="1" t="str">
        <f>NOVIEMBRE2013!A8</f>
        <v>LUNES</v>
      </c>
      <c r="B5" s="10">
        <f>NOVIEMBRE2013!B5</f>
        <v>1</v>
      </c>
      <c r="C5" s="1">
        <v>1223</v>
      </c>
      <c r="D5" s="1">
        <v>219</v>
      </c>
      <c r="E5" s="1">
        <v>78</v>
      </c>
      <c r="F5" s="1">
        <f>SUM(C5:E5)</f>
        <v>1520</v>
      </c>
      <c r="G5" s="1">
        <f>F5</f>
        <v>1520</v>
      </c>
      <c r="H5" s="10" t="s">
        <v>11</v>
      </c>
    </row>
    <row r="6" spans="1:8">
      <c r="A6" s="1" t="str">
        <f>NOVIEMBRE2013!A9</f>
        <v>MARTES</v>
      </c>
      <c r="B6" s="10">
        <f>NOVIEMBRE2013!B6</f>
        <v>2</v>
      </c>
      <c r="C6" s="1">
        <v>609</v>
      </c>
      <c r="D6" s="1">
        <v>98</v>
      </c>
      <c r="E6" s="1">
        <v>34</v>
      </c>
      <c r="F6" s="1">
        <f t="shared" ref="F6:F35" si="0">SUM(C6:E6)</f>
        <v>741</v>
      </c>
      <c r="G6" s="1">
        <f>G5+F6</f>
        <v>2261</v>
      </c>
      <c r="H6" s="10" t="s">
        <v>11</v>
      </c>
    </row>
    <row r="7" spans="1:8">
      <c r="A7" s="1" t="str">
        <f>NOVIEMBRE2013!A10</f>
        <v>MIERCOLES</v>
      </c>
      <c r="B7" s="10">
        <f>NOVIEMBRE2013!B7</f>
        <v>3</v>
      </c>
      <c r="C7" s="1">
        <v>461</v>
      </c>
      <c r="D7" s="1">
        <v>147</v>
      </c>
      <c r="E7" s="1">
        <v>24</v>
      </c>
      <c r="F7" s="1">
        <f t="shared" si="0"/>
        <v>632</v>
      </c>
      <c r="G7" s="1">
        <f t="shared" ref="G7:G33" si="1">G6+F7</f>
        <v>2893</v>
      </c>
      <c r="H7" s="10" t="s">
        <v>11</v>
      </c>
    </row>
    <row r="8" spans="1:8">
      <c r="A8" s="1" t="str">
        <f>NOVIEMBRE2013!A11</f>
        <v>JUEVES</v>
      </c>
      <c r="B8" s="10">
        <f>NOVIEMBRE2013!B8</f>
        <v>4</v>
      </c>
      <c r="C8" s="1">
        <v>421</v>
      </c>
      <c r="D8" s="1">
        <v>158</v>
      </c>
      <c r="E8" s="1">
        <v>33</v>
      </c>
      <c r="F8" s="1">
        <f t="shared" si="0"/>
        <v>612</v>
      </c>
      <c r="G8" s="1">
        <f t="shared" si="1"/>
        <v>3505</v>
      </c>
      <c r="H8" s="10" t="str">
        <f>NOVIEMBRE2013!H8</f>
        <v>B</v>
      </c>
    </row>
    <row r="9" spans="1:8">
      <c r="A9" s="1" t="str">
        <f>NOVIEMBRE2013!A12</f>
        <v xml:space="preserve">VIERNES </v>
      </c>
      <c r="B9" s="10">
        <f>NOVIEMBRE2013!B9</f>
        <v>5</v>
      </c>
      <c r="C9" s="1">
        <v>603</v>
      </c>
      <c r="D9" s="1">
        <v>138</v>
      </c>
      <c r="E9" s="1">
        <v>26</v>
      </c>
      <c r="F9" s="1">
        <f t="shared" si="0"/>
        <v>767</v>
      </c>
      <c r="G9" s="1">
        <f t="shared" si="1"/>
        <v>4272</v>
      </c>
      <c r="H9" s="10" t="str">
        <f>NOVIEMBRE2013!H9</f>
        <v>B</v>
      </c>
    </row>
    <row r="10" spans="1:8">
      <c r="A10" s="1" t="str">
        <f>NOVIEMBRE2013!A13</f>
        <v xml:space="preserve">SABADO </v>
      </c>
      <c r="B10" s="10">
        <f>NOVIEMBRE2013!B10</f>
        <v>6</v>
      </c>
      <c r="C10" s="1">
        <v>572</v>
      </c>
      <c r="D10" s="1">
        <v>130</v>
      </c>
      <c r="E10" s="1">
        <v>22</v>
      </c>
      <c r="F10" s="1">
        <f t="shared" si="0"/>
        <v>724</v>
      </c>
      <c r="G10" s="1">
        <f t="shared" si="1"/>
        <v>4996</v>
      </c>
      <c r="H10" s="10" t="s">
        <v>11</v>
      </c>
    </row>
    <row r="11" spans="1:8">
      <c r="A11" s="20" t="str">
        <f>NOVIEMBRE2013!A14</f>
        <v>DOMINGO</v>
      </c>
      <c r="B11" s="27">
        <f>NOVIEMBRE2013!B11</f>
        <v>7</v>
      </c>
      <c r="C11" s="20">
        <v>1079</v>
      </c>
      <c r="D11" s="20">
        <v>272</v>
      </c>
      <c r="E11" s="20">
        <v>38</v>
      </c>
      <c r="F11" s="20">
        <f t="shared" si="0"/>
        <v>1389</v>
      </c>
      <c r="G11" s="20">
        <f t="shared" si="1"/>
        <v>6385</v>
      </c>
      <c r="H11" s="27" t="s">
        <v>11</v>
      </c>
    </row>
    <row r="12" spans="1:8">
      <c r="A12" s="1" t="str">
        <f>NOVIEMBRE2013!A15</f>
        <v>LUNES</v>
      </c>
      <c r="B12" s="10">
        <f>NOVIEMBRE2013!B12</f>
        <v>8</v>
      </c>
      <c r="C12" s="1">
        <v>1282</v>
      </c>
      <c r="D12" s="1">
        <v>227</v>
      </c>
      <c r="E12" s="1">
        <v>32</v>
      </c>
      <c r="F12" s="1">
        <f t="shared" si="0"/>
        <v>1541</v>
      </c>
      <c r="G12" s="1">
        <f t="shared" si="1"/>
        <v>7926</v>
      </c>
      <c r="H12" s="10" t="s">
        <v>11</v>
      </c>
    </row>
    <row r="13" spans="1:8">
      <c r="A13" s="1" t="str">
        <f>NOVIEMBRE2013!A16</f>
        <v>MARTES</v>
      </c>
      <c r="B13" s="10">
        <f>NOVIEMBRE2013!B13</f>
        <v>9</v>
      </c>
      <c r="C13" s="1">
        <v>320</v>
      </c>
      <c r="D13" s="1">
        <v>80</v>
      </c>
      <c r="E13" s="1">
        <v>23</v>
      </c>
      <c r="F13" s="1">
        <f t="shared" si="0"/>
        <v>423</v>
      </c>
      <c r="G13" s="1">
        <f t="shared" si="1"/>
        <v>8349</v>
      </c>
      <c r="H13" s="10" t="s">
        <v>19</v>
      </c>
    </row>
    <row r="14" spans="1:8">
      <c r="A14" s="1" t="str">
        <f>NOVIEMBRE2013!A17</f>
        <v>MIERCOLES</v>
      </c>
      <c r="B14" s="10">
        <f>NOVIEMBRE2013!B14</f>
        <v>10</v>
      </c>
      <c r="C14" s="1">
        <v>428</v>
      </c>
      <c r="D14" s="1">
        <v>89</v>
      </c>
      <c r="E14" s="1">
        <v>24</v>
      </c>
      <c r="F14" s="1">
        <f t="shared" si="0"/>
        <v>541</v>
      </c>
      <c r="G14" s="1">
        <f t="shared" si="1"/>
        <v>8890</v>
      </c>
      <c r="H14" s="10" t="s">
        <v>11</v>
      </c>
    </row>
    <row r="15" spans="1:8">
      <c r="A15" s="1" t="str">
        <f>NOVIEMBRE2013!A18</f>
        <v>JUEVES</v>
      </c>
      <c r="B15" s="10">
        <f>NOVIEMBRE2013!B15</f>
        <v>11</v>
      </c>
      <c r="C15" s="1">
        <v>446</v>
      </c>
      <c r="D15" s="1">
        <v>128</v>
      </c>
      <c r="E15" s="1">
        <v>20</v>
      </c>
      <c r="F15" s="1">
        <f t="shared" si="0"/>
        <v>594</v>
      </c>
      <c r="G15" s="1">
        <f t="shared" si="1"/>
        <v>9484</v>
      </c>
      <c r="H15" s="10" t="s">
        <v>11</v>
      </c>
    </row>
    <row r="16" spans="1:8">
      <c r="A16" s="1" t="str">
        <f>NOVIEMBRE2013!A19</f>
        <v xml:space="preserve">VIERNES </v>
      </c>
      <c r="B16" s="10">
        <f>NOVIEMBRE2013!B16</f>
        <v>12</v>
      </c>
      <c r="C16" s="1">
        <v>526</v>
      </c>
      <c r="D16" s="1">
        <v>146</v>
      </c>
      <c r="E16" s="1">
        <v>28</v>
      </c>
      <c r="F16" s="1">
        <f t="shared" si="0"/>
        <v>700</v>
      </c>
      <c r="G16" s="8">
        <v>10184</v>
      </c>
      <c r="H16" s="10" t="str">
        <f>NOVIEMBRE2013!H16</f>
        <v>B</v>
      </c>
    </row>
    <row r="17" spans="1:8">
      <c r="A17" s="1" t="str">
        <f>NOVIEMBRE2013!A20</f>
        <v xml:space="preserve">SABADO </v>
      </c>
      <c r="B17" s="10">
        <f>NOVIEMBRE2013!B17</f>
        <v>13</v>
      </c>
      <c r="C17" s="1">
        <v>521</v>
      </c>
      <c r="D17" s="1">
        <v>73</v>
      </c>
      <c r="E17" s="1">
        <v>52</v>
      </c>
      <c r="F17" s="1">
        <f t="shared" si="0"/>
        <v>646</v>
      </c>
      <c r="G17" s="1">
        <f t="shared" si="1"/>
        <v>10830</v>
      </c>
      <c r="H17" s="10" t="str">
        <f>NOVIEMBRE2013!H17</f>
        <v>B</v>
      </c>
    </row>
    <row r="18" spans="1:8">
      <c r="A18" s="20" t="str">
        <f>NOVIEMBRE2013!A21</f>
        <v>DOMINGO</v>
      </c>
      <c r="B18" s="27">
        <f>NOVIEMBRE2013!B18</f>
        <v>14</v>
      </c>
      <c r="C18" s="20">
        <v>807</v>
      </c>
      <c r="D18" s="20">
        <v>142</v>
      </c>
      <c r="E18" s="20">
        <v>37</v>
      </c>
      <c r="F18" s="20">
        <f t="shared" si="0"/>
        <v>986</v>
      </c>
      <c r="G18" s="20">
        <f t="shared" si="1"/>
        <v>11816</v>
      </c>
      <c r="H18" s="27" t="str">
        <f>NOVIEMBRE2013!H18</f>
        <v>B</v>
      </c>
    </row>
    <row r="19" spans="1:8">
      <c r="A19" s="1" t="str">
        <f>NOVIEMBRE2013!A22</f>
        <v>LUNES</v>
      </c>
      <c r="B19" s="10">
        <f>NOVIEMBRE2013!B19</f>
        <v>15</v>
      </c>
      <c r="C19" s="1">
        <v>996</v>
      </c>
      <c r="D19" s="1">
        <v>117</v>
      </c>
      <c r="E19" s="1">
        <v>48</v>
      </c>
      <c r="F19" s="1">
        <f t="shared" si="0"/>
        <v>1161</v>
      </c>
      <c r="G19" s="1">
        <f t="shared" si="1"/>
        <v>12977</v>
      </c>
      <c r="H19" s="10" t="str">
        <f>NOVIEMBRE2013!H19</f>
        <v>B</v>
      </c>
    </row>
    <row r="20" spans="1:8">
      <c r="A20" s="1" t="str">
        <f>NOVIEMBRE2013!A23</f>
        <v>MARTES</v>
      </c>
      <c r="B20" s="10">
        <f>NOVIEMBRE2013!B20</f>
        <v>16</v>
      </c>
      <c r="C20" s="1">
        <v>373</v>
      </c>
      <c r="D20" s="1">
        <v>70</v>
      </c>
      <c r="E20" s="1">
        <v>22</v>
      </c>
      <c r="F20" s="1">
        <f t="shared" si="0"/>
        <v>465</v>
      </c>
      <c r="G20" s="1">
        <f t="shared" si="1"/>
        <v>13442</v>
      </c>
      <c r="H20" s="10" t="str">
        <f>NOVIEMBRE2013!H20</f>
        <v>B</v>
      </c>
    </row>
    <row r="21" spans="1:8">
      <c r="A21" s="1" t="str">
        <f>NOVIEMBRE2013!A24</f>
        <v>MIERCOLES</v>
      </c>
      <c r="B21" s="10">
        <f>NOVIEMBRE2013!B21</f>
        <v>17</v>
      </c>
      <c r="C21" s="1">
        <v>361</v>
      </c>
      <c r="D21" s="1">
        <v>67</v>
      </c>
      <c r="E21" s="1">
        <v>35</v>
      </c>
      <c r="F21" s="1">
        <f t="shared" si="0"/>
        <v>463</v>
      </c>
      <c r="G21" s="1">
        <f t="shared" si="1"/>
        <v>13905</v>
      </c>
      <c r="H21" s="10" t="str">
        <f>NOVIEMBRE2013!H21</f>
        <v>B</v>
      </c>
    </row>
    <row r="22" spans="1:8">
      <c r="A22" s="1" t="str">
        <f>NOVIEMBRE2013!A25</f>
        <v>JUEVES</v>
      </c>
      <c r="B22" s="10">
        <f>NOVIEMBRE2013!B22</f>
        <v>18</v>
      </c>
      <c r="C22" s="1">
        <v>484</v>
      </c>
      <c r="D22" s="1">
        <v>64</v>
      </c>
      <c r="E22" s="1">
        <v>26</v>
      </c>
      <c r="F22" s="1">
        <f t="shared" si="0"/>
        <v>574</v>
      </c>
      <c r="G22" s="1">
        <f t="shared" si="1"/>
        <v>14479</v>
      </c>
      <c r="H22" s="10" t="str">
        <f>NOVIEMBRE2013!H22</f>
        <v>B</v>
      </c>
    </row>
    <row r="23" spans="1:8">
      <c r="A23" s="1" t="str">
        <f>NOVIEMBRE2013!A26</f>
        <v xml:space="preserve">VIERNES </v>
      </c>
      <c r="B23" s="10">
        <f>NOVIEMBRE2013!B23</f>
        <v>19</v>
      </c>
      <c r="C23" s="1">
        <v>432</v>
      </c>
      <c r="D23" s="1">
        <v>46</v>
      </c>
      <c r="E23" s="1">
        <v>24</v>
      </c>
      <c r="F23" s="1">
        <f t="shared" si="0"/>
        <v>502</v>
      </c>
      <c r="G23" s="1">
        <f t="shared" si="1"/>
        <v>14981</v>
      </c>
      <c r="H23" s="10" t="s">
        <v>22</v>
      </c>
    </row>
    <row r="24" spans="1:8">
      <c r="A24" s="1" t="str">
        <f>NOVIEMBRE2013!A27</f>
        <v xml:space="preserve">SABADO </v>
      </c>
      <c r="B24" s="10">
        <f>NOVIEMBRE2013!B24</f>
        <v>20</v>
      </c>
      <c r="C24" s="1">
        <v>402</v>
      </c>
      <c r="D24" s="1">
        <v>52</v>
      </c>
      <c r="E24" s="1">
        <v>20</v>
      </c>
      <c r="F24" s="1">
        <f t="shared" si="0"/>
        <v>474</v>
      </c>
      <c r="G24" s="1">
        <f t="shared" si="1"/>
        <v>15455</v>
      </c>
      <c r="H24" s="10" t="s">
        <v>11</v>
      </c>
    </row>
    <row r="25" spans="1:8">
      <c r="A25" s="20" t="str">
        <f>NOVIEMBRE2013!A28</f>
        <v>DOMINGO</v>
      </c>
      <c r="B25" s="27">
        <f>NOVIEMBRE2013!B25</f>
        <v>21</v>
      </c>
      <c r="C25" s="20">
        <v>638</v>
      </c>
      <c r="D25" s="20">
        <v>91</v>
      </c>
      <c r="E25" s="20">
        <v>36</v>
      </c>
      <c r="F25" s="20">
        <f t="shared" si="0"/>
        <v>765</v>
      </c>
      <c r="G25" s="20">
        <f t="shared" si="1"/>
        <v>16220</v>
      </c>
      <c r="H25" s="27" t="s">
        <v>11</v>
      </c>
    </row>
    <row r="26" spans="1:8">
      <c r="A26" s="1" t="str">
        <f>NOVIEMBRE2013!A29</f>
        <v>LUNES</v>
      </c>
      <c r="B26" s="10">
        <f>NOVIEMBRE2013!B26</f>
        <v>22</v>
      </c>
      <c r="C26" s="1">
        <v>935</v>
      </c>
      <c r="D26" s="1">
        <v>111</v>
      </c>
      <c r="E26" s="1">
        <v>28</v>
      </c>
      <c r="F26" s="1">
        <f t="shared" si="0"/>
        <v>1074</v>
      </c>
      <c r="G26" s="1">
        <f t="shared" si="1"/>
        <v>17294</v>
      </c>
      <c r="H26" s="10" t="s">
        <v>11</v>
      </c>
    </row>
    <row r="27" spans="1:8">
      <c r="A27" s="1" t="str">
        <f>NOVIEMBRE2013!A30</f>
        <v>MARTES</v>
      </c>
      <c r="B27" s="10">
        <f>NOVIEMBRE2013!B27</f>
        <v>23</v>
      </c>
      <c r="C27" s="1">
        <v>478</v>
      </c>
      <c r="D27" s="1">
        <v>63</v>
      </c>
      <c r="E27" s="1">
        <v>22</v>
      </c>
      <c r="F27" s="1">
        <f t="shared" si="0"/>
        <v>563</v>
      </c>
      <c r="G27" s="1">
        <f t="shared" si="1"/>
        <v>17857</v>
      </c>
      <c r="H27" s="10" t="s">
        <v>11</v>
      </c>
    </row>
    <row r="28" spans="1:8">
      <c r="A28" s="1" t="str">
        <f>NOVIEMBRE2013!A31</f>
        <v>MIERCOLES</v>
      </c>
      <c r="B28" s="10">
        <f>NOVIEMBRE2013!B28</f>
        <v>24</v>
      </c>
      <c r="C28" s="1">
        <v>258</v>
      </c>
      <c r="D28" s="1">
        <v>66</v>
      </c>
      <c r="E28" s="1">
        <v>16</v>
      </c>
      <c r="F28" s="1">
        <f t="shared" si="0"/>
        <v>340</v>
      </c>
      <c r="G28" s="1">
        <f t="shared" si="1"/>
        <v>18197</v>
      </c>
      <c r="H28" s="10" t="str">
        <f>NOVIEMBRE2013!H28</f>
        <v>B</v>
      </c>
    </row>
    <row r="29" spans="1:8">
      <c r="A29" s="1" t="s">
        <v>4</v>
      </c>
      <c r="B29" s="10">
        <f>NOVIEMBRE2013!B29</f>
        <v>25</v>
      </c>
      <c r="C29" s="1">
        <v>718</v>
      </c>
      <c r="D29" s="1">
        <v>94</v>
      </c>
      <c r="E29" s="1">
        <v>38</v>
      </c>
      <c r="F29" s="1">
        <f t="shared" si="0"/>
        <v>850</v>
      </c>
      <c r="G29" s="1">
        <f t="shared" si="1"/>
        <v>19047</v>
      </c>
      <c r="H29" s="10" t="s">
        <v>11</v>
      </c>
    </row>
    <row r="30" spans="1:8">
      <c r="A30" s="1" t="s">
        <v>12</v>
      </c>
      <c r="B30" s="10">
        <f>NOVIEMBRE2013!B30</f>
        <v>26</v>
      </c>
      <c r="C30" s="1">
        <v>515</v>
      </c>
      <c r="D30" s="1">
        <v>99</v>
      </c>
      <c r="E30" s="1">
        <v>23</v>
      </c>
      <c r="F30" s="1">
        <f t="shared" si="0"/>
        <v>637</v>
      </c>
      <c r="G30" s="1">
        <f t="shared" si="1"/>
        <v>19684</v>
      </c>
      <c r="H30" s="10" t="s">
        <v>11</v>
      </c>
    </row>
    <row r="31" spans="1:8">
      <c r="A31" s="1" t="s">
        <v>13</v>
      </c>
      <c r="B31" s="10">
        <f>NOVIEMBRE2013!B31</f>
        <v>27</v>
      </c>
      <c r="C31" s="1">
        <v>791</v>
      </c>
      <c r="D31" s="1">
        <v>119</v>
      </c>
      <c r="E31" s="1">
        <v>35</v>
      </c>
      <c r="F31" s="1">
        <f t="shared" si="0"/>
        <v>945</v>
      </c>
      <c r="G31" s="1">
        <f t="shared" si="1"/>
        <v>20629</v>
      </c>
      <c r="H31" s="10" t="s">
        <v>11</v>
      </c>
    </row>
    <row r="32" spans="1:8">
      <c r="A32" s="20" t="s">
        <v>7</v>
      </c>
      <c r="B32" s="27">
        <f>NOVIEMBRE2013!B32</f>
        <v>28</v>
      </c>
      <c r="C32" s="20">
        <v>851</v>
      </c>
      <c r="D32" s="20">
        <v>175</v>
      </c>
      <c r="E32" s="20">
        <v>37</v>
      </c>
      <c r="F32" s="20">
        <f t="shared" si="0"/>
        <v>1063</v>
      </c>
      <c r="G32" s="20">
        <f t="shared" si="1"/>
        <v>21692</v>
      </c>
      <c r="H32" s="27" t="str">
        <f>NOVIEMBRE2013!H32</f>
        <v>B</v>
      </c>
    </row>
    <row r="33" spans="1:10">
      <c r="A33" s="1" t="s">
        <v>8</v>
      </c>
      <c r="B33" s="10">
        <f>NOVIEMBRE2013!B33</f>
        <v>29</v>
      </c>
      <c r="C33" s="1">
        <v>1258</v>
      </c>
      <c r="D33" s="1">
        <v>283</v>
      </c>
      <c r="E33" s="1">
        <v>39</v>
      </c>
      <c r="F33" s="21">
        <f t="shared" si="0"/>
        <v>1580</v>
      </c>
      <c r="G33" s="1">
        <f t="shared" si="1"/>
        <v>23272</v>
      </c>
      <c r="H33" s="10" t="str">
        <f>NOVIEMBRE2013!H33</f>
        <v>B</v>
      </c>
      <c r="I33" s="26">
        <v>1580</v>
      </c>
      <c r="J33" t="s">
        <v>71</v>
      </c>
    </row>
    <row r="34" spans="1:10">
      <c r="A34" s="1" t="s">
        <v>9</v>
      </c>
      <c r="B34" s="10">
        <f>NOVIEMBRE2013!B34</f>
        <v>30</v>
      </c>
      <c r="C34" s="1">
        <v>743</v>
      </c>
      <c r="D34" s="1">
        <v>158</v>
      </c>
      <c r="E34" s="1">
        <v>36</v>
      </c>
      <c r="F34" s="1">
        <f t="shared" si="0"/>
        <v>937</v>
      </c>
      <c r="G34" s="1">
        <f>G33+F34</f>
        <v>24209</v>
      </c>
      <c r="H34" s="10" t="str">
        <f>NOVIEMBRE2013!H34</f>
        <v>B</v>
      </c>
    </row>
    <row r="35" spans="1:10" ht="15.75" thickBot="1">
      <c r="A35" s="1" t="s">
        <v>10</v>
      </c>
      <c r="B35" s="10">
        <v>31</v>
      </c>
      <c r="C35" s="7">
        <v>574</v>
      </c>
      <c r="D35" s="7">
        <v>172</v>
      </c>
      <c r="E35" s="7">
        <v>27</v>
      </c>
      <c r="F35" s="7">
        <f t="shared" si="0"/>
        <v>773</v>
      </c>
      <c r="G35" s="1">
        <f>G34+F35</f>
        <v>24982</v>
      </c>
      <c r="H35" s="10" t="s">
        <v>11</v>
      </c>
    </row>
    <row r="36" spans="1:10" ht="15.75" thickBot="1">
      <c r="E36" s="29" t="s">
        <v>68</v>
      </c>
      <c r="F36" s="30"/>
      <c r="G36" s="31">
        <f>G35/B35</f>
        <v>805.87096774193549</v>
      </c>
    </row>
    <row r="37" spans="1:10" ht="26.25">
      <c r="A37" s="23" t="s">
        <v>53</v>
      </c>
      <c r="G37" s="24">
        <f>NOVIEMBRE2013!G36+DICIEMBRE2013!G35</f>
        <v>5902725</v>
      </c>
    </row>
    <row r="74" spans="3:4">
      <c r="C74" s="25"/>
      <c r="D74" t="s">
        <v>58</v>
      </c>
    </row>
    <row r="75" spans="3:4">
      <c r="C75" s="26"/>
      <c r="D75" t="s">
        <v>57</v>
      </c>
    </row>
  </sheetData>
  <mergeCells count="2">
    <mergeCell ref="C3:D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6"/>
  <sheetViews>
    <sheetView topLeftCell="A21" workbookViewId="0">
      <selection activeCell="I37" sqref="I37"/>
    </sheetView>
  </sheetViews>
  <sheetFormatPr baseColWidth="10" defaultRowHeight="15"/>
  <cols>
    <col min="2" max="2" width="8.28515625" customWidth="1"/>
    <col min="3" max="3" width="14.85546875" customWidth="1"/>
    <col min="4" max="4" width="12" customWidth="1"/>
    <col min="5" max="5" width="15" customWidth="1"/>
    <col min="6" max="6" width="11.42578125" customWidth="1"/>
    <col min="7" max="7" width="17" customWidth="1"/>
    <col min="8" max="8" width="10.28515625" style="11" customWidth="1"/>
  </cols>
  <sheetData>
    <row r="1" spans="1:9" ht="26.25">
      <c r="A1" s="15" t="s">
        <v>21</v>
      </c>
    </row>
    <row r="2" spans="1:9" ht="27" thickBot="1">
      <c r="A2" s="15"/>
    </row>
    <row r="3" spans="1:9" ht="19.5" thickBot="1">
      <c r="A3" s="9"/>
      <c r="B3" s="9"/>
      <c r="C3" s="50" t="s">
        <v>26</v>
      </c>
      <c r="D3" s="51"/>
      <c r="E3" s="9"/>
      <c r="F3" s="50" t="s">
        <v>29</v>
      </c>
      <c r="G3" s="51"/>
      <c r="H3" s="12"/>
    </row>
    <row r="4" spans="1:9" ht="36.75" customHeight="1">
      <c r="A4" s="13" t="s">
        <v>0</v>
      </c>
      <c r="B4" s="13" t="s">
        <v>1</v>
      </c>
      <c r="C4" s="14" t="s">
        <v>27</v>
      </c>
      <c r="D4" s="14" t="s">
        <v>28</v>
      </c>
      <c r="E4" s="13" t="s">
        <v>2</v>
      </c>
      <c r="F4" s="14" t="s">
        <v>30</v>
      </c>
      <c r="G4" s="14" t="s">
        <v>31</v>
      </c>
      <c r="H4" s="13" t="s">
        <v>3</v>
      </c>
    </row>
    <row r="5" spans="1:9" ht="17.25" customHeight="1">
      <c r="A5" s="1" t="s">
        <v>9</v>
      </c>
      <c r="B5" s="10">
        <v>1</v>
      </c>
      <c r="C5" s="1">
        <v>1376</v>
      </c>
      <c r="D5" s="1">
        <v>224</v>
      </c>
      <c r="E5" s="1">
        <v>47</v>
      </c>
      <c r="F5" s="1">
        <f>SUM(C5:E5)</f>
        <v>1647</v>
      </c>
      <c r="G5" s="1">
        <f>F5</f>
        <v>1647</v>
      </c>
      <c r="H5" s="10" t="s">
        <v>11</v>
      </c>
    </row>
    <row r="6" spans="1:9" ht="17.25" customHeight="1">
      <c r="A6" s="1" t="s">
        <v>10</v>
      </c>
      <c r="B6" s="10">
        <v>2</v>
      </c>
      <c r="C6" s="1">
        <v>1105</v>
      </c>
      <c r="D6" s="1">
        <v>161</v>
      </c>
      <c r="E6" s="1">
        <v>30</v>
      </c>
      <c r="F6" s="1">
        <f t="shared" ref="F6:F35" si="0">SUM(C6:E6)</f>
        <v>1296</v>
      </c>
      <c r="G6" s="1">
        <f>G5+F6</f>
        <v>2943</v>
      </c>
      <c r="H6" s="10" t="s">
        <v>11</v>
      </c>
    </row>
    <row r="7" spans="1:9" ht="17.25" customHeight="1">
      <c r="A7" s="1" t="s">
        <v>4</v>
      </c>
      <c r="B7" s="10">
        <v>3</v>
      </c>
      <c r="C7" s="1">
        <v>1343</v>
      </c>
      <c r="D7" s="1">
        <v>237</v>
      </c>
      <c r="E7" s="1">
        <v>32</v>
      </c>
      <c r="F7" s="1">
        <f t="shared" si="0"/>
        <v>1612</v>
      </c>
      <c r="G7" s="1">
        <f t="shared" ref="G7:G35" si="1">G6+F7</f>
        <v>4555</v>
      </c>
      <c r="H7" s="10" t="s">
        <v>11</v>
      </c>
    </row>
    <row r="8" spans="1:9" ht="17.25" customHeight="1">
      <c r="A8" s="1" t="s">
        <v>5</v>
      </c>
      <c r="B8" s="10">
        <v>4</v>
      </c>
      <c r="C8" s="1">
        <v>1463</v>
      </c>
      <c r="D8" s="1">
        <v>233</v>
      </c>
      <c r="E8" s="1">
        <v>71</v>
      </c>
      <c r="F8" s="1">
        <f t="shared" si="0"/>
        <v>1767</v>
      </c>
      <c r="G8" s="1">
        <f t="shared" si="1"/>
        <v>6322</v>
      </c>
      <c r="H8" s="10" t="s">
        <v>11</v>
      </c>
      <c r="I8" t="s">
        <v>33</v>
      </c>
    </row>
    <row r="9" spans="1:9" ht="17.25" customHeight="1">
      <c r="A9" s="1" t="s">
        <v>6</v>
      </c>
      <c r="B9" s="10">
        <v>5</v>
      </c>
      <c r="C9" s="1">
        <v>1020</v>
      </c>
      <c r="D9" s="1">
        <v>166</v>
      </c>
      <c r="E9" s="1">
        <v>75</v>
      </c>
      <c r="F9" s="1">
        <f t="shared" si="0"/>
        <v>1261</v>
      </c>
      <c r="G9" s="1">
        <f t="shared" si="1"/>
        <v>7583</v>
      </c>
      <c r="H9" s="10" t="s">
        <v>11</v>
      </c>
      <c r="I9" t="s">
        <v>33</v>
      </c>
    </row>
    <row r="10" spans="1:9" ht="17.25" customHeight="1">
      <c r="A10" s="20" t="s">
        <v>7</v>
      </c>
      <c r="B10" s="27">
        <v>6</v>
      </c>
      <c r="C10" s="20">
        <v>1983</v>
      </c>
      <c r="D10" s="20">
        <v>302</v>
      </c>
      <c r="E10" s="20">
        <v>107</v>
      </c>
      <c r="F10" s="20">
        <f t="shared" si="0"/>
        <v>2392</v>
      </c>
      <c r="G10" s="20">
        <f t="shared" si="1"/>
        <v>9975</v>
      </c>
      <c r="H10" s="27" t="s">
        <v>11</v>
      </c>
      <c r="I10" t="s">
        <v>33</v>
      </c>
    </row>
    <row r="11" spans="1:9" ht="17.25" customHeight="1">
      <c r="A11" s="1" t="s">
        <v>8</v>
      </c>
      <c r="B11" s="10">
        <v>7</v>
      </c>
      <c r="C11" s="1">
        <v>1121</v>
      </c>
      <c r="D11" s="1">
        <v>276</v>
      </c>
      <c r="E11" s="1">
        <v>34</v>
      </c>
      <c r="F11" s="1">
        <f t="shared" si="0"/>
        <v>1431</v>
      </c>
      <c r="G11" s="1">
        <f t="shared" si="1"/>
        <v>11406</v>
      </c>
      <c r="H11" s="10" t="s">
        <v>11</v>
      </c>
    </row>
    <row r="12" spans="1:9" ht="17.25" customHeight="1">
      <c r="A12" s="1" t="s">
        <v>9</v>
      </c>
      <c r="B12" s="10">
        <v>8</v>
      </c>
      <c r="C12" s="1">
        <v>1584</v>
      </c>
      <c r="D12" s="1">
        <v>257</v>
      </c>
      <c r="E12" s="1">
        <v>47</v>
      </c>
      <c r="F12" s="1">
        <f t="shared" si="0"/>
        <v>1888</v>
      </c>
      <c r="G12" s="1">
        <f t="shared" si="1"/>
        <v>13294</v>
      </c>
      <c r="H12" s="10" t="s">
        <v>11</v>
      </c>
    </row>
    <row r="13" spans="1:9" ht="17.25" customHeight="1">
      <c r="A13" s="1" t="s">
        <v>10</v>
      </c>
      <c r="B13" s="10">
        <v>9</v>
      </c>
      <c r="C13" s="1">
        <v>1387</v>
      </c>
      <c r="D13" s="1">
        <v>220</v>
      </c>
      <c r="E13" s="1">
        <v>48</v>
      </c>
      <c r="F13" s="1">
        <f t="shared" si="0"/>
        <v>1655</v>
      </c>
      <c r="G13" s="1">
        <f t="shared" si="1"/>
        <v>14949</v>
      </c>
      <c r="H13" s="10" t="s">
        <v>11</v>
      </c>
    </row>
    <row r="14" spans="1:9" ht="17.25" customHeight="1">
      <c r="A14" s="1" t="s">
        <v>4</v>
      </c>
      <c r="B14" s="10">
        <v>10</v>
      </c>
      <c r="C14" s="1">
        <v>1676</v>
      </c>
      <c r="D14" s="1">
        <v>226</v>
      </c>
      <c r="E14" s="1">
        <v>44</v>
      </c>
      <c r="F14" s="1">
        <f t="shared" si="0"/>
        <v>1946</v>
      </c>
      <c r="G14" s="1">
        <f t="shared" si="1"/>
        <v>16895</v>
      </c>
      <c r="H14" s="10" t="s">
        <v>11</v>
      </c>
    </row>
    <row r="15" spans="1:9" ht="17.25" customHeight="1">
      <c r="A15" s="1" t="s">
        <v>5</v>
      </c>
      <c r="B15" s="10">
        <v>11</v>
      </c>
      <c r="C15" s="1">
        <v>1377</v>
      </c>
      <c r="D15" s="1">
        <v>218</v>
      </c>
      <c r="E15" s="1">
        <v>51</v>
      </c>
      <c r="F15" s="1">
        <f t="shared" si="0"/>
        <v>1646</v>
      </c>
      <c r="G15" s="1">
        <f t="shared" si="1"/>
        <v>18541</v>
      </c>
      <c r="H15" s="10" t="s">
        <v>11</v>
      </c>
    </row>
    <row r="16" spans="1:9" ht="17.25" customHeight="1">
      <c r="A16" s="1" t="s">
        <v>6</v>
      </c>
      <c r="B16" s="10">
        <v>12</v>
      </c>
      <c r="C16" s="1">
        <v>1925</v>
      </c>
      <c r="D16" s="1">
        <v>341</v>
      </c>
      <c r="E16" s="1">
        <v>59</v>
      </c>
      <c r="F16" s="1">
        <f t="shared" si="0"/>
        <v>2325</v>
      </c>
      <c r="G16" s="1">
        <f t="shared" si="1"/>
        <v>20866</v>
      </c>
      <c r="H16" s="10" t="s">
        <v>11</v>
      </c>
    </row>
    <row r="17" spans="1:10" ht="17.25" customHeight="1">
      <c r="A17" s="20" t="s">
        <v>7</v>
      </c>
      <c r="B17" s="27">
        <v>13</v>
      </c>
      <c r="C17" s="20">
        <v>2447</v>
      </c>
      <c r="D17" s="20">
        <v>407</v>
      </c>
      <c r="E17" s="20">
        <v>105</v>
      </c>
      <c r="F17" s="20">
        <f t="shared" si="0"/>
        <v>2959</v>
      </c>
      <c r="G17" s="20">
        <f t="shared" si="1"/>
        <v>23825</v>
      </c>
      <c r="H17" s="27" t="s">
        <v>11</v>
      </c>
    </row>
    <row r="18" spans="1:10" ht="17.25" customHeight="1">
      <c r="A18" s="1" t="s">
        <v>8</v>
      </c>
      <c r="B18" s="10">
        <v>14</v>
      </c>
      <c r="C18" s="1">
        <v>1282</v>
      </c>
      <c r="D18" s="1">
        <v>259</v>
      </c>
      <c r="E18" s="1">
        <v>41</v>
      </c>
      <c r="F18" s="1">
        <f t="shared" si="0"/>
        <v>1582</v>
      </c>
      <c r="G18" s="1">
        <f t="shared" si="1"/>
        <v>25407</v>
      </c>
      <c r="H18" s="10" t="s">
        <v>11</v>
      </c>
    </row>
    <row r="19" spans="1:10" ht="17.25" customHeight="1">
      <c r="A19" s="1" t="s">
        <v>9</v>
      </c>
      <c r="B19" s="10">
        <v>15</v>
      </c>
      <c r="C19" s="1">
        <v>1596</v>
      </c>
      <c r="D19" s="1">
        <v>266</v>
      </c>
      <c r="E19" s="1">
        <v>97</v>
      </c>
      <c r="F19" s="1">
        <f t="shared" si="0"/>
        <v>1959</v>
      </c>
      <c r="G19" s="1">
        <f t="shared" si="1"/>
        <v>27366</v>
      </c>
      <c r="H19" s="10" t="s">
        <v>11</v>
      </c>
      <c r="I19" t="s">
        <v>34</v>
      </c>
    </row>
    <row r="20" spans="1:10" ht="17.25" customHeight="1">
      <c r="A20" s="1" t="s">
        <v>10</v>
      </c>
      <c r="B20" s="10">
        <v>16</v>
      </c>
      <c r="C20" s="1">
        <v>1634</v>
      </c>
      <c r="D20" s="1">
        <v>320</v>
      </c>
      <c r="E20" s="1">
        <v>119</v>
      </c>
      <c r="F20" s="1">
        <f t="shared" si="0"/>
        <v>2073</v>
      </c>
      <c r="G20" s="1">
        <f t="shared" si="1"/>
        <v>29439</v>
      </c>
      <c r="H20" s="10" t="s">
        <v>11</v>
      </c>
      <c r="I20" t="s">
        <v>34</v>
      </c>
    </row>
    <row r="21" spans="1:10" ht="17.25" customHeight="1">
      <c r="A21" s="1" t="s">
        <v>4</v>
      </c>
      <c r="B21" s="10">
        <v>17</v>
      </c>
      <c r="C21" s="1">
        <v>1738</v>
      </c>
      <c r="D21" s="1">
        <v>263</v>
      </c>
      <c r="E21" s="1">
        <v>89</v>
      </c>
      <c r="F21" s="1">
        <f t="shared" si="0"/>
        <v>2090</v>
      </c>
      <c r="G21" s="1">
        <f t="shared" si="1"/>
        <v>31529</v>
      </c>
      <c r="H21" s="10" t="s">
        <v>11</v>
      </c>
      <c r="I21" t="s">
        <v>35</v>
      </c>
    </row>
    <row r="22" spans="1:10" ht="17.25" customHeight="1">
      <c r="A22" s="1" t="s">
        <v>5</v>
      </c>
      <c r="B22" s="10">
        <v>18</v>
      </c>
      <c r="C22" s="1">
        <v>1770</v>
      </c>
      <c r="D22" s="1">
        <v>301</v>
      </c>
      <c r="E22" s="1">
        <v>86</v>
      </c>
      <c r="F22" s="1">
        <f t="shared" si="0"/>
        <v>2157</v>
      </c>
      <c r="G22" s="1">
        <f t="shared" si="1"/>
        <v>33686</v>
      </c>
      <c r="H22" s="10" t="s">
        <v>11</v>
      </c>
    </row>
    <row r="23" spans="1:10" ht="17.25" customHeight="1">
      <c r="A23" s="1" t="s">
        <v>6</v>
      </c>
      <c r="B23" s="10">
        <v>19</v>
      </c>
      <c r="C23" s="1">
        <v>1850</v>
      </c>
      <c r="D23" s="1">
        <v>378</v>
      </c>
      <c r="E23" s="1">
        <v>91</v>
      </c>
      <c r="F23" s="1">
        <f t="shared" si="0"/>
        <v>2319</v>
      </c>
      <c r="G23" s="1">
        <f t="shared" si="1"/>
        <v>36005</v>
      </c>
      <c r="H23" s="10" t="s">
        <v>11</v>
      </c>
    </row>
    <row r="24" spans="1:10" ht="17.25" customHeight="1">
      <c r="A24" s="20" t="s">
        <v>7</v>
      </c>
      <c r="B24" s="27">
        <v>20</v>
      </c>
      <c r="C24" s="20">
        <v>2535</v>
      </c>
      <c r="D24" s="20">
        <v>529</v>
      </c>
      <c r="E24" s="20">
        <v>86</v>
      </c>
      <c r="F24" s="21">
        <f t="shared" si="0"/>
        <v>3150</v>
      </c>
      <c r="G24" s="20">
        <f t="shared" si="1"/>
        <v>39155</v>
      </c>
      <c r="H24" s="27" t="s">
        <v>11</v>
      </c>
      <c r="I24" s="21">
        <v>3150</v>
      </c>
      <c r="J24" t="s">
        <v>52</v>
      </c>
    </row>
    <row r="25" spans="1:10" ht="17.25" customHeight="1">
      <c r="A25" s="1" t="s">
        <v>8</v>
      </c>
      <c r="B25" s="10">
        <v>21</v>
      </c>
      <c r="C25" s="1">
        <v>1322</v>
      </c>
      <c r="D25" s="1">
        <v>313</v>
      </c>
      <c r="E25" s="1">
        <v>54</v>
      </c>
      <c r="F25" s="1">
        <f t="shared" si="0"/>
        <v>1689</v>
      </c>
      <c r="G25" s="1">
        <f t="shared" si="1"/>
        <v>40844</v>
      </c>
      <c r="H25" s="10" t="s">
        <v>15</v>
      </c>
    </row>
    <row r="26" spans="1:10" ht="17.25" customHeight="1">
      <c r="A26" s="1" t="s">
        <v>9</v>
      </c>
      <c r="B26" s="10">
        <v>22</v>
      </c>
      <c r="C26" s="1">
        <v>1815</v>
      </c>
      <c r="D26" s="1">
        <v>385</v>
      </c>
      <c r="E26" s="1">
        <v>88</v>
      </c>
      <c r="F26" s="1">
        <f t="shared" si="0"/>
        <v>2288</v>
      </c>
      <c r="G26" s="1">
        <f t="shared" si="1"/>
        <v>43132</v>
      </c>
      <c r="H26" s="10" t="s">
        <v>14</v>
      </c>
    </row>
    <row r="27" spans="1:10" ht="17.25" customHeight="1">
      <c r="A27" s="1" t="s">
        <v>10</v>
      </c>
      <c r="B27" s="10">
        <v>23</v>
      </c>
      <c r="C27" s="1">
        <v>1552</v>
      </c>
      <c r="D27" s="1">
        <v>353</v>
      </c>
      <c r="E27" s="1">
        <v>96</v>
      </c>
      <c r="F27" s="1">
        <f t="shared" si="0"/>
        <v>2001</v>
      </c>
      <c r="G27" s="1">
        <f t="shared" si="1"/>
        <v>45133</v>
      </c>
      <c r="H27" s="10" t="s">
        <v>14</v>
      </c>
    </row>
    <row r="28" spans="1:10" ht="17.25" customHeight="1">
      <c r="A28" s="1" t="s">
        <v>4</v>
      </c>
      <c r="B28" s="10">
        <v>24</v>
      </c>
      <c r="C28" s="1">
        <v>1121</v>
      </c>
      <c r="D28" s="1">
        <v>274</v>
      </c>
      <c r="E28" s="1">
        <v>66</v>
      </c>
      <c r="F28" s="1">
        <f t="shared" si="0"/>
        <v>1461</v>
      </c>
      <c r="G28" s="1">
        <f>G27+F28</f>
        <v>46594</v>
      </c>
      <c r="H28" s="10" t="s">
        <v>15</v>
      </c>
    </row>
    <row r="29" spans="1:10" ht="17.25" customHeight="1">
      <c r="A29" s="1" t="s">
        <v>5</v>
      </c>
      <c r="B29" s="10">
        <v>25</v>
      </c>
      <c r="C29" s="1">
        <v>1673</v>
      </c>
      <c r="D29" s="1">
        <v>403</v>
      </c>
      <c r="E29" s="1">
        <v>52</v>
      </c>
      <c r="F29" s="1">
        <f t="shared" si="0"/>
        <v>2128</v>
      </c>
      <c r="G29" s="1">
        <f t="shared" si="1"/>
        <v>48722</v>
      </c>
      <c r="H29" s="10" t="s">
        <v>11</v>
      </c>
    </row>
    <row r="30" spans="1:10" ht="17.25" customHeight="1">
      <c r="A30" s="1" t="s">
        <v>6</v>
      </c>
      <c r="B30" s="10">
        <v>26</v>
      </c>
      <c r="C30" s="1">
        <v>1905</v>
      </c>
      <c r="D30" s="1">
        <v>434</v>
      </c>
      <c r="E30" s="1">
        <v>83</v>
      </c>
      <c r="F30" s="1">
        <f t="shared" si="0"/>
        <v>2422</v>
      </c>
      <c r="G30" s="1">
        <f t="shared" si="1"/>
        <v>51144</v>
      </c>
      <c r="H30" s="10" t="s">
        <v>11</v>
      </c>
    </row>
    <row r="31" spans="1:10" ht="17.25" customHeight="1">
      <c r="A31" s="20" t="s">
        <v>7</v>
      </c>
      <c r="B31" s="27">
        <v>27</v>
      </c>
      <c r="C31" s="20">
        <v>1965</v>
      </c>
      <c r="D31" s="20">
        <v>375</v>
      </c>
      <c r="E31" s="20">
        <v>83</v>
      </c>
      <c r="F31" s="20">
        <f t="shared" si="0"/>
        <v>2423</v>
      </c>
      <c r="G31" s="20">
        <f t="shared" si="1"/>
        <v>53567</v>
      </c>
      <c r="H31" s="27" t="s">
        <v>11</v>
      </c>
    </row>
    <row r="32" spans="1:10" ht="17.25" customHeight="1">
      <c r="A32" s="7" t="s">
        <v>8</v>
      </c>
      <c r="B32" s="10">
        <v>28</v>
      </c>
      <c r="C32" s="1">
        <v>1323</v>
      </c>
      <c r="D32" s="1">
        <v>335</v>
      </c>
      <c r="E32" s="1">
        <v>48</v>
      </c>
      <c r="F32" s="1">
        <f t="shared" si="0"/>
        <v>1706</v>
      </c>
      <c r="G32" s="1">
        <f t="shared" si="1"/>
        <v>55273</v>
      </c>
      <c r="H32" s="10" t="s">
        <v>11</v>
      </c>
    </row>
    <row r="33" spans="1:8" ht="17.25" customHeight="1">
      <c r="A33" s="7" t="s">
        <v>9</v>
      </c>
      <c r="B33" s="10">
        <v>29</v>
      </c>
      <c r="C33" s="1">
        <v>1453</v>
      </c>
      <c r="D33" s="1">
        <v>330</v>
      </c>
      <c r="E33" s="1">
        <v>90</v>
      </c>
      <c r="F33" s="1">
        <f t="shared" si="0"/>
        <v>1873</v>
      </c>
      <c r="G33" s="1">
        <f t="shared" si="1"/>
        <v>57146</v>
      </c>
      <c r="H33" s="10" t="s">
        <v>11</v>
      </c>
    </row>
    <row r="34" spans="1:8" ht="17.25" customHeight="1">
      <c r="A34" s="7" t="s">
        <v>10</v>
      </c>
      <c r="B34" s="10">
        <v>30</v>
      </c>
      <c r="C34" s="1">
        <v>1324</v>
      </c>
      <c r="D34" s="1">
        <v>313</v>
      </c>
      <c r="E34" s="1">
        <v>98</v>
      </c>
      <c r="F34" s="1">
        <f t="shared" si="0"/>
        <v>1735</v>
      </c>
      <c r="G34" s="1">
        <f t="shared" si="1"/>
        <v>58881</v>
      </c>
      <c r="H34" s="10" t="s">
        <v>11</v>
      </c>
    </row>
    <row r="35" spans="1:8" ht="17.25" customHeight="1" thickBot="1">
      <c r="A35" s="7" t="s">
        <v>4</v>
      </c>
      <c r="B35" s="10">
        <v>31</v>
      </c>
      <c r="C35" s="1">
        <v>1690</v>
      </c>
      <c r="D35" s="1">
        <v>251</v>
      </c>
      <c r="E35" s="3">
        <v>62</v>
      </c>
      <c r="F35" s="3">
        <f t="shared" si="0"/>
        <v>2003</v>
      </c>
      <c r="G35" s="28">
        <f t="shared" si="1"/>
        <v>60884</v>
      </c>
      <c r="H35" s="10" t="s">
        <v>11</v>
      </c>
    </row>
    <row r="36" spans="1:8" ht="15.75" thickBot="1">
      <c r="E36" s="29" t="s">
        <v>68</v>
      </c>
      <c r="F36" s="30"/>
      <c r="G36" s="31">
        <f>G35/B35</f>
        <v>1964</v>
      </c>
    </row>
    <row r="37" spans="1:8" ht="26.25">
      <c r="A37" s="23" t="s">
        <v>53</v>
      </c>
      <c r="G37" s="24">
        <f>5413288+G35</f>
        <v>5474172</v>
      </c>
    </row>
    <row r="75" spans="3:4">
      <c r="C75" s="25"/>
      <c r="D75" t="s">
        <v>58</v>
      </c>
    </row>
    <row r="76" spans="3:4">
      <c r="C76" s="26"/>
      <c r="D76" t="s">
        <v>57</v>
      </c>
    </row>
  </sheetData>
  <mergeCells count="2">
    <mergeCell ref="C3:D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74"/>
  <sheetViews>
    <sheetView topLeftCell="A23" workbookViewId="0">
      <selection activeCell="G35" sqref="G35"/>
    </sheetView>
  </sheetViews>
  <sheetFormatPr baseColWidth="10" defaultRowHeight="15"/>
  <cols>
    <col min="1" max="1" width="11.42578125" customWidth="1"/>
    <col min="2" max="2" width="11" style="11" customWidth="1"/>
    <col min="3" max="3" width="19.28515625" customWidth="1"/>
    <col min="4" max="4" width="15.85546875" customWidth="1"/>
    <col min="5" max="5" width="15.42578125" customWidth="1"/>
    <col min="7" max="7" width="17" customWidth="1"/>
    <col min="8" max="8" width="9.7109375" style="11" customWidth="1"/>
  </cols>
  <sheetData>
    <row r="1" spans="1:10" ht="26.25">
      <c r="A1" s="15" t="s">
        <v>32</v>
      </c>
    </row>
    <row r="2" spans="1:10" ht="27" thickBot="1">
      <c r="A2" s="15"/>
    </row>
    <row r="3" spans="1:10" ht="19.5" thickBot="1">
      <c r="A3" s="9"/>
      <c r="B3" s="12"/>
      <c r="C3" s="50" t="s">
        <v>26</v>
      </c>
      <c r="D3" s="51"/>
      <c r="E3" s="9"/>
      <c r="F3" s="50" t="s">
        <v>29</v>
      </c>
      <c r="G3" s="51"/>
      <c r="H3" s="12"/>
    </row>
    <row r="4" spans="1:10" ht="18.75">
      <c r="A4" s="13" t="s">
        <v>0</v>
      </c>
      <c r="B4" s="13" t="s">
        <v>1</v>
      </c>
      <c r="C4" s="14" t="s">
        <v>27</v>
      </c>
      <c r="D4" s="14" t="s">
        <v>28</v>
      </c>
      <c r="E4" s="13" t="s">
        <v>2</v>
      </c>
      <c r="F4" s="14" t="s">
        <v>30</v>
      </c>
      <c r="G4" s="14" t="s">
        <v>31</v>
      </c>
      <c r="H4" s="13" t="s">
        <v>3</v>
      </c>
    </row>
    <row r="5" spans="1:10">
      <c r="A5" s="1" t="s">
        <v>12</v>
      </c>
      <c r="B5" s="10">
        <v>1</v>
      </c>
      <c r="C5" s="1">
        <v>1384</v>
      </c>
      <c r="D5" s="1">
        <v>310</v>
      </c>
      <c r="E5" s="1">
        <v>48</v>
      </c>
      <c r="F5" s="1">
        <f>SUM(C5:E5)</f>
        <v>1742</v>
      </c>
      <c r="G5" s="1">
        <f>F5</f>
        <v>1742</v>
      </c>
      <c r="H5" s="10" t="s">
        <v>11</v>
      </c>
    </row>
    <row r="6" spans="1:10">
      <c r="A6" s="1" t="s">
        <v>13</v>
      </c>
      <c r="B6" s="10">
        <v>2</v>
      </c>
      <c r="C6" s="1">
        <v>1481</v>
      </c>
      <c r="D6" s="1">
        <v>267</v>
      </c>
      <c r="E6" s="1">
        <v>72</v>
      </c>
      <c r="F6" s="1">
        <f>SUM(C6:E6)</f>
        <v>1820</v>
      </c>
      <c r="G6" s="1">
        <f>F6+G5</f>
        <v>3562</v>
      </c>
      <c r="H6" s="10" t="s">
        <v>15</v>
      </c>
      <c r="I6" t="s">
        <v>54</v>
      </c>
    </row>
    <row r="7" spans="1:10">
      <c r="A7" s="20" t="s">
        <v>7</v>
      </c>
      <c r="B7" s="27">
        <v>3</v>
      </c>
      <c r="C7" s="20">
        <v>1978</v>
      </c>
      <c r="D7" s="20">
        <v>400</v>
      </c>
      <c r="E7" s="20">
        <v>82</v>
      </c>
      <c r="F7" s="20">
        <f t="shared" ref="F7:F32" si="0">SUM(C7:E7)</f>
        <v>2460</v>
      </c>
      <c r="G7" s="20">
        <f t="shared" ref="G7:G32" si="1">F7+G6</f>
        <v>6022</v>
      </c>
      <c r="H7" s="27" t="s">
        <v>11</v>
      </c>
      <c r="I7" t="s">
        <v>54</v>
      </c>
    </row>
    <row r="8" spans="1:10">
      <c r="A8" s="1" t="s">
        <v>8</v>
      </c>
      <c r="B8" s="10">
        <v>4</v>
      </c>
      <c r="C8" s="1">
        <v>1265</v>
      </c>
      <c r="D8" s="1">
        <v>331</v>
      </c>
      <c r="E8" s="1">
        <v>45</v>
      </c>
      <c r="F8" s="1">
        <f t="shared" si="0"/>
        <v>1641</v>
      </c>
      <c r="G8" s="1">
        <f t="shared" si="1"/>
        <v>7663</v>
      </c>
      <c r="H8" s="10" t="s">
        <v>11</v>
      </c>
    </row>
    <row r="9" spans="1:10">
      <c r="A9" s="1" t="s">
        <v>9</v>
      </c>
      <c r="B9" s="10">
        <v>5</v>
      </c>
      <c r="C9" s="1">
        <v>1549</v>
      </c>
      <c r="D9" s="1">
        <v>370</v>
      </c>
      <c r="E9" s="1">
        <v>59</v>
      </c>
      <c r="F9" s="1">
        <f t="shared" si="0"/>
        <v>1978</v>
      </c>
      <c r="G9" s="1">
        <f t="shared" si="1"/>
        <v>9641</v>
      </c>
      <c r="H9" s="10" t="s">
        <v>11</v>
      </c>
    </row>
    <row r="10" spans="1:10">
      <c r="A10" s="1" t="s">
        <v>10</v>
      </c>
      <c r="B10" s="10">
        <v>6</v>
      </c>
      <c r="C10" s="1">
        <v>1447</v>
      </c>
      <c r="D10" s="1">
        <v>340</v>
      </c>
      <c r="E10" s="1">
        <v>60</v>
      </c>
      <c r="F10" s="1">
        <f t="shared" si="0"/>
        <v>1847</v>
      </c>
      <c r="G10" s="1">
        <f t="shared" si="1"/>
        <v>11488</v>
      </c>
      <c r="H10" s="10" t="s">
        <v>11</v>
      </c>
    </row>
    <row r="11" spans="1:10">
      <c r="A11" s="1" t="s">
        <v>4</v>
      </c>
      <c r="B11" s="10">
        <v>7</v>
      </c>
      <c r="C11" s="1">
        <v>1272</v>
      </c>
      <c r="D11" s="1">
        <v>319</v>
      </c>
      <c r="E11" s="1">
        <v>39</v>
      </c>
      <c r="F11" s="1">
        <f t="shared" si="0"/>
        <v>1630</v>
      </c>
      <c r="G11" s="1">
        <f t="shared" si="1"/>
        <v>13118</v>
      </c>
      <c r="H11" s="10" t="s">
        <v>11</v>
      </c>
    </row>
    <row r="12" spans="1:10">
      <c r="A12" s="1" t="s">
        <v>12</v>
      </c>
      <c r="B12" s="10">
        <v>8</v>
      </c>
      <c r="C12" s="1">
        <v>1360</v>
      </c>
      <c r="D12" s="1">
        <v>306</v>
      </c>
      <c r="E12" s="1">
        <v>52</v>
      </c>
      <c r="F12" s="1">
        <f t="shared" si="0"/>
        <v>1718</v>
      </c>
      <c r="G12" s="1">
        <f t="shared" si="1"/>
        <v>14836</v>
      </c>
      <c r="H12" s="10" t="s">
        <v>11</v>
      </c>
    </row>
    <row r="13" spans="1:10">
      <c r="A13" s="1" t="s">
        <v>13</v>
      </c>
      <c r="B13" s="10">
        <v>9</v>
      </c>
      <c r="C13" s="1">
        <v>2016</v>
      </c>
      <c r="D13" s="1">
        <v>382</v>
      </c>
      <c r="E13" s="1">
        <v>74</v>
      </c>
      <c r="F13" s="1">
        <f t="shared" si="0"/>
        <v>2472</v>
      </c>
      <c r="G13" s="1">
        <f t="shared" si="1"/>
        <v>17308</v>
      </c>
      <c r="H13" s="10" t="s">
        <v>11</v>
      </c>
    </row>
    <row r="14" spans="1:10">
      <c r="A14" s="20" t="s">
        <v>7</v>
      </c>
      <c r="B14" s="27">
        <v>10</v>
      </c>
      <c r="C14" s="20">
        <v>3190</v>
      </c>
      <c r="D14" s="20">
        <v>809</v>
      </c>
      <c r="E14" s="20">
        <v>132</v>
      </c>
      <c r="F14" s="21">
        <f t="shared" si="0"/>
        <v>4131</v>
      </c>
      <c r="G14" s="20">
        <f t="shared" si="1"/>
        <v>21439</v>
      </c>
      <c r="H14" s="27" t="s">
        <v>11</v>
      </c>
      <c r="I14" s="21">
        <v>4131</v>
      </c>
      <c r="J14" t="s">
        <v>52</v>
      </c>
    </row>
    <row r="15" spans="1:10">
      <c r="A15" s="1" t="s">
        <v>8</v>
      </c>
      <c r="B15" s="10">
        <v>11</v>
      </c>
      <c r="C15" s="1">
        <v>2891</v>
      </c>
      <c r="D15" s="1">
        <v>760</v>
      </c>
      <c r="E15" s="1">
        <v>91</v>
      </c>
      <c r="F15" s="1">
        <f t="shared" si="0"/>
        <v>3742</v>
      </c>
      <c r="G15" s="1">
        <f t="shared" si="1"/>
        <v>25181</v>
      </c>
      <c r="H15" s="10" t="s">
        <v>17</v>
      </c>
    </row>
    <row r="16" spans="1:10">
      <c r="A16" s="1" t="s">
        <v>9</v>
      </c>
      <c r="B16" s="10">
        <v>12</v>
      </c>
      <c r="C16" s="1">
        <v>2047</v>
      </c>
      <c r="D16" s="1">
        <v>398</v>
      </c>
      <c r="E16" s="1">
        <v>56</v>
      </c>
      <c r="F16" s="1">
        <f t="shared" si="0"/>
        <v>2501</v>
      </c>
      <c r="G16" s="1">
        <f t="shared" si="1"/>
        <v>27682</v>
      </c>
      <c r="H16" s="10" t="s">
        <v>11</v>
      </c>
    </row>
    <row r="17" spans="1:9">
      <c r="A17" s="1" t="s">
        <v>10</v>
      </c>
      <c r="B17" s="10">
        <v>13</v>
      </c>
      <c r="C17" s="1">
        <v>1108</v>
      </c>
      <c r="D17" s="1">
        <v>275</v>
      </c>
      <c r="E17" s="1">
        <v>46</v>
      </c>
      <c r="F17" s="1">
        <f t="shared" si="0"/>
        <v>1429</v>
      </c>
      <c r="G17" s="1">
        <f t="shared" si="1"/>
        <v>29111</v>
      </c>
      <c r="H17" s="10" t="s">
        <v>11</v>
      </c>
    </row>
    <row r="18" spans="1:9">
      <c r="A18" s="1" t="s">
        <v>4</v>
      </c>
      <c r="B18" s="10">
        <v>14</v>
      </c>
      <c r="C18" s="1">
        <v>1178</v>
      </c>
      <c r="D18" s="1">
        <v>236</v>
      </c>
      <c r="E18" s="1">
        <v>55</v>
      </c>
      <c r="F18" s="1">
        <f t="shared" si="0"/>
        <v>1469</v>
      </c>
      <c r="G18" s="1">
        <f t="shared" si="1"/>
        <v>30580</v>
      </c>
      <c r="H18" s="10" t="s">
        <v>22</v>
      </c>
    </row>
    <row r="19" spans="1:9">
      <c r="A19" s="1" t="s">
        <v>12</v>
      </c>
      <c r="B19" s="10">
        <v>15</v>
      </c>
      <c r="C19" s="1">
        <v>1369</v>
      </c>
      <c r="D19" s="1">
        <v>286</v>
      </c>
      <c r="E19" s="1">
        <v>59</v>
      </c>
      <c r="F19" s="1">
        <f t="shared" si="0"/>
        <v>1714</v>
      </c>
      <c r="G19" s="1">
        <f t="shared" si="1"/>
        <v>32294</v>
      </c>
      <c r="H19" s="10" t="s">
        <v>11</v>
      </c>
    </row>
    <row r="20" spans="1:9">
      <c r="A20" s="1" t="s">
        <v>13</v>
      </c>
      <c r="B20" s="10">
        <v>16</v>
      </c>
      <c r="C20" s="1">
        <v>1436</v>
      </c>
      <c r="D20" s="1">
        <v>319</v>
      </c>
      <c r="E20" s="1">
        <v>53</v>
      </c>
      <c r="F20" s="1">
        <f t="shared" si="0"/>
        <v>1808</v>
      </c>
      <c r="G20" s="1">
        <f t="shared" si="1"/>
        <v>34102</v>
      </c>
      <c r="H20" s="10" t="s">
        <v>20</v>
      </c>
    </row>
    <row r="21" spans="1:9">
      <c r="A21" s="20" t="s">
        <v>7</v>
      </c>
      <c r="B21" s="27">
        <v>17</v>
      </c>
      <c r="C21" s="20">
        <v>699</v>
      </c>
      <c r="D21" s="20">
        <v>105</v>
      </c>
      <c r="E21" s="20">
        <v>34</v>
      </c>
      <c r="F21" s="20">
        <f t="shared" si="0"/>
        <v>838</v>
      </c>
      <c r="G21" s="20">
        <f t="shared" si="1"/>
        <v>34940</v>
      </c>
      <c r="H21" s="27" t="s">
        <v>14</v>
      </c>
    </row>
    <row r="22" spans="1:9">
      <c r="A22" s="1" t="s">
        <v>8</v>
      </c>
      <c r="B22" s="10">
        <v>18</v>
      </c>
      <c r="C22" s="1">
        <v>670</v>
      </c>
      <c r="D22" s="1">
        <v>139</v>
      </c>
      <c r="E22" s="1">
        <v>46</v>
      </c>
      <c r="F22" s="1">
        <f t="shared" si="0"/>
        <v>855</v>
      </c>
      <c r="G22" s="1">
        <f t="shared" si="1"/>
        <v>35795</v>
      </c>
      <c r="H22" s="10" t="s">
        <v>14</v>
      </c>
    </row>
    <row r="23" spans="1:9">
      <c r="A23" s="1" t="s">
        <v>9</v>
      </c>
      <c r="B23" s="10">
        <v>19</v>
      </c>
      <c r="C23" s="1">
        <v>970</v>
      </c>
      <c r="D23" s="1">
        <v>234</v>
      </c>
      <c r="E23" s="1">
        <v>62</v>
      </c>
      <c r="F23" s="1">
        <f t="shared" si="0"/>
        <v>1266</v>
      </c>
      <c r="G23" s="1">
        <f t="shared" si="1"/>
        <v>37061</v>
      </c>
      <c r="H23" s="10" t="s">
        <v>15</v>
      </c>
      <c r="I23" t="s">
        <v>55</v>
      </c>
    </row>
    <row r="24" spans="1:9">
      <c r="A24" s="1" t="s">
        <v>10</v>
      </c>
      <c r="B24" s="10">
        <v>20</v>
      </c>
      <c r="C24" s="1">
        <v>1142</v>
      </c>
      <c r="D24" s="1">
        <v>254</v>
      </c>
      <c r="E24" s="1">
        <v>41</v>
      </c>
      <c r="F24" s="1">
        <f t="shared" si="0"/>
        <v>1437</v>
      </c>
      <c r="G24" s="1">
        <f t="shared" si="1"/>
        <v>38498</v>
      </c>
      <c r="H24" s="10" t="s">
        <v>14</v>
      </c>
    </row>
    <row r="25" spans="1:9">
      <c r="A25" s="1" t="s">
        <v>4</v>
      </c>
      <c r="B25" s="10">
        <v>21</v>
      </c>
      <c r="C25" s="1">
        <v>1151</v>
      </c>
      <c r="D25" s="1">
        <v>266</v>
      </c>
      <c r="E25" s="1">
        <v>26</v>
      </c>
      <c r="F25" s="1">
        <f t="shared" si="0"/>
        <v>1443</v>
      </c>
      <c r="G25" s="1">
        <f t="shared" si="1"/>
        <v>39941</v>
      </c>
      <c r="H25" s="10" t="s">
        <v>15</v>
      </c>
    </row>
    <row r="26" spans="1:9">
      <c r="A26" s="1" t="s">
        <v>12</v>
      </c>
      <c r="B26" s="10">
        <v>22</v>
      </c>
      <c r="C26" s="1">
        <v>1154</v>
      </c>
      <c r="D26" s="1">
        <v>287</v>
      </c>
      <c r="E26" s="1">
        <v>48</v>
      </c>
      <c r="F26" s="1">
        <f t="shared" si="0"/>
        <v>1489</v>
      </c>
      <c r="G26" s="1">
        <f t="shared" si="1"/>
        <v>41430</v>
      </c>
      <c r="H26" s="10" t="s">
        <v>11</v>
      </c>
      <c r="I26" t="s">
        <v>56</v>
      </c>
    </row>
    <row r="27" spans="1:9">
      <c r="A27" s="1" t="s">
        <v>13</v>
      </c>
      <c r="B27" s="10">
        <v>23</v>
      </c>
      <c r="C27" s="1">
        <v>1224</v>
      </c>
      <c r="D27" s="1">
        <v>204</v>
      </c>
      <c r="E27" s="1">
        <v>53</v>
      </c>
      <c r="F27" s="1">
        <f t="shared" si="0"/>
        <v>1481</v>
      </c>
      <c r="G27" s="1">
        <f t="shared" si="1"/>
        <v>42911</v>
      </c>
      <c r="H27" s="10" t="s">
        <v>11</v>
      </c>
    </row>
    <row r="28" spans="1:9">
      <c r="A28" s="20" t="s">
        <v>7</v>
      </c>
      <c r="B28" s="27">
        <v>24</v>
      </c>
      <c r="C28" s="20">
        <v>310</v>
      </c>
      <c r="D28" s="20">
        <v>41</v>
      </c>
      <c r="E28" s="20">
        <v>13</v>
      </c>
      <c r="F28" s="20">
        <f t="shared" si="0"/>
        <v>364</v>
      </c>
      <c r="G28" s="20">
        <f t="shared" si="1"/>
        <v>43275</v>
      </c>
      <c r="H28" s="27" t="s">
        <v>14</v>
      </c>
    </row>
    <row r="29" spans="1:9">
      <c r="A29" s="1" t="s">
        <v>8</v>
      </c>
      <c r="B29" s="10">
        <v>25</v>
      </c>
      <c r="C29" s="1">
        <v>791</v>
      </c>
      <c r="D29" s="1">
        <v>186</v>
      </c>
      <c r="E29" s="1">
        <v>16</v>
      </c>
      <c r="F29" s="1">
        <f t="shared" si="0"/>
        <v>993</v>
      </c>
      <c r="G29" s="1">
        <f t="shared" si="1"/>
        <v>44268</v>
      </c>
      <c r="H29" s="10" t="s">
        <v>11</v>
      </c>
    </row>
    <row r="30" spans="1:9">
      <c r="A30" s="1" t="s">
        <v>9</v>
      </c>
      <c r="B30" s="10">
        <v>26</v>
      </c>
      <c r="C30" s="1">
        <v>701</v>
      </c>
      <c r="D30" s="1">
        <v>171</v>
      </c>
      <c r="E30" s="1">
        <v>26</v>
      </c>
      <c r="F30" s="1">
        <f t="shared" si="0"/>
        <v>898</v>
      </c>
      <c r="G30" s="1">
        <f t="shared" si="1"/>
        <v>45166</v>
      </c>
      <c r="H30" s="10" t="s">
        <v>11</v>
      </c>
    </row>
    <row r="31" spans="1:9">
      <c r="A31" s="2" t="s">
        <v>10</v>
      </c>
      <c r="B31" s="10">
        <v>27</v>
      </c>
      <c r="C31" s="1">
        <v>688</v>
      </c>
      <c r="D31" s="1">
        <v>125</v>
      </c>
      <c r="E31" s="1">
        <v>25</v>
      </c>
      <c r="F31" s="1">
        <f t="shared" si="0"/>
        <v>838</v>
      </c>
      <c r="G31" s="1">
        <f t="shared" si="1"/>
        <v>46004</v>
      </c>
      <c r="H31" s="10" t="s">
        <v>11</v>
      </c>
    </row>
    <row r="32" spans="1:9" ht="15.75" thickBot="1">
      <c r="A32" s="7" t="s">
        <v>4</v>
      </c>
      <c r="B32" s="10">
        <v>28</v>
      </c>
      <c r="C32" s="1">
        <v>538</v>
      </c>
      <c r="D32" s="1">
        <v>154</v>
      </c>
      <c r="E32" s="1">
        <v>22</v>
      </c>
      <c r="F32" s="1">
        <f t="shared" si="0"/>
        <v>714</v>
      </c>
      <c r="G32" s="20">
        <f t="shared" si="1"/>
        <v>46718</v>
      </c>
      <c r="H32" s="10" t="s">
        <v>11</v>
      </c>
    </row>
    <row r="33" spans="1:8" ht="15.75" thickBot="1">
      <c r="A33" s="4"/>
      <c r="B33" s="16"/>
      <c r="C33" s="5"/>
      <c r="D33" s="5"/>
      <c r="E33" s="29" t="s">
        <v>68</v>
      </c>
      <c r="F33" s="30"/>
      <c r="G33" s="31">
        <f>G32/B32</f>
        <v>1668.5</v>
      </c>
      <c r="H33" s="16"/>
    </row>
    <row r="34" spans="1:8" ht="26.25">
      <c r="A34" s="23" t="s">
        <v>53</v>
      </c>
      <c r="B34"/>
      <c r="G34" s="24">
        <f>ENERO2013!G37+FEBRERO2013!G32</f>
        <v>5520890</v>
      </c>
      <c r="H34" s="16"/>
    </row>
    <row r="35" spans="1:8">
      <c r="A35" s="4"/>
      <c r="B35" s="16"/>
      <c r="C35" s="5"/>
      <c r="D35" s="5"/>
      <c r="E35" s="5"/>
      <c r="F35" s="6"/>
      <c r="G35" s="6"/>
      <c r="H35" s="16"/>
    </row>
    <row r="73" spans="4:5">
      <c r="D73" s="25"/>
      <c r="E73" t="s">
        <v>58</v>
      </c>
    </row>
    <row r="74" spans="4:5">
      <c r="D74" s="26"/>
      <c r="E74" t="s">
        <v>57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5"/>
  <sheetViews>
    <sheetView topLeftCell="A24" workbookViewId="0">
      <selection activeCell="G38" sqref="G38"/>
    </sheetView>
  </sheetViews>
  <sheetFormatPr baseColWidth="10" defaultRowHeight="15"/>
  <cols>
    <col min="2" max="2" width="11.42578125" style="11"/>
    <col min="3" max="3" width="12.85546875" customWidth="1"/>
    <col min="4" max="4" width="12.5703125" customWidth="1"/>
    <col min="5" max="5" width="14.7109375" customWidth="1"/>
    <col min="7" max="7" width="15.7109375" customWidth="1"/>
    <col min="8" max="8" width="11.42578125" style="11"/>
  </cols>
  <sheetData>
    <row r="1" spans="1:9" ht="26.25">
      <c r="A1" s="15" t="s">
        <v>59</v>
      </c>
    </row>
    <row r="2" spans="1:9" ht="27" thickBot="1">
      <c r="A2" s="15"/>
    </row>
    <row r="3" spans="1:9" ht="19.5" thickBot="1">
      <c r="A3" s="9"/>
      <c r="B3" s="12"/>
      <c r="C3" s="50" t="s">
        <v>26</v>
      </c>
      <c r="D3" s="51"/>
      <c r="E3" s="9"/>
      <c r="F3" s="50" t="s">
        <v>29</v>
      </c>
      <c r="G3" s="51"/>
      <c r="H3" s="12"/>
    </row>
    <row r="4" spans="1:9" ht="18.75">
      <c r="A4" s="13" t="s">
        <v>0</v>
      </c>
      <c r="B4" s="13" t="s">
        <v>1</v>
      </c>
      <c r="C4" s="14" t="s">
        <v>27</v>
      </c>
      <c r="D4" s="14" t="s">
        <v>28</v>
      </c>
      <c r="E4" s="13" t="s">
        <v>2</v>
      </c>
      <c r="F4" s="14" t="s">
        <v>30</v>
      </c>
      <c r="G4" s="14" t="s">
        <v>31</v>
      </c>
      <c r="H4" s="13" t="s">
        <v>3</v>
      </c>
    </row>
    <row r="5" spans="1:9">
      <c r="A5" s="1" t="str">
        <f>FEBRERO2013!A5</f>
        <v xml:space="preserve">VIERNES </v>
      </c>
      <c r="B5" s="10">
        <f>FEBRERO2013!B5</f>
        <v>1</v>
      </c>
      <c r="C5" s="1">
        <v>713</v>
      </c>
      <c r="D5" s="1">
        <v>162</v>
      </c>
      <c r="E5" s="1">
        <v>26</v>
      </c>
      <c r="F5" s="1">
        <f>SUM(C5:E5)</f>
        <v>901</v>
      </c>
      <c r="G5" s="1">
        <f>F5</f>
        <v>901</v>
      </c>
      <c r="H5" s="10" t="s">
        <v>11</v>
      </c>
    </row>
    <row r="6" spans="1:9">
      <c r="A6" s="1" t="str">
        <f>FEBRERO2013!A6</f>
        <v xml:space="preserve">SABADO </v>
      </c>
      <c r="B6" s="10">
        <f>FEBRERO2013!B6</f>
        <v>2</v>
      </c>
      <c r="C6" s="1">
        <v>498</v>
      </c>
      <c r="D6" s="1">
        <v>106</v>
      </c>
      <c r="E6" s="1">
        <v>28</v>
      </c>
      <c r="F6" s="1">
        <f>SUM(C6:E6)</f>
        <v>632</v>
      </c>
      <c r="G6" s="1">
        <f>G5+F6</f>
        <v>1533</v>
      </c>
      <c r="H6" s="10" t="s">
        <v>14</v>
      </c>
    </row>
    <row r="7" spans="1:9">
      <c r="A7" s="20" t="str">
        <f>FEBRERO2013!A7</f>
        <v>DOMINGO</v>
      </c>
      <c r="B7" s="27">
        <f>FEBRERO2013!B7</f>
        <v>3</v>
      </c>
      <c r="C7" s="20">
        <v>767</v>
      </c>
      <c r="D7" s="20">
        <v>164</v>
      </c>
      <c r="E7" s="20">
        <v>49</v>
      </c>
      <c r="F7" s="20">
        <f t="shared" ref="F7:F35" si="0">SUM(C7:E7)</f>
        <v>980</v>
      </c>
      <c r="G7" s="20">
        <f t="shared" ref="G7:G35" si="1">G6+F7</f>
        <v>2513</v>
      </c>
      <c r="H7" s="27" t="s">
        <v>15</v>
      </c>
      <c r="I7" t="s">
        <v>60</v>
      </c>
    </row>
    <row r="8" spans="1:9">
      <c r="A8" s="1" t="str">
        <f>FEBRERO2013!A8</f>
        <v>LUNES</v>
      </c>
      <c r="B8" s="10">
        <f>FEBRERO2013!B8</f>
        <v>4</v>
      </c>
      <c r="C8" s="1">
        <v>703</v>
      </c>
      <c r="D8" s="1">
        <v>129</v>
      </c>
      <c r="E8" s="1">
        <v>29</v>
      </c>
      <c r="F8" s="1">
        <f t="shared" si="0"/>
        <v>861</v>
      </c>
      <c r="G8" s="1">
        <f t="shared" si="1"/>
        <v>3374</v>
      </c>
      <c r="H8" s="10" t="s">
        <v>11</v>
      </c>
    </row>
    <row r="9" spans="1:9">
      <c r="A9" s="1" t="str">
        <f>FEBRERO2013!A9</f>
        <v>MARTES</v>
      </c>
      <c r="B9" s="10">
        <f>FEBRERO2013!B9</f>
        <v>5</v>
      </c>
      <c r="C9" s="1">
        <v>653</v>
      </c>
      <c r="D9" s="1">
        <v>144</v>
      </c>
      <c r="E9" s="1">
        <v>32</v>
      </c>
      <c r="F9" s="1">
        <f t="shared" si="0"/>
        <v>829</v>
      </c>
      <c r="G9" s="1">
        <f t="shared" si="1"/>
        <v>4203</v>
      </c>
      <c r="H9" s="10" t="s">
        <v>11</v>
      </c>
    </row>
    <row r="10" spans="1:9">
      <c r="A10" s="1" t="str">
        <f>FEBRERO2013!A10</f>
        <v>MIERCOLES</v>
      </c>
      <c r="B10" s="10">
        <f>FEBRERO2013!B10</f>
        <v>6</v>
      </c>
      <c r="C10" s="1">
        <v>549</v>
      </c>
      <c r="D10" s="1">
        <v>130</v>
      </c>
      <c r="E10" s="1">
        <v>24</v>
      </c>
      <c r="F10" s="1">
        <f t="shared" si="0"/>
        <v>703</v>
      </c>
      <c r="G10" s="1">
        <f t="shared" si="1"/>
        <v>4906</v>
      </c>
      <c r="H10" s="10" t="s">
        <v>11</v>
      </c>
    </row>
    <row r="11" spans="1:9">
      <c r="A11" s="1" t="str">
        <f>FEBRERO2013!A11</f>
        <v>JUEVES</v>
      </c>
      <c r="B11" s="10">
        <f>FEBRERO2013!B11</f>
        <v>7</v>
      </c>
      <c r="C11" s="1">
        <v>649</v>
      </c>
      <c r="D11" s="1">
        <v>175</v>
      </c>
      <c r="E11" s="1">
        <v>20</v>
      </c>
      <c r="F11" s="1">
        <f t="shared" si="0"/>
        <v>844</v>
      </c>
      <c r="G11" s="1">
        <f t="shared" si="1"/>
        <v>5750</v>
      </c>
      <c r="H11" s="10" t="s">
        <v>11</v>
      </c>
    </row>
    <row r="12" spans="1:9">
      <c r="A12" s="1" t="str">
        <f>FEBRERO2013!A12</f>
        <v xml:space="preserve">VIERNES </v>
      </c>
      <c r="B12" s="10">
        <f>FEBRERO2013!B12</f>
        <v>8</v>
      </c>
      <c r="C12" s="1">
        <v>747</v>
      </c>
      <c r="D12" s="1">
        <v>207</v>
      </c>
      <c r="E12" s="1">
        <v>28</v>
      </c>
      <c r="F12" s="1">
        <f t="shared" si="0"/>
        <v>982</v>
      </c>
      <c r="G12" s="1">
        <f t="shared" si="1"/>
        <v>6732</v>
      </c>
      <c r="H12" s="10" t="s">
        <v>22</v>
      </c>
    </row>
    <row r="13" spans="1:9">
      <c r="A13" s="1" t="str">
        <f>FEBRERO2013!A13</f>
        <v xml:space="preserve">SABADO </v>
      </c>
      <c r="B13" s="10">
        <f>FEBRERO2013!B13</f>
        <v>9</v>
      </c>
      <c r="C13" s="1">
        <v>834</v>
      </c>
      <c r="D13" s="1">
        <v>198</v>
      </c>
      <c r="E13" s="1">
        <v>39</v>
      </c>
      <c r="F13" s="1">
        <f t="shared" si="0"/>
        <v>1071</v>
      </c>
      <c r="G13" s="1">
        <f t="shared" si="1"/>
        <v>7803</v>
      </c>
      <c r="H13" s="10" t="s">
        <v>11</v>
      </c>
    </row>
    <row r="14" spans="1:9">
      <c r="A14" s="20" t="str">
        <f>FEBRERO2013!A14</f>
        <v>DOMINGO</v>
      </c>
      <c r="B14" s="27">
        <f>FEBRERO2013!B14</f>
        <v>10</v>
      </c>
      <c r="C14" s="20">
        <v>848</v>
      </c>
      <c r="D14" s="20">
        <v>169</v>
      </c>
      <c r="E14" s="20">
        <v>41</v>
      </c>
      <c r="F14" s="20">
        <f t="shared" si="0"/>
        <v>1058</v>
      </c>
      <c r="G14" s="20">
        <f t="shared" si="1"/>
        <v>8861</v>
      </c>
      <c r="H14" s="27" t="s">
        <v>15</v>
      </c>
    </row>
    <row r="15" spans="1:9">
      <c r="A15" s="1" t="str">
        <f>FEBRERO2013!A15</f>
        <v>LUNES</v>
      </c>
      <c r="B15" s="10">
        <f>FEBRERO2013!B15</f>
        <v>11</v>
      </c>
      <c r="C15" s="1">
        <v>630</v>
      </c>
      <c r="D15" s="1">
        <v>191</v>
      </c>
      <c r="E15" s="1">
        <v>31</v>
      </c>
      <c r="F15" s="1">
        <f t="shared" si="0"/>
        <v>852</v>
      </c>
      <c r="G15" s="1">
        <f t="shared" si="1"/>
        <v>9713</v>
      </c>
      <c r="H15" s="10" t="str">
        <f>FEBRERO2013!H15</f>
        <v>R-LL</v>
      </c>
    </row>
    <row r="16" spans="1:9">
      <c r="A16" s="1" t="str">
        <f>FEBRERO2013!A16</f>
        <v>MARTES</v>
      </c>
      <c r="B16" s="10">
        <f>FEBRERO2013!B16</f>
        <v>12</v>
      </c>
      <c r="C16" s="1">
        <v>409</v>
      </c>
      <c r="D16" s="1">
        <v>231</v>
      </c>
      <c r="E16" s="1">
        <v>32</v>
      </c>
      <c r="F16" s="1">
        <f t="shared" si="0"/>
        <v>672</v>
      </c>
      <c r="G16" s="1">
        <f t="shared" si="1"/>
        <v>10385</v>
      </c>
      <c r="H16" s="10" t="s">
        <v>22</v>
      </c>
    </row>
    <row r="17" spans="1:9">
      <c r="A17" s="1" t="str">
        <f>FEBRERO2013!A17</f>
        <v>MIERCOLES</v>
      </c>
      <c r="B17" s="10">
        <f>FEBRERO2013!B17</f>
        <v>13</v>
      </c>
      <c r="C17" s="1">
        <v>695</v>
      </c>
      <c r="D17" s="1">
        <v>228</v>
      </c>
      <c r="E17" s="1">
        <v>22</v>
      </c>
      <c r="F17" s="1">
        <f t="shared" si="0"/>
        <v>945</v>
      </c>
      <c r="G17" s="1">
        <f t="shared" si="1"/>
        <v>11330</v>
      </c>
      <c r="H17" s="10" t="s">
        <v>11</v>
      </c>
    </row>
    <row r="18" spans="1:9">
      <c r="A18" s="1" t="str">
        <f>FEBRERO2013!A18</f>
        <v>JUEVES</v>
      </c>
      <c r="B18" s="10">
        <f>FEBRERO2013!B18</f>
        <v>14</v>
      </c>
      <c r="C18" s="1">
        <v>521</v>
      </c>
      <c r="D18" s="1">
        <v>175</v>
      </c>
      <c r="E18" s="1">
        <v>25</v>
      </c>
      <c r="F18" s="1">
        <f t="shared" si="0"/>
        <v>721</v>
      </c>
      <c r="G18" s="1">
        <f t="shared" si="1"/>
        <v>12051</v>
      </c>
      <c r="H18" s="10" t="s">
        <v>22</v>
      </c>
    </row>
    <row r="19" spans="1:9">
      <c r="A19" s="1" t="str">
        <f>FEBRERO2013!A19</f>
        <v xml:space="preserve">VIERNES </v>
      </c>
      <c r="B19" s="10">
        <f>FEBRERO2013!B19</f>
        <v>15</v>
      </c>
      <c r="C19" s="1">
        <v>771</v>
      </c>
      <c r="D19" s="1">
        <v>259</v>
      </c>
      <c r="E19" s="1">
        <v>38</v>
      </c>
      <c r="F19" s="1">
        <f t="shared" si="0"/>
        <v>1068</v>
      </c>
      <c r="G19" s="1">
        <f t="shared" si="1"/>
        <v>13119</v>
      </c>
      <c r="H19" s="10" t="s">
        <v>11</v>
      </c>
    </row>
    <row r="20" spans="1:9">
      <c r="A20" s="1" t="str">
        <f>FEBRERO2013!A20</f>
        <v xml:space="preserve">SABADO </v>
      </c>
      <c r="B20" s="10">
        <f>FEBRERO2013!B20</f>
        <v>16</v>
      </c>
      <c r="C20" s="1">
        <v>1008</v>
      </c>
      <c r="D20" s="1">
        <v>289</v>
      </c>
      <c r="E20" s="1">
        <v>51</v>
      </c>
      <c r="F20" s="1">
        <f t="shared" si="0"/>
        <v>1348</v>
      </c>
      <c r="G20" s="1">
        <f t="shared" si="1"/>
        <v>14467</v>
      </c>
      <c r="H20" s="10" t="s">
        <v>11</v>
      </c>
    </row>
    <row r="21" spans="1:9">
      <c r="A21" s="20" t="str">
        <f>FEBRERO2013!A21</f>
        <v>DOMINGO</v>
      </c>
      <c r="B21" s="27">
        <f>FEBRERO2013!B21</f>
        <v>17</v>
      </c>
      <c r="C21" s="20">
        <v>814</v>
      </c>
      <c r="D21" s="20">
        <v>220</v>
      </c>
      <c r="E21" s="20">
        <v>38</v>
      </c>
      <c r="F21" s="20">
        <f t="shared" si="0"/>
        <v>1072</v>
      </c>
      <c r="G21" s="20">
        <f t="shared" si="1"/>
        <v>15539</v>
      </c>
      <c r="H21" s="27" t="s">
        <v>11</v>
      </c>
    </row>
    <row r="22" spans="1:9">
      <c r="A22" s="1" t="str">
        <f>FEBRERO2013!A22</f>
        <v>LUNES</v>
      </c>
      <c r="B22" s="10">
        <f>FEBRERO2013!B22</f>
        <v>18</v>
      </c>
      <c r="C22" s="1">
        <v>698</v>
      </c>
      <c r="D22" s="1">
        <v>153</v>
      </c>
      <c r="E22" s="1">
        <v>28</v>
      </c>
      <c r="F22" s="1">
        <f t="shared" si="0"/>
        <v>879</v>
      </c>
      <c r="G22" s="1">
        <f t="shared" si="1"/>
        <v>16418</v>
      </c>
      <c r="H22" s="10" t="s">
        <v>22</v>
      </c>
    </row>
    <row r="23" spans="1:9">
      <c r="A23" s="1" t="str">
        <f>FEBRERO2013!A23</f>
        <v>MARTES</v>
      </c>
      <c r="B23" s="10">
        <f>FEBRERO2013!B23</f>
        <v>19</v>
      </c>
      <c r="C23" s="1">
        <v>361</v>
      </c>
      <c r="D23" s="1">
        <v>77</v>
      </c>
      <c r="E23" s="1">
        <v>14</v>
      </c>
      <c r="F23" s="1">
        <f t="shared" si="0"/>
        <v>452</v>
      </c>
      <c r="G23" s="1">
        <f t="shared" si="1"/>
        <v>16870</v>
      </c>
      <c r="H23" s="10" t="s">
        <v>17</v>
      </c>
    </row>
    <row r="24" spans="1:9">
      <c r="A24" s="1" t="str">
        <f>FEBRERO2013!A24</f>
        <v>MIERCOLES</v>
      </c>
      <c r="B24" s="10">
        <f>FEBRERO2013!B24</f>
        <v>20</v>
      </c>
      <c r="C24" s="1">
        <v>740</v>
      </c>
      <c r="D24" s="1">
        <v>116</v>
      </c>
      <c r="E24" s="1">
        <v>26</v>
      </c>
      <c r="F24" s="1">
        <f t="shared" si="0"/>
        <v>882</v>
      </c>
      <c r="G24" s="1">
        <f t="shared" si="1"/>
        <v>17752</v>
      </c>
      <c r="H24" s="10" t="s">
        <v>17</v>
      </c>
    </row>
    <row r="25" spans="1:9">
      <c r="A25" s="1" t="str">
        <f>FEBRERO2013!A25</f>
        <v>JUEVES</v>
      </c>
      <c r="B25" s="10">
        <f>FEBRERO2013!B25</f>
        <v>21</v>
      </c>
      <c r="C25" s="1">
        <v>765</v>
      </c>
      <c r="D25" s="1">
        <v>223</v>
      </c>
      <c r="E25" s="1">
        <v>32</v>
      </c>
      <c r="F25" s="1">
        <f t="shared" si="0"/>
        <v>1020</v>
      </c>
      <c r="G25" s="1">
        <f t="shared" si="1"/>
        <v>18772</v>
      </c>
      <c r="H25" s="10" t="s">
        <v>11</v>
      </c>
    </row>
    <row r="26" spans="1:9">
      <c r="A26" s="1" t="str">
        <f>FEBRERO2013!A26</f>
        <v xml:space="preserve">VIERNES </v>
      </c>
      <c r="B26" s="10">
        <f>FEBRERO2013!B26</f>
        <v>22</v>
      </c>
      <c r="C26" s="1">
        <v>933</v>
      </c>
      <c r="D26" s="1">
        <v>242</v>
      </c>
      <c r="E26" s="1">
        <v>53</v>
      </c>
      <c r="F26" s="1">
        <f t="shared" si="0"/>
        <v>1228</v>
      </c>
      <c r="G26" s="1">
        <f t="shared" si="1"/>
        <v>20000</v>
      </c>
      <c r="H26" s="10" t="s">
        <v>11</v>
      </c>
    </row>
    <row r="27" spans="1:9">
      <c r="A27" s="1" t="str">
        <f>FEBRERO2013!A27</f>
        <v xml:space="preserve">SABADO </v>
      </c>
      <c r="B27" s="10">
        <f>FEBRERO2013!B27</f>
        <v>23</v>
      </c>
      <c r="C27" s="1">
        <v>1131</v>
      </c>
      <c r="D27" s="1">
        <v>402</v>
      </c>
      <c r="E27" s="1">
        <v>109</v>
      </c>
      <c r="F27" s="1">
        <f t="shared" si="0"/>
        <v>1642</v>
      </c>
      <c r="G27" s="1">
        <f t="shared" si="1"/>
        <v>21642</v>
      </c>
      <c r="H27" s="10" t="str">
        <f>FEBRERO2013!H27</f>
        <v>B</v>
      </c>
      <c r="I27" t="s">
        <v>61</v>
      </c>
    </row>
    <row r="28" spans="1:9">
      <c r="A28" s="20" t="str">
        <f>FEBRERO2013!A28</f>
        <v>DOMINGO</v>
      </c>
      <c r="B28" s="27">
        <f>FEBRERO2013!B28</f>
        <v>24</v>
      </c>
      <c r="C28" s="20">
        <v>1393</v>
      </c>
      <c r="D28" s="20">
        <v>372</v>
      </c>
      <c r="E28" s="20">
        <v>70</v>
      </c>
      <c r="F28" s="20">
        <f t="shared" si="0"/>
        <v>1835</v>
      </c>
      <c r="G28" s="20">
        <f t="shared" si="1"/>
        <v>23477</v>
      </c>
      <c r="H28" s="27" t="s">
        <v>11</v>
      </c>
    </row>
    <row r="29" spans="1:9">
      <c r="A29" s="1" t="str">
        <f>FEBRERO2013!A29</f>
        <v>LUNES</v>
      </c>
      <c r="B29" s="10">
        <f>FEBRERO2013!B29</f>
        <v>25</v>
      </c>
      <c r="C29" s="1">
        <v>910</v>
      </c>
      <c r="D29" s="1">
        <v>274</v>
      </c>
      <c r="E29" s="1">
        <v>58</v>
      </c>
      <c r="F29" s="1">
        <f t="shared" si="0"/>
        <v>1242</v>
      </c>
      <c r="G29" s="1">
        <f t="shared" si="1"/>
        <v>24719</v>
      </c>
      <c r="H29" s="10" t="s">
        <v>22</v>
      </c>
    </row>
    <row r="30" spans="1:9">
      <c r="A30" s="1" t="str">
        <f>FEBRERO2013!A30</f>
        <v>MARTES</v>
      </c>
      <c r="B30" s="10">
        <f>FEBRERO2013!B30</f>
        <v>26</v>
      </c>
      <c r="C30" s="1">
        <v>724</v>
      </c>
      <c r="D30" s="1">
        <v>294</v>
      </c>
      <c r="E30" s="1">
        <v>31</v>
      </c>
      <c r="F30" s="1">
        <f t="shared" si="0"/>
        <v>1049</v>
      </c>
      <c r="G30" s="1">
        <f t="shared" si="1"/>
        <v>25768</v>
      </c>
      <c r="H30" s="10" t="str">
        <f>FEBRERO2013!H30</f>
        <v>B</v>
      </c>
    </row>
    <row r="31" spans="1:9">
      <c r="A31" s="1" t="s">
        <v>10</v>
      </c>
      <c r="B31" s="10">
        <f>FEBRERO2013!B31</f>
        <v>27</v>
      </c>
      <c r="C31" s="1">
        <v>927</v>
      </c>
      <c r="D31" s="1">
        <v>299</v>
      </c>
      <c r="E31" s="1">
        <v>36</v>
      </c>
      <c r="F31" s="1">
        <f t="shared" si="0"/>
        <v>1262</v>
      </c>
      <c r="G31" s="1">
        <f t="shared" si="1"/>
        <v>27030</v>
      </c>
      <c r="H31" s="10" t="str">
        <f>FEBRERO2013!H31</f>
        <v>B</v>
      </c>
    </row>
    <row r="32" spans="1:9">
      <c r="A32" s="1" t="s">
        <v>4</v>
      </c>
      <c r="B32" s="10">
        <f>FEBRERO2013!B32</f>
        <v>28</v>
      </c>
      <c r="C32" s="1">
        <v>1989</v>
      </c>
      <c r="D32" s="1">
        <v>688</v>
      </c>
      <c r="E32" s="1">
        <v>76</v>
      </c>
      <c r="F32" s="1">
        <f t="shared" si="0"/>
        <v>2753</v>
      </c>
      <c r="G32" s="1">
        <f t="shared" si="1"/>
        <v>29783</v>
      </c>
      <c r="H32" s="10" t="str">
        <f>FEBRERO2013!H32</f>
        <v>B</v>
      </c>
      <c r="I32" t="s">
        <v>62</v>
      </c>
    </row>
    <row r="33" spans="1:10">
      <c r="A33" s="1" t="s">
        <v>12</v>
      </c>
      <c r="B33" s="10">
        <v>29</v>
      </c>
      <c r="C33" s="1">
        <v>3820</v>
      </c>
      <c r="D33" s="1">
        <v>1435</v>
      </c>
      <c r="E33" s="1">
        <v>94</v>
      </c>
      <c r="F33" s="1">
        <f t="shared" si="0"/>
        <v>5349</v>
      </c>
      <c r="G33" s="1">
        <f t="shared" si="1"/>
        <v>35132</v>
      </c>
      <c r="H33" s="10" t="s">
        <v>11</v>
      </c>
      <c r="I33" t="s">
        <v>62</v>
      </c>
    </row>
    <row r="34" spans="1:10">
      <c r="A34" s="1" t="s">
        <v>13</v>
      </c>
      <c r="B34" s="10">
        <v>30</v>
      </c>
      <c r="C34" s="1">
        <v>4270</v>
      </c>
      <c r="D34" s="1">
        <v>1541</v>
      </c>
      <c r="E34" s="1">
        <v>118</v>
      </c>
      <c r="F34" s="21">
        <f t="shared" si="0"/>
        <v>5929</v>
      </c>
      <c r="G34" s="1">
        <f t="shared" si="1"/>
        <v>41061</v>
      </c>
      <c r="H34" s="10" t="s">
        <v>11</v>
      </c>
      <c r="I34" s="21">
        <v>5929</v>
      </c>
      <c r="J34" t="s">
        <v>52</v>
      </c>
    </row>
    <row r="35" spans="1:10" ht="15.75" thickBot="1">
      <c r="A35" s="20" t="s">
        <v>7</v>
      </c>
      <c r="B35" s="27">
        <v>31</v>
      </c>
      <c r="C35" s="20">
        <v>4260</v>
      </c>
      <c r="D35" s="20">
        <v>1433</v>
      </c>
      <c r="E35" s="20">
        <v>135</v>
      </c>
      <c r="F35" s="20">
        <f t="shared" si="0"/>
        <v>5828</v>
      </c>
      <c r="G35" s="20">
        <f t="shared" si="1"/>
        <v>46889</v>
      </c>
      <c r="H35" s="27" t="s">
        <v>11</v>
      </c>
      <c r="I35" t="s">
        <v>62</v>
      </c>
    </row>
    <row r="36" spans="1:10" ht="15.75" thickBot="1">
      <c r="E36" s="29" t="s">
        <v>68</v>
      </c>
      <c r="F36" s="30"/>
      <c r="G36" s="31">
        <f>G35/B35</f>
        <v>1512.5483870967741</v>
      </c>
    </row>
    <row r="37" spans="1:10" ht="26.25">
      <c r="A37" s="23" t="s">
        <v>53</v>
      </c>
      <c r="B37"/>
      <c r="G37" s="24">
        <f>FEBRERO2013!G34+MARZO2013!G35</f>
        <v>5567779</v>
      </c>
    </row>
    <row r="74" spans="4:5">
      <c r="D74" s="25"/>
      <c r="E74" t="s">
        <v>58</v>
      </c>
    </row>
    <row r="75" spans="4:5">
      <c r="D75" s="26"/>
      <c r="E75" t="s">
        <v>57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5"/>
  <sheetViews>
    <sheetView topLeftCell="A27" workbookViewId="0">
      <selection activeCell="G37" sqref="G37"/>
    </sheetView>
  </sheetViews>
  <sheetFormatPr baseColWidth="10" defaultRowHeight="15"/>
  <cols>
    <col min="2" max="2" width="9.7109375" style="11" customWidth="1"/>
    <col min="3" max="3" width="19.140625" customWidth="1"/>
    <col min="4" max="4" width="16.28515625" customWidth="1"/>
    <col min="5" max="5" width="14.7109375" customWidth="1"/>
    <col min="6" max="6" width="9.85546875" customWidth="1"/>
    <col min="7" max="7" width="15.85546875" customWidth="1"/>
    <col min="8" max="8" width="10.42578125" style="11" customWidth="1"/>
    <col min="10" max="10" width="16.28515625" customWidth="1"/>
    <col min="11" max="11" width="2" customWidth="1"/>
  </cols>
  <sheetData>
    <row r="1" spans="1:13" ht="26.25">
      <c r="A1" s="15" t="s">
        <v>63</v>
      </c>
    </row>
    <row r="2" spans="1:13" ht="27" thickBot="1">
      <c r="A2" s="15"/>
    </row>
    <row r="3" spans="1:13" ht="19.5" thickBot="1">
      <c r="A3" s="9"/>
      <c r="B3" s="12"/>
      <c r="C3" s="50" t="s">
        <v>26</v>
      </c>
      <c r="D3" s="51"/>
      <c r="E3" s="9"/>
      <c r="F3" s="50" t="s">
        <v>29</v>
      </c>
      <c r="G3" s="51"/>
      <c r="H3" s="12"/>
    </row>
    <row r="4" spans="1:13" ht="18.75">
      <c r="A4" s="13" t="s">
        <v>0</v>
      </c>
      <c r="B4" s="13" t="s">
        <v>1</v>
      </c>
      <c r="C4" s="14" t="s">
        <v>27</v>
      </c>
      <c r="D4" s="14" t="s">
        <v>28</v>
      </c>
      <c r="E4" s="13" t="s">
        <v>2</v>
      </c>
      <c r="F4" s="14" t="s">
        <v>30</v>
      </c>
      <c r="G4" s="14" t="s">
        <v>31</v>
      </c>
      <c r="H4" s="13" t="s">
        <v>3</v>
      </c>
    </row>
    <row r="5" spans="1:13">
      <c r="A5" s="1" t="str">
        <f>FEBRERO2013!A8</f>
        <v>LUNES</v>
      </c>
      <c r="B5" s="10">
        <f>FEBRERO2013!B5</f>
        <v>1</v>
      </c>
      <c r="C5" s="1">
        <v>2368</v>
      </c>
      <c r="D5" s="1">
        <v>703</v>
      </c>
      <c r="E5" s="1">
        <v>84</v>
      </c>
      <c r="F5" s="21">
        <f>SUM(C5:E5)</f>
        <v>3155</v>
      </c>
      <c r="G5" s="1">
        <f>F5</f>
        <v>3155</v>
      </c>
      <c r="H5" s="10" t="s">
        <v>19</v>
      </c>
      <c r="I5" t="s">
        <v>64</v>
      </c>
      <c r="L5" s="21">
        <v>3155</v>
      </c>
      <c r="M5" t="s">
        <v>52</v>
      </c>
    </row>
    <row r="6" spans="1:13">
      <c r="A6" s="1" t="str">
        <f>FEBRERO2013!A9</f>
        <v>MARTES</v>
      </c>
      <c r="B6" s="10">
        <f>FEBRERO2013!B6</f>
        <v>2</v>
      </c>
      <c r="C6" s="1">
        <v>1099</v>
      </c>
      <c r="D6" s="1">
        <v>232</v>
      </c>
      <c r="E6" s="1">
        <v>48</v>
      </c>
      <c r="F6" s="1">
        <f>SUM(C6:E6)</f>
        <v>1379</v>
      </c>
      <c r="G6" s="1">
        <f>G5+F6</f>
        <v>4534</v>
      </c>
      <c r="H6" s="10" t="s">
        <v>11</v>
      </c>
    </row>
    <row r="7" spans="1:13">
      <c r="A7" s="1" t="str">
        <f>FEBRERO2013!A10</f>
        <v>MIERCOLES</v>
      </c>
      <c r="B7" s="10">
        <f>FEBRERO2013!B7</f>
        <v>3</v>
      </c>
      <c r="C7" s="1">
        <v>368</v>
      </c>
      <c r="D7" s="1">
        <v>78</v>
      </c>
      <c r="E7" s="1">
        <v>15</v>
      </c>
      <c r="F7" s="1">
        <f t="shared" ref="F7:F34" si="0">SUM(C7:E7)</f>
        <v>461</v>
      </c>
      <c r="G7" s="1">
        <f t="shared" ref="G7:G34" si="1">G6+F7</f>
        <v>4995</v>
      </c>
      <c r="H7" s="10" t="str">
        <f>FEBRERO2013!H7</f>
        <v>B</v>
      </c>
    </row>
    <row r="8" spans="1:13">
      <c r="A8" s="1" t="str">
        <f>FEBRERO2013!A11</f>
        <v>JUEVES</v>
      </c>
      <c r="B8" s="10">
        <f>FEBRERO2013!B8</f>
        <v>4</v>
      </c>
      <c r="C8" s="1">
        <v>539</v>
      </c>
      <c r="D8" s="1">
        <v>139</v>
      </c>
      <c r="E8" s="1">
        <v>20</v>
      </c>
      <c r="F8" s="1">
        <f t="shared" si="0"/>
        <v>698</v>
      </c>
      <c r="G8" s="1">
        <f t="shared" si="1"/>
        <v>5693</v>
      </c>
      <c r="H8" s="10" t="str">
        <f>FEBRERO2013!H8</f>
        <v>B</v>
      </c>
    </row>
    <row r="9" spans="1:13">
      <c r="A9" s="1" t="str">
        <f>FEBRERO2013!A12</f>
        <v xml:space="preserve">VIERNES </v>
      </c>
      <c r="B9" s="10">
        <f>FEBRERO2013!B9</f>
        <v>5</v>
      </c>
      <c r="C9" s="1">
        <v>795</v>
      </c>
      <c r="D9" s="1">
        <v>160</v>
      </c>
      <c r="E9" s="1">
        <v>48</v>
      </c>
      <c r="F9" s="1">
        <f t="shared" si="0"/>
        <v>1003</v>
      </c>
      <c r="G9" s="1">
        <f t="shared" si="1"/>
        <v>6696</v>
      </c>
      <c r="H9" s="10" t="str">
        <f>FEBRERO2013!H9</f>
        <v>B</v>
      </c>
    </row>
    <row r="10" spans="1:13">
      <c r="A10" s="1" t="str">
        <f>FEBRERO2013!A13</f>
        <v xml:space="preserve">SABADO </v>
      </c>
      <c r="B10" s="10">
        <f>FEBRERO2013!B10</f>
        <v>6</v>
      </c>
      <c r="C10" s="1">
        <v>1149</v>
      </c>
      <c r="D10" s="1">
        <v>327</v>
      </c>
      <c r="E10" s="1">
        <v>53</v>
      </c>
      <c r="F10" s="8">
        <v>1529</v>
      </c>
      <c r="G10" s="8">
        <f t="shared" si="1"/>
        <v>8225</v>
      </c>
      <c r="H10" s="10" t="str">
        <f>FEBRERO2013!H10</f>
        <v>B</v>
      </c>
    </row>
    <row r="11" spans="1:13">
      <c r="A11" s="20" t="str">
        <f>FEBRERO2013!A14</f>
        <v>DOMINGO</v>
      </c>
      <c r="B11" s="27">
        <f>FEBRERO2013!B11</f>
        <v>7</v>
      </c>
      <c r="C11" s="20">
        <v>1162</v>
      </c>
      <c r="D11" s="20">
        <v>311</v>
      </c>
      <c r="E11" s="20">
        <v>40</v>
      </c>
      <c r="F11" s="20">
        <f t="shared" si="0"/>
        <v>1513</v>
      </c>
      <c r="G11" s="20">
        <f t="shared" si="1"/>
        <v>9738</v>
      </c>
      <c r="H11" s="27" t="str">
        <f>FEBRERO2013!H11</f>
        <v>B</v>
      </c>
    </row>
    <row r="12" spans="1:13">
      <c r="A12" s="1" t="str">
        <f>FEBRERO2013!A15</f>
        <v>LUNES</v>
      </c>
      <c r="B12" s="10">
        <f>FEBRERO2013!B12</f>
        <v>8</v>
      </c>
      <c r="C12" s="1">
        <v>1080</v>
      </c>
      <c r="D12" s="1">
        <v>383</v>
      </c>
      <c r="E12" s="1">
        <v>61</v>
      </c>
      <c r="F12" s="1">
        <f t="shared" si="0"/>
        <v>1524</v>
      </c>
      <c r="G12" s="1">
        <f t="shared" si="1"/>
        <v>11262</v>
      </c>
      <c r="H12" s="10" t="str">
        <f>FEBRERO2013!H12</f>
        <v>B</v>
      </c>
    </row>
    <row r="13" spans="1:13">
      <c r="A13" s="1" t="str">
        <f>FEBRERO2013!A16</f>
        <v>MARTES</v>
      </c>
      <c r="B13" s="10">
        <f>FEBRERO2013!B13</f>
        <v>9</v>
      </c>
      <c r="C13" s="1">
        <v>951</v>
      </c>
      <c r="D13" s="1">
        <v>427</v>
      </c>
      <c r="E13" s="1">
        <v>77</v>
      </c>
      <c r="F13" s="1">
        <f t="shared" si="0"/>
        <v>1455</v>
      </c>
      <c r="G13" s="1">
        <f t="shared" si="1"/>
        <v>12717</v>
      </c>
      <c r="H13" s="10" t="str">
        <f>FEBRERO2013!H13</f>
        <v>B</v>
      </c>
    </row>
    <row r="14" spans="1:13">
      <c r="A14" s="1" t="str">
        <f>FEBRERO2013!A17</f>
        <v>MIERCOLES</v>
      </c>
      <c r="B14" s="10">
        <f>FEBRERO2013!B14</f>
        <v>10</v>
      </c>
      <c r="C14" s="1">
        <v>898</v>
      </c>
      <c r="D14" s="1">
        <v>354</v>
      </c>
      <c r="E14" s="1">
        <v>52</v>
      </c>
      <c r="F14" s="1">
        <f t="shared" si="0"/>
        <v>1304</v>
      </c>
      <c r="G14" s="1">
        <f t="shared" si="1"/>
        <v>14021</v>
      </c>
      <c r="H14" s="10" t="str">
        <f>FEBRERO2013!H14</f>
        <v>B</v>
      </c>
    </row>
    <row r="15" spans="1:13">
      <c r="A15" s="1" t="str">
        <f>FEBRERO2013!A18</f>
        <v>JUEVES</v>
      </c>
      <c r="B15" s="10">
        <f>FEBRERO2013!B15</f>
        <v>11</v>
      </c>
      <c r="C15" s="1">
        <v>403</v>
      </c>
      <c r="D15" s="1">
        <v>127</v>
      </c>
      <c r="E15" s="1">
        <v>21</v>
      </c>
      <c r="F15" s="1">
        <f t="shared" si="0"/>
        <v>551</v>
      </c>
      <c r="G15" s="1">
        <f t="shared" si="1"/>
        <v>14572</v>
      </c>
      <c r="H15" s="10" t="s">
        <v>14</v>
      </c>
    </row>
    <row r="16" spans="1:13">
      <c r="A16" s="1" t="str">
        <f>FEBRERO2013!A19</f>
        <v xml:space="preserve">VIERNES </v>
      </c>
      <c r="B16" s="10">
        <f>FEBRERO2013!B16</f>
        <v>12</v>
      </c>
      <c r="C16" s="1">
        <v>853</v>
      </c>
      <c r="D16" s="1">
        <v>339</v>
      </c>
      <c r="E16" s="1">
        <v>59</v>
      </c>
      <c r="F16" s="1">
        <f t="shared" si="0"/>
        <v>1251</v>
      </c>
      <c r="G16" s="1">
        <f t="shared" si="1"/>
        <v>15823</v>
      </c>
      <c r="H16" s="10" t="str">
        <f>FEBRERO2013!H16</f>
        <v>B</v>
      </c>
    </row>
    <row r="17" spans="1:9">
      <c r="A17" s="1" t="str">
        <f>FEBRERO2013!A20</f>
        <v xml:space="preserve">SABADO </v>
      </c>
      <c r="B17" s="10">
        <f>FEBRERO2013!B17</f>
        <v>13</v>
      </c>
      <c r="C17" s="1">
        <v>1155</v>
      </c>
      <c r="D17" s="1">
        <v>379</v>
      </c>
      <c r="E17" s="1">
        <v>133</v>
      </c>
      <c r="F17" s="1">
        <f t="shared" si="0"/>
        <v>1667</v>
      </c>
      <c r="G17" s="1">
        <f t="shared" si="1"/>
        <v>17490</v>
      </c>
      <c r="H17" s="10" t="s">
        <v>11</v>
      </c>
      <c r="I17" t="s">
        <v>65</v>
      </c>
    </row>
    <row r="18" spans="1:9">
      <c r="A18" s="20" t="str">
        <f>FEBRERO2013!A21</f>
        <v>DOMINGO</v>
      </c>
      <c r="B18" s="27">
        <f>FEBRERO2013!B18</f>
        <v>14</v>
      </c>
      <c r="C18" s="20">
        <v>1319</v>
      </c>
      <c r="D18" s="20">
        <v>306</v>
      </c>
      <c r="E18" s="20">
        <v>53</v>
      </c>
      <c r="F18" s="20">
        <f t="shared" si="0"/>
        <v>1678</v>
      </c>
      <c r="G18" s="20">
        <f t="shared" si="1"/>
        <v>19168</v>
      </c>
      <c r="H18" s="27" t="s">
        <v>11</v>
      </c>
    </row>
    <row r="19" spans="1:9">
      <c r="A19" s="1" t="str">
        <f>FEBRERO2013!A22</f>
        <v>LUNES</v>
      </c>
      <c r="B19" s="10">
        <f>FEBRERO2013!B19</f>
        <v>15</v>
      </c>
      <c r="C19" s="1">
        <v>937</v>
      </c>
      <c r="D19" s="1">
        <v>312</v>
      </c>
      <c r="E19" s="1">
        <v>47</v>
      </c>
      <c r="F19" s="1">
        <f t="shared" si="0"/>
        <v>1296</v>
      </c>
      <c r="G19" s="1">
        <f t="shared" si="1"/>
        <v>20464</v>
      </c>
      <c r="H19" s="10" t="str">
        <f>FEBRERO2013!H19</f>
        <v>B</v>
      </c>
    </row>
    <row r="20" spans="1:9">
      <c r="A20" s="1" t="str">
        <f>FEBRERO2013!A23</f>
        <v>MARTES</v>
      </c>
      <c r="B20" s="10">
        <f>FEBRERO2013!B20</f>
        <v>16</v>
      </c>
      <c r="C20" s="1">
        <v>808</v>
      </c>
      <c r="D20" s="1">
        <v>331</v>
      </c>
      <c r="E20" s="1">
        <v>40</v>
      </c>
      <c r="F20" s="1">
        <f t="shared" si="0"/>
        <v>1179</v>
      </c>
      <c r="G20" s="1">
        <f t="shared" si="1"/>
        <v>21643</v>
      </c>
      <c r="H20" s="10" t="s">
        <v>11</v>
      </c>
    </row>
    <row r="21" spans="1:9">
      <c r="A21" s="1" t="str">
        <f>FEBRERO2013!A24</f>
        <v>MIERCOLES</v>
      </c>
      <c r="B21" s="10">
        <f>FEBRERO2013!B21</f>
        <v>17</v>
      </c>
      <c r="C21" s="1">
        <v>1030</v>
      </c>
      <c r="D21" s="1">
        <v>308</v>
      </c>
      <c r="E21" s="1">
        <v>43</v>
      </c>
      <c r="F21" s="1">
        <f t="shared" si="0"/>
        <v>1381</v>
      </c>
      <c r="G21" s="1">
        <f t="shared" si="1"/>
        <v>23024</v>
      </c>
      <c r="H21" s="10" t="s">
        <v>11</v>
      </c>
    </row>
    <row r="22" spans="1:9">
      <c r="A22" s="1" t="str">
        <f>FEBRERO2013!A25</f>
        <v>JUEVES</v>
      </c>
      <c r="B22" s="10">
        <f>FEBRERO2013!B22</f>
        <v>18</v>
      </c>
      <c r="C22" s="1">
        <v>884</v>
      </c>
      <c r="D22" s="1">
        <v>401</v>
      </c>
      <c r="E22" s="1">
        <v>216</v>
      </c>
      <c r="F22" s="1">
        <f t="shared" si="0"/>
        <v>1501</v>
      </c>
      <c r="G22" s="1">
        <f t="shared" si="1"/>
        <v>24525</v>
      </c>
      <c r="H22" s="10" t="s">
        <v>11</v>
      </c>
      <c r="I22" t="s">
        <v>66</v>
      </c>
    </row>
    <row r="23" spans="1:9">
      <c r="A23" s="1" t="str">
        <f>FEBRERO2013!A26</f>
        <v xml:space="preserve">VIERNES </v>
      </c>
      <c r="B23" s="10">
        <f>FEBRERO2013!B23</f>
        <v>19</v>
      </c>
      <c r="C23" s="1">
        <v>1080</v>
      </c>
      <c r="D23" s="1">
        <v>403</v>
      </c>
      <c r="E23" s="1">
        <v>66</v>
      </c>
      <c r="F23" s="1">
        <f t="shared" si="0"/>
        <v>1549</v>
      </c>
      <c r="G23" s="8">
        <v>26074</v>
      </c>
      <c r="H23" s="10" t="s">
        <v>11</v>
      </c>
    </row>
    <row r="24" spans="1:9">
      <c r="A24" s="1" t="str">
        <f>FEBRERO2013!A27</f>
        <v xml:space="preserve">SABADO </v>
      </c>
      <c r="B24" s="10">
        <f>FEBRERO2013!B24</f>
        <v>20</v>
      </c>
      <c r="C24" s="1">
        <v>1487</v>
      </c>
      <c r="D24" s="1">
        <v>617</v>
      </c>
      <c r="E24" s="1">
        <v>59</v>
      </c>
      <c r="F24" s="1">
        <f t="shared" si="0"/>
        <v>2163</v>
      </c>
      <c r="G24" s="1">
        <f t="shared" si="1"/>
        <v>28237</v>
      </c>
      <c r="H24" s="10" t="s">
        <v>11</v>
      </c>
    </row>
    <row r="25" spans="1:9">
      <c r="A25" s="20" t="str">
        <f>FEBRERO2013!A28</f>
        <v>DOMINGO</v>
      </c>
      <c r="B25" s="27">
        <f>FEBRERO2013!B25</f>
        <v>21</v>
      </c>
      <c r="C25" s="20">
        <v>1664</v>
      </c>
      <c r="D25" s="20">
        <v>529</v>
      </c>
      <c r="E25" s="20">
        <v>73</v>
      </c>
      <c r="F25" s="20">
        <f t="shared" si="0"/>
        <v>2266</v>
      </c>
      <c r="G25" s="20">
        <f t="shared" si="1"/>
        <v>30503</v>
      </c>
      <c r="H25" s="27" t="s">
        <v>11</v>
      </c>
    </row>
    <row r="26" spans="1:9">
      <c r="A26" s="1" t="str">
        <f>FEBRERO2013!A29</f>
        <v>LUNES</v>
      </c>
      <c r="B26" s="10">
        <f>FEBRERO2013!B26</f>
        <v>22</v>
      </c>
      <c r="C26" s="1">
        <v>1062</v>
      </c>
      <c r="D26" s="1">
        <v>331</v>
      </c>
      <c r="E26" s="1">
        <v>47</v>
      </c>
      <c r="F26" s="1">
        <v>1440</v>
      </c>
      <c r="G26" s="1">
        <f t="shared" si="1"/>
        <v>31943</v>
      </c>
      <c r="H26" s="10" t="str">
        <f>FEBRERO2013!H26</f>
        <v>B</v>
      </c>
    </row>
    <row r="27" spans="1:9">
      <c r="A27" s="1" t="s">
        <v>9</v>
      </c>
      <c r="B27" s="10">
        <f>FEBRERO2013!B27</f>
        <v>23</v>
      </c>
      <c r="C27" s="1">
        <v>882</v>
      </c>
      <c r="D27" s="1">
        <v>340</v>
      </c>
      <c r="E27" s="1">
        <v>56</v>
      </c>
      <c r="F27" s="1">
        <f t="shared" si="0"/>
        <v>1278</v>
      </c>
      <c r="G27" s="1">
        <f t="shared" si="1"/>
        <v>33221</v>
      </c>
      <c r="H27" s="10" t="str">
        <f>FEBRERO2013!H27</f>
        <v>B</v>
      </c>
    </row>
    <row r="28" spans="1:9">
      <c r="A28" s="1" t="s">
        <v>10</v>
      </c>
      <c r="B28" s="10">
        <f>FEBRERO2013!B28</f>
        <v>24</v>
      </c>
      <c r="C28" s="1">
        <v>888</v>
      </c>
      <c r="D28" s="1">
        <v>259</v>
      </c>
      <c r="E28" s="1">
        <v>54</v>
      </c>
      <c r="F28" s="1">
        <f t="shared" si="0"/>
        <v>1201</v>
      </c>
      <c r="G28" s="1">
        <f t="shared" si="1"/>
        <v>34422</v>
      </c>
      <c r="H28" s="10" t="s">
        <v>11</v>
      </c>
    </row>
    <row r="29" spans="1:9">
      <c r="A29" s="1" t="s">
        <v>4</v>
      </c>
      <c r="B29" s="10">
        <f>FEBRERO2013!B29</f>
        <v>25</v>
      </c>
      <c r="C29" s="1">
        <v>1081</v>
      </c>
      <c r="D29" s="1">
        <v>306</v>
      </c>
      <c r="E29" s="1">
        <v>47</v>
      </c>
      <c r="F29" s="1">
        <v>1434</v>
      </c>
      <c r="G29" s="1">
        <f t="shared" si="1"/>
        <v>35856</v>
      </c>
      <c r="H29" s="10" t="str">
        <f>FEBRERO2013!H29</f>
        <v>B</v>
      </c>
    </row>
    <row r="30" spans="1:9">
      <c r="A30" s="1" t="s">
        <v>12</v>
      </c>
      <c r="B30" s="10">
        <f>FEBRERO2013!B30</f>
        <v>26</v>
      </c>
      <c r="C30" s="1">
        <v>1017</v>
      </c>
      <c r="D30" s="1">
        <v>443</v>
      </c>
      <c r="E30" s="1">
        <v>46</v>
      </c>
      <c r="F30" s="1">
        <f t="shared" si="0"/>
        <v>1506</v>
      </c>
      <c r="G30" s="1">
        <f t="shared" si="1"/>
        <v>37362</v>
      </c>
      <c r="H30" s="10" t="str">
        <f>FEBRERO2013!H30</f>
        <v>B</v>
      </c>
    </row>
    <row r="31" spans="1:9">
      <c r="A31" s="1" t="s">
        <v>13</v>
      </c>
      <c r="B31" s="10">
        <f>FEBRERO2013!B31</f>
        <v>27</v>
      </c>
      <c r="C31" s="1">
        <v>1264</v>
      </c>
      <c r="D31" s="1">
        <v>403</v>
      </c>
      <c r="E31" s="1">
        <v>56</v>
      </c>
      <c r="F31" s="1">
        <f t="shared" si="0"/>
        <v>1723</v>
      </c>
      <c r="G31" s="1">
        <f t="shared" si="1"/>
        <v>39085</v>
      </c>
      <c r="H31" s="10" t="str">
        <f>FEBRERO2013!H31</f>
        <v>B</v>
      </c>
    </row>
    <row r="32" spans="1:9">
      <c r="A32" s="20" t="s">
        <v>7</v>
      </c>
      <c r="B32" s="27">
        <f>FEBRERO2013!B32</f>
        <v>28</v>
      </c>
      <c r="C32" s="20">
        <v>953</v>
      </c>
      <c r="D32" s="20">
        <v>371</v>
      </c>
      <c r="E32" s="20">
        <v>32</v>
      </c>
      <c r="F32" s="20">
        <f t="shared" si="0"/>
        <v>1356</v>
      </c>
      <c r="G32" s="20">
        <f t="shared" si="1"/>
        <v>40441</v>
      </c>
      <c r="H32" s="27" t="str">
        <f>FEBRERO2013!H32</f>
        <v>B</v>
      </c>
    </row>
    <row r="33" spans="1:8">
      <c r="A33" s="7" t="s">
        <v>8</v>
      </c>
      <c r="B33" s="10">
        <v>29</v>
      </c>
      <c r="C33" s="1">
        <v>720</v>
      </c>
      <c r="D33" s="1">
        <v>270</v>
      </c>
      <c r="E33" s="1">
        <v>45</v>
      </c>
      <c r="F33" s="1">
        <f t="shared" si="0"/>
        <v>1035</v>
      </c>
      <c r="G33" s="1">
        <f t="shared" si="1"/>
        <v>41476</v>
      </c>
      <c r="H33" s="10" t="s">
        <v>11</v>
      </c>
    </row>
    <row r="34" spans="1:8" ht="15.75" thickBot="1">
      <c r="A34" s="7" t="s">
        <v>9</v>
      </c>
      <c r="B34" s="10">
        <v>30</v>
      </c>
      <c r="C34" s="1">
        <v>742</v>
      </c>
      <c r="D34" s="1">
        <v>222</v>
      </c>
      <c r="E34" s="1">
        <v>39</v>
      </c>
      <c r="F34" s="1">
        <f t="shared" si="0"/>
        <v>1003</v>
      </c>
      <c r="G34" s="1">
        <f t="shared" si="1"/>
        <v>42479</v>
      </c>
      <c r="H34" s="10" t="s">
        <v>11</v>
      </c>
    </row>
    <row r="35" spans="1:8" ht="15.75" thickBot="1">
      <c r="B35" s="16"/>
      <c r="C35" s="5"/>
      <c r="D35" s="5"/>
      <c r="E35" s="29" t="s">
        <v>68</v>
      </c>
      <c r="F35" s="30"/>
      <c r="G35" s="31">
        <f>G34/B34</f>
        <v>1415.9666666666667</v>
      </c>
      <c r="H35" s="16"/>
    </row>
    <row r="36" spans="1:8" ht="26.25">
      <c r="A36" s="23" t="s">
        <v>53</v>
      </c>
      <c r="B36"/>
      <c r="G36" s="24">
        <f>MARZO2013!G37+ABRIL2013!G34</f>
        <v>5610258</v>
      </c>
    </row>
    <row r="74" spans="3:4">
      <c r="C74" s="25"/>
      <c r="D74" t="s">
        <v>58</v>
      </c>
    </row>
    <row r="75" spans="3:4">
      <c r="C75" s="26"/>
      <c r="D75" t="s">
        <v>57</v>
      </c>
    </row>
  </sheetData>
  <mergeCells count="2">
    <mergeCell ref="C3:D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7"/>
  <sheetViews>
    <sheetView topLeftCell="A24" workbookViewId="0">
      <selection activeCell="G38" sqref="G38"/>
    </sheetView>
  </sheetViews>
  <sheetFormatPr baseColWidth="10" defaultRowHeight="15"/>
  <cols>
    <col min="2" max="2" width="7.7109375" style="11" customWidth="1"/>
    <col min="3" max="3" width="18.7109375" customWidth="1"/>
    <col min="4" max="4" width="15.85546875" customWidth="1"/>
    <col min="5" max="5" width="15.5703125" customWidth="1"/>
    <col min="6" max="6" width="11.42578125" customWidth="1"/>
    <col min="7" max="7" width="16.5703125" customWidth="1"/>
    <col min="8" max="8" width="10.28515625" style="11" customWidth="1"/>
  </cols>
  <sheetData>
    <row r="1" spans="1:9" ht="26.25">
      <c r="A1" s="15" t="s">
        <v>67</v>
      </c>
    </row>
    <row r="2" spans="1:9" ht="27" thickBot="1">
      <c r="A2" s="15"/>
    </row>
    <row r="3" spans="1:9" ht="19.5" thickBot="1">
      <c r="A3" s="9"/>
      <c r="B3" s="12"/>
      <c r="C3" s="50" t="s">
        <v>26</v>
      </c>
      <c r="D3" s="51"/>
      <c r="E3" s="9"/>
      <c r="F3" s="50" t="s">
        <v>29</v>
      </c>
      <c r="G3" s="51"/>
      <c r="H3" s="12"/>
    </row>
    <row r="4" spans="1:9" ht="18.75">
      <c r="A4" s="13" t="s">
        <v>0</v>
      </c>
      <c r="B4" s="13" t="s">
        <v>1</v>
      </c>
      <c r="C4" s="14" t="s">
        <v>27</v>
      </c>
      <c r="D4" s="14" t="s">
        <v>28</v>
      </c>
      <c r="E4" s="13" t="s">
        <v>2</v>
      </c>
      <c r="F4" s="14" t="s">
        <v>30</v>
      </c>
      <c r="G4" s="14" t="s">
        <v>31</v>
      </c>
      <c r="H4" s="13" t="s">
        <v>3</v>
      </c>
    </row>
    <row r="5" spans="1:9">
      <c r="A5" s="1" t="str">
        <f>ABRIL2013!A7</f>
        <v>MIERCOLES</v>
      </c>
      <c r="B5" s="10">
        <f>ABRIL2013!B5</f>
        <v>1</v>
      </c>
      <c r="C5" s="1">
        <v>684</v>
      </c>
      <c r="D5" s="1">
        <v>141</v>
      </c>
      <c r="E5" s="1">
        <v>30</v>
      </c>
      <c r="F5" s="8">
        <f>C5+D5+E5</f>
        <v>855</v>
      </c>
      <c r="G5" s="8">
        <f>F5</f>
        <v>855</v>
      </c>
      <c r="H5" s="10" t="s">
        <v>14</v>
      </c>
      <c r="I5" t="s">
        <v>69</v>
      </c>
    </row>
    <row r="6" spans="1:9">
      <c r="A6" s="1" t="str">
        <f>ABRIL2013!A8</f>
        <v>JUEVES</v>
      </c>
      <c r="B6" s="10">
        <f>ABRIL2013!B6</f>
        <v>2</v>
      </c>
      <c r="C6" s="1">
        <v>468</v>
      </c>
      <c r="D6" s="1">
        <v>106</v>
      </c>
      <c r="E6" s="1">
        <v>18</v>
      </c>
      <c r="F6" s="8">
        <f>SUM(C6:E6)</f>
        <v>592</v>
      </c>
      <c r="G6" s="8">
        <f>G5+F6</f>
        <v>1447</v>
      </c>
      <c r="H6" s="10" t="s">
        <v>14</v>
      </c>
    </row>
    <row r="7" spans="1:9">
      <c r="A7" s="1" t="str">
        <f>ABRIL2013!A9</f>
        <v xml:space="preserve">VIERNES </v>
      </c>
      <c r="B7" s="10">
        <f>ABRIL2013!B7</f>
        <v>3</v>
      </c>
      <c r="C7" s="1">
        <v>744</v>
      </c>
      <c r="D7" s="1">
        <v>249</v>
      </c>
      <c r="E7" s="1">
        <v>38</v>
      </c>
      <c r="F7" s="1">
        <f t="shared" ref="F7:F35" si="0">SUM(C7:E7)</f>
        <v>1031</v>
      </c>
      <c r="G7" s="1">
        <f t="shared" ref="G7:G35" si="1">G6+F7</f>
        <v>2478</v>
      </c>
      <c r="H7" s="10" t="s">
        <v>14</v>
      </c>
    </row>
    <row r="8" spans="1:9">
      <c r="A8" s="1" t="str">
        <f>ABRIL2013!A10</f>
        <v xml:space="preserve">SABADO </v>
      </c>
      <c r="B8" s="10">
        <f>ABRIL2013!B8</f>
        <v>4</v>
      </c>
      <c r="C8" s="1">
        <v>927</v>
      </c>
      <c r="D8" s="1">
        <v>238</v>
      </c>
      <c r="E8" s="1">
        <v>30</v>
      </c>
      <c r="F8" s="1">
        <f t="shared" si="0"/>
        <v>1195</v>
      </c>
      <c r="G8" s="1">
        <f t="shared" si="1"/>
        <v>3673</v>
      </c>
      <c r="H8" s="10" t="s">
        <v>18</v>
      </c>
    </row>
    <row r="9" spans="1:9">
      <c r="A9" s="20" t="str">
        <f>ABRIL2013!A11</f>
        <v>DOMINGO</v>
      </c>
      <c r="B9" s="27">
        <f>ABRIL2013!B9</f>
        <v>5</v>
      </c>
      <c r="C9" s="20">
        <v>803</v>
      </c>
      <c r="D9" s="20">
        <v>157</v>
      </c>
      <c r="E9" s="20">
        <v>47</v>
      </c>
      <c r="F9" s="20">
        <f t="shared" si="0"/>
        <v>1007</v>
      </c>
      <c r="G9" s="20">
        <f t="shared" si="1"/>
        <v>4680</v>
      </c>
      <c r="H9" s="27" t="s">
        <v>11</v>
      </c>
    </row>
    <row r="10" spans="1:9">
      <c r="A10" s="1" t="str">
        <f>ABRIL2013!A12</f>
        <v>LUNES</v>
      </c>
      <c r="B10" s="10">
        <f>ABRIL2013!B10</f>
        <v>6</v>
      </c>
      <c r="C10" s="1">
        <v>527</v>
      </c>
      <c r="D10" s="1">
        <v>112</v>
      </c>
      <c r="E10" s="1">
        <v>22</v>
      </c>
      <c r="F10" s="1">
        <f t="shared" si="0"/>
        <v>661</v>
      </c>
      <c r="G10" s="1">
        <f t="shared" si="1"/>
        <v>5341</v>
      </c>
      <c r="H10" s="10" t="s">
        <v>11</v>
      </c>
    </row>
    <row r="11" spans="1:9">
      <c r="A11" s="1" t="str">
        <f>ABRIL2013!A13</f>
        <v>MARTES</v>
      </c>
      <c r="B11" s="10">
        <f>ABRIL2013!B11</f>
        <v>7</v>
      </c>
      <c r="C11" s="1">
        <v>459</v>
      </c>
      <c r="D11" s="1">
        <v>106</v>
      </c>
      <c r="E11" s="1">
        <v>13</v>
      </c>
      <c r="F11" s="1">
        <f t="shared" si="0"/>
        <v>578</v>
      </c>
      <c r="G11" s="1">
        <f t="shared" si="1"/>
        <v>5919</v>
      </c>
      <c r="H11" s="10" t="str">
        <f>ABRIL2013!H11</f>
        <v>B</v>
      </c>
    </row>
    <row r="12" spans="1:9">
      <c r="A12" s="1" t="str">
        <f>ABRIL2013!A14</f>
        <v>MIERCOLES</v>
      </c>
      <c r="B12" s="10">
        <f>ABRIL2013!B12</f>
        <v>8</v>
      </c>
      <c r="C12" s="1">
        <v>526</v>
      </c>
      <c r="D12" s="1">
        <v>102</v>
      </c>
      <c r="E12" s="1">
        <v>16</v>
      </c>
      <c r="F12" s="1">
        <f t="shared" si="0"/>
        <v>644</v>
      </c>
      <c r="G12" s="1">
        <f t="shared" si="1"/>
        <v>6563</v>
      </c>
      <c r="H12" s="10" t="str">
        <f>ABRIL2013!H12</f>
        <v>B</v>
      </c>
    </row>
    <row r="13" spans="1:9">
      <c r="A13" s="1" t="str">
        <f>ABRIL2013!A15</f>
        <v>JUEVES</v>
      </c>
      <c r="B13" s="10">
        <f>ABRIL2013!B13</f>
        <v>9</v>
      </c>
      <c r="C13" s="1">
        <v>511</v>
      </c>
      <c r="D13" s="1">
        <v>120</v>
      </c>
      <c r="E13" s="1">
        <v>18</v>
      </c>
      <c r="F13" s="1">
        <f t="shared" si="0"/>
        <v>649</v>
      </c>
      <c r="G13" s="1">
        <f t="shared" si="1"/>
        <v>7212</v>
      </c>
      <c r="H13" s="10" t="str">
        <f>ABRIL2013!H13</f>
        <v>B</v>
      </c>
    </row>
    <row r="14" spans="1:9">
      <c r="A14" s="1" t="str">
        <f>ABRIL2013!A16</f>
        <v xml:space="preserve">VIERNES </v>
      </c>
      <c r="B14" s="10">
        <f>ABRIL2013!B14</f>
        <v>10</v>
      </c>
      <c r="C14" s="1">
        <v>650</v>
      </c>
      <c r="D14" s="1">
        <v>234</v>
      </c>
      <c r="E14" s="1">
        <v>26</v>
      </c>
      <c r="F14" s="1">
        <f t="shared" si="0"/>
        <v>910</v>
      </c>
      <c r="G14" s="1">
        <f t="shared" si="1"/>
        <v>8122</v>
      </c>
      <c r="H14" s="10" t="s">
        <v>11</v>
      </c>
    </row>
    <row r="15" spans="1:9">
      <c r="A15" s="1" t="str">
        <f>ABRIL2013!A17</f>
        <v xml:space="preserve">SABADO </v>
      </c>
      <c r="B15" s="10">
        <f>ABRIL2013!B15</f>
        <v>11</v>
      </c>
      <c r="C15" s="1">
        <v>550</v>
      </c>
      <c r="D15" s="1">
        <v>136</v>
      </c>
      <c r="E15" s="1">
        <v>19</v>
      </c>
      <c r="F15" s="1">
        <f t="shared" si="0"/>
        <v>705</v>
      </c>
      <c r="G15" s="1">
        <f t="shared" si="1"/>
        <v>8827</v>
      </c>
      <c r="H15" s="10" t="s">
        <v>14</v>
      </c>
    </row>
    <row r="16" spans="1:9">
      <c r="A16" s="20" t="str">
        <f>ABRIL2013!A18</f>
        <v>DOMINGO</v>
      </c>
      <c r="B16" s="27">
        <f>ABRIL2013!B16</f>
        <v>12</v>
      </c>
      <c r="C16" s="20">
        <v>770</v>
      </c>
      <c r="D16" s="20">
        <v>159</v>
      </c>
      <c r="E16" s="20">
        <v>24</v>
      </c>
      <c r="F16" s="20">
        <f t="shared" si="0"/>
        <v>953</v>
      </c>
      <c r="G16" s="20">
        <f t="shared" si="1"/>
        <v>9780</v>
      </c>
      <c r="H16" s="27" t="s">
        <v>15</v>
      </c>
    </row>
    <row r="17" spans="1:10">
      <c r="A17" s="1" t="str">
        <f>ABRIL2013!A19</f>
        <v>LUNES</v>
      </c>
      <c r="B17" s="10">
        <f>ABRIL2013!B17</f>
        <v>13</v>
      </c>
      <c r="C17" s="1">
        <v>624</v>
      </c>
      <c r="D17" s="1">
        <v>187</v>
      </c>
      <c r="E17" s="1">
        <v>26</v>
      </c>
      <c r="F17" s="1">
        <f t="shared" si="0"/>
        <v>837</v>
      </c>
      <c r="G17" s="1">
        <f t="shared" si="1"/>
        <v>10617</v>
      </c>
      <c r="H17" s="10" t="s">
        <v>17</v>
      </c>
    </row>
    <row r="18" spans="1:10">
      <c r="A18" s="1" t="str">
        <f>ABRIL2013!A20</f>
        <v>MARTES</v>
      </c>
      <c r="B18" s="10">
        <f>ABRIL2013!B18</f>
        <v>14</v>
      </c>
      <c r="C18" s="1">
        <v>713</v>
      </c>
      <c r="D18" s="1">
        <v>254</v>
      </c>
      <c r="E18" s="1">
        <v>29</v>
      </c>
      <c r="F18" s="1">
        <f t="shared" si="0"/>
        <v>996</v>
      </c>
      <c r="G18" s="1">
        <f t="shared" si="1"/>
        <v>11613</v>
      </c>
      <c r="H18" s="10" t="str">
        <f>ABRIL2013!H18</f>
        <v>B</v>
      </c>
    </row>
    <row r="19" spans="1:10">
      <c r="A19" s="1" t="str">
        <f>ABRIL2013!A21</f>
        <v>MIERCOLES</v>
      </c>
      <c r="B19" s="10">
        <f>ABRIL2013!B19</f>
        <v>15</v>
      </c>
      <c r="C19" s="1">
        <v>297</v>
      </c>
      <c r="D19" s="1">
        <v>124</v>
      </c>
      <c r="E19" s="1">
        <v>18</v>
      </c>
      <c r="F19" s="1">
        <f t="shared" si="0"/>
        <v>439</v>
      </c>
      <c r="G19" s="1">
        <f t="shared" si="1"/>
        <v>12052</v>
      </c>
      <c r="H19" s="10" t="s">
        <v>15</v>
      </c>
    </row>
    <row r="20" spans="1:10">
      <c r="A20" s="1" t="str">
        <f>ABRIL2013!A22</f>
        <v>JUEVES</v>
      </c>
      <c r="B20" s="10">
        <f>ABRIL2013!B20</f>
        <v>16</v>
      </c>
      <c r="C20" s="1">
        <v>676</v>
      </c>
      <c r="D20" s="1">
        <v>130</v>
      </c>
      <c r="E20" s="1">
        <v>28</v>
      </c>
      <c r="F20" s="1">
        <f t="shared" si="0"/>
        <v>834</v>
      </c>
      <c r="G20" s="1">
        <f t="shared" si="1"/>
        <v>12886</v>
      </c>
      <c r="H20" s="10" t="str">
        <f>ABRIL2013!H20</f>
        <v>B</v>
      </c>
    </row>
    <row r="21" spans="1:10">
      <c r="A21" s="1" t="str">
        <f>ABRIL2013!A23</f>
        <v xml:space="preserve">VIERNES </v>
      </c>
      <c r="B21" s="10">
        <f>ABRIL2013!B21</f>
        <v>17</v>
      </c>
      <c r="C21" s="1">
        <v>914</v>
      </c>
      <c r="D21" s="1">
        <v>175</v>
      </c>
      <c r="E21" s="1">
        <v>43</v>
      </c>
      <c r="F21" s="1">
        <f t="shared" si="0"/>
        <v>1132</v>
      </c>
      <c r="G21" s="1">
        <f t="shared" si="1"/>
        <v>14018</v>
      </c>
      <c r="H21" s="10" t="str">
        <f>ABRIL2013!H21</f>
        <v>B</v>
      </c>
    </row>
    <row r="22" spans="1:10">
      <c r="A22" s="1" t="str">
        <f>ABRIL2013!A24</f>
        <v xml:space="preserve">SABADO </v>
      </c>
      <c r="B22" s="10">
        <f>ABRIL2013!B22</f>
        <v>18</v>
      </c>
      <c r="C22" s="1">
        <v>739</v>
      </c>
      <c r="D22" s="1">
        <v>212</v>
      </c>
      <c r="E22" s="1">
        <v>32</v>
      </c>
      <c r="F22" s="1">
        <f t="shared" si="0"/>
        <v>983</v>
      </c>
      <c r="G22" s="1">
        <f t="shared" si="1"/>
        <v>15001</v>
      </c>
      <c r="H22" s="10" t="s">
        <v>17</v>
      </c>
    </row>
    <row r="23" spans="1:10">
      <c r="A23" s="20" t="str">
        <f>ABRIL2013!A25</f>
        <v>DOMINGO</v>
      </c>
      <c r="B23" s="27">
        <f>ABRIL2013!B23</f>
        <v>19</v>
      </c>
      <c r="C23" s="20">
        <v>505</v>
      </c>
      <c r="D23" s="20">
        <v>160</v>
      </c>
      <c r="E23" s="20">
        <v>17</v>
      </c>
      <c r="F23" s="20">
        <f t="shared" si="0"/>
        <v>682</v>
      </c>
      <c r="G23" s="20">
        <f t="shared" si="1"/>
        <v>15683</v>
      </c>
      <c r="H23" s="27" t="s">
        <v>14</v>
      </c>
    </row>
    <row r="24" spans="1:10">
      <c r="A24" s="1" t="str">
        <f>ABRIL2013!A26</f>
        <v>LUNES</v>
      </c>
      <c r="B24" s="10">
        <f>ABRIL2013!B24</f>
        <v>20</v>
      </c>
      <c r="C24" s="1">
        <v>504</v>
      </c>
      <c r="D24" s="1">
        <v>127</v>
      </c>
      <c r="E24" s="1">
        <v>14</v>
      </c>
      <c r="F24" s="1">
        <f t="shared" si="0"/>
        <v>645</v>
      </c>
      <c r="G24" s="1">
        <f t="shared" si="1"/>
        <v>16328</v>
      </c>
      <c r="H24" s="10" t="s">
        <v>11</v>
      </c>
    </row>
    <row r="25" spans="1:10">
      <c r="A25" s="1" t="str">
        <f>ABRIL2013!A27</f>
        <v>MARTES</v>
      </c>
      <c r="B25" s="10">
        <f>ABRIL2013!B25</f>
        <v>21</v>
      </c>
      <c r="C25" s="1">
        <v>485</v>
      </c>
      <c r="D25" s="1">
        <v>143</v>
      </c>
      <c r="E25" s="1">
        <v>18</v>
      </c>
      <c r="F25" s="1">
        <f t="shared" si="0"/>
        <v>646</v>
      </c>
      <c r="G25" s="1">
        <f t="shared" si="1"/>
        <v>16974</v>
      </c>
      <c r="H25" s="10" t="s">
        <v>15</v>
      </c>
    </row>
    <row r="26" spans="1:10">
      <c r="A26" s="1" t="str">
        <f>ABRIL2013!A28</f>
        <v>MIERCOLES</v>
      </c>
      <c r="B26" s="10">
        <f>ABRIL2013!B26</f>
        <v>22</v>
      </c>
      <c r="C26" s="1">
        <v>333</v>
      </c>
      <c r="D26" s="1">
        <v>98</v>
      </c>
      <c r="E26" s="1">
        <v>16</v>
      </c>
      <c r="F26" s="1">
        <f t="shared" si="0"/>
        <v>447</v>
      </c>
      <c r="G26" s="1">
        <f t="shared" si="1"/>
        <v>17421</v>
      </c>
      <c r="H26" s="10" t="s">
        <v>14</v>
      </c>
    </row>
    <row r="27" spans="1:10">
      <c r="A27" s="1" t="str">
        <f>ABRIL2013!A29</f>
        <v>JUEVES</v>
      </c>
      <c r="B27" s="10">
        <f>ABRIL2013!B27</f>
        <v>23</v>
      </c>
      <c r="C27" s="1">
        <v>358</v>
      </c>
      <c r="D27" s="1">
        <v>216</v>
      </c>
      <c r="E27" s="1">
        <v>24</v>
      </c>
      <c r="F27" s="1">
        <f t="shared" si="0"/>
        <v>598</v>
      </c>
      <c r="G27" s="1">
        <f t="shared" si="1"/>
        <v>18019</v>
      </c>
      <c r="H27" s="10" t="str">
        <f>ABRIL2013!H27</f>
        <v>B</v>
      </c>
    </row>
    <row r="28" spans="1:10">
      <c r="A28" s="1" t="str">
        <f>ABRIL2013!A30</f>
        <v xml:space="preserve">VIERNES </v>
      </c>
      <c r="B28" s="10">
        <f>ABRIL2013!B28</f>
        <v>24</v>
      </c>
      <c r="C28" s="1">
        <v>651</v>
      </c>
      <c r="D28" s="1">
        <v>185</v>
      </c>
      <c r="E28" s="1">
        <v>33</v>
      </c>
      <c r="F28" s="1">
        <f t="shared" si="0"/>
        <v>869</v>
      </c>
      <c r="G28" s="1">
        <f t="shared" si="1"/>
        <v>18888</v>
      </c>
      <c r="H28" s="10" t="str">
        <f>ABRIL2013!H28</f>
        <v>B</v>
      </c>
    </row>
    <row r="29" spans="1:10">
      <c r="A29" s="1" t="str">
        <f>ABRIL2013!A31</f>
        <v xml:space="preserve">SABADO </v>
      </c>
      <c r="B29" s="10">
        <f>ABRIL2013!B29</f>
        <v>25</v>
      </c>
      <c r="C29" s="1">
        <v>1309</v>
      </c>
      <c r="D29" s="1">
        <v>347</v>
      </c>
      <c r="E29" s="1">
        <v>46</v>
      </c>
      <c r="F29" s="21">
        <f t="shared" si="0"/>
        <v>1702</v>
      </c>
      <c r="G29" s="1">
        <f t="shared" si="1"/>
        <v>20590</v>
      </c>
      <c r="H29" s="10" t="str">
        <f>ABRIL2013!H29</f>
        <v>B</v>
      </c>
      <c r="I29" s="21">
        <v>1702</v>
      </c>
      <c r="J29" t="s">
        <v>52</v>
      </c>
    </row>
    <row r="30" spans="1:10">
      <c r="A30" s="20" t="s">
        <v>7</v>
      </c>
      <c r="B30" s="27">
        <f>ABRIL2013!B30</f>
        <v>26</v>
      </c>
      <c r="C30" s="20">
        <v>837</v>
      </c>
      <c r="D30" s="20">
        <v>205</v>
      </c>
      <c r="E30" s="20">
        <v>38</v>
      </c>
      <c r="F30" s="20">
        <f t="shared" si="0"/>
        <v>1080</v>
      </c>
      <c r="G30" s="20">
        <f t="shared" si="1"/>
        <v>21670</v>
      </c>
      <c r="H30" s="27" t="str">
        <f>ABRIL2013!H30</f>
        <v>B</v>
      </c>
    </row>
    <row r="31" spans="1:10">
      <c r="A31" s="1" t="s">
        <v>8</v>
      </c>
      <c r="B31" s="10">
        <f>ABRIL2013!B31</f>
        <v>27</v>
      </c>
      <c r="C31" s="1">
        <v>561</v>
      </c>
      <c r="D31" s="1">
        <v>208</v>
      </c>
      <c r="E31" s="1">
        <v>27</v>
      </c>
      <c r="F31" s="1">
        <f t="shared" si="0"/>
        <v>796</v>
      </c>
      <c r="G31" s="1">
        <f t="shared" si="1"/>
        <v>22466</v>
      </c>
      <c r="H31" s="10" t="str">
        <f>ABRIL2013!H31</f>
        <v>B</v>
      </c>
    </row>
    <row r="32" spans="1:10">
      <c r="A32" s="1" t="s">
        <v>9</v>
      </c>
      <c r="B32" s="10">
        <f>ABRIL2013!B32</f>
        <v>28</v>
      </c>
      <c r="C32" s="1">
        <v>559</v>
      </c>
      <c r="D32" s="1">
        <v>207</v>
      </c>
      <c r="E32" s="1">
        <v>26</v>
      </c>
      <c r="F32" s="1">
        <f t="shared" si="0"/>
        <v>792</v>
      </c>
      <c r="G32" s="1">
        <f t="shared" si="1"/>
        <v>23258</v>
      </c>
      <c r="H32" s="10" t="str">
        <f>ABRIL2013!H32</f>
        <v>B</v>
      </c>
    </row>
    <row r="33" spans="1:8">
      <c r="A33" s="1" t="s">
        <v>10</v>
      </c>
      <c r="B33" s="10">
        <f>ABRIL2013!B33</f>
        <v>29</v>
      </c>
      <c r="C33" s="1">
        <v>480</v>
      </c>
      <c r="D33" s="1">
        <v>171</v>
      </c>
      <c r="E33" s="1">
        <v>34</v>
      </c>
      <c r="F33" s="1">
        <f t="shared" si="0"/>
        <v>685</v>
      </c>
      <c r="G33" s="1">
        <f t="shared" si="1"/>
        <v>23943</v>
      </c>
      <c r="H33" s="10" t="s">
        <v>19</v>
      </c>
    </row>
    <row r="34" spans="1:8">
      <c r="A34" s="1" t="s">
        <v>4</v>
      </c>
      <c r="B34" s="10">
        <f>ABRIL2013!B34</f>
        <v>30</v>
      </c>
      <c r="C34" s="1">
        <v>518</v>
      </c>
      <c r="D34" s="1">
        <v>208</v>
      </c>
      <c r="E34" s="1">
        <v>25</v>
      </c>
      <c r="F34" s="1">
        <f t="shared" si="0"/>
        <v>751</v>
      </c>
      <c r="G34" s="1">
        <f t="shared" si="1"/>
        <v>24694</v>
      </c>
      <c r="H34" s="10" t="s">
        <v>17</v>
      </c>
    </row>
    <row r="35" spans="1:8" ht="15.75" thickBot="1">
      <c r="A35" s="1" t="s">
        <v>12</v>
      </c>
      <c r="B35" s="10">
        <v>31</v>
      </c>
      <c r="C35" s="1">
        <v>446</v>
      </c>
      <c r="D35" s="1">
        <v>189</v>
      </c>
      <c r="E35" s="1">
        <v>27</v>
      </c>
      <c r="F35" s="1">
        <f t="shared" si="0"/>
        <v>662</v>
      </c>
      <c r="G35" s="1">
        <f t="shared" si="1"/>
        <v>25356</v>
      </c>
      <c r="H35" s="10" t="s">
        <v>11</v>
      </c>
    </row>
    <row r="36" spans="1:8" ht="15.75" thickBot="1">
      <c r="E36" s="29" t="s">
        <v>68</v>
      </c>
      <c r="F36" s="30"/>
      <c r="G36" s="31">
        <f>G35/B35</f>
        <v>817.93548387096769</v>
      </c>
    </row>
    <row r="37" spans="1:8" ht="26.25">
      <c r="A37" s="23" t="s">
        <v>53</v>
      </c>
      <c r="G37" s="24">
        <f>ABRIL2013!G36+MAYO2013!G35</f>
        <v>5635614</v>
      </c>
    </row>
    <row r="76" spans="3:4">
      <c r="C76" s="25"/>
      <c r="D76" t="s">
        <v>58</v>
      </c>
    </row>
    <row r="77" spans="3:4">
      <c r="C77" s="26"/>
      <c r="D77" t="s">
        <v>57</v>
      </c>
    </row>
  </sheetData>
  <mergeCells count="2">
    <mergeCell ref="C3:D3"/>
    <mergeCell ref="F3:G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L74"/>
  <sheetViews>
    <sheetView topLeftCell="A19" workbookViewId="0">
      <selection activeCell="K36" sqref="K36"/>
    </sheetView>
  </sheetViews>
  <sheetFormatPr baseColWidth="10" defaultRowHeight="15"/>
  <cols>
    <col min="2" max="2" width="9.85546875" style="11" customWidth="1"/>
    <col min="3" max="3" width="18.7109375" customWidth="1"/>
    <col min="4" max="4" width="15.5703125" customWidth="1"/>
    <col min="5" max="5" width="14.42578125" customWidth="1"/>
    <col min="6" max="6" width="10.85546875" customWidth="1"/>
    <col min="7" max="7" width="15.5703125" customWidth="1"/>
    <col min="8" max="8" width="11.85546875" style="11" customWidth="1"/>
  </cols>
  <sheetData>
    <row r="1" spans="1:8" ht="26.25">
      <c r="A1" s="15" t="s">
        <v>23</v>
      </c>
    </row>
    <row r="2" spans="1:8" ht="27" thickBot="1">
      <c r="A2" s="15"/>
    </row>
    <row r="3" spans="1:8" ht="19.5" thickBot="1">
      <c r="A3" s="9"/>
      <c r="B3" s="12"/>
      <c r="C3" s="50" t="s">
        <v>26</v>
      </c>
      <c r="D3" s="51"/>
      <c r="E3" s="9"/>
      <c r="F3" s="50" t="s">
        <v>29</v>
      </c>
      <c r="G3" s="51"/>
      <c r="H3" s="12"/>
    </row>
    <row r="4" spans="1:8" ht="18.75">
      <c r="A4" s="13" t="s">
        <v>0</v>
      </c>
      <c r="B4" s="13" t="s">
        <v>1</v>
      </c>
      <c r="C4" s="14" t="s">
        <v>27</v>
      </c>
      <c r="D4" s="14" t="s">
        <v>28</v>
      </c>
      <c r="E4" s="13" t="s">
        <v>2</v>
      </c>
      <c r="F4" s="14" t="s">
        <v>30</v>
      </c>
      <c r="G4" s="14" t="s">
        <v>31</v>
      </c>
      <c r="H4" s="13" t="s">
        <v>3</v>
      </c>
    </row>
    <row r="5" spans="1:8">
      <c r="A5" s="1" t="str">
        <f>MAYO2013!A8</f>
        <v xml:space="preserve">SABADO </v>
      </c>
      <c r="B5" s="10">
        <f>MAYO2013!B5</f>
        <v>1</v>
      </c>
      <c r="C5" s="1">
        <v>729</v>
      </c>
      <c r="D5" s="1">
        <v>207</v>
      </c>
      <c r="E5" s="1">
        <v>27</v>
      </c>
      <c r="F5" s="1">
        <f>SUM(C5:E5)</f>
        <v>963</v>
      </c>
      <c r="G5" s="1">
        <f>F5</f>
        <v>963</v>
      </c>
      <c r="H5" s="10" t="s">
        <v>11</v>
      </c>
    </row>
    <row r="6" spans="1:8">
      <c r="A6" s="20" t="str">
        <f>MAYO2013!A9</f>
        <v>DOMINGO</v>
      </c>
      <c r="B6" s="27">
        <f>MAYO2013!B6</f>
        <v>2</v>
      </c>
      <c r="C6" s="20">
        <v>693</v>
      </c>
      <c r="D6" s="20">
        <v>138</v>
      </c>
      <c r="E6" s="20">
        <v>19</v>
      </c>
      <c r="F6" s="20">
        <f>SUM(C6:E6)</f>
        <v>850</v>
      </c>
      <c r="G6" s="20">
        <f>G5+F6</f>
        <v>1813</v>
      </c>
      <c r="H6" s="27" t="s">
        <v>11</v>
      </c>
    </row>
    <row r="7" spans="1:8">
      <c r="A7" s="1" t="str">
        <f>MAYO2013!A10</f>
        <v>LUNES</v>
      </c>
      <c r="B7" s="10">
        <f>MAYO2013!B7</f>
        <v>3</v>
      </c>
      <c r="C7" s="1">
        <v>369</v>
      </c>
      <c r="D7" s="1">
        <v>62</v>
      </c>
      <c r="E7" s="1">
        <v>16</v>
      </c>
      <c r="F7" s="1">
        <f t="shared" ref="F7:F33" si="0">SUM(C7:E7)</f>
        <v>447</v>
      </c>
      <c r="G7" s="1">
        <f t="shared" ref="G7:G34" si="1">G6+F7</f>
        <v>2260</v>
      </c>
      <c r="H7" s="10" t="s">
        <v>11</v>
      </c>
    </row>
    <row r="8" spans="1:8">
      <c r="A8" s="1" t="str">
        <f>MAYO2013!A11</f>
        <v>MARTES</v>
      </c>
      <c r="B8" s="10">
        <f>MAYO2013!B8</f>
        <v>4</v>
      </c>
      <c r="C8" s="1">
        <v>307</v>
      </c>
      <c r="D8" s="1">
        <v>90</v>
      </c>
      <c r="E8" s="1">
        <v>14</v>
      </c>
      <c r="F8" s="1">
        <f t="shared" si="0"/>
        <v>411</v>
      </c>
      <c r="G8" s="1">
        <f t="shared" si="1"/>
        <v>2671</v>
      </c>
      <c r="H8" s="10" t="s">
        <v>11</v>
      </c>
    </row>
    <row r="9" spans="1:8">
      <c r="A9" s="1" t="str">
        <f>MAYO2013!A12</f>
        <v>MIERCOLES</v>
      </c>
      <c r="B9" s="10">
        <f>MAYO2013!B9</f>
        <v>5</v>
      </c>
      <c r="C9" s="1">
        <v>295</v>
      </c>
      <c r="D9" s="1">
        <v>78</v>
      </c>
      <c r="E9" s="1">
        <v>17</v>
      </c>
      <c r="F9" s="1">
        <f t="shared" si="0"/>
        <v>390</v>
      </c>
      <c r="G9" s="1">
        <f t="shared" si="1"/>
        <v>3061</v>
      </c>
      <c r="H9" s="10" t="str">
        <f>MAYO2013!H9</f>
        <v>B</v>
      </c>
    </row>
    <row r="10" spans="1:8">
      <c r="A10" s="1" t="str">
        <f>MAYO2013!A13</f>
        <v>JUEVES</v>
      </c>
      <c r="B10" s="10">
        <f>MAYO2013!B10</f>
        <v>6</v>
      </c>
      <c r="C10" s="1">
        <v>296</v>
      </c>
      <c r="D10" s="1">
        <v>142</v>
      </c>
      <c r="E10" s="1">
        <v>16</v>
      </c>
      <c r="F10" s="1">
        <f t="shared" si="0"/>
        <v>454</v>
      </c>
      <c r="G10" s="1">
        <f t="shared" si="1"/>
        <v>3515</v>
      </c>
      <c r="H10" s="10" t="str">
        <f>MAYO2013!H10</f>
        <v>B</v>
      </c>
    </row>
    <row r="11" spans="1:8">
      <c r="A11" s="1" t="str">
        <f>MAYO2013!A14</f>
        <v xml:space="preserve">VIERNES </v>
      </c>
      <c r="B11" s="10">
        <f>MAYO2013!B11</f>
        <v>7</v>
      </c>
      <c r="C11" s="1">
        <v>529</v>
      </c>
      <c r="D11" s="1">
        <v>106</v>
      </c>
      <c r="E11" s="1">
        <v>34</v>
      </c>
      <c r="F11" s="1">
        <f t="shared" si="0"/>
        <v>669</v>
      </c>
      <c r="G11" s="1">
        <f t="shared" si="1"/>
        <v>4184</v>
      </c>
      <c r="H11" s="10" t="str">
        <f>MAYO2013!H11</f>
        <v>B</v>
      </c>
    </row>
    <row r="12" spans="1:8">
      <c r="A12" s="1" t="str">
        <f>MAYO2013!A15</f>
        <v xml:space="preserve">SABADO </v>
      </c>
      <c r="B12" s="10">
        <f>MAYO2013!B12</f>
        <v>8</v>
      </c>
      <c r="C12" s="1">
        <v>760</v>
      </c>
      <c r="D12" s="1">
        <v>196</v>
      </c>
      <c r="E12" s="1">
        <v>19</v>
      </c>
      <c r="F12" s="1">
        <f t="shared" si="0"/>
        <v>975</v>
      </c>
      <c r="G12" s="1">
        <f t="shared" si="1"/>
        <v>5159</v>
      </c>
      <c r="H12" s="10" t="str">
        <f>MAYO2013!H12</f>
        <v>B</v>
      </c>
    </row>
    <row r="13" spans="1:8">
      <c r="A13" s="20" t="str">
        <f>MAYO2013!A16</f>
        <v>DOMINGO</v>
      </c>
      <c r="B13" s="27">
        <f>MAYO2013!B13</f>
        <v>9</v>
      </c>
      <c r="C13" s="20">
        <v>659</v>
      </c>
      <c r="D13" s="20">
        <v>113</v>
      </c>
      <c r="E13" s="20">
        <v>23</v>
      </c>
      <c r="F13" s="20">
        <f t="shared" si="0"/>
        <v>795</v>
      </c>
      <c r="G13" s="20">
        <f t="shared" si="1"/>
        <v>5954</v>
      </c>
      <c r="H13" s="27" t="s">
        <v>22</v>
      </c>
    </row>
    <row r="14" spans="1:8">
      <c r="A14" s="1" t="str">
        <f>MAYO2013!A17</f>
        <v>LUNES</v>
      </c>
      <c r="B14" s="10">
        <f>MAYO2013!B14</f>
        <v>10</v>
      </c>
      <c r="C14" s="1">
        <v>505</v>
      </c>
      <c r="D14" s="1">
        <v>93</v>
      </c>
      <c r="E14" s="1">
        <v>17</v>
      </c>
      <c r="F14" s="1">
        <f t="shared" si="0"/>
        <v>615</v>
      </c>
      <c r="G14" s="1">
        <f t="shared" si="1"/>
        <v>6569</v>
      </c>
      <c r="H14" s="10" t="s">
        <v>18</v>
      </c>
    </row>
    <row r="15" spans="1:8">
      <c r="A15" s="1" t="str">
        <f>MAYO2013!A18</f>
        <v>MARTES</v>
      </c>
      <c r="B15" s="10">
        <f>MAYO2013!B15</f>
        <v>11</v>
      </c>
      <c r="C15" s="1">
        <v>531</v>
      </c>
      <c r="D15" s="1">
        <v>129</v>
      </c>
      <c r="E15" s="1">
        <v>15</v>
      </c>
      <c r="F15" s="1">
        <f t="shared" si="0"/>
        <v>675</v>
      </c>
      <c r="G15" s="1">
        <f t="shared" si="1"/>
        <v>7244</v>
      </c>
      <c r="H15" s="10" t="s">
        <v>11</v>
      </c>
    </row>
    <row r="16" spans="1:8">
      <c r="A16" s="1" t="str">
        <f>MAYO2013!A19</f>
        <v>MIERCOLES</v>
      </c>
      <c r="B16" s="10">
        <f>MAYO2013!B16</f>
        <v>12</v>
      </c>
      <c r="C16" s="1">
        <v>523</v>
      </c>
      <c r="D16" s="1">
        <v>118</v>
      </c>
      <c r="E16" s="1">
        <v>17</v>
      </c>
      <c r="F16" s="1">
        <f t="shared" si="0"/>
        <v>658</v>
      </c>
      <c r="G16" s="1">
        <f t="shared" si="1"/>
        <v>7902</v>
      </c>
      <c r="H16" s="10" t="s">
        <v>11</v>
      </c>
    </row>
    <row r="17" spans="1:12">
      <c r="A17" s="1" t="str">
        <f>MAYO2013!A20</f>
        <v>JUEVES</v>
      </c>
      <c r="B17" s="10">
        <f>MAYO2013!B17</f>
        <v>13</v>
      </c>
      <c r="C17" s="1">
        <v>479</v>
      </c>
      <c r="D17" s="1">
        <v>149</v>
      </c>
      <c r="E17" s="1">
        <v>17</v>
      </c>
      <c r="F17" s="1">
        <f t="shared" si="0"/>
        <v>645</v>
      </c>
      <c r="G17" s="1">
        <f t="shared" si="1"/>
        <v>8547</v>
      </c>
      <c r="H17" s="10" t="s">
        <v>16</v>
      </c>
    </row>
    <row r="18" spans="1:12">
      <c r="A18" s="1" t="str">
        <f>MAYO2013!A21</f>
        <v xml:space="preserve">VIERNES </v>
      </c>
      <c r="B18" s="10">
        <f>MAYO2013!B18</f>
        <v>14</v>
      </c>
      <c r="C18" s="1">
        <v>328</v>
      </c>
      <c r="D18" s="1">
        <v>67</v>
      </c>
      <c r="E18" s="1">
        <v>17</v>
      </c>
      <c r="F18" s="1">
        <f t="shared" si="0"/>
        <v>412</v>
      </c>
      <c r="G18" s="1">
        <f t="shared" si="1"/>
        <v>8959</v>
      </c>
      <c r="H18" s="10" t="s">
        <v>16</v>
      </c>
    </row>
    <row r="19" spans="1:12">
      <c r="A19" s="1" t="str">
        <f>MAYO2013!A22</f>
        <v xml:space="preserve">SABADO </v>
      </c>
      <c r="B19" s="10">
        <f>MAYO2013!B19</f>
        <v>15</v>
      </c>
      <c r="C19" s="1">
        <v>580</v>
      </c>
      <c r="D19" s="1">
        <v>111</v>
      </c>
      <c r="E19" s="1">
        <v>26</v>
      </c>
      <c r="F19" s="1">
        <f t="shared" si="0"/>
        <v>717</v>
      </c>
      <c r="G19" s="1">
        <f t="shared" si="1"/>
        <v>9676</v>
      </c>
      <c r="H19" s="10" t="s">
        <v>11</v>
      </c>
    </row>
    <row r="20" spans="1:12">
      <c r="A20" s="20" t="str">
        <f>MAYO2013!A23</f>
        <v>DOMINGO</v>
      </c>
      <c r="B20" s="27">
        <f>MAYO2013!B20</f>
        <v>16</v>
      </c>
      <c r="C20" s="20">
        <v>494</v>
      </c>
      <c r="D20" s="20">
        <v>99</v>
      </c>
      <c r="E20" s="20">
        <v>31</v>
      </c>
      <c r="F20" s="20">
        <f t="shared" si="0"/>
        <v>624</v>
      </c>
      <c r="G20" s="20">
        <f t="shared" si="1"/>
        <v>10300</v>
      </c>
      <c r="H20" s="27" t="s">
        <v>22</v>
      </c>
    </row>
    <row r="21" spans="1:12">
      <c r="A21" s="1" t="str">
        <f>MAYO2013!A24</f>
        <v>LUNES</v>
      </c>
      <c r="B21" s="10">
        <f>MAYO2013!B21</f>
        <v>17</v>
      </c>
      <c r="C21" s="1">
        <v>378</v>
      </c>
      <c r="D21" s="1">
        <v>145</v>
      </c>
      <c r="E21" s="1">
        <v>26</v>
      </c>
      <c r="F21" s="8">
        <v>549</v>
      </c>
      <c r="G21" s="8">
        <f t="shared" si="1"/>
        <v>10849</v>
      </c>
      <c r="H21" s="10" t="str">
        <f>MAYO2013!H21</f>
        <v>B</v>
      </c>
    </row>
    <row r="22" spans="1:12">
      <c r="A22" s="1" t="str">
        <f>MAYO2013!A25</f>
        <v>MARTES</v>
      </c>
      <c r="B22" s="10">
        <f>MAYO2013!B22</f>
        <v>18</v>
      </c>
      <c r="C22" s="1">
        <v>344</v>
      </c>
      <c r="D22" s="1">
        <v>106</v>
      </c>
      <c r="E22" s="1">
        <v>28</v>
      </c>
      <c r="F22" s="1">
        <f t="shared" si="0"/>
        <v>478</v>
      </c>
      <c r="G22" s="1">
        <f t="shared" si="1"/>
        <v>11327</v>
      </c>
      <c r="H22" s="10" t="s">
        <v>11</v>
      </c>
    </row>
    <row r="23" spans="1:12">
      <c r="A23" s="1" t="str">
        <f>MAYO2013!A26</f>
        <v>MIERCOLES</v>
      </c>
      <c r="B23" s="10">
        <f>MAYO2013!B23</f>
        <v>19</v>
      </c>
      <c r="C23" s="1">
        <v>352</v>
      </c>
      <c r="D23" s="1">
        <v>110</v>
      </c>
      <c r="E23" s="1">
        <v>29</v>
      </c>
      <c r="F23" s="1">
        <f t="shared" si="0"/>
        <v>491</v>
      </c>
      <c r="G23" s="1">
        <f t="shared" si="1"/>
        <v>11818</v>
      </c>
      <c r="H23" s="10" t="s">
        <v>11</v>
      </c>
    </row>
    <row r="24" spans="1:12">
      <c r="A24" s="1" t="str">
        <f>MAYO2013!A27</f>
        <v>JUEVES</v>
      </c>
      <c r="B24" s="10">
        <f>MAYO2013!B24</f>
        <v>20</v>
      </c>
      <c r="C24" s="1">
        <v>1632</v>
      </c>
      <c r="D24" s="1">
        <v>574</v>
      </c>
      <c r="E24" s="1">
        <v>48</v>
      </c>
      <c r="F24" s="1">
        <f t="shared" si="0"/>
        <v>2254</v>
      </c>
      <c r="G24" s="1">
        <f t="shared" si="1"/>
        <v>14072</v>
      </c>
      <c r="H24" s="10" t="s">
        <v>11</v>
      </c>
    </row>
    <row r="25" spans="1:12">
      <c r="A25" s="1" t="str">
        <f>MAYO2013!A28</f>
        <v xml:space="preserve">VIERNES </v>
      </c>
      <c r="B25" s="10">
        <f>MAYO2013!B25</f>
        <v>21</v>
      </c>
      <c r="C25" s="1">
        <v>2561</v>
      </c>
      <c r="D25" s="1">
        <v>622</v>
      </c>
      <c r="E25" s="1">
        <v>101</v>
      </c>
      <c r="F25" s="1">
        <f t="shared" si="0"/>
        <v>3284</v>
      </c>
      <c r="G25" s="1">
        <f t="shared" si="1"/>
        <v>17356</v>
      </c>
      <c r="H25" s="10" t="s">
        <v>19</v>
      </c>
    </row>
    <row r="26" spans="1:12">
      <c r="A26" s="1" t="str">
        <f>MAYO2013!A29</f>
        <v xml:space="preserve">SABADO </v>
      </c>
      <c r="B26" s="10">
        <f>MAYO2013!B26</f>
        <v>22</v>
      </c>
      <c r="C26" s="1">
        <v>3022</v>
      </c>
      <c r="D26" s="1">
        <v>976</v>
      </c>
      <c r="E26" s="1">
        <v>130</v>
      </c>
      <c r="F26" s="21">
        <f t="shared" si="0"/>
        <v>4128</v>
      </c>
      <c r="G26" s="1">
        <f t="shared" si="1"/>
        <v>21484</v>
      </c>
      <c r="H26" s="10" t="s">
        <v>11</v>
      </c>
      <c r="I26" t="s">
        <v>70</v>
      </c>
      <c r="K26" s="21">
        <v>4128</v>
      </c>
      <c r="L26" t="s">
        <v>71</v>
      </c>
    </row>
    <row r="27" spans="1:12">
      <c r="A27" s="20" t="str">
        <f>MAYO2013!A30</f>
        <v>DOMINGO</v>
      </c>
      <c r="B27" s="27">
        <f>MAYO2013!B27</f>
        <v>23</v>
      </c>
      <c r="C27" s="20">
        <v>1050</v>
      </c>
      <c r="D27" s="20">
        <v>225</v>
      </c>
      <c r="E27" s="20">
        <v>56</v>
      </c>
      <c r="F27" s="20">
        <f t="shared" si="0"/>
        <v>1331</v>
      </c>
      <c r="G27" s="20">
        <f t="shared" si="1"/>
        <v>22815</v>
      </c>
      <c r="H27" s="27" t="s">
        <v>11</v>
      </c>
    </row>
    <row r="28" spans="1:12">
      <c r="A28" s="1" t="str">
        <f>MAYO2013!A31</f>
        <v>LUNES</v>
      </c>
      <c r="B28" s="10">
        <f>MAYO2013!B28</f>
        <v>24</v>
      </c>
      <c r="C28" s="1">
        <v>368</v>
      </c>
      <c r="D28" s="1">
        <v>154</v>
      </c>
      <c r="E28" s="1">
        <v>24</v>
      </c>
      <c r="F28" s="1">
        <f t="shared" si="0"/>
        <v>546</v>
      </c>
      <c r="G28" s="1">
        <f t="shared" si="1"/>
        <v>23361</v>
      </c>
      <c r="H28" s="10" t="s">
        <v>15</v>
      </c>
    </row>
    <row r="29" spans="1:12">
      <c r="A29" s="1" t="s">
        <v>9</v>
      </c>
      <c r="B29" s="10">
        <f>MAYO2013!B29</f>
        <v>25</v>
      </c>
      <c r="C29" s="1">
        <v>417</v>
      </c>
      <c r="D29" s="1">
        <v>143</v>
      </c>
      <c r="E29" s="1">
        <v>22</v>
      </c>
      <c r="F29" s="1">
        <f t="shared" si="0"/>
        <v>582</v>
      </c>
      <c r="G29" s="1">
        <f t="shared" si="1"/>
        <v>23943</v>
      </c>
      <c r="H29" s="10" t="s">
        <v>15</v>
      </c>
    </row>
    <row r="30" spans="1:12">
      <c r="A30" s="1" t="s">
        <v>10</v>
      </c>
      <c r="B30" s="10">
        <f>MAYO2013!B30</f>
        <v>26</v>
      </c>
      <c r="C30" s="1">
        <v>453</v>
      </c>
      <c r="D30" s="1">
        <v>110</v>
      </c>
      <c r="E30" s="1">
        <v>12</v>
      </c>
      <c r="F30" s="1">
        <f t="shared" si="0"/>
        <v>575</v>
      </c>
      <c r="G30" s="1">
        <f t="shared" si="1"/>
        <v>24518</v>
      </c>
      <c r="H30" s="10" t="s">
        <v>11</v>
      </c>
    </row>
    <row r="31" spans="1:12">
      <c r="A31" s="1" t="s">
        <v>4</v>
      </c>
      <c r="B31" s="10">
        <f>MAYO2013!B31</f>
        <v>27</v>
      </c>
      <c r="C31" s="1">
        <v>553</v>
      </c>
      <c r="D31" s="1">
        <v>171</v>
      </c>
      <c r="E31" s="1">
        <v>7</v>
      </c>
      <c r="F31" s="1">
        <f t="shared" si="0"/>
        <v>731</v>
      </c>
      <c r="G31" s="1">
        <f t="shared" si="1"/>
        <v>25249</v>
      </c>
      <c r="H31" s="10" t="s">
        <v>11</v>
      </c>
    </row>
    <row r="32" spans="1:12">
      <c r="A32" s="7" t="s">
        <v>12</v>
      </c>
      <c r="B32" s="10">
        <f>MAYO2013!B32</f>
        <v>28</v>
      </c>
      <c r="C32" s="1">
        <v>471</v>
      </c>
      <c r="D32" s="1">
        <v>154</v>
      </c>
      <c r="E32" s="1">
        <v>31</v>
      </c>
      <c r="F32" s="1">
        <f t="shared" si="0"/>
        <v>656</v>
      </c>
      <c r="G32" s="1">
        <f t="shared" si="1"/>
        <v>25905</v>
      </c>
      <c r="H32" s="10" t="s">
        <v>18</v>
      </c>
    </row>
    <row r="33" spans="1:8">
      <c r="A33" s="7" t="s">
        <v>13</v>
      </c>
      <c r="B33" s="10">
        <f>MAYO2013!B33</f>
        <v>29</v>
      </c>
      <c r="C33" s="1">
        <v>974</v>
      </c>
      <c r="D33" s="1">
        <v>260</v>
      </c>
      <c r="E33" s="1">
        <v>36</v>
      </c>
      <c r="F33" s="1">
        <f t="shared" si="0"/>
        <v>1270</v>
      </c>
      <c r="G33" s="8">
        <v>27175</v>
      </c>
      <c r="H33" s="10" t="s">
        <v>11</v>
      </c>
    </row>
    <row r="34" spans="1:8" ht="15.75" thickBot="1">
      <c r="A34" s="20" t="s">
        <v>7</v>
      </c>
      <c r="B34" s="27">
        <f>MAYO2013!B34</f>
        <v>30</v>
      </c>
      <c r="C34" s="20">
        <v>869</v>
      </c>
      <c r="D34" s="20">
        <v>190</v>
      </c>
      <c r="E34" s="20">
        <v>48</v>
      </c>
      <c r="F34" s="32">
        <v>1107</v>
      </c>
      <c r="G34" s="20">
        <f t="shared" si="1"/>
        <v>28282</v>
      </c>
      <c r="H34" s="27" t="s">
        <v>11</v>
      </c>
    </row>
    <row r="35" spans="1:8" ht="15.75" thickBot="1">
      <c r="E35" s="29" t="s">
        <v>68</v>
      </c>
      <c r="F35" s="30"/>
      <c r="G35" s="31">
        <f>G34/B34</f>
        <v>942.73333333333335</v>
      </c>
    </row>
    <row r="36" spans="1:8" ht="26.25">
      <c r="A36" s="23" t="s">
        <v>53</v>
      </c>
      <c r="G36" s="24">
        <f>MAYO2013!G37+JUNIO2013!G34</f>
        <v>5663896</v>
      </c>
    </row>
    <row r="73" spans="3:4">
      <c r="C73" s="25"/>
      <c r="D73" t="s">
        <v>58</v>
      </c>
    </row>
    <row r="74" spans="3:4">
      <c r="C74" s="26"/>
      <c r="D74" t="s">
        <v>57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75"/>
  <sheetViews>
    <sheetView topLeftCell="A22" workbookViewId="0">
      <selection activeCell="G38" sqref="G38"/>
    </sheetView>
  </sheetViews>
  <sheetFormatPr baseColWidth="10" defaultRowHeight="15"/>
  <cols>
    <col min="2" max="2" width="9.7109375" style="11" customWidth="1"/>
    <col min="3" max="3" width="18.85546875" customWidth="1"/>
    <col min="4" max="4" width="15.5703125" customWidth="1"/>
    <col min="5" max="5" width="10" customWidth="1"/>
    <col min="6" max="6" width="12.28515625" customWidth="1"/>
    <col min="7" max="7" width="16.5703125" customWidth="1"/>
    <col min="8" max="8" width="9.85546875" style="11" customWidth="1"/>
  </cols>
  <sheetData>
    <row r="1" spans="1:8" ht="26.25">
      <c r="A1" s="15" t="s">
        <v>72</v>
      </c>
    </row>
    <row r="2" spans="1:8" ht="27" thickBot="1">
      <c r="A2" s="15"/>
    </row>
    <row r="3" spans="1:8" ht="19.5" thickBot="1">
      <c r="A3" s="9"/>
      <c r="B3" s="12"/>
      <c r="C3" s="50" t="s">
        <v>26</v>
      </c>
      <c r="D3" s="51"/>
      <c r="E3" s="9"/>
      <c r="F3" s="50" t="s">
        <v>29</v>
      </c>
      <c r="G3" s="51"/>
      <c r="H3" s="12"/>
    </row>
    <row r="4" spans="1:8" ht="18.75">
      <c r="A4" s="13" t="s">
        <v>0</v>
      </c>
      <c r="B4" s="13" t="s">
        <v>1</v>
      </c>
      <c r="C4" s="14" t="s">
        <v>27</v>
      </c>
      <c r="D4" s="14" t="s">
        <v>28</v>
      </c>
      <c r="E4" s="13" t="s">
        <v>2</v>
      </c>
      <c r="F4" s="14" t="s">
        <v>30</v>
      </c>
      <c r="G4" s="14" t="s">
        <v>31</v>
      </c>
      <c r="H4" s="13" t="s">
        <v>3</v>
      </c>
    </row>
    <row r="5" spans="1:8">
      <c r="A5" s="1" t="str">
        <f>JUNIO2013!A7</f>
        <v>LUNES</v>
      </c>
      <c r="B5" s="10">
        <f>JUNIO2013!B5</f>
        <v>1</v>
      </c>
      <c r="C5" s="1">
        <v>568</v>
      </c>
      <c r="D5" s="1">
        <v>110</v>
      </c>
      <c r="E5" s="1">
        <v>18</v>
      </c>
      <c r="F5" s="1">
        <f>SUM(C5:E5)</f>
        <v>696</v>
      </c>
      <c r="G5" s="1">
        <f>F5</f>
        <v>696</v>
      </c>
      <c r="H5" s="10" t="str">
        <f>JUNIO2013!H5</f>
        <v>B</v>
      </c>
    </row>
    <row r="6" spans="1:8">
      <c r="A6" s="1" t="str">
        <f>JUNIO2013!A8</f>
        <v>MARTES</v>
      </c>
      <c r="B6" s="10">
        <f>JUNIO2013!B6</f>
        <v>2</v>
      </c>
      <c r="C6" s="1">
        <v>555</v>
      </c>
      <c r="D6" s="1">
        <v>99</v>
      </c>
      <c r="E6" s="1">
        <v>20</v>
      </c>
      <c r="F6" s="1">
        <f t="shared" ref="F6:F35" si="0">SUM(C6:E6)</f>
        <v>674</v>
      </c>
      <c r="G6" s="1">
        <f>G5+F6</f>
        <v>1370</v>
      </c>
      <c r="H6" s="10" t="str">
        <f>JUNIO2013!H6</f>
        <v>B</v>
      </c>
    </row>
    <row r="7" spans="1:8">
      <c r="A7" s="1" t="str">
        <f>JUNIO2013!A9</f>
        <v>MIERCOLES</v>
      </c>
      <c r="B7" s="10">
        <f>JUNIO2013!B7</f>
        <v>3</v>
      </c>
      <c r="C7" s="1">
        <v>499</v>
      </c>
      <c r="D7" s="1">
        <v>80</v>
      </c>
      <c r="E7" s="1">
        <v>17</v>
      </c>
      <c r="F7" s="1">
        <f t="shared" si="0"/>
        <v>596</v>
      </c>
      <c r="G7" s="1">
        <f t="shared" ref="G7:G35" si="1">G6+F7</f>
        <v>1966</v>
      </c>
      <c r="H7" s="10" t="str">
        <f>JUNIO2013!H7</f>
        <v>B</v>
      </c>
    </row>
    <row r="8" spans="1:8">
      <c r="A8" s="1" t="str">
        <f>JUNIO2013!A10</f>
        <v>JUEVES</v>
      </c>
      <c r="B8" s="10">
        <f>JUNIO2013!B8</f>
        <v>4</v>
      </c>
      <c r="C8" s="1">
        <v>480</v>
      </c>
      <c r="D8" s="1">
        <v>56</v>
      </c>
      <c r="E8" s="1">
        <v>15</v>
      </c>
      <c r="F8" s="1">
        <f t="shared" si="0"/>
        <v>551</v>
      </c>
      <c r="G8" s="1">
        <f t="shared" si="1"/>
        <v>2517</v>
      </c>
      <c r="H8" s="10" t="s">
        <v>24</v>
      </c>
    </row>
    <row r="9" spans="1:8">
      <c r="A9" s="1" t="str">
        <f>JUNIO2013!A11</f>
        <v xml:space="preserve">VIERNES </v>
      </c>
      <c r="B9" s="10">
        <f>JUNIO2013!B9</f>
        <v>5</v>
      </c>
      <c r="C9" s="1">
        <v>592</v>
      </c>
      <c r="D9" s="1">
        <v>61</v>
      </c>
      <c r="E9" s="1">
        <v>22</v>
      </c>
      <c r="F9" s="1">
        <f t="shared" si="0"/>
        <v>675</v>
      </c>
      <c r="G9" s="1">
        <f t="shared" si="1"/>
        <v>3192</v>
      </c>
      <c r="H9" s="10" t="s">
        <v>15</v>
      </c>
    </row>
    <row r="10" spans="1:8">
      <c r="A10" s="1" t="str">
        <f>JUNIO2013!A12</f>
        <v xml:space="preserve">SABADO </v>
      </c>
      <c r="B10" s="10">
        <f>JUNIO2013!B10</f>
        <v>6</v>
      </c>
      <c r="C10" s="1">
        <v>1029</v>
      </c>
      <c r="D10" s="1">
        <v>156</v>
      </c>
      <c r="E10" s="1">
        <v>34</v>
      </c>
      <c r="F10" s="1">
        <f t="shared" si="0"/>
        <v>1219</v>
      </c>
      <c r="G10" s="1">
        <f t="shared" si="1"/>
        <v>4411</v>
      </c>
      <c r="H10" s="10" t="s">
        <v>14</v>
      </c>
    </row>
    <row r="11" spans="1:8">
      <c r="A11" s="20" t="str">
        <f>JUNIO2013!A13</f>
        <v>DOMINGO</v>
      </c>
      <c r="B11" s="27">
        <f>JUNIO2013!B11</f>
        <v>7</v>
      </c>
      <c r="C11" s="20">
        <v>1141</v>
      </c>
      <c r="D11" s="20">
        <v>167</v>
      </c>
      <c r="E11" s="20">
        <v>44</v>
      </c>
      <c r="F11" s="20">
        <f t="shared" si="0"/>
        <v>1352</v>
      </c>
      <c r="G11" s="20">
        <f t="shared" si="1"/>
        <v>5763</v>
      </c>
      <c r="H11" s="27" t="s">
        <v>15</v>
      </c>
    </row>
    <row r="12" spans="1:8">
      <c r="A12" s="1" t="str">
        <f>JUNIO2013!A14</f>
        <v>LUNES</v>
      </c>
      <c r="B12" s="10">
        <f>JUNIO2013!B12</f>
        <v>8</v>
      </c>
      <c r="C12" s="1">
        <v>1289</v>
      </c>
      <c r="D12" s="1">
        <v>156</v>
      </c>
      <c r="E12" s="1">
        <v>28</v>
      </c>
      <c r="F12" s="1">
        <f t="shared" si="0"/>
        <v>1473</v>
      </c>
      <c r="G12" s="1">
        <f t="shared" si="1"/>
        <v>7236</v>
      </c>
      <c r="H12" s="10" t="s">
        <v>11</v>
      </c>
    </row>
    <row r="13" spans="1:8">
      <c r="A13" s="1" t="str">
        <f>JUNIO2013!A15</f>
        <v>MARTES</v>
      </c>
      <c r="B13" s="10">
        <f>JUNIO2013!B13</f>
        <v>9</v>
      </c>
      <c r="C13" s="1">
        <v>742</v>
      </c>
      <c r="D13" s="1">
        <v>150</v>
      </c>
      <c r="E13" s="1">
        <v>33</v>
      </c>
      <c r="F13" s="1">
        <f t="shared" si="0"/>
        <v>925</v>
      </c>
      <c r="G13" s="1">
        <f t="shared" si="1"/>
        <v>8161</v>
      </c>
      <c r="H13" s="10" t="s">
        <v>17</v>
      </c>
    </row>
    <row r="14" spans="1:8">
      <c r="A14" s="1" t="str">
        <f>JUNIO2013!A16</f>
        <v>MIERCOLES</v>
      </c>
      <c r="B14" s="10">
        <f>JUNIO2013!B14</f>
        <v>10</v>
      </c>
      <c r="C14" s="1">
        <v>841</v>
      </c>
      <c r="D14" s="1">
        <v>155</v>
      </c>
      <c r="E14" s="1">
        <v>38</v>
      </c>
      <c r="F14" s="1">
        <f t="shared" si="0"/>
        <v>1034</v>
      </c>
      <c r="G14" s="1">
        <f t="shared" si="1"/>
        <v>9195</v>
      </c>
      <c r="H14" s="10" t="s">
        <v>18</v>
      </c>
    </row>
    <row r="15" spans="1:8">
      <c r="A15" s="1" t="str">
        <f>JUNIO2013!A17</f>
        <v>JUEVES</v>
      </c>
      <c r="B15" s="10">
        <f>JUNIO2013!B15</f>
        <v>11</v>
      </c>
      <c r="C15" s="1">
        <v>978</v>
      </c>
      <c r="D15" s="1">
        <v>238</v>
      </c>
      <c r="E15" s="1">
        <v>30</v>
      </c>
      <c r="F15" s="1">
        <f t="shared" si="0"/>
        <v>1246</v>
      </c>
      <c r="G15" s="1">
        <f t="shared" si="1"/>
        <v>10441</v>
      </c>
      <c r="H15" s="10" t="s">
        <v>11</v>
      </c>
    </row>
    <row r="16" spans="1:8">
      <c r="A16" s="1" t="str">
        <f>JUNIO2013!A18</f>
        <v xml:space="preserve">VIERNES </v>
      </c>
      <c r="B16" s="10">
        <f>JUNIO2013!B16</f>
        <v>12</v>
      </c>
      <c r="C16" s="1">
        <v>736</v>
      </c>
      <c r="D16" s="1">
        <v>191</v>
      </c>
      <c r="E16" s="1">
        <v>38</v>
      </c>
      <c r="F16" s="1">
        <f t="shared" si="0"/>
        <v>965</v>
      </c>
      <c r="G16" s="1">
        <f t="shared" si="1"/>
        <v>11406</v>
      </c>
      <c r="H16" s="10" t="s">
        <v>14</v>
      </c>
    </row>
    <row r="17" spans="1:10">
      <c r="A17" s="1" t="str">
        <f>JUNIO2013!A19</f>
        <v xml:space="preserve">SABADO </v>
      </c>
      <c r="B17" s="10">
        <f>JUNIO2013!B17</f>
        <v>13</v>
      </c>
      <c r="C17" s="1">
        <v>1717</v>
      </c>
      <c r="D17" s="1">
        <v>293</v>
      </c>
      <c r="E17" s="1">
        <v>46</v>
      </c>
      <c r="F17" s="1">
        <f t="shared" si="0"/>
        <v>2056</v>
      </c>
      <c r="G17" s="1">
        <f t="shared" si="1"/>
        <v>13462</v>
      </c>
      <c r="H17" s="10" t="s">
        <v>18</v>
      </c>
    </row>
    <row r="18" spans="1:10">
      <c r="A18" s="20" t="str">
        <f>JUNIO2013!A20</f>
        <v>DOMINGO</v>
      </c>
      <c r="B18" s="27">
        <f>JUNIO2013!B18</f>
        <v>14</v>
      </c>
      <c r="C18" s="20">
        <v>1937</v>
      </c>
      <c r="D18" s="20">
        <v>440</v>
      </c>
      <c r="E18" s="20">
        <v>42</v>
      </c>
      <c r="F18" s="20">
        <f t="shared" si="0"/>
        <v>2419</v>
      </c>
      <c r="G18" s="20">
        <f t="shared" si="1"/>
        <v>15881</v>
      </c>
      <c r="H18" s="27" t="s">
        <v>11</v>
      </c>
    </row>
    <row r="19" spans="1:10">
      <c r="A19" s="1" t="str">
        <f>JUNIO2013!A21</f>
        <v>LUNES</v>
      </c>
      <c r="B19" s="10">
        <f>JUNIO2013!B19</f>
        <v>15</v>
      </c>
      <c r="C19" s="1">
        <v>2139</v>
      </c>
      <c r="D19" s="1">
        <v>552</v>
      </c>
      <c r="E19" s="1">
        <v>90</v>
      </c>
      <c r="F19" s="1">
        <f t="shared" si="0"/>
        <v>2781</v>
      </c>
      <c r="G19" s="1">
        <f t="shared" si="1"/>
        <v>18662</v>
      </c>
      <c r="H19" s="10" t="s">
        <v>11</v>
      </c>
    </row>
    <row r="20" spans="1:10">
      <c r="A20" s="1" t="str">
        <f>JUNIO2013!A22</f>
        <v>MARTES</v>
      </c>
      <c r="B20" s="10">
        <f>JUNIO2013!B20</f>
        <v>16</v>
      </c>
      <c r="C20" s="1">
        <v>2424</v>
      </c>
      <c r="D20" s="1">
        <v>651</v>
      </c>
      <c r="E20" s="1">
        <v>86</v>
      </c>
      <c r="F20" s="1">
        <f t="shared" si="0"/>
        <v>3161</v>
      </c>
      <c r="G20" s="1">
        <f t="shared" si="1"/>
        <v>21823</v>
      </c>
      <c r="H20" s="10" t="s">
        <v>11</v>
      </c>
    </row>
    <row r="21" spans="1:10">
      <c r="A21" s="1" t="str">
        <f>JUNIO2013!A23</f>
        <v>MIERCOLES</v>
      </c>
      <c r="B21" s="10">
        <f>JUNIO2013!B21</f>
        <v>17</v>
      </c>
      <c r="C21" s="1">
        <v>2592</v>
      </c>
      <c r="D21" s="1">
        <v>775</v>
      </c>
      <c r="E21" s="1">
        <v>93</v>
      </c>
      <c r="F21" s="21">
        <f t="shared" si="0"/>
        <v>3460</v>
      </c>
      <c r="G21" s="1">
        <f t="shared" si="1"/>
        <v>25283</v>
      </c>
      <c r="H21" s="10" t="s">
        <v>18</v>
      </c>
      <c r="I21" s="21">
        <v>3460</v>
      </c>
      <c r="J21" t="s">
        <v>71</v>
      </c>
    </row>
    <row r="22" spans="1:10">
      <c r="A22" s="1" t="str">
        <f>JUNIO2013!A24</f>
        <v>JUEVES</v>
      </c>
      <c r="B22" s="10">
        <f>JUNIO2013!B22</f>
        <v>18</v>
      </c>
      <c r="C22" s="1">
        <v>1646</v>
      </c>
      <c r="D22" s="1">
        <v>411</v>
      </c>
      <c r="E22" s="1">
        <v>88</v>
      </c>
      <c r="F22" s="1">
        <f t="shared" si="0"/>
        <v>2145</v>
      </c>
      <c r="G22" s="1">
        <f t="shared" si="1"/>
        <v>27428</v>
      </c>
      <c r="H22" s="10" t="s">
        <v>18</v>
      </c>
    </row>
    <row r="23" spans="1:10">
      <c r="A23" s="1" t="str">
        <f>JUNIO2013!A25</f>
        <v xml:space="preserve">VIERNES </v>
      </c>
      <c r="B23" s="10">
        <f>JUNIO2013!B23</f>
        <v>19</v>
      </c>
      <c r="C23" s="1">
        <v>2043</v>
      </c>
      <c r="D23" s="1">
        <v>580</v>
      </c>
      <c r="E23" s="1">
        <v>75</v>
      </c>
      <c r="F23" s="1">
        <f t="shared" si="0"/>
        <v>2698</v>
      </c>
      <c r="G23" s="1">
        <f t="shared" si="1"/>
        <v>30126</v>
      </c>
      <c r="H23" s="10" t="s">
        <v>11</v>
      </c>
    </row>
    <row r="24" spans="1:10">
      <c r="A24" s="1" t="str">
        <f>JUNIO2013!A26</f>
        <v xml:space="preserve">SABADO </v>
      </c>
      <c r="B24" s="10">
        <f>JUNIO2013!B24</f>
        <v>20</v>
      </c>
      <c r="C24" s="1">
        <v>1724</v>
      </c>
      <c r="D24" s="1">
        <v>434</v>
      </c>
      <c r="E24" s="1">
        <v>44</v>
      </c>
      <c r="F24" s="1">
        <f t="shared" si="0"/>
        <v>2202</v>
      </c>
      <c r="G24" s="1">
        <f t="shared" si="1"/>
        <v>32328</v>
      </c>
      <c r="H24" s="10" t="s">
        <v>15</v>
      </c>
    </row>
    <row r="25" spans="1:10">
      <c r="A25" s="20" t="str">
        <f>JUNIO2013!A27</f>
        <v>DOMINGO</v>
      </c>
      <c r="B25" s="27">
        <f>JUNIO2013!B25</f>
        <v>21</v>
      </c>
      <c r="C25" s="20">
        <v>1667</v>
      </c>
      <c r="D25" s="20">
        <v>461</v>
      </c>
      <c r="E25" s="20">
        <v>55</v>
      </c>
      <c r="F25" s="20">
        <f t="shared" si="0"/>
        <v>2183</v>
      </c>
      <c r="G25" s="20">
        <f t="shared" si="1"/>
        <v>34511</v>
      </c>
      <c r="H25" s="27" t="s">
        <v>15</v>
      </c>
    </row>
    <row r="26" spans="1:10">
      <c r="A26" s="1" t="str">
        <f>JUNIO2013!A28</f>
        <v>LUNES</v>
      </c>
      <c r="B26" s="10">
        <f>JUNIO2013!B26</f>
        <v>22</v>
      </c>
      <c r="C26" s="1">
        <v>1636</v>
      </c>
      <c r="D26" s="1">
        <v>376</v>
      </c>
      <c r="E26" s="1">
        <v>42</v>
      </c>
      <c r="F26" s="1">
        <f t="shared" si="0"/>
        <v>2054</v>
      </c>
      <c r="G26" s="1">
        <f t="shared" si="1"/>
        <v>36565</v>
      </c>
      <c r="H26" s="10" t="s">
        <v>15</v>
      </c>
    </row>
    <row r="27" spans="1:10">
      <c r="A27" s="1" t="str">
        <f>JUNIO2013!A29</f>
        <v>MARTES</v>
      </c>
      <c r="B27" s="10">
        <f>JUNIO2013!B27</f>
        <v>23</v>
      </c>
      <c r="C27" s="1">
        <v>2066</v>
      </c>
      <c r="D27" s="1">
        <v>651</v>
      </c>
      <c r="E27" s="1">
        <v>51</v>
      </c>
      <c r="F27" s="1">
        <f t="shared" si="0"/>
        <v>2768</v>
      </c>
      <c r="G27" s="1">
        <f t="shared" si="1"/>
        <v>39333</v>
      </c>
      <c r="H27" s="10" t="s">
        <v>11</v>
      </c>
    </row>
    <row r="28" spans="1:10">
      <c r="A28" s="1" t="str">
        <f>JUNIO2013!A30</f>
        <v>MIERCOLES</v>
      </c>
      <c r="B28" s="10">
        <f>JUNIO2013!B28</f>
        <v>24</v>
      </c>
      <c r="C28" s="1">
        <v>1915</v>
      </c>
      <c r="D28" s="1">
        <v>518</v>
      </c>
      <c r="E28" s="1">
        <v>58</v>
      </c>
      <c r="F28" s="1">
        <f t="shared" si="0"/>
        <v>2491</v>
      </c>
      <c r="G28" s="1">
        <f t="shared" si="1"/>
        <v>41824</v>
      </c>
      <c r="H28" s="10" t="s">
        <v>11</v>
      </c>
    </row>
    <row r="29" spans="1:10">
      <c r="A29" s="1" t="str">
        <f>JUNIO2013!A31</f>
        <v>JUEVES</v>
      </c>
      <c r="B29" s="10">
        <f>JUNIO2013!B29</f>
        <v>25</v>
      </c>
      <c r="C29" s="1">
        <v>2328</v>
      </c>
      <c r="D29" s="1">
        <v>386</v>
      </c>
      <c r="E29" s="1">
        <v>68</v>
      </c>
      <c r="F29" s="1">
        <f t="shared" si="0"/>
        <v>2782</v>
      </c>
      <c r="G29" s="1">
        <f t="shared" si="1"/>
        <v>44606</v>
      </c>
      <c r="H29" s="10" t="s">
        <v>11</v>
      </c>
    </row>
    <row r="30" spans="1:10">
      <c r="A30" s="1" t="s">
        <v>12</v>
      </c>
      <c r="B30" s="10">
        <f>JUNIO2013!B30</f>
        <v>26</v>
      </c>
      <c r="C30" s="1">
        <v>1595</v>
      </c>
      <c r="D30" s="1">
        <v>388</v>
      </c>
      <c r="E30" s="1">
        <v>36</v>
      </c>
      <c r="F30" s="1">
        <f t="shared" si="0"/>
        <v>2019</v>
      </c>
      <c r="G30" s="1">
        <f t="shared" si="1"/>
        <v>46625</v>
      </c>
      <c r="H30" s="10" t="s">
        <v>11</v>
      </c>
    </row>
    <row r="31" spans="1:10">
      <c r="A31" s="1" t="s">
        <v>13</v>
      </c>
      <c r="B31" s="10">
        <f>JUNIO2013!B31</f>
        <v>27</v>
      </c>
      <c r="C31" s="1">
        <v>997</v>
      </c>
      <c r="D31" s="1">
        <v>299</v>
      </c>
      <c r="E31" s="1">
        <v>18</v>
      </c>
      <c r="F31" s="1">
        <f t="shared" si="0"/>
        <v>1314</v>
      </c>
      <c r="G31" s="1">
        <f t="shared" si="1"/>
        <v>47939</v>
      </c>
      <c r="H31" s="10" t="s">
        <v>11</v>
      </c>
    </row>
    <row r="32" spans="1:10">
      <c r="A32" s="20" t="s">
        <v>7</v>
      </c>
      <c r="B32" s="27">
        <f>JUNIO2013!B32</f>
        <v>28</v>
      </c>
      <c r="C32" s="20">
        <v>779</v>
      </c>
      <c r="D32" s="20">
        <v>165</v>
      </c>
      <c r="E32" s="20">
        <v>29</v>
      </c>
      <c r="F32" s="20">
        <f t="shared" si="0"/>
        <v>973</v>
      </c>
      <c r="G32" s="20">
        <f t="shared" si="1"/>
        <v>48912</v>
      </c>
      <c r="H32" s="27" t="s">
        <v>11</v>
      </c>
    </row>
    <row r="33" spans="1:8">
      <c r="A33" s="1" t="s">
        <v>8</v>
      </c>
      <c r="B33" s="10">
        <f>JUNIO2013!B33</f>
        <v>29</v>
      </c>
      <c r="C33" s="1">
        <v>411</v>
      </c>
      <c r="D33" s="1">
        <v>110</v>
      </c>
      <c r="E33" s="1">
        <v>21</v>
      </c>
      <c r="F33" s="1">
        <f t="shared" si="0"/>
        <v>542</v>
      </c>
      <c r="G33" s="1">
        <f t="shared" si="1"/>
        <v>49454</v>
      </c>
      <c r="H33" s="10" t="s">
        <v>11</v>
      </c>
    </row>
    <row r="34" spans="1:8">
      <c r="A34" s="1" t="s">
        <v>9</v>
      </c>
      <c r="B34" s="33">
        <f>JUNIO2013!B34</f>
        <v>30</v>
      </c>
      <c r="C34" s="3">
        <v>391</v>
      </c>
      <c r="D34" s="3">
        <v>97</v>
      </c>
      <c r="E34" s="3">
        <v>30</v>
      </c>
      <c r="F34" s="3">
        <f t="shared" si="0"/>
        <v>518</v>
      </c>
      <c r="G34" s="3">
        <f t="shared" si="1"/>
        <v>49972</v>
      </c>
      <c r="H34" s="33" t="str">
        <f>JUNIO2013!H34</f>
        <v>B</v>
      </c>
    </row>
    <row r="35" spans="1:8" ht="15.75" thickBot="1">
      <c r="A35" s="1" t="s">
        <v>10</v>
      </c>
      <c r="B35" s="10">
        <v>31</v>
      </c>
      <c r="C35" s="1">
        <v>457</v>
      </c>
      <c r="D35" s="1">
        <v>84</v>
      </c>
      <c r="E35" s="1">
        <v>26</v>
      </c>
      <c r="F35" s="1">
        <f t="shared" si="0"/>
        <v>567</v>
      </c>
      <c r="G35" s="1">
        <f t="shared" si="1"/>
        <v>50539</v>
      </c>
      <c r="H35" s="10" t="s">
        <v>11</v>
      </c>
    </row>
    <row r="36" spans="1:8" ht="15.75" thickBot="1">
      <c r="E36" s="29" t="s">
        <v>68</v>
      </c>
      <c r="F36" s="30"/>
      <c r="G36" s="31">
        <f>G35/B35</f>
        <v>1630.2903225806451</v>
      </c>
    </row>
    <row r="37" spans="1:8" ht="26.25">
      <c r="A37" s="23" t="s">
        <v>53</v>
      </c>
      <c r="G37" s="24">
        <f>JUNIO2013!G36+JULIO2013!G35</f>
        <v>5714435</v>
      </c>
    </row>
    <row r="74" spans="3:4">
      <c r="C74" s="25"/>
      <c r="D74" t="s">
        <v>58</v>
      </c>
    </row>
    <row r="75" spans="3:4">
      <c r="C75" s="26"/>
      <c r="D75" t="s">
        <v>57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J75"/>
  <sheetViews>
    <sheetView topLeftCell="A26" workbookViewId="0">
      <selection activeCell="G38" sqref="G38"/>
    </sheetView>
  </sheetViews>
  <sheetFormatPr baseColWidth="10" defaultRowHeight="15"/>
  <cols>
    <col min="2" max="2" width="9.42578125" style="11" customWidth="1"/>
    <col min="3" max="3" width="14.5703125" customWidth="1"/>
    <col min="4" max="4" width="12.85546875" customWidth="1"/>
    <col min="5" max="5" width="13.28515625" customWidth="1"/>
    <col min="6" max="6" width="10.140625" customWidth="1"/>
    <col min="7" max="7" width="17.28515625" customWidth="1"/>
    <col min="8" max="8" width="12" style="11" customWidth="1"/>
  </cols>
  <sheetData>
    <row r="1" spans="1:9" ht="26.25">
      <c r="A1" s="15" t="s">
        <v>73</v>
      </c>
    </row>
    <row r="2" spans="1:9" ht="27" thickBot="1">
      <c r="A2" s="15"/>
    </row>
    <row r="3" spans="1:9" ht="19.5" thickBot="1">
      <c r="A3" s="9"/>
      <c r="B3" s="12"/>
      <c r="C3" s="50" t="s">
        <v>26</v>
      </c>
      <c r="D3" s="51"/>
      <c r="E3" s="9"/>
      <c r="F3" s="50" t="s">
        <v>29</v>
      </c>
      <c r="G3" s="51"/>
      <c r="H3" s="12"/>
    </row>
    <row r="4" spans="1:9" ht="18.75">
      <c r="A4" s="13" t="s">
        <v>0</v>
      </c>
      <c r="B4" s="13" t="s">
        <v>1</v>
      </c>
      <c r="C4" s="14" t="s">
        <v>27</v>
      </c>
      <c r="D4" s="14" t="s">
        <v>28</v>
      </c>
      <c r="E4" s="13" t="s">
        <v>2</v>
      </c>
      <c r="F4" s="14" t="s">
        <v>30</v>
      </c>
      <c r="G4" s="14" t="s">
        <v>31</v>
      </c>
      <c r="H4" s="13" t="s">
        <v>3</v>
      </c>
    </row>
    <row r="5" spans="1:9">
      <c r="A5" s="1" t="str">
        <f>JULIO2013!A8</f>
        <v>JUEVES</v>
      </c>
      <c r="B5" s="10">
        <f>JULIO2013!B5</f>
        <v>1</v>
      </c>
      <c r="C5" s="1">
        <v>456</v>
      </c>
      <c r="D5" s="1">
        <v>107</v>
      </c>
      <c r="E5" s="1">
        <v>14</v>
      </c>
      <c r="F5" s="1">
        <f>SUM(C5:E5)</f>
        <v>577</v>
      </c>
      <c r="G5" s="1">
        <f>F5</f>
        <v>577</v>
      </c>
      <c r="H5" s="10" t="str">
        <f>JULIO2013!H5</f>
        <v>B</v>
      </c>
    </row>
    <row r="6" spans="1:9">
      <c r="A6" s="1" t="str">
        <f>JULIO2013!A9</f>
        <v xml:space="preserve">VIERNES </v>
      </c>
      <c r="B6" s="10">
        <f>JULIO2013!B6</f>
        <v>2</v>
      </c>
      <c r="C6" s="1">
        <v>427</v>
      </c>
      <c r="D6" s="1">
        <v>87</v>
      </c>
      <c r="E6" s="1">
        <v>11</v>
      </c>
      <c r="F6" s="1">
        <f t="shared" ref="F6:F35" si="0">SUM(C6:E6)</f>
        <v>525</v>
      </c>
      <c r="G6" s="1">
        <f>G5+F6</f>
        <v>1102</v>
      </c>
      <c r="H6" s="10" t="s">
        <v>14</v>
      </c>
    </row>
    <row r="7" spans="1:9">
      <c r="A7" s="1" t="str">
        <f>JULIO2013!A10</f>
        <v xml:space="preserve">SABADO </v>
      </c>
      <c r="B7" s="10">
        <f>JULIO2013!B7</f>
        <v>3</v>
      </c>
      <c r="C7" s="1">
        <v>757</v>
      </c>
      <c r="D7" s="1">
        <v>175</v>
      </c>
      <c r="E7" s="1">
        <v>28</v>
      </c>
      <c r="F7" s="1">
        <f t="shared" si="0"/>
        <v>960</v>
      </c>
      <c r="G7" s="1">
        <f t="shared" ref="G7:G35" si="1">G6+F7</f>
        <v>2062</v>
      </c>
      <c r="H7" s="10" t="s">
        <v>18</v>
      </c>
    </row>
    <row r="8" spans="1:9">
      <c r="A8" s="20" t="str">
        <f>JULIO2013!A11</f>
        <v>DOMINGO</v>
      </c>
      <c r="B8" s="27">
        <f>JULIO2013!B8</f>
        <v>4</v>
      </c>
      <c r="C8" s="20">
        <v>763</v>
      </c>
      <c r="D8" s="20">
        <v>185</v>
      </c>
      <c r="E8" s="20">
        <v>29</v>
      </c>
      <c r="F8" s="20">
        <f t="shared" si="0"/>
        <v>977</v>
      </c>
      <c r="G8" s="20">
        <f t="shared" si="1"/>
        <v>3039</v>
      </c>
      <c r="H8" s="27" t="s">
        <v>11</v>
      </c>
    </row>
    <row r="9" spans="1:9">
      <c r="A9" s="1" t="str">
        <f>JULIO2013!A12</f>
        <v>LUNES</v>
      </c>
      <c r="B9" s="10">
        <f>JULIO2013!B9</f>
        <v>5</v>
      </c>
      <c r="C9" s="1">
        <v>498</v>
      </c>
      <c r="D9" s="1">
        <v>115</v>
      </c>
      <c r="E9" s="1">
        <v>16</v>
      </c>
      <c r="F9" s="1">
        <f t="shared" si="0"/>
        <v>629</v>
      </c>
      <c r="G9" s="1">
        <f t="shared" si="1"/>
        <v>3668</v>
      </c>
      <c r="H9" s="10" t="s">
        <v>11</v>
      </c>
    </row>
    <row r="10" spans="1:9">
      <c r="A10" s="1" t="str">
        <f>JULIO2013!A13</f>
        <v>MARTES</v>
      </c>
      <c r="B10" s="10">
        <f>JULIO2013!B10</f>
        <v>6</v>
      </c>
      <c r="C10" s="1">
        <v>422</v>
      </c>
      <c r="D10" s="1">
        <v>84</v>
      </c>
      <c r="E10" s="1">
        <v>24</v>
      </c>
      <c r="F10" s="1">
        <f t="shared" si="0"/>
        <v>530</v>
      </c>
      <c r="G10" s="1">
        <f t="shared" si="1"/>
        <v>4198</v>
      </c>
      <c r="H10" s="10" t="s">
        <v>11</v>
      </c>
    </row>
    <row r="11" spans="1:9">
      <c r="A11" s="1" t="str">
        <f>JULIO2013!A14</f>
        <v>MIERCOLES</v>
      </c>
      <c r="B11" s="10">
        <f>JULIO2013!B11</f>
        <v>7</v>
      </c>
      <c r="C11" s="1">
        <v>465</v>
      </c>
      <c r="D11" s="1">
        <v>104</v>
      </c>
      <c r="E11" s="1">
        <v>22</v>
      </c>
      <c r="F11" s="1">
        <f t="shared" si="0"/>
        <v>591</v>
      </c>
      <c r="G11" s="1">
        <f t="shared" si="1"/>
        <v>4789</v>
      </c>
      <c r="H11" s="10" t="s">
        <v>11</v>
      </c>
    </row>
    <row r="12" spans="1:9">
      <c r="A12" s="1" t="str">
        <f>JULIO2013!A15</f>
        <v>JUEVES</v>
      </c>
      <c r="B12" s="10">
        <f>JULIO2013!B12</f>
        <v>8</v>
      </c>
      <c r="C12" s="1">
        <v>259</v>
      </c>
      <c r="D12" s="1">
        <v>110</v>
      </c>
      <c r="E12" s="1">
        <v>11</v>
      </c>
      <c r="F12" s="1">
        <f t="shared" si="0"/>
        <v>380</v>
      </c>
      <c r="G12" s="1">
        <f t="shared" si="1"/>
        <v>5169</v>
      </c>
      <c r="H12" s="10" t="s">
        <v>14</v>
      </c>
    </row>
    <row r="13" spans="1:9">
      <c r="A13" s="1" t="str">
        <f>JULIO2013!A16</f>
        <v xml:space="preserve">VIERNES </v>
      </c>
      <c r="B13" s="10">
        <f>JULIO2013!B13</f>
        <v>9</v>
      </c>
      <c r="C13" s="1">
        <v>435</v>
      </c>
      <c r="D13" s="1">
        <v>200</v>
      </c>
      <c r="E13" s="1">
        <v>12</v>
      </c>
      <c r="F13" s="1">
        <f t="shared" si="0"/>
        <v>647</v>
      </c>
      <c r="G13" s="1">
        <f t="shared" si="1"/>
        <v>5816</v>
      </c>
      <c r="H13" s="10" t="s">
        <v>11</v>
      </c>
    </row>
    <row r="14" spans="1:9">
      <c r="A14" s="1" t="str">
        <f>JULIO2013!A17</f>
        <v xml:space="preserve">SABADO </v>
      </c>
      <c r="B14" s="10">
        <f>JULIO2013!B14</f>
        <v>10</v>
      </c>
      <c r="C14" s="1">
        <v>552</v>
      </c>
      <c r="D14" s="1">
        <v>193</v>
      </c>
      <c r="E14" s="1">
        <v>13</v>
      </c>
      <c r="F14" s="1">
        <f t="shared" si="0"/>
        <v>758</v>
      </c>
      <c r="G14" s="1">
        <f t="shared" si="1"/>
        <v>6574</v>
      </c>
      <c r="H14" s="10" t="s">
        <v>11</v>
      </c>
    </row>
    <row r="15" spans="1:9">
      <c r="A15" s="20" t="str">
        <f>JULIO2013!A18</f>
        <v>DOMINGO</v>
      </c>
      <c r="B15" s="27">
        <f>JULIO2013!B15</f>
        <v>11</v>
      </c>
      <c r="C15" s="20">
        <v>148</v>
      </c>
      <c r="D15" s="20">
        <v>15</v>
      </c>
      <c r="E15" s="20">
        <v>4</v>
      </c>
      <c r="F15" s="20">
        <f t="shared" si="0"/>
        <v>167</v>
      </c>
      <c r="G15" s="20">
        <f t="shared" si="1"/>
        <v>6741</v>
      </c>
      <c r="H15" s="27" t="str">
        <f>JULIO2013!H15</f>
        <v>B</v>
      </c>
      <c r="I15" t="s">
        <v>79</v>
      </c>
    </row>
    <row r="16" spans="1:9">
      <c r="A16" s="1" t="str">
        <f>JULIO2013!A19</f>
        <v>LUNES</v>
      </c>
      <c r="B16" s="10">
        <f>JULIO2013!B16</f>
        <v>12</v>
      </c>
      <c r="C16" s="1">
        <v>526</v>
      </c>
      <c r="D16" s="1">
        <v>141</v>
      </c>
      <c r="E16" s="1">
        <v>14</v>
      </c>
      <c r="F16" s="1">
        <f t="shared" si="0"/>
        <v>681</v>
      </c>
      <c r="G16" s="1">
        <f t="shared" si="1"/>
        <v>7422</v>
      </c>
      <c r="H16" s="10" t="s">
        <v>11</v>
      </c>
    </row>
    <row r="17" spans="1:10">
      <c r="A17" s="1" t="str">
        <f>JULIO2013!A20</f>
        <v>MARTES</v>
      </c>
      <c r="B17" s="10">
        <f>JULIO2013!B17</f>
        <v>13</v>
      </c>
      <c r="C17" s="1">
        <v>434</v>
      </c>
      <c r="D17" s="1">
        <v>96</v>
      </c>
      <c r="E17" s="1">
        <v>16</v>
      </c>
      <c r="F17" s="1">
        <f t="shared" si="0"/>
        <v>546</v>
      </c>
      <c r="G17" s="1">
        <f t="shared" si="1"/>
        <v>7968</v>
      </c>
      <c r="H17" s="10" t="s">
        <v>11</v>
      </c>
    </row>
    <row r="18" spans="1:10">
      <c r="A18" s="1" t="str">
        <f>JULIO2013!A21</f>
        <v>MIERCOLES</v>
      </c>
      <c r="B18" s="10">
        <f>JULIO2013!B18</f>
        <v>14</v>
      </c>
      <c r="C18" s="1">
        <v>533</v>
      </c>
      <c r="D18" s="1">
        <v>129</v>
      </c>
      <c r="E18" s="1">
        <v>25</v>
      </c>
      <c r="F18" s="1">
        <f t="shared" si="0"/>
        <v>687</v>
      </c>
      <c r="G18" s="1">
        <f t="shared" si="1"/>
        <v>8655</v>
      </c>
      <c r="H18" s="10" t="s">
        <v>11</v>
      </c>
    </row>
    <row r="19" spans="1:10">
      <c r="A19" s="1" t="str">
        <f>JULIO2013!A22</f>
        <v>JUEVES</v>
      </c>
      <c r="B19" s="10">
        <f>JULIO2013!B19</f>
        <v>15</v>
      </c>
      <c r="C19" s="1">
        <v>484</v>
      </c>
      <c r="D19" s="1">
        <v>119</v>
      </c>
      <c r="E19" s="1">
        <v>19</v>
      </c>
      <c r="F19" s="1">
        <f t="shared" si="0"/>
        <v>622</v>
      </c>
      <c r="G19" s="1">
        <f t="shared" si="1"/>
        <v>9277</v>
      </c>
      <c r="H19" s="10" t="s">
        <v>11</v>
      </c>
    </row>
    <row r="20" spans="1:10">
      <c r="A20" s="1" t="str">
        <f>JULIO2013!A23</f>
        <v xml:space="preserve">VIERNES </v>
      </c>
      <c r="B20" s="10">
        <f>JULIO2013!B20</f>
        <v>16</v>
      </c>
      <c r="C20" s="1">
        <v>621</v>
      </c>
      <c r="D20" s="1">
        <v>109</v>
      </c>
      <c r="E20" s="1">
        <v>24</v>
      </c>
      <c r="F20" s="1">
        <f t="shared" si="0"/>
        <v>754</v>
      </c>
      <c r="G20" s="1">
        <f t="shared" si="1"/>
        <v>10031</v>
      </c>
      <c r="H20" s="10" t="s">
        <v>11</v>
      </c>
    </row>
    <row r="21" spans="1:10">
      <c r="A21" s="1" t="str">
        <f>JULIO2013!A24</f>
        <v xml:space="preserve">SABADO </v>
      </c>
      <c r="B21" s="10">
        <f>JULIO2013!B21</f>
        <v>17</v>
      </c>
      <c r="C21" s="1">
        <v>2027</v>
      </c>
      <c r="D21" s="1">
        <v>593</v>
      </c>
      <c r="E21" s="1">
        <v>82</v>
      </c>
      <c r="F21" s="1">
        <f t="shared" si="0"/>
        <v>2702</v>
      </c>
      <c r="G21" s="1">
        <f t="shared" si="1"/>
        <v>12733</v>
      </c>
      <c r="H21" s="10" t="s">
        <v>11</v>
      </c>
    </row>
    <row r="22" spans="1:10">
      <c r="A22" s="20" t="str">
        <f>JULIO2013!A25</f>
        <v>DOMINGO</v>
      </c>
      <c r="B22" s="27">
        <f>JULIO2013!B22</f>
        <v>18</v>
      </c>
      <c r="C22" s="20">
        <v>2555</v>
      </c>
      <c r="D22" s="20">
        <v>886</v>
      </c>
      <c r="E22" s="20">
        <v>87</v>
      </c>
      <c r="F22" s="21">
        <f t="shared" si="0"/>
        <v>3528</v>
      </c>
      <c r="G22" s="20">
        <f t="shared" si="1"/>
        <v>16261</v>
      </c>
      <c r="H22" s="27" t="s">
        <v>11</v>
      </c>
      <c r="I22" s="26">
        <v>3528</v>
      </c>
      <c r="J22" t="s">
        <v>52</v>
      </c>
    </row>
    <row r="23" spans="1:10">
      <c r="A23" s="1" t="str">
        <f>JULIO2013!A26</f>
        <v>LUNES</v>
      </c>
      <c r="B23" s="10">
        <f>JULIO2013!B23</f>
        <v>19</v>
      </c>
      <c r="C23" s="1">
        <v>1357</v>
      </c>
      <c r="D23" s="1">
        <v>394</v>
      </c>
      <c r="E23" s="1">
        <v>72</v>
      </c>
      <c r="F23" s="1">
        <f t="shared" si="0"/>
        <v>1823</v>
      </c>
      <c r="G23" s="1">
        <f t="shared" si="1"/>
        <v>18084</v>
      </c>
      <c r="H23" s="10" t="str">
        <f>JULIO2013!H23</f>
        <v>B</v>
      </c>
    </row>
    <row r="24" spans="1:10">
      <c r="A24" s="1" t="str">
        <f>JULIO2013!A27</f>
        <v>MARTES</v>
      </c>
      <c r="B24" s="10">
        <f>JULIO2013!B24</f>
        <v>20</v>
      </c>
      <c r="C24" s="1">
        <v>618</v>
      </c>
      <c r="D24" s="1">
        <v>0</v>
      </c>
      <c r="E24" s="1">
        <v>16</v>
      </c>
      <c r="F24" s="1">
        <f t="shared" si="0"/>
        <v>634</v>
      </c>
      <c r="G24" s="1">
        <f t="shared" si="1"/>
        <v>18718</v>
      </c>
      <c r="H24" s="10" t="s">
        <v>19</v>
      </c>
    </row>
    <row r="25" spans="1:10">
      <c r="A25" s="1" t="str">
        <f>JULIO2013!A28</f>
        <v>MIERCOLES</v>
      </c>
      <c r="B25" s="10">
        <f>JULIO2013!B25</f>
        <v>21</v>
      </c>
      <c r="C25" s="1">
        <v>668</v>
      </c>
      <c r="D25" s="1">
        <v>0</v>
      </c>
      <c r="E25" s="1">
        <v>28</v>
      </c>
      <c r="F25" s="1">
        <f t="shared" si="0"/>
        <v>696</v>
      </c>
      <c r="G25" s="1">
        <f t="shared" si="1"/>
        <v>19414</v>
      </c>
      <c r="H25" s="10" t="s">
        <v>19</v>
      </c>
    </row>
    <row r="26" spans="1:10">
      <c r="A26" s="1" t="str">
        <f>JULIO2013!A29</f>
        <v>JUEVES</v>
      </c>
      <c r="B26" s="10">
        <f>JULIO2013!B26</f>
        <v>22</v>
      </c>
      <c r="C26" s="1">
        <v>442</v>
      </c>
      <c r="D26" s="1">
        <v>0</v>
      </c>
      <c r="E26" s="1">
        <v>24</v>
      </c>
      <c r="F26" s="1">
        <f t="shared" si="0"/>
        <v>466</v>
      </c>
      <c r="G26" s="1">
        <f t="shared" si="1"/>
        <v>19880</v>
      </c>
      <c r="H26" s="10" t="str">
        <f>JULIO2013!H26</f>
        <v>R</v>
      </c>
    </row>
    <row r="27" spans="1:10">
      <c r="A27" s="1" t="str">
        <f>JULIO2013!A30</f>
        <v xml:space="preserve">VIERNES </v>
      </c>
      <c r="B27" s="10">
        <f>JULIO2013!B27</f>
        <v>23</v>
      </c>
      <c r="C27" s="1">
        <v>906</v>
      </c>
      <c r="D27" s="1">
        <v>0</v>
      </c>
      <c r="E27" s="1">
        <v>48</v>
      </c>
      <c r="F27" s="1">
        <f t="shared" si="0"/>
        <v>954</v>
      </c>
      <c r="G27" s="1">
        <f t="shared" si="1"/>
        <v>20834</v>
      </c>
      <c r="H27" s="10" t="str">
        <f>JULIO2013!H27</f>
        <v>B</v>
      </c>
    </row>
    <row r="28" spans="1:10">
      <c r="A28" s="1" t="str">
        <f>JULIO2013!A31</f>
        <v xml:space="preserve">SABADO </v>
      </c>
      <c r="B28" s="10">
        <f>JULIO2013!B28</f>
        <v>24</v>
      </c>
      <c r="C28" s="1">
        <v>1208</v>
      </c>
      <c r="D28" s="1">
        <v>0</v>
      </c>
      <c r="E28" s="1">
        <v>26</v>
      </c>
      <c r="F28" s="1">
        <f t="shared" si="0"/>
        <v>1234</v>
      </c>
      <c r="G28" s="1">
        <f t="shared" si="1"/>
        <v>22068</v>
      </c>
      <c r="H28" s="10" t="str">
        <f>JULIO2013!H28</f>
        <v>B</v>
      </c>
    </row>
    <row r="29" spans="1:10">
      <c r="A29" s="20" t="s">
        <v>7</v>
      </c>
      <c r="B29" s="27">
        <f>JULIO2013!B29</f>
        <v>25</v>
      </c>
      <c r="C29" s="20">
        <v>929</v>
      </c>
      <c r="D29" s="20">
        <v>0</v>
      </c>
      <c r="E29" s="20">
        <v>35</v>
      </c>
      <c r="F29" s="20">
        <f t="shared" si="0"/>
        <v>964</v>
      </c>
      <c r="G29" s="20">
        <f t="shared" si="1"/>
        <v>23032</v>
      </c>
      <c r="H29" s="27" t="str">
        <f>JULIO2013!H29</f>
        <v>B</v>
      </c>
    </row>
    <row r="30" spans="1:10">
      <c r="A30" s="1" t="s">
        <v>8</v>
      </c>
      <c r="B30" s="10">
        <f>JULIO2013!B30</f>
        <v>26</v>
      </c>
      <c r="C30" s="1">
        <v>637</v>
      </c>
      <c r="D30" s="1">
        <v>0</v>
      </c>
      <c r="E30" s="1">
        <v>23</v>
      </c>
      <c r="F30" s="1">
        <f t="shared" si="0"/>
        <v>660</v>
      </c>
      <c r="G30" s="1">
        <f t="shared" si="1"/>
        <v>23692</v>
      </c>
      <c r="H30" s="10" t="str">
        <f>JULIO2013!H30</f>
        <v>B</v>
      </c>
    </row>
    <row r="31" spans="1:10">
      <c r="A31" s="1" t="s">
        <v>9</v>
      </c>
      <c r="B31" s="10">
        <f>JULIO2013!B31</f>
        <v>27</v>
      </c>
      <c r="C31" s="1">
        <v>651</v>
      </c>
      <c r="D31" s="1">
        <v>0</v>
      </c>
      <c r="E31" s="1">
        <v>28</v>
      </c>
      <c r="F31" s="1">
        <f t="shared" si="0"/>
        <v>679</v>
      </c>
      <c r="G31" s="1">
        <f t="shared" si="1"/>
        <v>24371</v>
      </c>
      <c r="H31" s="10" t="str">
        <f>JULIO2013!H31</f>
        <v>B</v>
      </c>
    </row>
    <row r="32" spans="1:10">
      <c r="A32" s="7" t="s">
        <v>10</v>
      </c>
      <c r="B32" s="10">
        <f>JULIO2013!B32</f>
        <v>28</v>
      </c>
      <c r="C32" s="1">
        <v>587</v>
      </c>
      <c r="D32" s="1">
        <v>0</v>
      </c>
      <c r="E32" s="1">
        <v>27</v>
      </c>
      <c r="F32" s="1">
        <f t="shared" si="0"/>
        <v>614</v>
      </c>
      <c r="G32" s="1">
        <f t="shared" si="1"/>
        <v>24985</v>
      </c>
      <c r="H32" s="10" t="str">
        <f>JULIO2013!H32</f>
        <v>B</v>
      </c>
    </row>
    <row r="33" spans="1:8">
      <c r="A33" s="7" t="s">
        <v>4</v>
      </c>
      <c r="B33" s="10">
        <f>JULIO2013!B33</f>
        <v>29</v>
      </c>
      <c r="C33" s="1">
        <v>680</v>
      </c>
      <c r="D33" s="1">
        <v>0</v>
      </c>
      <c r="E33" s="1">
        <v>42</v>
      </c>
      <c r="F33" s="1">
        <f t="shared" si="0"/>
        <v>722</v>
      </c>
      <c r="G33" s="1">
        <f t="shared" si="1"/>
        <v>25707</v>
      </c>
      <c r="H33" s="10" t="str">
        <f>JULIO2013!H33</f>
        <v>B</v>
      </c>
    </row>
    <row r="34" spans="1:8">
      <c r="A34" s="7" t="s">
        <v>12</v>
      </c>
      <c r="B34" s="10">
        <f>JULIO2013!B34</f>
        <v>30</v>
      </c>
      <c r="C34" s="1">
        <v>1017</v>
      </c>
      <c r="D34" s="1">
        <v>0</v>
      </c>
      <c r="E34" s="1">
        <v>38</v>
      </c>
      <c r="F34" s="1">
        <f t="shared" si="0"/>
        <v>1055</v>
      </c>
      <c r="G34" s="1">
        <f t="shared" si="1"/>
        <v>26762</v>
      </c>
      <c r="H34" s="10" t="str">
        <f>JULIO2013!H34</f>
        <v>B</v>
      </c>
    </row>
    <row r="35" spans="1:8" ht="15.75" thickBot="1">
      <c r="A35" s="7" t="s">
        <v>13</v>
      </c>
      <c r="B35" s="10">
        <v>31</v>
      </c>
      <c r="C35" s="1">
        <v>1614</v>
      </c>
      <c r="D35" s="1">
        <v>0</v>
      </c>
      <c r="E35" s="1">
        <v>40</v>
      </c>
      <c r="F35" s="1">
        <f t="shared" si="0"/>
        <v>1654</v>
      </c>
      <c r="G35" s="1">
        <f t="shared" si="1"/>
        <v>28416</v>
      </c>
      <c r="H35" s="10" t="s">
        <v>15</v>
      </c>
    </row>
    <row r="36" spans="1:8" ht="15.75" thickBot="1">
      <c r="E36" s="29" t="s">
        <v>68</v>
      </c>
      <c r="F36" s="30"/>
      <c r="G36" s="31">
        <f>G35/B35</f>
        <v>916.64516129032256</v>
      </c>
    </row>
    <row r="37" spans="1:8" ht="26.25">
      <c r="A37" s="23" t="s">
        <v>53</v>
      </c>
      <c r="G37" s="24">
        <f>JULIO2013!G37+AGOSTO2013!G35</f>
        <v>5742851</v>
      </c>
    </row>
    <row r="74" spans="3:4">
      <c r="C74" s="25"/>
      <c r="D74" t="s">
        <v>58</v>
      </c>
    </row>
    <row r="75" spans="3:4">
      <c r="C75" s="26"/>
      <c r="D75" t="s">
        <v>57</v>
      </c>
    </row>
  </sheetData>
  <mergeCells count="2">
    <mergeCell ref="C3:D3"/>
    <mergeCell ref="F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TOTALES2013</vt:lpstr>
      <vt:lpstr>ENERO2013</vt:lpstr>
      <vt:lpstr>FEBRERO2013</vt:lpstr>
      <vt:lpstr>MARZO2013</vt:lpstr>
      <vt:lpstr>ABRIL2013</vt:lpstr>
      <vt:lpstr>MAYO2013</vt:lpstr>
      <vt:lpstr>JUNIO2013</vt:lpstr>
      <vt:lpstr>JULIO2013</vt:lpstr>
      <vt:lpstr>AGOSTO2013</vt:lpstr>
      <vt:lpstr>SEPTIEMBRE2013</vt:lpstr>
      <vt:lpstr>OCTUBRE2013</vt:lpstr>
      <vt:lpstr>NOVIEMBRE2013</vt:lpstr>
      <vt:lpstr>DICIEMBRE2013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2019-05-21T13:03:43Z</dcterms:created>
  <dcterms:modified xsi:type="dcterms:W3CDTF">2019-11-29T21:09:32Z</dcterms:modified>
</cp:coreProperties>
</file>