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135" windowWidth="10380" windowHeight="3480"/>
  </bookViews>
  <sheets>
    <sheet name="TOTALES2017" sheetId="13" r:id="rId1"/>
    <sheet name="ENERO2017" sheetId="1" r:id="rId2"/>
    <sheet name="FEBRERO2017" sheetId="2" r:id="rId3"/>
    <sheet name="MARZO2017" sheetId="3" r:id="rId4"/>
    <sheet name="ABRIL2017" sheetId="4" r:id="rId5"/>
    <sheet name="MAYO2017" sheetId="5" r:id="rId6"/>
    <sheet name="JUNIO2017" sheetId="6" r:id="rId7"/>
    <sheet name="JULIO2017" sheetId="7" r:id="rId8"/>
    <sheet name="AGOSTO2017" sheetId="8" r:id="rId9"/>
    <sheet name="SEPTIEMBRE2017" sheetId="9" r:id="rId10"/>
    <sheet name="OCTUBRE2017" sheetId="10" r:id="rId11"/>
    <sheet name="NOVIEMBRE2017" sheetId="11" r:id="rId12"/>
    <sheet name="DICIEMBRE2017" sheetId="12" r:id="rId13"/>
  </sheets>
  <calcPr calcId="124519"/>
</workbook>
</file>

<file path=xl/calcChain.xml><?xml version="1.0" encoding="utf-8"?>
<calcChain xmlns="http://schemas.openxmlformats.org/spreadsheetml/2006/main">
  <c r="H37" i="1"/>
  <c r="G11" i="3"/>
  <c r="G12"/>
  <c r="G13"/>
  <c r="G6" i="1"/>
  <c r="B16" i="13"/>
  <c r="B15"/>
  <c r="B14"/>
  <c r="G34" i="11"/>
  <c r="G33"/>
  <c r="G32"/>
  <c r="B32"/>
  <c r="G31"/>
  <c r="B31"/>
  <c r="G30"/>
  <c r="B30"/>
  <c r="G29"/>
  <c r="B29"/>
  <c r="G28"/>
  <c r="B28"/>
  <c r="G27"/>
  <c r="B27"/>
  <c r="G26"/>
  <c r="B26"/>
  <c r="G25"/>
  <c r="B25"/>
  <c r="G24"/>
  <c r="B24"/>
  <c r="G23"/>
  <c r="B23"/>
  <c r="G22"/>
  <c r="B22"/>
  <c r="G21"/>
  <c r="B21"/>
  <c r="G20"/>
  <c r="B20"/>
  <c r="G19"/>
  <c r="B19"/>
  <c r="G18"/>
  <c r="B18"/>
  <c r="G17"/>
  <c r="B17"/>
  <c r="G16"/>
  <c r="B16"/>
  <c r="G15"/>
  <c r="B15"/>
  <c r="G14"/>
  <c r="B14"/>
  <c r="G13"/>
  <c r="B13"/>
  <c r="G12"/>
  <c r="B12"/>
  <c r="G11"/>
  <c r="B11"/>
  <c r="G10"/>
  <c r="B10"/>
  <c r="G9"/>
  <c r="B9"/>
  <c r="G8"/>
  <c r="B8"/>
  <c r="G7"/>
  <c r="B7"/>
  <c r="G6"/>
  <c r="B6"/>
  <c r="G5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B5"/>
  <c r="G35" i="12"/>
  <c r="G34"/>
  <c r="G33"/>
  <c r="G32"/>
  <c r="B32"/>
  <c r="G31"/>
  <c r="B31"/>
  <c r="G30"/>
  <c r="B30"/>
  <c r="G29"/>
  <c r="B29"/>
  <c r="G28"/>
  <c r="B28"/>
  <c r="G27"/>
  <c r="B27"/>
  <c r="G26"/>
  <c r="B26"/>
  <c r="G25"/>
  <c r="B25"/>
  <c r="G24"/>
  <c r="B24"/>
  <c r="G23"/>
  <c r="B23"/>
  <c r="G22"/>
  <c r="B22"/>
  <c r="G21"/>
  <c r="B21"/>
  <c r="G20"/>
  <c r="B20"/>
  <c r="G19"/>
  <c r="B19"/>
  <c r="G18"/>
  <c r="B18"/>
  <c r="G17"/>
  <c r="B17"/>
  <c r="G16"/>
  <c r="B16"/>
  <c r="G15"/>
  <c r="B15"/>
  <c r="G14"/>
  <c r="B14"/>
  <c r="G13"/>
  <c r="B13"/>
  <c r="G12"/>
  <c r="B12"/>
  <c r="G11"/>
  <c r="B11"/>
  <c r="G10"/>
  <c r="B10"/>
  <c r="G9"/>
  <c r="B9"/>
  <c r="G8"/>
  <c r="B8"/>
  <c r="G7"/>
  <c r="B7"/>
  <c r="G6"/>
  <c r="B6"/>
  <c r="G5"/>
  <c r="H5" s="1"/>
  <c r="B5"/>
  <c r="G35" i="10"/>
  <c r="G34"/>
  <c r="G33"/>
  <c r="G32"/>
  <c r="B32"/>
  <c r="G31"/>
  <c r="B31"/>
  <c r="G30"/>
  <c r="B30"/>
  <c r="G29"/>
  <c r="B29"/>
  <c r="G28"/>
  <c r="B28"/>
  <c r="G27"/>
  <c r="B27"/>
  <c r="G26"/>
  <c r="B26"/>
  <c r="G25"/>
  <c r="B25"/>
  <c r="G24"/>
  <c r="B24"/>
  <c r="G23"/>
  <c r="B23"/>
  <c r="G22"/>
  <c r="B22"/>
  <c r="G21"/>
  <c r="B21"/>
  <c r="G20"/>
  <c r="B20"/>
  <c r="G19"/>
  <c r="B19"/>
  <c r="G18"/>
  <c r="B18"/>
  <c r="G17"/>
  <c r="B17"/>
  <c r="G16"/>
  <c r="B16"/>
  <c r="G15"/>
  <c r="B15"/>
  <c r="G14"/>
  <c r="B14"/>
  <c r="G13"/>
  <c r="B13"/>
  <c r="G12"/>
  <c r="B12"/>
  <c r="G11"/>
  <c r="B11"/>
  <c r="G10"/>
  <c r="B10"/>
  <c r="G9"/>
  <c r="B9"/>
  <c r="G8"/>
  <c r="B8"/>
  <c r="G7"/>
  <c r="B7"/>
  <c r="G6"/>
  <c r="B6"/>
  <c r="G5"/>
  <c r="H5" s="1"/>
  <c r="H6" s="1"/>
  <c r="H7" s="1"/>
  <c r="H8" s="1"/>
  <c r="H9" s="1"/>
  <c r="H10" s="1"/>
  <c r="H11" s="1"/>
  <c r="H12" s="1"/>
  <c r="H13" s="1"/>
  <c r="H14" s="1"/>
  <c r="B5"/>
  <c r="B13" i="13"/>
  <c r="G34" i="9"/>
  <c r="G33"/>
  <c r="G32"/>
  <c r="B32"/>
  <c r="G31"/>
  <c r="B31"/>
  <c r="G30"/>
  <c r="B30"/>
  <c r="G29"/>
  <c r="B29"/>
  <c r="G28"/>
  <c r="B28"/>
  <c r="G27"/>
  <c r="B27"/>
  <c r="G26"/>
  <c r="B26"/>
  <c r="G25"/>
  <c r="B25"/>
  <c r="G24"/>
  <c r="B24"/>
  <c r="G23"/>
  <c r="B23"/>
  <c r="G22"/>
  <c r="B22"/>
  <c r="G21"/>
  <c r="B21"/>
  <c r="G20"/>
  <c r="B20"/>
  <c r="G19"/>
  <c r="B19"/>
  <c r="G18"/>
  <c r="B18"/>
  <c r="G17"/>
  <c r="B17"/>
  <c r="G16"/>
  <c r="B16"/>
  <c r="G15"/>
  <c r="B15"/>
  <c r="G14"/>
  <c r="B14"/>
  <c r="G13"/>
  <c r="B13"/>
  <c r="G12"/>
  <c r="B12"/>
  <c r="G11"/>
  <c r="B11"/>
  <c r="G10"/>
  <c r="B10"/>
  <c r="G9"/>
  <c r="B9"/>
  <c r="G8"/>
  <c r="B8"/>
  <c r="G7"/>
  <c r="B7"/>
  <c r="G6"/>
  <c r="B6"/>
  <c r="G5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B5"/>
  <c r="B12" i="13"/>
  <c r="G35" i="8"/>
  <c r="G34"/>
  <c r="G33"/>
  <c r="G32"/>
  <c r="B32"/>
  <c r="G31"/>
  <c r="B31"/>
  <c r="G30"/>
  <c r="B30"/>
  <c r="G29"/>
  <c r="B29"/>
  <c r="G28"/>
  <c r="B28"/>
  <c r="G27"/>
  <c r="B27"/>
  <c r="G26"/>
  <c r="B26"/>
  <c r="G25"/>
  <c r="B25"/>
  <c r="G24"/>
  <c r="B24"/>
  <c r="G23"/>
  <c r="B23"/>
  <c r="G22"/>
  <c r="B22"/>
  <c r="G21"/>
  <c r="B21"/>
  <c r="G20"/>
  <c r="B20"/>
  <c r="G19"/>
  <c r="B19"/>
  <c r="G18"/>
  <c r="B18"/>
  <c r="G17"/>
  <c r="B17"/>
  <c r="G16"/>
  <c r="B16"/>
  <c r="G15"/>
  <c r="B15"/>
  <c r="G14"/>
  <c r="B14"/>
  <c r="G13"/>
  <c r="B13"/>
  <c r="G12"/>
  <c r="B12"/>
  <c r="G11"/>
  <c r="B11"/>
  <c r="G10"/>
  <c r="B10"/>
  <c r="G9"/>
  <c r="B9"/>
  <c r="G8"/>
  <c r="B8"/>
  <c r="G7"/>
  <c r="B7"/>
  <c r="G6"/>
  <c r="B6"/>
  <c r="G5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B5"/>
  <c r="B11" i="13"/>
  <c r="G35" i="7"/>
  <c r="G34"/>
  <c r="G33"/>
  <c r="G32"/>
  <c r="B32"/>
  <c r="G31"/>
  <c r="B31"/>
  <c r="G30"/>
  <c r="B30"/>
  <c r="G29"/>
  <c r="B29"/>
  <c r="G28"/>
  <c r="B28"/>
  <c r="G27"/>
  <c r="B27"/>
  <c r="G26"/>
  <c r="B26"/>
  <c r="G25"/>
  <c r="B25"/>
  <c r="G24"/>
  <c r="B24"/>
  <c r="G23"/>
  <c r="B23"/>
  <c r="G22"/>
  <c r="B22"/>
  <c r="G21"/>
  <c r="B21"/>
  <c r="G20"/>
  <c r="B20"/>
  <c r="G19"/>
  <c r="B19"/>
  <c r="G18"/>
  <c r="B18"/>
  <c r="G17"/>
  <c r="B17"/>
  <c r="G16"/>
  <c r="B16"/>
  <c r="G15"/>
  <c r="B15"/>
  <c r="G14"/>
  <c r="B14"/>
  <c r="G13"/>
  <c r="B13"/>
  <c r="G12"/>
  <c r="B12"/>
  <c r="G11"/>
  <c r="B11"/>
  <c r="G10"/>
  <c r="B10"/>
  <c r="G9"/>
  <c r="B9"/>
  <c r="G8"/>
  <c r="B8"/>
  <c r="G7"/>
  <c r="B7"/>
  <c r="G6"/>
  <c r="B6"/>
  <c r="G5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B5"/>
  <c r="G34" i="6"/>
  <c r="G33"/>
  <c r="G32"/>
  <c r="B32"/>
  <c r="G31"/>
  <c r="B31"/>
  <c r="G30"/>
  <c r="B30"/>
  <c r="G29"/>
  <c r="B29"/>
  <c r="G28"/>
  <c r="B28"/>
  <c r="G27"/>
  <c r="B27"/>
  <c r="G26"/>
  <c r="B26"/>
  <c r="G25"/>
  <c r="B25"/>
  <c r="G24"/>
  <c r="B24"/>
  <c r="G23"/>
  <c r="B23"/>
  <c r="G22"/>
  <c r="B22"/>
  <c r="G21"/>
  <c r="B21"/>
  <c r="G20"/>
  <c r="B20"/>
  <c r="G19"/>
  <c r="B19"/>
  <c r="G18"/>
  <c r="B18"/>
  <c r="G17"/>
  <c r="B17"/>
  <c r="G16"/>
  <c r="B16"/>
  <c r="G15"/>
  <c r="B15"/>
  <c r="G14"/>
  <c r="B14"/>
  <c r="G13"/>
  <c r="B13"/>
  <c r="G12"/>
  <c r="B12"/>
  <c r="G11"/>
  <c r="B11"/>
  <c r="G10"/>
  <c r="B10"/>
  <c r="G9"/>
  <c r="B9"/>
  <c r="G8"/>
  <c r="B8"/>
  <c r="G7"/>
  <c r="B7"/>
  <c r="G6"/>
  <c r="B6"/>
  <c r="G5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B5"/>
  <c r="B9" i="13"/>
  <c r="H26" i="5"/>
  <c r="G10"/>
  <c r="G11"/>
  <c r="G12"/>
  <c r="G13"/>
  <c r="G14"/>
  <c r="G35"/>
  <c r="G34"/>
  <c r="G33"/>
  <c r="G32"/>
  <c r="B32"/>
  <c r="G31"/>
  <c r="B31"/>
  <c r="G30"/>
  <c r="B30"/>
  <c r="G29"/>
  <c r="B29"/>
  <c r="G28"/>
  <c r="B28"/>
  <c r="G27"/>
  <c r="B27"/>
  <c r="G26"/>
  <c r="B26"/>
  <c r="G25"/>
  <c r="B25"/>
  <c r="G24"/>
  <c r="B24"/>
  <c r="G23"/>
  <c r="B23"/>
  <c r="G22"/>
  <c r="B22"/>
  <c r="G21"/>
  <c r="B21"/>
  <c r="G20"/>
  <c r="B20"/>
  <c r="G19"/>
  <c r="B19"/>
  <c r="G18"/>
  <c r="B18"/>
  <c r="G17"/>
  <c r="B17"/>
  <c r="G16"/>
  <c r="B16"/>
  <c r="G15"/>
  <c r="B15"/>
  <c r="B14"/>
  <c r="B13"/>
  <c r="B12"/>
  <c r="B11"/>
  <c r="B10"/>
  <c r="G9"/>
  <c r="B9"/>
  <c r="G8"/>
  <c r="B8"/>
  <c r="G7"/>
  <c r="B7"/>
  <c r="G6"/>
  <c r="B6"/>
  <c r="G5"/>
  <c r="H5" s="1"/>
  <c r="H6" s="1"/>
  <c r="H7" s="1"/>
  <c r="H8" s="1"/>
  <c r="H9" s="1"/>
  <c r="H10" s="1"/>
  <c r="B5"/>
  <c r="B8" i="13"/>
  <c r="H35" i="4"/>
  <c r="G33" i="3"/>
  <c r="G34"/>
  <c r="G35"/>
  <c r="H30" i="4"/>
  <c r="H31"/>
  <c r="H32" s="1"/>
  <c r="H33" s="1"/>
  <c r="H34" s="1"/>
  <c r="G9"/>
  <c r="G10"/>
  <c r="G11"/>
  <c r="G12"/>
  <c r="H11" i="3"/>
  <c r="H12"/>
  <c r="H13" s="1"/>
  <c r="H14" s="1"/>
  <c r="H15" s="1"/>
  <c r="G34" i="4"/>
  <c r="G33"/>
  <c r="G32"/>
  <c r="B32"/>
  <c r="G31"/>
  <c r="B31"/>
  <c r="G30"/>
  <c r="B30"/>
  <c r="G29"/>
  <c r="B29"/>
  <c r="G28"/>
  <c r="B28"/>
  <c r="G27"/>
  <c r="B27"/>
  <c r="G26"/>
  <c r="B26"/>
  <c r="G25"/>
  <c r="B25"/>
  <c r="G24"/>
  <c r="B24"/>
  <c r="G23"/>
  <c r="B23"/>
  <c r="G22"/>
  <c r="B22"/>
  <c r="G21"/>
  <c r="B21"/>
  <c r="G20"/>
  <c r="B20"/>
  <c r="G19"/>
  <c r="B19"/>
  <c r="G18"/>
  <c r="B18"/>
  <c r="G17"/>
  <c r="B17"/>
  <c r="G16"/>
  <c r="B16"/>
  <c r="G15"/>
  <c r="B15"/>
  <c r="G14"/>
  <c r="B14"/>
  <c r="G13"/>
  <c r="B13"/>
  <c r="B12"/>
  <c r="B11"/>
  <c r="B10"/>
  <c r="B9"/>
  <c r="G8"/>
  <c r="B8"/>
  <c r="G7"/>
  <c r="B7"/>
  <c r="G6"/>
  <c r="B6"/>
  <c r="G5"/>
  <c r="H5" s="1"/>
  <c r="H6" s="1"/>
  <c r="H7" s="1"/>
  <c r="H8" s="1"/>
  <c r="H9" s="1"/>
  <c r="B5"/>
  <c r="B6" i="13"/>
  <c r="D6" s="1"/>
  <c r="G12" i="2"/>
  <c r="G13"/>
  <c r="G14"/>
  <c r="G15"/>
  <c r="G16"/>
  <c r="G17"/>
  <c r="G18"/>
  <c r="G19"/>
  <c r="G20"/>
  <c r="G21"/>
  <c r="G22"/>
  <c r="G23"/>
  <c r="G24"/>
  <c r="F31" i="1"/>
  <c r="G9"/>
  <c r="G10"/>
  <c r="G11"/>
  <c r="G12"/>
  <c r="G13"/>
  <c r="G14"/>
  <c r="D16" i="13"/>
  <c r="D15"/>
  <c r="D14"/>
  <c r="D13"/>
  <c r="D12"/>
  <c r="D11"/>
  <c r="D9"/>
  <c r="D8"/>
  <c r="H6" i="12" l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3" i="11"/>
  <c r="H34" s="1"/>
  <c r="H15" i="10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5" i="11"/>
  <c r="H33" i="9"/>
  <c r="H34" s="1"/>
  <c r="H35" s="1"/>
  <c r="H35" i="8"/>
  <c r="H33" i="6"/>
  <c r="H34" s="1"/>
  <c r="H11" i="5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7" s="1"/>
  <c r="H28" s="1"/>
  <c r="H29" s="1"/>
  <c r="H30" s="1"/>
  <c r="H31" s="1"/>
  <c r="H32" s="1"/>
  <c r="H33" s="1"/>
  <c r="H34" s="1"/>
  <c r="H35" s="1"/>
  <c r="H10" i="4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6" i="12" l="1"/>
  <c r="H36" i="10"/>
  <c r="H36" i="8"/>
  <c r="H35" i="6"/>
  <c r="B10" i="13"/>
  <c r="D10" s="1"/>
  <c r="H36" i="5"/>
  <c r="G27" i="2" l="1"/>
  <c r="G7" i="3" l="1"/>
  <c r="G8"/>
  <c r="G9"/>
  <c r="G10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6"/>
  <c r="G5"/>
  <c r="H5" s="1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G10" i="2"/>
  <c r="G7"/>
  <c r="G8"/>
  <c r="G9"/>
  <c r="G11"/>
  <c r="G25"/>
  <c r="G26"/>
  <c r="G28"/>
  <c r="G29"/>
  <c r="G30"/>
  <c r="G31"/>
  <c r="G32"/>
  <c r="G6"/>
  <c r="G5"/>
  <c r="H5" s="1"/>
  <c r="G7" i="1"/>
  <c r="G8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5"/>
  <c r="H5" s="1"/>
  <c r="H6" i="3" l="1"/>
  <c r="H7" s="1"/>
  <c r="H8" s="1"/>
  <c r="H9" s="1"/>
  <c r="H10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B7" i="13" s="1"/>
  <c r="D7" s="1"/>
  <c r="H6" i="2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6" i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B5" i="13" l="1"/>
  <c r="H36" i="1"/>
  <c r="H34" i="2"/>
  <c r="H37" i="3" s="1"/>
  <c r="H36" i="4" s="1"/>
  <c r="H37" i="5" s="1"/>
  <c r="H36" i="6" s="1"/>
  <c r="H37" i="7" s="1"/>
  <c r="H37" i="8" s="1"/>
  <c r="H36" i="9" s="1"/>
  <c r="H37" i="10" s="1"/>
  <c r="H36" i="11" s="1"/>
  <c r="H37" i="12" s="1"/>
  <c r="C18" i="13" s="1"/>
  <c r="H36" i="3"/>
  <c r="H33" i="2"/>
  <c r="C5" i="13" l="1"/>
  <c r="C6" s="1"/>
  <c r="C7" s="1"/>
  <c r="C8" s="1"/>
  <c r="C9" s="1"/>
  <c r="C10" s="1"/>
  <c r="C11" s="1"/>
  <c r="C12" s="1"/>
  <c r="C13" s="1"/>
  <c r="C14" s="1"/>
  <c r="C15" s="1"/>
  <c r="C16" s="1"/>
  <c r="D18" s="1"/>
  <c r="D5"/>
</calcChain>
</file>

<file path=xl/sharedStrings.xml><?xml version="1.0" encoding="utf-8"?>
<sst xmlns="http://schemas.openxmlformats.org/spreadsheetml/2006/main" count="957" uniqueCount="70">
  <si>
    <t>DIA</t>
  </si>
  <si>
    <t>FECHA</t>
  </si>
  <si>
    <t xml:space="preserve">LIBERADOS </t>
  </si>
  <si>
    <t xml:space="preserve">TIEMPO </t>
  </si>
  <si>
    <t>JUEVES</t>
  </si>
  <si>
    <t>VIERNES</t>
  </si>
  <si>
    <t>DOMINGO</t>
  </si>
  <si>
    <t>LUNES</t>
  </si>
  <si>
    <t>MARTES</t>
  </si>
  <si>
    <t>MIERCOLES</t>
  </si>
  <si>
    <t>B</t>
  </si>
  <si>
    <t>LL</t>
  </si>
  <si>
    <t>R</t>
  </si>
  <si>
    <t>R-LL</t>
  </si>
  <si>
    <t>R-B</t>
  </si>
  <si>
    <t>LL-B</t>
  </si>
  <si>
    <t>B-LL</t>
  </si>
  <si>
    <t>B-R</t>
  </si>
  <si>
    <t>LL-R</t>
  </si>
  <si>
    <t>TOTALES</t>
  </si>
  <si>
    <t>MES</t>
  </si>
  <si>
    <t>ACUM. ANUAL</t>
  </si>
  <si>
    <t>MEDIA DIARIA</t>
  </si>
  <si>
    <t>MAYOR DIARIA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</si>
  <si>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</si>
  <si>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</si>
  <si>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</si>
  <si>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</si>
  <si>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</si>
  <si>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</si>
  <si>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</si>
  <si>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</si>
  <si>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</si>
  <si>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</si>
  <si>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</si>
  <si>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</si>
  <si>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MEDIA MENSUAL </t>
  </si>
  <si>
    <t xml:space="preserve">MES DE MAYOR INGRESO EN EL AÑO </t>
  </si>
  <si>
    <t>MES DE MENOR INGRESO EN EL AÑO</t>
  </si>
  <si>
    <t>INGRESO A TERMAS MENSUAL 2017</t>
  </si>
  <si>
    <t xml:space="preserve">ENTRADA </t>
  </si>
  <si>
    <t xml:space="preserve">TOTALES </t>
  </si>
  <si>
    <t xml:space="preserve"> PRINCIPAL</t>
  </si>
  <si>
    <t xml:space="preserve"> NORTE</t>
  </si>
  <si>
    <t xml:space="preserve">ACUATICO </t>
  </si>
  <si>
    <t>POR DIA</t>
  </si>
  <si>
    <t xml:space="preserve">ACUMULADO </t>
  </si>
  <si>
    <t>MIÉRCOLES</t>
  </si>
  <si>
    <t>SÁBADO</t>
  </si>
  <si>
    <t xml:space="preserve">Promedio Diario </t>
  </si>
  <si>
    <t>ACUMULADO TOTAL  ………………………..</t>
  </si>
  <si>
    <t xml:space="preserve">DIA DOMINGO </t>
  </si>
  <si>
    <t>DIA MAXIMO DEL MES</t>
  </si>
  <si>
    <t>DIA DE MAYOR INGRESO</t>
  </si>
  <si>
    <t>INGRESO A TERMAS MES DE FEBRERO 2017</t>
  </si>
  <si>
    <t>INGRESO A TERMAS MES DE MARZO 2017</t>
  </si>
  <si>
    <t>INGRESO A TERMAS MES DE ABRIL 2017</t>
  </si>
  <si>
    <t>INGRESO A TERMAS MES DE MAYO 2017</t>
  </si>
  <si>
    <t>INGRESO A TERMAS MES DE JUNIO 2017</t>
  </si>
  <si>
    <t>R-R</t>
  </si>
  <si>
    <t>INGRESO A TERMAS MES DE JULIO 2017</t>
  </si>
  <si>
    <t>INGRESO A TERMAS MES DE AGOSTO 2017</t>
  </si>
  <si>
    <t>INGRESO A TERMAS MES DE SEPTIEMBRE 2017</t>
  </si>
  <si>
    <t>LL-R-LL</t>
  </si>
  <si>
    <t>INGRESO A TERMAS MES DE OCTUBRE 2017</t>
  </si>
  <si>
    <t>ELECCIONES</t>
  </si>
  <si>
    <t>INGRESO A TERMAS MES DE NOVIEMBRE 2017</t>
  </si>
  <si>
    <t>INGRESO A TERMAS MES DE DICIEMBRE 2017</t>
  </si>
  <si>
    <t>ACUMULADO TOTAL  AL 31/12/2017………………………..</t>
  </si>
  <si>
    <t>INGRESO A TERMAS MES DE ENERO 2017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</si>
</sst>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_ * #,##0.0000_ ;_ * \-#,##0.0000_ ;_ * &quot;-&quot;??_ ;_ @_ 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0" fillId="0" borderId="1" xfId="0" applyBorder="1"/>
    <xf numFmtId="0" fontId="0" fillId="0" borderId="1" xfId="0" applyFill="1" applyBorder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2" fillId="3" borderId="1" xfId="0" applyFont="1" applyFill="1" applyBorder="1"/>
    <xf numFmtId="0" fontId="2" fillId="0" borderId="1" xfId="0" applyFont="1" applyFill="1" applyBorder="1"/>
    <xf numFmtId="43" fontId="3" fillId="3" borderId="1" xfId="1" applyFont="1" applyFill="1" applyBorder="1"/>
    <xf numFmtId="0" fontId="3" fillId="0" borderId="1" xfId="0" applyFont="1" applyFill="1" applyBorder="1"/>
    <xf numFmtId="43" fontId="3" fillId="0" borderId="1" xfId="1" applyFont="1" applyFill="1" applyBorder="1"/>
    <xf numFmtId="0" fontId="3" fillId="3" borderId="1" xfId="0" applyFont="1" applyFill="1" applyBorder="1"/>
    <xf numFmtId="0" fontId="2" fillId="4" borderId="1" xfId="0" applyFont="1" applyFill="1" applyBorder="1"/>
    <xf numFmtId="0" fontId="2" fillId="2" borderId="1" xfId="0" applyFont="1" applyFill="1" applyBorder="1"/>
    <xf numFmtId="43" fontId="3" fillId="2" borderId="1" xfId="1" applyFont="1" applyFill="1" applyBorder="1"/>
    <xf numFmtId="0" fontId="3" fillId="2" borderId="1" xfId="0" applyFont="1" applyFill="1" applyBorder="1"/>
    <xf numFmtId="0" fontId="2" fillId="0" borderId="1" xfId="0" applyFont="1" applyBorder="1"/>
    <xf numFmtId="43" fontId="3" fillId="0" borderId="1" xfId="1" applyFont="1" applyBorder="1"/>
    <xf numFmtId="0" fontId="4" fillId="0" borderId="0" xfId="0" applyFont="1" applyFill="1" applyBorder="1"/>
    <xf numFmtId="1" fontId="2" fillId="0" borderId="0" xfId="0" applyNumberFormat="1" applyFont="1" applyFill="1" applyBorder="1"/>
    <xf numFmtId="43" fontId="4" fillId="0" borderId="0" xfId="1" applyFont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/>
    <xf numFmtId="0" fontId="0" fillId="0" borderId="1" xfId="0" applyBorder="1" applyAlignment="1">
      <alignment horizontal="center"/>
    </xf>
    <xf numFmtId="0" fontId="0" fillId="3" borderId="4" xfId="0" applyFill="1" applyBorder="1"/>
    <xf numFmtId="0" fontId="0" fillId="3" borderId="5" xfId="0" applyFill="1" applyBorder="1"/>
    <xf numFmtId="43" fontId="0" fillId="3" borderId="8" xfId="1" applyFont="1" applyFill="1" applyBorder="1"/>
    <xf numFmtId="164" fontId="0" fillId="0" borderId="0" xfId="1" applyNumberFormat="1" applyFont="1" applyAlignment="1">
      <alignment horizontal="center"/>
    </xf>
    <xf numFmtId="0" fontId="0" fillId="5" borderId="0" xfId="0" applyFill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3" borderId="1" xfId="0" applyFill="1" applyBorder="1"/>
    <xf numFmtId="1" fontId="5" fillId="0" borderId="0" xfId="0" applyNumberFormat="1" applyFont="1" applyFill="1" applyBorder="1"/>
    <xf numFmtId="0" fontId="4" fillId="0" borderId="1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7" xfId="0" applyFont="1" applyFill="1" applyBorder="1"/>
    <xf numFmtId="0" fontId="0" fillId="0" borderId="1" xfId="0" applyFill="1" applyBorder="1" applyAlignment="1">
      <alignment horizontal="center"/>
    </xf>
    <xf numFmtId="0" fontId="0" fillId="0" borderId="0" xfId="0" applyFill="1"/>
    <xf numFmtId="0" fontId="2" fillId="0" borderId="0" xfId="0" applyFont="1" applyFill="1"/>
    <xf numFmtId="0" fontId="0" fillId="0" borderId="0" xfId="0" applyFill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Fill="1" applyBorder="1" applyAlignment="1">
      <alignment horizontal="center" wrapText="1"/>
    </xf>
    <xf numFmtId="0" fontId="4" fillId="0" borderId="5" xfId="0" applyFont="1" applyFill="1" applyBorder="1" applyAlignment="1">
      <alignment horizontal="center" wrapText="1"/>
    </xf>
    <xf numFmtId="0" fontId="4" fillId="0" borderId="6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1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 MENSUALES 2017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dPt>
            <c:idx val="0"/>
            <c:spPr>
              <a:solidFill>
                <a:srgbClr val="92D050"/>
              </a:solidFill>
            </c:spPr>
          </c:dPt>
          <c:dPt>
            <c:idx val="5"/>
            <c:spPr>
              <a:solidFill>
                <a:schemeClr val="accent2">
                  <a:lumMod val="60000"/>
                  <a:lumOff val="40000"/>
                </a:schemeClr>
              </a:solidFill>
            </c:spPr>
          </c:dPt>
          <c:dLbls>
            <c:dLblPos val="inEnd"/>
            <c:showVal val="1"/>
          </c:dLbls>
          <c:val>
            <c:numRef>
              <c:f>TOTALES2017!$B$5:$B$16</c:f>
              <c:numCache>
                <c:formatCode>General</c:formatCode>
                <c:ptCount val="12"/>
                <c:pt idx="0">
                  <c:v>109199</c:v>
                </c:pt>
                <c:pt idx="1">
                  <c:v>98061</c:v>
                </c:pt>
                <c:pt idx="2">
                  <c:v>50067</c:v>
                </c:pt>
                <c:pt idx="3">
                  <c:v>55065</c:v>
                </c:pt>
                <c:pt idx="4">
                  <c:v>23756</c:v>
                </c:pt>
                <c:pt idx="5">
                  <c:v>15086</c:v>
                </c:pt>
                <c:pt idx="6">
                  <c:v>60639</c:v>
                </c:pt>
                <c:pt idx="7">
                  <c:v>32662</c:v>
                </c:pt>
                <c:pt idx="8">
                  <c:v>41735</c:v>
                </c:pt>
                <c:pt idx="9">
                  <c:v>51895</c:v>
                </c:pt>
                <c:pt idx="10">
                  <c:v>63177</c:v>
                </c:pt>
                <c:pt idx="11">
                  <c:v>46489</c:v>
                </c:pt>
              </c:numCache>
            </c:numRef>
          </c:val>
        </c:ser>
        <c:gapWidth val="87"/>
        <c:overlap val="1"/>
        <c:axId val="130781184"/>
        <c:axId val="130782720"/>
      </c:barChart>
      <c:catAx>
        <c:axId val="130781184"/>
        <c:scaling>
          <c:orientation val="minMax"/>
        </c:scaling>
        <c:axPos val="b"/>
        <c:numFmt formatCode="General" sourceLinked="1"/>
        <c:tickLblPos val="nextTo"/>
        <c:crossAx val="130782720"/>
        <c:crosses val="autoZero"/>
        <c:auto val="1"/>
        <c:lblAlgn val="ctr"/>
        <c:lblOffset val="100"/>
      </c:catAx>
      <c:valAx>
        <c:axId val="130782720"/>
        <c:scaling>
          <c:orientation val="minMax"/>
        </c:scaling>
        <c:axPos val="l"/>
        <c:majorGridlines/>
        <c:numFmt formatCode="General" sourceLinked="1"/>
        <c:tickLblPos val="nextTo"/>
        <c:crossAx val="130781184"/>
        <c:crosses val="autoZero"/>
        <c:crossBetween val="between"/>
      </c:valAx>
    </c:plotArea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 SEPTIEMBRE 2017</a:t>
            </a:r>
            <a:endParaRPr lang="en-US"/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dPt>
            <c:idx val="2"/>
            <c:spPr>
              <a:solidFill>
                <a:srgbClr val="FFFF00"/>
              </a:solidFill>
            </c:spPr>
          </c:dPt>
          <c:dPt>
            <c:idx val="9"/>
            <c:spPr>
              <a:solidFill>
                <a:srgbClr val="FFFF00"/>
              </a:solidFill>
            </c:spPr>
          </c:dPt>
          <c:dPt>
            <c:idx val="16"/>
            <c:spPr>
              <a:solidFill>
                <a:srgbClr val="FFFF00"/>
              </a:solidFill>
            </c:spPr>
          </c:dPt>
          <c:dPt>
            <c:idx val="22"/>
            <c:spPr>
              <a:solidFill>
                <a:srgbClr val="92D050"/>
              </a:solidFill>
            </c:spPr>
          </c:dPt>
          <c:dPt>
            <c:idx val="23"/>
            <c:spPr>
              <a:solidFill>
                <a:srgbClr val="FFFF00"/>
              </a:solidFill>
            </c:spPr>
          </c:dPt>
          <c:dLbls>
            <c:dLblPos val="inEnd"/>
            <c:showVal val="1"/>
          </c:dLbls>
          <c:val>
            <c:numRef>
              <c:f>SEPTIEMBRE2017!$G$5:$G$34</c:f>
              <c:numCache>
                <c:formatCode>General</c:formatCode>
                <c:ptCount val="30"/>
                <c:pt idx="0">
                  <c:v>1137</c:v>
                </c:pt>
                <c:pt idx="1">
                  <c:v>1927</c:v>
                </c:pt>
                <c:pt idx="2">
                  <c:v>1527</c:v>
                </c:pt>
                <c:pt idx="3">
                  <c:v>426</c:v>
                </c:pt>
                <c:pt idx="4">
                  <c:v>863</c:v>
                </c:pt>
                <c:pt idx="5">
                  <c:v>712</c:v>
                </c:pt>
                <c:pt idx="6">
                  <c:v>755</c:v>
                </c:pt>
                <c:pt idx="7">
                  <c:v>1013</c:v>
                </c:pt>
                <c:pt idx="8">
                  <c:v>1863</c:v>
                </c:pt>
                <c:pt idx="9">
                  <c:v>1662</c:v>
                </c:pt>
                <c:pt idx="10">
                  <c:v>1082</c:v>
                </c:pt>
                <c:pt idx="11">
                  <c:v>675</c:v>
                </c:pt>
                <c:pt idx="12">
                  <c:v>436</c:v>
                </c:pt>
                <c:pt idx="13">
                  <c:v>886</c:v>
                </c:pt>
                <c:pt idx="14">
                  <c:v>1330</c:v>
                </c:pt>
                <c:pt idx="15">
                  <c:v>2041</c:v>
                </c:pt>
                <c:pt idx="16">
                  <c:v>2200</c:v>
                </c:pt>
                <c:pt idx="17">
                  <c:v>1661</c:v>
                </c:pt>
                <c:pt idx="18">
                  <c:v>1870</c:v>
                </c:pt>
                <c:pt idx="19">
                  <c:v>1711</c:v>
                </c:pt>
                <c:pt idx="20">
                  <c:v>1009</c:v>
                </c:pt>
                <c:pt idx="21">
                  <c:v>1608</c:v>
                </c:pt>
                <c:pt idx="22">
                  <c:v>2959</c:v>
                </c:pt>
                <c:pt idx="23">
                  <c:v>2602</c:v>
                </c:pt>
                <c:pt idx="24">
                  <c:v>1522</c:v>
                </c:pt>
                <c:pt idx="25">
                  <c:v>1316</c:v>
                </c:pt>
                <c:pt idx="26">
                  <c:v>646</c:v>
                </c:pt>
                <c:pt idx="27">
                  <c:v>902</c:v>
                </c:pt>
                <c:pt idx="28">
                  <c:v>1148</c:v>
                </c:pt>
                <c:pt idx="29">
                  <c:v>2246</c:v>
                </c:pt>
              </c:numCache>
            </c:numRef>
          </c:val>
        </c:ser>
        <c:gapWidth val="87"/>
        <c:overlap val="1"/>
        <c:axId val="59463552"/>
        <c:axId val="59465088"/>
      </c:barChart>
      <c:catAx>
        <c:axId val="59463552"/>
        <c:scaling>
          <c:orientation val="minMax"/>
        </c:scaling>
        <c:axPos val="b"/>
        <c:numFmt formatCode="General" sourceLinked="1"/>
        <c:tickLblPos val="nextTo"/>
        <c:crossAx val="59465088"/>
        <c:crosses val="autoZero"/>
        <c:auto val="1"/>
        <c:lblAlgn val="ctr"/>
        <c:lblOffset val="100"/>
      </c:catAx>
      <c:valAx>
        <c:axId val="59465088"/>
        <c:scaling>
          <c:orientation val="minMax"/>
        </c:scaling>
        <c:axPos val="l"/>
        <c:majorGridlines/>
        <c:numFmt formatCode="General" sourceLinked="1"/>
        <c:tickLblPos val="nextTo"/>
        <c:crossAx val="59463552"/>
        <c:crosses val="autoZero"/>
        <c:crossBetween val="between"/>
      </c:valAx>
    </c:plotArea>
    <c:plotVisOnly val="1"/>
    <c:dispBlanksAs val="gap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 OCTUBRE 2017</a:t>
            </a:r>
            <a:endParaRPr lang="en-US"/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dPt>
            <c:idx val="0"/>
            <c:spPr>
              <a:solidFill>
                <a:srgbClr val="FFFF00"/>
              </a:solidFill>
            </c:spPr>
          </c:dPt>
          <c:dPt>
            <c:idx val="7"/>
            <c:spPr>
              <a:solidFill>
                <a:srgbClr val="FFFF00"/>
              </a:solidFill>
            </c:spPr>
          </c:dPt>
          <c:dPt>
            <c:idx val="14"/>
            <c:spPr>
              <a:solidFill>
                <a:srgbClr val="92D050"/>
              </a:solidFill>
            </c:spPr>
          </c:dPt>
          <c:dPt>
            <c:idx val="21"/>
            <c:spPr>
              <a:solidFill>
                <a:srgbClr val="FFFF00"/>
              </a:solidFill>
            </c:spPr>
          </c:dPt>
          <c:dPt>
            <c:idx val="28"/>
            <c:spPr>
              <a:solidFill>
                <a:srgbClr val="FFFF00"/>
              </a:solidFill>
            </c:spPr>
          </c:dPt>
          <c:dLbls>
            <c:dLblPos val="inEnd"/>
            <c:showVal val="1"/>
          </c:dLbls>
          <c:val>
            <c:numRef>
              <c:f>OCTUBRE2017!$G$5:$G$35</c:f>
              <c:numCache>
                <c:formatCode>General</c:formatCode>
                <c:ptCount val="31"/>
                <c:pt idx="0">
                  <c:v>546</c:v>
                </c:pt>
                <c:pt idx="1">
                  <c:v>1074</c:v>
                </c:pt>
                <c:pt idx="2">
                  <c:v>1058</c:v>
                </c:pt>
                <c:pt idx="3">
                  <c:v>937</c:v>
                </c:pt>
                <c:pt idx="4">
                  <c:v>1265</c:v>
                </c:pt>
                <c:pt idx="5">
                  <c:v>1651</c:v>
                </c:pt>
                <c:pt idx="6">
                  <c:v>2541</c:v>
                </c:pt>
                <c:pt idx="7">
                  <c:v>2271</c:v>
                </c:pt>
                <c:pt idx="8">
                  <c:v>1210</c:v>
                </c:pt>
                <c:pt idx="9">
                  <c:v>1060</c:v>
                </c:pt>
                <c:pt idx="10">
                  <c:v>930</c:v>
                </c:pt>
                <c:pt idx="11">
                  <c:v>398</c:v>
                </c:pt>
                <c:pt idx="12">
                  <c:v>863</c:v>
                </c:pt>
                <c:pt idx="13">
                  <c:v>3791</c:v>
                </c:pt>
                <c:pt idx="14">
                  <c:v>5089</c:v>
                </c:pt>
                <c:pt idx="15">
                  <c:v>2933</c:v>
                </c:pt>
                <c:pt idx="16">
                  <c:v>798</c:v>
                </c:pt>
                <c:pt idx="17">
                  <c:v>1207</c:v>
                </c:pt>
                <c:pt idx="18">
                  <c:v>1502</c:v>
                </c:pt>
                <c:pt idx="19">
                  <c:v>1751</c:v>
                </c:pt>
                <c:pt idx="20">
                  <c:v>1269</c:v>
                </c:pt>
                <c:pt idx="21">
                  <c:v>428</c:v>
                </c:pt>
                <c:pt idx="22">
                  <c:v>1428</c:v>
                </c:pt>
                <c:pt idx="23">
                  <c:v>1661</c:v>
                </c:pt>
                <c:pt idx="24">
                  <c:v>2046</c:v>
                </c:pt>
                <c:pt idx="25">
                  <c:v>1705</c:v>
                </c:pt>
                <c:pt idx="26">
                  <c:v>1526</c:v>
                </c:pt>
                <c:pt idx="27">
                  <c:v>3133</c:v>
                </c:pt>
                <c:pt idx="28">
                  <c:v>2364</c:v>
                </c:pt>
                <c:pt idx="29">
                  <c:v>1700</c:v>
                </c:pt>
                <c:pt idx="30">
                  <c:v>1760</c:v>
                </c:pt>
              </c:numCache>
            </c:numRef>
          </c:val>
        </c:ser>
        <c:gapWidth val="87"/>
        <c:overlap val="1"/>
        <c:axId val="59504128"/>
        <c:axId val="59505664"/>
      </c:barChart>
      <c:catAx>
        <c:axId val="59504128"/>
        <c:scaling>
          <c:orientation val="minMax"/>
        </c:scaling>
        <c:axPos val="b"/>
        <c:numFmt formatCode="General" sourceLinked="1"/>
        <c:tickLblPos val="nextTo"/>
        <c:crossAx val="59505664"/>
        <c:crosses val="autoZero"/>
        <c:auto val="1"/>
        <c:lblAlgn val="ctr"/>
        <c:lblOffset val="100"/>
      </c:catAx>
      <c:valAx>
        <c:axId val="59505664"/>
        <c:scaling>
          <c:orientation val="minMax"/>
        </c:scaling>
        <c:axPos val="l"/>
        <c:majorGridlines/>
        <c:numFmt formatCode="General" sourceLinked="1"/>
        <c:tickLblPos val="nextTo"/>
        <c:crossAx val="59504128"/>
        <c:crosses val="autoZero"/>
        <c:crossBetween val="between"/>
      </c:valAx>
    </c:plotArea>
    <c:plotVisOnly val="1"/>
    <c:dispBlanksAs val="gap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 NOVIEMBRE 2017</a:t>
            </a:r>
            <a:endParaRPr lang="en-US"/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dPt>
            <c:idx val="4"/>
            <c:spPr>
              <a:solidFill>
                <a:srgbClr val="FFFF00"/>
              </a:solidFill>
            </c:spPr>
          </c:dPt>
          <c:dPt>
            <c:idx val="11"/>
            <c:spPr>
              <a:solidFill>
                <a:srgbClr val="FFFF00"/>
              </a:solidFill>
            </c:spPr>
          </c:dPt>
          <c:dPt>
            <c:idx val="18"/>
            <c:spPr>
              <a:solidFill>
                <a:srgbClr val="92D050"/>
              </a:solidFill>
            </c:spPr>
          </c:dPt>
          <c:dPt>
            <c:idx val="25"/>
            <c:spPr>
              <a:solidFill>
                <a:srgbClr val="FFFF00"/>
              </a:solidFill>
            </c:spPr>
          </c:dPt>
          <c:dLbls>
            <c:dLblPos val="inEnd"/>
            <c:showVal val="1"/>
          </c:dLbls>
          <c:val>
            <c:numRef>
              <c:f>NOVIEMBRE2017!$G$5:$G$34</c:f>
              <c:numCache>
                <c:formatCode>General</c:formatCode>
                <c:ptCount val="30"/>
                <c:pt idx="0">
                  <c:v>1385</c:v>
                </c:pt>
                <c:pt idx="1">
                  <c:v>774</c:v>
                </c:pt>
                <c:pt idx="2">
                  <c:v>1556</c:v>
                </c:pt>
                <c:pt idx="3">
                  <c:v>2803</c:v>
                </c:pt>
                <c:pt idx="4">
                  <c:v>3202</c:v>
                </c:pt>
                <c:pt idx="5">
                  <c:v>1619</c:v>
                </c:pt>
                <c:pt idx="6">
                  <c:v>1380</c:v>
                </c:pt>
                <c:pt idx="7">
                  <c:v>1573</c:v>
                </c:pt>
                <c:pt idx="8">
                  <c:v>1682</c:v>
                </c:pt>
                <c:pt idx="9">
                  <c:v>2478</c:v>
                </c:pt>
                <c:pt idx="10">
                  <c:v>3003</c:v>
                </c:pt>
                <c:pt idx="11">
                  <c:v>3224</c:v>
                </c:pt>
                <c:pt idx="12">
                  <c:v>1804</c:v>
                </c:pt>
                <c:pt idx="13">
                  <c:v>1903</c:v>
                </c:pt>
                <c:pt idx="14">
                  <c:v>1560</c:v>
                </c:pt>
                <c:pt idx="15">
                  <c:v>627</c:v>
                </c:pt>
                <c:pt idx="16">
                  <c:v>1686</c:v>
                </c:pt>
                <c:pt idx="17">
                  <c:v>3921</c:v>
                </c:pt>
                <c:pt idx="18">
                  <c:v>7115</c:v>
                </c:pt>
                <c:pt idx="19">
                  <c:v>3702</c:v>
                </c:pt>
                <c:pt idx="20">
                  <c:v>833</c:v>
                </c:pt>
                <c:pt idx="21">
                  <c:v>1472</c:v>
                </c:pt>
                <c:pt idx="22">
                  <c:v>1453</c:v>
                </c:pt>
                <c:pt idx="23">
                  <c:v>1704</c:v>
                </c:pt>
                <c:pt idx="24">
                  <c:v>2618</c:v>
                </c:pt>
                <c:pt idx="25">
                  <c:v>2956</c:v>
                </c:pt>
                <c:pt idx="26">
                  <c:v>1501</c:v>
                </c:pt>
                <c:pt idx="27">
                  <c:v>1016</c:v>
                </c:pt>
                <c:pt idx="28">
                  <c:v>1371</c:v>
                </c:pt>
                <c:pt idx="29">
                  <c:v>1256</c:v>
                </c:pt>
              </c:numCache>
            </c:numRef>
          </c:val>
        </c:ser>
        <c:gapWidth val="87"/>
        <c:overlap val="1"/>
        <c:axId val="59654912"/>
        <c:axId val="59656448"/>
      </c:barChart>
      <c:catAx>
        <c:axId val="59654912"/>
        <c:scaling>
          <c:orientation val="minMax"/>
        </c:scaling>
        <c:axPos val="b"/>
        <c:numFmt formatCode="General" sourceLinked="1"/>
        <c:tickLblPos val="nextTo"/>
        <c:crossAx val="59656448"/>
        <c:crosses val="autoZero"/>
        <c:auto val="1"/>
        <c:lblAlgn val="ctr"/>
        <c:lblOffset val="100"/>
      </c:catAx>
      <c:valAx>
        <c:axId val="59656448"/>
        <c:scaling>
          <c:orientation val="minMax"/>
        </c:scaling>
        <c:axPos val="l"/>
        <c:majorGridlines/>
        <c:numFmt formatCode="General" sourceLinked="1"/>
        <c:tickLblPos val="nextTo"/>
        <c:crossAx val="59654912"/>
        <c:crosses val="autoZero"/>
        <c:crossBetween val="between"/>
      </c:valAx>
    </c:plotArea>
    <c:plotVisOnly val="1"/>
    <c:dispBlanksAs val="gap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DICIEMBRE</a:t>
            </a:r>
            <a:r>
              <a:rPr lang="es-AR" sz="1800" b="1" i="0" u="none" strike="noStrike" baseline="0"/>
              <a:t> </a:t>
            </a:r>
            <a:r>
              <a:rPr lang="en-US" baseline="0"/>
              <a:t>2017</a:t>
            </a:r>
            <a:endParaRPr lang="en-US"/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dPt>
            <c:idx val="2"/>
            <c:spPr>
              <a:solidFill>
                <a:srgbClr val="FFFF00"/>
              </a:solidFill>
            </c:spPr>
          </c:dPt>
          <c:dPt>
            <c:idx val="8"/>
            <c:spPr>
              <a:solidFill>
                <a:srgbClr val="92D050"/>
              </a:solidFill>
            </c:spPr>
          </c:dPt>
          <c:dPt>
            <c:idx val="9"/>
            <c:spPr>
              <a:solidFill>
                <a:srgbClr val="FFFF00"/>
              </a:solidFill>
            </c:spPr>
          </c:dPt>
          <c:dPt>
            <c:idx val="16"/>
            <c:spPr>
              <a:solidFill>
                <a:srgbClr val="FFFF00"/>
              </a:solidFill>
            </c:spPr>
          </c:dPt>
          <c:dPt>
            <c:idx val="23"/>
            <c:spPr>
              <a:solidFill>
                <a:srgbClr val="FFFF00"/>
              </a:solidFill>
            </c:spPr>
          </c:dPt>
          <c:dPt>
            <c:idx val="30"/>
            <c:spPr>
              <a:solidFill>
                <a:srgbClr val="FFFF00"/>
              </a:solidFill>
            </c:spPr>
          </c:dPt>
          <c:dLbls>
            <c:dLblPos val="inEnd"/>
            <c:showVal val="1"/>
          </c:dLbls>
          <c:val>
            <c:numRef>
              <c:f>DICIEMBRE2017!$G$5:$G$35</c:f>
              <c:numCache>
                <c:formatCode>General</c:formatCode>
                <c:ptCount val="31"/>
                <c:pt idx="0">
                  <c:v>1162</c:v>
                </c:pt>
                <c:pt idx="1">
                  <c:v>2144</c:v>
                </c:pt>
                <c:pt idx="2">
                  <c:v>1712</c:v>
                </c:pt>
                <c:pt idx="3">
                  <c:v>966</c:v>
                </c:pt>
                <c:pt idx="4">
                  <c:v>1091</c:v>
                </c:pt>
                <c:pt idx="5">
                  <c:v>830</c:v>
                </c:pt>
                <c:pt idx="6">
                  <c:v>1039</c:v>
                </c:pt>
                <c:pt idx="7">
                  <c:v>3379</c:v>
                </c:pt>
                <c:pt idx="8">
                  <c:v>3912</c:v>
                </c:pt>
                <c:pt idx="9">
                  <c:v>2491</c:v>
                </c:pt>
                <c:pt idx="10">
                  <c:v>854</c:v>
                </c:pt>
                <c:pt idx="11">
                  <c:v>983</c:v>
                </c:pt>
                <c:pt idx="12">
                  <c:v>1081</c:v>
                </c:pt>
                <c:pt idx="13">
                  <c:v>771</c:v>
                </c:pt>
                <c:pt idx="14">
                  <c:v>1014</c:v>
                </c:pt>
                <c:pt idx="15">
                  <c:v>1699</c:v>
                </c:pt>
                <c:pt idx="16">
                  <c:v>1200</c:v>
                </c:pt>
                <c:pt idx="17">
                  <c:v>960</c:v>
                </c:pt>
                <c:pt idx="18">
                  <c:v>904</c:v>
                </c:pt>
                <c:pt idx="19">
                  <c:v>825</c:v>
                </c:pt>
                <c:pt idx="20">
                  <c:v>849</c:v>
                </c:pt>
                <c:pt idx="21">
                  <c:v>770</c:v>
                </c:pt>
                <c:pt idx="22">
                  <c:v>677</c:v>
                </c:pt>
                <c:pt idx="23">
                  <c:v>1034</c:v>
                </c:pt>
                <c:pt idx="24">
                  <c:v>1844</c:v>
                </c:pt>
                <c:pt idx="25">
                  <c:v>1453</c:v>
                </c:pt>
                <c:pt idx="26">
                  <c:v>2030</c:v>
                </c:pt>
                <c:pt idx="27">
                  <c:v>1383</c:v>
                </c:pt>
                <c:pt idx="28">
                  <c:v>2142</c:v>
                </c:pt>
                <c:pt idx="29">
                  <c:v>2888</c:v>
                </c:pt>
                <c:pt idx="30">
                  <c:v>2402</c:v>
                </c:pt>
              </c:numCache>
            </c:numRef>
          </c:val>
        </c:ser>
        <c:gapWidth val="87"/>
        <c:overlap val="1"/>
        <c:axId val="59675392"/>
        <c:axId val="59676928"/>
      </c:barChart>
      <c:catAx>
        <c:axId val="59675392"/>
        <c:scaling>
          <c:orientation val="minMax"/>
        </c:scaling>
        <c:axPos val="b"/>
        <c:numFmt formatCode="General" sourceLinked="1"/>
        <c:tickLblPos val="nextTo"/>
        <c:crossAx val="59676928"/>
        <c:crosses val="autoZero"/>
        <c:auto val="1"/>
        <c:lblAlgn val="ctr"/>
        <c:lblOffset val="100"/>
      </c:catAx>
      <c:valAx>
        <c:axId val="59676928"/>
        <c:scaling>
          <c:orientation val="minMax"/>
        </c:scaling>
        <c:axPos val="l"/>
        <c:majorGridlines/>
        <c:numFmt formatCode="General" sourceLinked="1"/>
        <c:tickLblPos val="nextTo"/>
        <c:crossAx val="59675392"/>
        <c:crosses val="autoZero"/>
        <c:crossBetween val="between"/>
      </c:valAx>
    </c:plotArea>
    <c:plotVisOnly val="1"/>
    <c:dispBlanksAs val="gap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ENERO 2017</a:t>
            </a:r>
            <a:endParaRPr lang="en-US"/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dPt>
            <c:idx val="0"/>
            <c:spPr>
              <a:solidFill>
                <a:srgbClr val="FFFF00"/>
              </a:solidFill>
            </c:spPr>
          </c:dPt>
          <c:dPt>
            <c:idx val="7"/>
            <c:spPr>
              <a:solidFill>
                <a:srgbClr val="FFFF00"/>
              </a:solidFill>
            </c:spPr>
          </c:dPt>
          <c:dPt>
            <c:idx val="14"/>
            <c:spPr>
              <a:solidFill>
                <a:srgbClr val="FFFF00"/>
              </a:solidFill>
            </c:spPr>
          </c:dPt>
          <c:dPt>
            <c:idx val="21"/>
            <c:spPr>
              <a:solidFill>
                <a:srgbClr val="92D050"/>
              </a:solidFill>
            </c:spPr>
          </c:dPt>
          <c:dPt>
            <c:idx val="28"/>
            <c:spPr>
              <a:solidFill>
                <a:srgbClr val="FFFF00"/>
              </a:solidFill>
            </c:spPr>
          </c:dPt>
          <c:dLbls>
            <c:dLblPos val="inEnd"/>
            <c:showVal val="1"/>
          </c:dLbls>
          <c:val>
            <c:numRef>
              <c:f>ENERO2017!$G$5:$G$35</c:f>
              <c:numCache>
                <c:formatCode>General</c:formatCode>
                <c:ptCount val="31"/>
                <c:pt idx="0">
                  <c:v>2432</c:v>
                </c:pt>
                <c:pt idx="1">
                  <c:v>1991</c:v>
                </c:pt>
                <c:pt idx="2">
                  <c:v>2532</c:v>
                </c:pt>
                <c:pt idx="3">
                  <c:v>807</c:v>
                </c:pt>
                <c:pt idx="4">
                  <c:v>3422</c:v>
                </c:pt>
                <c:pt idx="5">
                  <c:v>3761</c:v>
                </c:pt>
                <c:pt idx="6">
                  <c:v>4026</c:v>
                </c:pt>
                <c:pt idx="7">
                  <c:v>3198</c:v>
                </c:pt>
                <c:pt idx="8">
                  <c:v>2697</c:v>
                </c:pt>
                <c:pt idx="9">
                  <c:v>2508</c:v>
                </c:pt>
                <c:pt idx="10">
                  <c:v>4125</c:v>
                </c:pt>
                <c:pt idx="11">
                  <c:v>3683</c:v>
                </c:pt>
                <c:pt idx="12">
                  <c:v>3880</c:v>
                </c:pt>
                <c:pt idx="13">
                  <c:v>3696</c:v>
                </c:pt>
                <c:pt idx="14">
                  <c:v>3417</c:v>
                </c:pt>
                <c:pt idx="15">
                  <c:v>2659</c:v>
                </c:pt>
                <c:pt idx="16">
                  <c:v>3809</c:v>
                </c:pt>
                <c:pt idx="17">
                  <c:v>3795</c:v>
                </c:pt>
                <c:pt idx="18">
                  <c:v>4039</c:v>
                </c:pt>
                <c:pt idx="19">
                  <c:v>4143</c:v>
                </c:pt>
                <c:pt idx="20">
                  <c:v>5235</c:v>
                </c:pt>
                <c:pt idx="21">
                  <c:v>5875</c:v>
                </c:pt>
                <c:pt idx="22">
                  <c:v>3498</c:v>
                </c:pt>
                <c:pt idx="23">
                  <c:v>3626</c:v>
                </c:pt>
                <c:pt idx="24">
                  <c:v>2994</c:v>
                </c:pt>
                <c:pt idx="25">
                  <c:v>3345</c:v>
                </c:pt>
                <c:pt idx="26">
                  <c:v>4127</c:v>
                </c:pt>
                <c:pt idx="27">
                  <c:v>4778</c:v>
                </c:pt>
                <c:pt idx="28">
                  <c:v>5831</c:v>
                </c:pt>
                <c:pt idx="29">
                  <c:v>2906</c:v>
                </c:pt>
                <c:pt idx="30">
                  <c:v>2364</c:v>
                </c:pt>
              </c:numCache>
            </c:numRef>
          </c:val>
        </c:ser>
        <c:gapWidth val="87"/>
        <c:overlap val="1"/>
        <c:axId val="58783232"/>
        <c:axId val="58784768"/>
      </c:barChart>
      <c:catAx>
        <c:axId val="58783232"/>
        <c:scaling>
          <c:orientation val="minMax"/>
        </c:scaling>
        <c:axPos val="b"/>
        <c:numFmt formatCode="General" sourceLinked="1"/>
        <c:tickLblPos val="nextTo"/>
        <c:crossAx val="58784768"/>
        <c:crosses val="autoZero"/>
        <c:auto val="1"/>
        <c:lblAlgn val="ctr"/>
        <c:lblOffset val="100"/>
      </c:catAx>
      <c:valAx>
        <c:axId val="58784768"/>
        <c:scaling>
          <c:orientation val="minMax"/>
        </c:scaling>
        <c:axPos val="l"/>
        <c:majorGridlines/>
        <c:numFmt formatCode="General" sourceLinked="1"/>
        <c:tickLblPos val="nextTo"/>
        <c:crossAx val="58783232"/>
        <c:crosses val="autoZero"/>
        <c:crossBetween val="between"/>
      </c:valAx>
    </c:plotArea>
    <c:plotVisOnly val="1"/>
    <c:dispBlanksAs val="gap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FEBRERO 2017</a:t>
            </a:r>
            <a:endParaRPr lang="en-US"/>
          </a:p>
        </c:rich>
      </c:tx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dPt>
            <c:idx val="4"/>
            <c:spPr>
              <a:solidFill>
                <a:srgbClr val="FFFF00"/>
              </a:solidFill>
            </c:spPr>
          </c:dPt>
          <c:dPt>
            <c:idx val="11"/>
            <c:spPr>
              <a:solidFill>
                <a:srgbClr val="FFFF00"/>
              </a:solidFill>
            </c:spPr>
          </c:dPt>
          <c:dPt>
            <c:idx val="18"/>
            <c:spPr>
              <a:solidFill>
                <a:srgbClr val="FFFF00"/>
              </a:solidFill>
            </c:spPr>
          </c:dPt>
          <c:dPt>
            <c:idx val="25"/>
            <c:spPr>
              <a:solidFill>
                <a:srgbClr val="92D050"/>
              </a:solidFill>
            </c:spPr>
          </c:dPt>
          <c:dLbls>
            <c:dLblPos val="inEnd"/>
            <c:showVal val="1"/>
          </c:dLbls>
          <c:val>
            <c:numRef>
              <c:f>FEBRERO2017!$G$5:$G$32</c:f>
              <c:numCache>
                <c:formatCode>General</c:formatCode>
                <c:ptCount val="28"/>
                <c:pt idx="0">
                  <c:v>2028</c:v>
                </c:pt>
                <c:pt idx="1">
                  <c:v>3523</c:v>
                </c:pt>
                <c:pt idx="2">
                  <c:v>4183</c:v>
                </c:pt>
                <c:pt idx="3">
                  <c:v>2875</c:v>
                </c:pt>
                <c:pt idx="4">
                  <c:v>5016</c:v>
                </c:pt>
                <c:pt idx="5">
                  <c:v>2972</c:v>
                </c:pt>
                <c:pt idx="6">
                  <c:v>3698</c:v>
                </c:pt>
                <c:pt idx="7">
                  <c:v>3270</c:v>
                </c:pt>
                <c:pt idx="8">
                  <c:v>4435</c:v>
                </c:pt>
                <c:pt idx="9">
                  <c:v>2491</c:v>
                </c:pt>
                <c:pt idx="10">
                  <c:v>3320</c:v>
                </c:pt>
                <c:pt idx="11">
                  <c:v>2282</c:v>
                </c:pt>
                <c:pt idx="12">
                  <c:v>2123</c:v>
                </c:pt>
                <c:pt idx="13">
                  <c:v>2434</c:v>
                </c:pt>
                <c:pt idx="14">
                  <c:v>4333</c:v>
                </c:pt>
                <c:pt idx="15">
                  <c:v>2238</c:v>
                </c:pt>
                <c:pt idx="16">
                  <c:v>2320</c:v>
                </c:pt>
                <c:pt idx="17">
                  <c:v>1373</c:v>
                </c:pt>
                <c:pt idx="18">
                  <c:v>4556</c:v>
                </c:pt>
                <c:pt idx="19">
                  <c:v>2571</c:v>
                </c:pt>
                <c:pt idx="20">
                  <c:v>2541</c:v>
                </c:pt>
                <c:pt idx="21">
                  <c:v>2278</c:v>
                </c:pt>
                <c:pt idx="22">
                  <c:v>2704</c:v>
                </c:pt>
                <c:pt idx="23">
                  <c:v>2797</c:v>
                </c:pt>
                <c:pt idx="24">
                  <c:v>4782</c:v>
                </c:pt>
                <c:pt idx="25">
                  <c:v>9586</c:v>
                </c:pt>
                <c:pt idx="26">
                  <c:v>8128</c:v>
                </c:pt>
                <c:pt idx="27">
                  <c:v>3204</c:v>
                </c:pt>
              </c:numCache>
            </c:numRef>
          </c:val>
        </c:ser>
        <c:gapWidth val="87"/>
        <c:overlap val="1"/>
        <c:axId val="58807040"/>
        <c:axId val="58808576"/>
      </c:barChart>
      <c:catAx>
        <c:axId val="58807040"/>
        <c:scaling>
          <c:orientation val="minMax"/>
        </c:scaling>
        <c:axPos val="b"/>
        <c:numFmt formatCode="General" sourceLinked="1"/>
        <c:tickLblPos val="nextTo"/>
        <c:crossAx val="58808576"/>
        <c:crosses val="autoZero"/>
        <c:auto val="1"/>
        <c:lblAlgn val="ctr"/>
        <c:lblOffset val="100"/>
      </c:catAx>
      <c:valAx>
        <c:axId val="58808576"/>
        <c:scaling>
          <c:orientation val="minMax"/>
        </c:scaling>
        <c:axPos val="l"/>
        <c:majorGridlines/>
        <c:numFmt formatCode="General" sourceLinked="1"/>
        <c:tickLblPos val="nextTo"/>
        <c:crossAx val="58807040"/>
        <c:crosses val="autoZero"/>
        <c:crossBetween val="between"/>
      </c:valAx>
    </c:plotArea>
    <c:plotVisOnly val="1"/>
    <c:dispBlanksAs val="gap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 MARZO 2017</a:t>
            </a:r>
            <a:endParaRPr lang="en-US"/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dPt>
            <c:idx val="4"/>
            <c:spPr>
              <a:solidFill>
                <a:srgbClr val="FFFF00"/>
              </a:solidFill>
            </c:spPr>
          </c:dPt>
          <c:dPt>
            <c:idx val="11"/>
            <c:spPr>
              <a:solidFill>
                <a:srgbClr val="FFFF00"/>
              </a:solidFill>
            </c:spPr>
          </c:dPt>
          <c:dPt>
            <c:idx val="18"/>
            <c:spPr>
              <a:solidFill>
                <a:srgbClr val="FFFF00"/>
              </a:solidFill>
            </c:spPr>
          </c:dPt>
          <c:dPt>
            <c:idx val="24"/>
            <c:spPr>
              <a:solidFill>
                <a:srgbClr val="92D050"/>
              </a:solidFill>
            </c:spPr>
          </c:dPt>
          <c:dPt>
            <c:idx val="25"/>
            <c:spPr>
              <a:solidFill>
                <a:srgbClr val="FFFF00"/>
              </a:solidFill>
            </c:spPr>
          </c:dPt>
          <c:dLbls>
            <c:dLblPos val="inEnd"/>
            <c:showVal val="1"/>
          </c:dLbls>
          <c:val>
            <c:numRef>
              <c:f>MARZO2017!$G$5:$G$35</c:f>
              <c:numCache>
                <c:formatCode>General</c:formatCode>
                <c:ptCount val="31"/>
                <c:pt idx="0">
                  <c:v>1906</c:v>
                </c:pt>
                <c:pt idx="1">
                  <c:v>2400</c:v>
                </c:pt>
                <c:pt idx="2">
                  <c:v>1369</c:v>
                </c:pt>
                <c:pt idx="3">
                  <c:v>2668</c:v>
                </c:pt>
                <c:pt idx="4">
                  <c:v>2665</c:v>
                </c:pt>
                <c:pt idx="5">
                  <c:v>1549</c:v>
                </c:pt>
                <c:pt idx="6">
                  <c:v>1517</c:v>
                </c:pt>
                <c:pt idx="7">
                  <c:v>1315</c:v>
                </c:pt>
                <c:pt idx="8">
                  <c:v>375</c:v>
                </c:pt>
                <c:pt idx="9">
                  <c:v>1291</c:v>
                </c:pt>
                <c:pt idx="10">
                  <c:v>1784</c:v>
                </c:pt>
                <c:pt idx="11">
                  <c:v>1982</c:v>
                </c:pt>
                <c:pt idx="12">
                  <c:v>1106</c:v>
                </c:pt>
                <c:pt idx="13">
                  <c:v>993</c:v>
                </c:pt>
                <c:pt idx="14">
                  <c:v>739</c:v>
                </c:pt>
                <c:pt idx="15">
                  <c:v>839</c:v>
                </c:pt>
                <c:pt idx="16">
                  <c:v>1632</c:v>
                </c:pt>
                <c:pt idx="17">
                  <c:v>2034</c:v>
                </c:pt>
                <c:pt idx="18">
                  <c:v>1946</c:v>
                </c:pt>
                <c:pt idx="19">
                  <c:v>1210</c:v>
                </c:pt>
                <c:pt idx="20">
                  <c:v>1078</c:v>
                </c:pt>
                <c:pt idx="21">
                  <c:v>1020</c:v>
                </c:pt>
                <c:pt idx="22">
                  <c:v>1173</c:v>
                </c:pt>
                <c:pt idx="23">
                  <c:v>3722</c:v>
                </c:pt>
                <c:pt idx="24">
                  <c:v>4274</c:v>
                </c:pt>
                <c:pt idx="25">
                  <c:v>1791</c:v>
                </c:pt>
                <c:pt idx="26">
                  <c:v>1058</c:v>
                </c:pt>
                <c:pt idx="27">
                  <c:v>1130</c:v>
                </c:pt>
                <c:pt idx="28">
                  <c:v>1127</c:v>
                </c:pt>
                <c:pt idx="29">
                  <c:v>1115</c:v>
                </c:pt>
                <c:pt idx="30">
                  <c:v>1259</c:v>
                </c:pt>
              </c:numCache>
            </c:numRef>
          </c:val>
        </c:ser>
        <c:gapWidth val="87"/>
        <c:overlap val="1"/>
        <c:axId val="58872192"/>
        <c:axId val="58873728"/>
      </c:barChart>
      <c:catAx>
        <c:axId val="58872192"/>
        <c:scaling>
          <c:orientation val="minMax"/>
        </c:scaling>
        <c:axPos val="b"/>
        <c:numFmt formatCode="General" sourceLinked="1"/>
        <c:tickLblPos val="nextTo"/>
        <c:crossAx val="58873728"/>
        <c:crosses val="autoZero"/>
        <c:auto val="1"/>
        <c:lblAlgn val="ctr"/>
        <c:lblOffset val="100"/>
      </c:catAx>
      <c:valAx>
        <c:axId val="58873728"/>
        <c:scaling>
          <c:orientation val="minMax"/>
        </c:scaling>
        <c:axPos val="l"/>
        <c:majorGridlines/>
        <c:numFmt formatCode="General" sourceLinked="1"/>
        <c:tickLblPos val="nextTo"/>
        <c:crossAx val="58872192"/>
        <c:crosses val="autoZero"/>
        <c:crossBetween val="between"/>
      </c:valAx>
    </c:plotArea>
    <c:plotVisOnly val="1"/>
    <c:dispBlanksAs val="gap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 ABRIL 2017</a:t>
            </a:r>
            <a:endParaRPr lang="en-US"/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dPt>
            <c:idx val="1"/>
            <c:spPr>
              <a:solidFill>
                <a:srgbClr val="FFFF00"/>
              </a:solidFill>
            </c:spPr>
          </c:dPt>
          <c:dPt>
            <c:idx val="8"/>
            <c:spPr>
              <a:solidFill>
                <a:srgbClr val="FFFF00"/>
              </a:solidFill>
            </c:spPr>
          </c:dPt>
          <c:dPt>
            <c:idx val="13"/>
            <c:spPr>
              <a:solidFill>
                <a:srgbClr val="92D050"/>
              </a:solidFill>
            </c:spPr>
          </c:dPt>
          <c:dPt>
            <c:idx val="15"/>
            <c:spPr>
              <a:solidFill>
                <a:srgbClr val="FFFF00"/>
              </a:solidFill>
            </c:spPr>
          </c:dPt>
          <c:dPt>
            <c:idx val="22"/>
            <c:spPr>
              <a:solidFill>
                <a:srgbClr val="FFFF00"/>
              </a:solidFill>
            </c:spPr>
          </c:dPt>
          <c:dPt>
            <c:idx val="29"/>
            <c:spPr>
              <a:solidFill>
                <a:srgbClr val="FFFF00"/>
              </a:solidFill>
            </c:spPr>
          </c:dPt>
          <c:dLbls>
            <c:dLblPos val="inEnd"/>
            <c:showVal val="1"/>
          </c:dLbls>
          <c:val>
            <c:numRef>
              <c:f>ABRIL2017!$G$5:$G$34</c:f>
              <c:numCache>
                <c:formatCode>General</c:formatCode>
                <c:ptCount val="30"/>
                <c:pt idx="0">
                  <c:v>1676</c:v>
                </c:pt>
                <c:pt idx="1">
                  <c:v>1635</c:v>
                </c:pt>
                <c:pt idx="2">
                  <c:v>993</c:v>
                </c:pt>
                <c:pt idx="3">
                  <c:v>1026</c:v>
                </c:pt>
                <c:pt idx="4">
                  <c:v>1075</c:v>
                </c:pt>
                <c:pt idx="5">
                  <c:v>1183</c:v>
                </c:pt>
                <c:pt idx="6">
                  <c:v>1522</c:v>
                </c:pt>
                <c:pt idx="7">
                  <c:v>1241</c:v>
                </c:pt>
                <c:pt idx="8">
                  <c:v>1087</c:v>
                </c:pt>
                <c:pt idx="9">
                  <c:v>1224</c:v>
                </c:pt>
                <c:pt idx="10">
                  <c:v>1864</c:v>
                </c:pt>
                <c:pt idx="11">
                  <c:v>2456</c:v>
                </c:pt>
                <c:pt idx="12">
                  <c:v>3745</c:v>
                </c:pt>
                <c:pt idx="13">
                  <c:v>6878</c:v>
                </c:pt>
                <c:pt idx="14">
                  <c:v>5262</c:v>
                </c:pt>
                <c:pt idx="15">
                  <c:v>1681</c:v>
                </c:pt>
                <c:pt idx="16">
                  <c:v>612</c:v>
                </c:pt>
                <c:pt idx="17">
                  <c:v>822</c:v>
                </c:pt>
                <c:pt idx="18">
                  <c:v>626</c:v>
                </c:pt>
                <c:pt idx="19">
                  <c:v>1341</c:v>
                </c:pt>
                <c:pt idx="20">
                  <c:v>1604</c:v>
                </c:pt>
                <c:pt idx="21">
                  <c:v>2199</c:v>
                </c:pt>
                <c:pt idx="22">
                  <c:v>1518</c:v>
                </c:pt>
                <c:pt idx="23">
                  <c:v>1456</c:v>
                </c:pt>
                <c:pt idx="24">
                  <c:v>804</c:v>
                </c:pt>
                <c:pt idx="25">
                  <c:v>1144</c:v>
                </c:pt>
                <c:pt idx="26">
                  <c:v>1030</c:v>
                </c:pt>
                <c:pt idx="27">
                  <c:v>1182</c:v>
                </c:pt>
                <c:pt idx="28">
                  <c:v>2570</c:v>
                </c:pt>
                <c:pt idx="29">
                  <c:v>3609</c:v>
                </c:pt>
              </c:numCache>
            </c:numRef>
          </c:val>
        </c:ser>
        <c:gapWidth val="87"/>
        <c:overlap val="1"/>
        <c:axId val="58888576"/>
        <c:axId val="58890112"/>
      </c:barChart>
      <c:catAx>
        <c:axId val="58888576"/>
        <c:scaling>
          <c:orientation val="minMax"/>
        </c:scaling>
        <c:axPos val="b"/>
        <c:numFmt formatCode="General" sourceLinked="1"/>
        <c:tickLblPos val="nextTo"/>
        <c:crossAx val="58890112"/>
        <c:crosses val="autoZero"/>
        <c:auto val="1"/>
        <c:lblAlgn val="ctr"/>
        <c:lblOffset val="100"/>
      </c:catAx>
      <c:valAx>
        <c:axId val="58890112"/>
        <c:scaling>
          <c:orientation val="minMax"/>
        </c:scaling>
        <c:axPos val="l"/>
        <c:majorGridlines/>
        <c:numFmt formatCode="General" sourceLinked="1"/>
        <c:tickLblPos val="nextTo"/>
        <c:crossAx val="58888576"/>
        <c:crosses val="autoZero"/>
        <c:crossBetween val="between"/>
      </c:valAx>
    </c:plotArea>
    <c:plotVisOnly val="1"/>
    <c:dispBlanksAs val="gap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 MAYO 2017</a:t>
            </a:r>
            <a:endParaRPr lang="en-US"/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dPt>
            <c:idx val="0"/>
            <c:spPr>
              <a:solidFill>
                <a:srgbClr val="92D050"/>
              </a:solidFill>
            </c:spPr>
          </c:dPt>
          <c:dPt>
            <c:idx val="13"/>
            <c:spPr>
              <a:solidFill>
                <a:srgbClr val="FFFF00"/>
              </a:solidFill>
            </c:spPr>
          </c:dPt>
          <c:dPt>
            <c:idx val="20"/>
            <c:spPr>
              <a:solidFill>
                <a:srgbClr val="FFFF00"/>
              </a:solidFill>
            </c:spPr>
          </c:dPt>
          <c:dPt>
            <c:idx val="27"/>
            <c:spPr>
              <a:solidFill>
                <a:srgbClr val="FFFF00"/>
              </a:solidFill>
            </c:spPr>
          </c:dPt>
          <c:dLbls>
            <c:dLblPos val="inEnd"/>
            <c:showVal val="1"/>
          </c:dLbls>
          <c:val>
            <c:numRef>
              <c:f>MAYO2017!$G$5:$G$35</c:f>
              <c:numCache>
                <c:formatCode>General</c:formatCode>
                <c:ptCount val="31"/>
                <c:pt idx="0">
                  <c:v>1612</c:v>
                </c:pt>
                <c:pt idx="1">
                  <c:v>522</c:v>
                </c:pt>
                <c:pt idx="2">
                  <c:v>487</c:v>
                </c:pt>
                <c:pt idx="3">
                  <c:v>645</c:v>
                </c:pt>
                <c:pt idx="4">
                  <c:v>1029</c:v>
                </c:pt>
                <c:pt idx="5">
                  <c:v>1447</c:v>
                </c:pt>
                <c:pt idx="6">
                  <c:v>1104</c:v>
                </c:pt>
                <c:pt idx="7">
                  <c:v>656</c:v>
                </c:pt>
                <c:pt idx="8">
                  <c:v>805</c:v>
                </c:pt>
                <c:pt idx="9">
                  <c:v>811</c:v>
                </c:pt>
                <c:pt idx="10">
                  <c:v>544</c:v>
                </c:pt>
                <c:pt idx="11">
                  <c:v>307</c:v>
                </c:pt>
                <c:pt idx="12">
                  <c:v>838</c:v>
                </c:pt>
                <c:pt idx="13">
                  <c:v>727</c:v>
                </c:pt>
                <c:pt idx="14">
                  <c:v>587</c:v>
                </c:pt>
                <c:pt idx="15">
                  <c:v>638</c:v>
                </c:pt>
                <c:pt idx="16">
                  <c:v>622</c:v>
                </c:pt>
                <c:pt idx="17">
                  <c:v>405</c:v>
                </c:pt>
                <c:pt idx="18">
                  <c:v>657</c:v>
                </c:pt>
                <c:pt idx="19">
                  <c:v>1470</c:v>
                </c:pt>
                <c:pt idx="20">
                  <c:v>1259</c:v>
                </c:pt>
                <c:pt idx="21">
                  <c:v>621</c:v>
                </c:pt>
                <c:pt idx="22">
                  <c:v>417</c:v>
                </c:pt>
                <c:pt idx="23">
                  <c:v>430</c:v>
                </c:pt>
                <c:pt idx="24">
                  <c:v>818</c:v>
                </c:pt>
                <c:pt idx="25">
                  <c:v>1558</c:v>
                </c:pt>
                <c:pt idx="26">
                  <c:v>1399</c:v>
                </c:pt>
                <c:pt idx="27">
                  <c:v>506</c:v>
                </c:pt>
                <c:pt idx="28">
                  <c:v>355</c:v>
                </c:pt>
                <c:pt idx="29">
                  <c:v>306</c:v>
                </c:pt>
                <c:pt idx="30">
                  <c:v>174</c:v>
                </c:pt>
              </c:numCache>
            </c:numRef>
          </c:val>
        </c:ser>
        <c:gapWidth val="87"/>
        <c:overlap val="1"/>
        <c:axId val="59071872"/>
        <c:axId val="59245696"/>
      </c:barChart>
      <c:catAx>
        <c:axId val="59071872"/>
        <c:scaling>
          <c:orientation val="minMax"/>
        </c:scaling>
        <c:axPos val="b"/>
        <c:numFmt formatCode="General" sourceLinked="1"/>
        <c:tickLblPos val="nextTo"/>
        <c:crossAx val="59245696"/>
        <c:crosses val="autoZero"/>
        <c:auto val="1"/>
        <c:lblAlgn val="ctr"/>
        <c:lblOffset val="100"/>
      </c:catAx>
      <c:valAx>
        <c:axId val="59245696"/>
        <c:scaling>
          <c:orientation val="minMax"/>
        </c:scaling>
        <c:axPos val="l"/>
        <c:majorGridlines/>
        <c:numFmt formatCode="General" sourceLinked="1"/>
        <c:tickLblPos val="nextTo"/>
        <c:crossAx val="59071872"/>
        <c:crosses val="autoZero"/>
        <c:crossBetween val="between"/>
      </c:valAx>
    </c:plotArea>
    <c:plotVisOnly val="1"/>
    <c:dispBlanksAs val="gap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 JUNIO 2017</a:t>
            </a:r>
            <a:endParaRPr lang="en-US"/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dPt>
            <c:idx val="3"/>
            <c:spPr>
              <a:solidFill>
                <a:srgbClr val="FFFF00"/>
              </a:solidFill>
            </c:spPr>
          </c:dPt>
          <c:dPt>
            <c:idx val="10"/>
            <c:spPr>
              <a:solidFill>
                <a:srgbClr val="FFFF00"/>
              </a:solidFill>
            </c:spPr>
          </c:dPt>
          <c:dPt>
            <c:idx val="17"/>
            <c:spPr>
              <a:solidFill>
                <a:srgbClr val="FFFF00"/>
              </a:solidFill>
            </c:spPr>
          </c:dPt>
          <c:dPt>
            <c:idx val="23"/>
            <c:spPr>
              <a:solidFill>
                <a:srgbClr val="92D050"/>
              </a:solidFill>
            </c:spPr>
          </c:dPt>
          <c:dPt>
            <c:idx val="24"/>
            <c:spPr>
              <a:solidFill>
                <a:srgbClr val="FFFF00"/>
              </a:solidFill>
            </c:spPr>
          </c:dPt>
          <c:dLbls>
            <c:dLblPos val="inEnd"/>
            <c:showVal val="1"/>
          </c:dLbls>
          <c:val>
            <c:numRef>
              <c:f>JUNIO2017!$G$5:$G$34</c:f>
              <c:numCache>
                <c:formatCode>General</c:formatCode>
                <c:ptCount val="30"/>
                <c:pt idx="0">
                  <c:v>373</c:v>
                </c:pt>
                <c:pt idx="1">
                  <c:v>539</c:v>
                </c:pt>
                <c:pt idx="2">
                  <c:v>707</c:v>
                </c:pt>
                <c:pt idx="3">
                  <c:v>435</c:v>
                </c:pt>
                <c:pt idx="4">
                  <c:v>342</c:v>
                </c:pt>
                <c:pt idx="5">
                  <c:v>451</c:v>
                </c:pt>
                <c:pt idx="6">
                  <c:v>189</c:v>
                </c:pt>
                <c:pt idx="7">
                  <c:v>180</c:v>
                </c:pt>
                <c:pt idx="8">
                  <c:v>421</c:v>
                </c:pt>
                <c:pt idx="9">
                  <c:v>670</c:v>
                </c:pt>
                <c:pt idx="10">
                  <c:v>666</c:v>
                </c:pt>
                <c:pt idx="11">
                  <c:v>399</c:v>
                </c:pt>
                <c:pt idx="12">
                  <c:v>453</c:v>
                </c:pt>
                <c:pt idx="13">
                  <c:v>409</c:v>
                </c:pt>
                <c:pt idx="14">
                  <c:v>388</c:v>
                </c:pt>
                <c:pt idx="15">
                  <c:v>344</c:v>
                </c:pt>
                <c:pt idx="16">
                  <c:v>848</c:v>
                </c:pt>
                <c:pt idx="17">
                  <c:v>772</c:v>
                </c:pt>
                <c:pt idx="18">
                  <c:v>768</c:v>
                </c:pt>
                <c:pt idx="19">
                  <c:v>407</c:v>
                </c:pt>
                <c:pt idx="20">
                  <c:v>310</c:v>
                </c:pt>
                <c:pt idx="21">
                  <c:v>363</c:v>
                </c:pt>
                <c:pt idx="22">
                  <c:v>673</c:v>
                </c:pt>
                <c:pt idx="23">
                  <c:v>1062</c:v>
                </c:pt>
                <c:pt idx="24">
                  <c:v>879</c:v>
                </c:pt>
                <c:pt idx="25">
                  <c:v>588</c:v>
                </c:pt>
                <c:pt idx="26">
                  <c:v>520</c:v>
                </c:pt>
                <c:pt idx="27">
                  <c:v>256</c:v>
                </c:pt>
                <c:pt idx="28">
                  <c:v>171</c:v>
                </c:pt>
                <c:pt idx="29">
                  <c:v>503</c:v>
                </c:pt>
              </c:numCache>
            </c:numRef>
          </c:val>
        </c:ser>
        <c:gapWidth val="87"/>
        <c:overlap val="1"/>
        <c:axId val="59264000"/>
        <c:axId val="59265792"/>
      </c:barChart>
      <c:catAx>
        <c:axId val="59264000"/>
        <c:scaling>
          <c:orientation val="minMax"/>
        </c:scaling>
        <c:axPos val="b"/>
        <c:numFmt formatCode="General" sourceLinked="1"/>
        <c:tickLblPos val="nextTo"/>
        <c:crossAx val="59265792"/>
        <c:crosses val="autoZero"/>
        <c:auto val="1"/>
        <c:lblAlgn val="ctr"/>
        <c:lblOffset val="100"/>
      </c:catAx>
      <c:valAx>
        <c:axId val="59265792"/>
        <c:scaling>
          <c:orientation val="minMax"/>
        </c:scaling>
        <c:axPos val="l"/>
        <c:majorGridlines/>
        <c:numFmt formatCode="General" sourceLinked="1"/>
        <c:tickLblPos val="nextTo"/>
        <c:crossAx val="59264000"/>
        <c:crosses val="autoZero"/>
        <c:crossBetween val="between"/>
      </c:valAx>
    </c:plotArea>
    <c:plotVisOnly val="1"/>
    <c:dispBlanksAs val="gap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 JULIO 2017</a:t>
            </a:r>
            <a:endParaRPr lang="en-US"/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dPt>
            <c:idx val="1"/>
            <c:spPr>
              <a:solidFill>
                <a:srgbClr val="FFFF00"/>
              </a:solidFill>
            </c:spPr>
          </c:dPt>
          <c:dPt>
            <c:idx val="8"/>
            <c:spPr>
              <a:solidFill>
                <a:srgbClr val="FFFF00"/>
              </a:solidFill>
            </c:spPr>
          </c:dPt>
          <c:dPt>
            <c:idx val="15"/>
            <c:spPr>
              <a:solidFill>
                <a:srgbClr val="FFFF00"/>
              </a:solidFill>
            </c:spPr>
          </c:dPt>
          <c:dPt>
            <c:idx val="22"/>
            <c:spPr>
              <a:solidFill>
                <a:srgbClr val="FFFF00"/>
              </a:solidFill>
            </c:spPr>
          </c:dPt>
          <c:dPt>
            <c:idx val="26"/>
            <c:spPr>
              <a:solidFill>
                <a:srgbClr val="92D050"/>
              </a:solidFill>
            </c:spPr>
          </c:dPt>
          <c:dPt>
            <c:idx val="29"/>
            <c:spPr>
              <a:solidFill>
                <a:srgbClr val="FFFF00"/>
              </a:solidFill>
            </c:spPr>
          </c:dPt>
          <c:dLbls>
            <c:dLblPos val="inEnd"/>
            <c:showVal val="1"/>
          </c:dLbls>
          <c:val>
            <c:numRef>
              <c:f>JULIO2017!$G$5:$G$35</c:f>
              <c:numCache>
                <c:formatCode>General</c:formatCode>
                <c:ptCount val="31"/>
                <c:pt idx="0">
                  <c:v>834</c:v>
                </c:pt>
                <c:pt idx="1">
                  <c:v>695</c:v>
                </c:pt>
                <c:pt idx="2">
                  <c:v>556</c:v>
                </c:pt>
                <c:pt idx="3">
                  <c:v>632</c:v>
                </c:pt>
                <c:pt idx="4">
                  <c:v>523</c:v>
                </c:pt>
                <c:pt idx="5">
                  <c:v>575</c:v>
                </c:pt>
                <c:pt idx="6">
                  <c:v>652</c:v>
                </c:pt>
                <c:pt idx="7">
                  <c:v>874</c:v>
                </c:pt>
                <c:pt idx="8">
                  <c:v>1153</c:v>
                </c:pt>
                <c:pt idx="9">
                  <c:v>981</c:v>
                </c:pt>
                <c:pt idx="10">
                  <c:v>816</c:v>
                </c:pt>
                <c:pt idx="11">
                  <c:v>1720</c:v>
                </c:pt>
                <c:pt idx="12">
                  <c:v>2007</c:v>
                </c:pt>
                <c:pt idx="13">
                  <c:v>1958</c:v>
                </c:pt>
                <c:pt idx="14">
                  <c:v>2689</c:v>
                </c:pt>
                <c:pt idx="15">
                  <c:v>1628</c:v>
                </c:pt>
                <c:pt idx="16">
                  <c:v>2718</c:v>
                </c:pt>
                <c:pt idx="17">
                  <c:v>2928</c:v>
                </c:pt>
                <c:pt idx="18">
                  <c:v>2893</c:v>
                </c:pt>
                <c:pt idx="19">
                  <c:v>3185</c:v>
                </c:pt>
                <c:pt idx="20">
                  <c:v>3294</c:v>
                </c:pt>
                <c:pt idx="21">
                  <c:v>3162</c:v>
                </c:pt>
                <c:pt idx="22">
                  <c:v>3017</c:v>
                </c:pt>
                <c:pt idx="23">
                  <c:v>3533</c:v>
                </c:pt>
                <c:pt idx="24">
                  <c:v>3138</c:v>
                </c:pt>
                <c:pt idx="25">
                  <c:v>2843</c:v>
                </c:pt>
                <c:pt idx="26">
                  <c:v>3737</c:v>
                </c:pt>
                <c:pt idx="27">
                  <c:v>3113</c:v>
                </c:pt>
                <c:pt idx="28">
                  <c:v>2802</c:v>
                </c:pt>
                <c:pt idx="29">
                  <c:v>1617</c:v>
                </c:pt>
                <c:pt idx="30">
                  <c:v>366</c:v>
                </c:pt>
              </c:numCache>
            </c:numRef>
          </c:val>
        </c:ser>
        <c:gapWidth val="87"/>
        <c:overlap val="1"/>
        <c:axId val="59317248"/>
        <c:axId val="59319040"/>
      </c:barChart>
      <c:catAx>
        <c:axId val="59317248"/>
        <c:scaling>
          <c:orientation val="minMax"/>
        </c:scaling>
        <c:axPos val="b"/>
        <c:numFmt formatCode="General" sourceLinked="1"/>
        <c:tickLblPos val="nextTo"/>
        <c:crossAx val="59319040"/>
        <c:crosses val="autoZero"/>
        <c:auto val="1"/>
        <c:lblAlgn val="ctr"/>
        <c:lblOffset val="100"/>
      </c:catAx>
      <c:valAx>
        <c:axId val="59319040"/>
        <c:scaling>
          <c:orientation val="minMax"/>
        </c:scaling>
        <c:axPos val="l"/>
        <c:majorGridlines/>
        <c:numFmt formatCode="General" sourceLinked="1"/>
        <c:tickLblPos val="nextTo"/>
        <c:crossAx val="59317248"/>
        <c:crosses val="autoZero"/>
        <c:crossBetween val="between"/>
      </c:valAx>
    </c:plotArea>
    <c:plotVisOnly val="1"/>
    <c:dispBlanksAs val="gap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 AGOSTO 2017</a:t>
            </a:r>
            <a:endParaRPr lang="en-US"/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dPt>
            <c:idx val="5"/>
            <c:spPr>
              <a:solidFill>
                <a:srgbClr val="FFFF00"/>
              </a:solidFill>
            </c:spPr>
          </c:dPt>
          <c:dPt>
            <c:idx val="12"/>
            <c:spPr>
              <a:solidFill>
                <a:srgbClr val="FFFF00"/>
              </a:solidFill>
            </c:spPr>
          </c:dPt>
          <c:dPt>
            <c:idx val="19"/>
            <c:spPr>
              <a:solidFill>
                <a:srgbClr val="92D050"/>
              </a:solidFill>
            </c:spPr>
          </c:dPt>
          <c:dPt>
            <c:idx val="26"/>
            <c:spPr>
              <a:solidFill>
                <a:srgbClr val="FFFF00"/>
              </a:solidFill>
            </c:spPr>
          </c:dPt>
          <c:dLbls>
            <c:dLblPos val="inEnd"/>
            <c:showVal val="1"/>
          </c:dLbls>
          <c:val>
            <c:numRef>
              <c:f>AGOSTO2017!$G$5:$G$35</c:f>
              <c:numCache>
                <c:formatCode>General</c:formatCode>
                <c:ptCount val="31"/>
                <c:pt idx="0">
                  <c:v>337</c:v>
                </c:pt>
                <c:pt idx="1">
                  <c:v>226</c:v>
                </c:pt>
                <c:pt idx="2">
                  <c:v>619</c:v>
                </c:pt>
                <c:pt idx="3">
                  <c:v>861</c:v>
                </c:pt>
                <c:pt idx="4">
                  <c:v>1444</c:v>
                </c:pt>
                <c:pt idx="5">
                  <c:v>1356</c:v>
                </c:pt>
                <c:pt idx="6">
                  <c:v>558</c:v>
                </c:pt>
                <c:pt idx="7">
                  <c:v>678</c:v>
                </c:pt>
                <c:pt idx="8">
                  <c:v>555</c:v>
                </c:pt>
                <c:pt idx="9">
                  <c:v>533</c:v>
                </c:pt>
                <c:pt idx="10">
                  <c:v>670</c:v>
                </c:pt>
                <c:pt idx="11">
                  <c:v>653</c:v>
                </c:pt>
                <c:pt idx="12">
                  <c:v>267</c:v>
                </c:pt>
                <c:pt idx="13">
                  <c:v>645</c:v>
                </c:pt>
                <c:pt idx="14">
                  <c:v>650</c:v>
                </c:pt>
                <c:pt idx="15">
                  <c:v>836</c:v>
                </c:pt>
                <c:pt idx="16">
                  <c:v>743</c:v>
                </c:pt>
                <c:pt idx="17">
                  <c:v>1133</c:v>
                </c:pt>
                <c:pt idx="18">
                  <c:v>2364</c:v>
                </c:pt>
                <c:pt idx="19">
                  <c:v>5142</c:v>
                </c:pt>
                <c:pt idx="20">
                  <c:v>2165</c:v>
                </c:pt>
                <c:pt idx="21">
                  <c:v>718</c:v>
                </c:pt>
                <c:pt idx="22">
                  <c:v>807</c:v>
                </c:pt>
                <c:pt idx="23">
                  <c:v>928</c:v>
                </c:pt>
                <c:pt idx="24">
                  <c:v>1864</c:v>
                </c:pt>
                <c:pt idx="25">
                  <c:v>1660</c:v>
                </c:pt>
                <c:pt idx="26">
                  <c:v>1537</c:v>
                </c:pt>
                <c:pt idx="27">
                  <c:v>785</c:v>
                </c:pt>
                <c:pt idx="28">
                  <c:v>745</c:v>
                </c:pt>
                <c:pt idx="29">
                  <c:v>555</c:v>
                </c:pt>
                <c:pt idx="30">
                  <c:v>628</c:v>
                </c:pt>
              </c:numCache>
            </c:numRef>
          </c:val>
        </c:ser>
        <c:gapWidth val="87"/>
        <c:overlap val="1"/>
        <c:axId val="59332864"/>
        <c:axId val="59346944"/>
      </c:barChart>
      <c:catAx>
        <c:axId val="59332864"/>
        <c:scaling>
          <c:orientation val="minMax"/>
        </c:scaling>
        <c:axPos val="b"/>
        <c:numFmt formatCode="General" sourceLinked="1"/>
        <c:tickLblPos val="nextTo"/>
        <c:crossAx val="59346944"/>
        <c:crosses val="autoZero"/>
        <c:auto val="1"/>
        <c:lblAlgn val="ctr"/>
        <c:lblOffset val="100"/>
      </c:catAx>
      <c:valAx>
        <c:axId val="59346944"/>
        <c:scaling>
          <c:orientation val="minMax"/>
        </c:scaling>
        <c:axPos val="l"/>
        <c:majorGridlines/>
        <c:numFmt formatCode="General" sourceLinked="1"/>
        <c:tickLblPos val="nextTo"/>
        <c:crossAx val="59332864"/>
        <c:crosses val="autoZero"/>
        <c:crossBetween val="between"/>
      </c:valAx>
    </c:plotArea>
    <c:plotVisOnly val="1"/>
    <c:dispBlanksAs val="gap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0</xdr:rowOff>
    </xdr:from>
    <xdr:to>
      <xdr:col>6</xdr:col>
      <xdr:colOff>552451</xdr:colOff>
      <xdr:row>53</xdr:row>
      <xdr:rowOff>104776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0</xdr:rowOff>
    </xdr:from>
    <xdr:to>
      <xdr:col>9</xdr:col>
      <xdr:colOff>46546</xdr:colOff>
      <xdr:row>72</xdr:row>
      <xdr:rowOff>51750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9</xdr:col>
      <xdr:colOff>46546</xdr:colOff>
      <xdr:row>73</xdr:row>
      <xdr:rowOff>51750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0</xdr:rowOff>
    </xdr:from>
    <xdr:to>
      <xdr:col>9</xdr:col>
      <xdr:colOff>46546</xdr:colOff>
      <xdr:row>72</xdr:row>
      <xdr:rowOff>51750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9</xdr:col>
      <xdr:colOff>46546</xdr:colOff>
      <xdr:row>73</xdr:row>
      <xdr:rowOff>51750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9</xdr:col>
      <xdr:colOff>46546</xdr:colOff>
      <xdr:row>73</xdr:row>
      <xdr:rowOff>51750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35</xdr:row>
      <xdr:rowOff>0</xdr:rowOff>
    </xdr:from>
    <xdr:to>
      <xdr:col>9</xdr:col>
      <xdr:colOff>46546</xdr:colOff>
      <xdr:row>70</xdr:row>
      <xdr:rowOff>51750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9</xdr:col>
      <xdr:colOff>46546</xdr:colOff>
      <xdr:row>73</xdr:row>
      <xdr:rowOff>51750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0</xdr:rowOff>
    </xdr:from>
    <xdr:to>
      <xdr:col>9</xdr:col>
      <xdr:colOff>46546</xdr:colOff>
      <xdr:row>72</xdr:row>
      <xdr:rowOff>51750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9</xdr:col>
      <xdr:colOff>46546</xdr:colOff>
      <xdr:row>73</xdr:row>
      <xdr:rowOff>51750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0</xdr:rowOff>
    </xdr:from>
    <xdr:to>
      <xdr:col>9</xdr:col>
      <xdr:colOff>46546</xdr:colOff>
      <xdr:row>72</xdr:row>
      <xdr:rowOff>51750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9</xdr:col>
      <xdr:colOff>46546</xdr:colOff>
      <xdr:row>73</xdr:row>
      <xdr:rowOff>51750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9</xdr:col>
      <xdr:colOff>46546</xdr:colOff>
      <xdr:row>73</xdr:row>
      <xdr:rowOff>51750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7"/>
  <sheetViews>
    <sheetView tabSelected="1" topLeftCell="A9" workbookViewId="0">
      <selection activeCell="G18" sqref="G18"/>
    </sheetView>
  </sheetViews>
  <sheetFormatPr baseColWidth="10" defaultRowHeight="15"/>
  <cols>
    <col min="1" max="3" width="21.42578125" customWidth="1"/>
    <col min="4" max="4" width="23.28515625" customWidth="1"/>
    <col min="5" max="5" width="20.140625" customWidth="1"/>
  </cols>
  <sheetData>
    <row r="1" spans="1:5" ht="26.25">
      <c r="A1" s="3" t="s">
        <v>39</v>
      </c>
    </row>
    <row r="2" spans="1:5" ht="15.75" thickBot="1"/>
    <row r="3" spans="1:5" ht="21">
      <c r="A3" s="4"/>
      <c r="B3" s="50" t="s">
        <v>19</v>
      </c>
      <c r="C3" s="51"/>
    </row>
    <row r="4" spans="1:5" ht="21">
      <c r="A4" s="5" t="s">
        <v>20</v>
      </c>
      <c r="B4" s="5" t="s">
        <v>20</v>
      </c>
      <c r="C4" s="5" t="s">
        <v>21</v>
      </c>
      <c r="D4" s="5" t="s">
        <v>22</v>
      </c>
      <c r="E4" s="6" t="s">
        <v>23</v>
      </c>
    </row>
    <row r="5" spans="1:5" ht="39.75" customHeight="1">
      <c r="A5" s="7" t="s">
        <v>24</v>
      </c>
      <c r="B5" s="8">
        <f>ENERO2017!H35</f>
        <v>109199</v>
      </c>
      <c r="C5" s="9">
        <f>B5</f>
        <v>109199</v>
      </c>
      <c r="D5" s="10">
        <f>B5/31</f>
        <v>3522.5483870967741</v>
      </c>
      <c r="E5" s="11">
        <v>5875</v>
      </c>
    </row>
    <row r="6" spans="1:5" ht="39.75" customHeight="1">
      <c r="A6" s="7" t="s">
        <v>25</v>
      </c>
      <c r="B6" s="9">
        <f>FEBRERO2017!H32</f>
        <v>98061</v>
      </c>
      <c r="C6" s="9">
        <f>C5+B6</f>
        <v>207260</v>
      </c>
      <c r="D6" s="12">
        <f>B6/28</f>
        <v>3502.1785714285716</v>
      </c>
      <c r="E6" s="13">
        <v>9586</v>
      </c>
    </row>
    <row r="7" spans="1:5" ht="39.75" customHeight="1">
      <c r="A7" s="7" t="s">
        <v>26</v>
      </c>
      <c r="B7" s="9">
        <f>MARZO2017!H35</f>
        <v>50067</v>
      </c>
      <c r="C7" s="9">
        <f t="shared" ref="C7:C16" si="0">C6+B7</f>
        <v>257327</v>
      </c>
      <c r="D7" s="12">
        <f>B7/31</f>
        <v>1615.0645161290322</v>
      </c>
      <c r="E7" s="11">
        <v>4274</v>
      </c>
    </row>
    <row r="8" spans="1:5" ht="39.75" customHeight="1">
      <c r="A8" s="7" t="s">
        <v>27</v>
      </c>
      <c r="B8" s="9">
        <f>ABRIL2017!H34</f>
        <v>55065</v>
      </c>
      <c r="C8" s="9">
        <f t="shared" si="0"/>
        <v>312392</v>
      </c>
      <c r="D8" s="12">
        <f>B8/30</f>
        <v>1835.5</v>
      </c>
      <c r="E8" s="11">
        <v>6878</v>
      </c>
    </row>
    <row r="9" spans="1:5" ht="39.75" customHeight="1">
      <c r="A9" s="7" t="s">
        <v>28</v>
      </c>
      <c r="B9" s="9">
        <f>MAYO2017!H35</f>
        <v>23756</v>
      </c>
      <c r="C9" s="15">
        <f>C8+B9</f>
        <v>336148</v>
      </c>
      <c r="D9" s="16">
        <f>B9/31</f>
        <v>766.32258064516134</v>
      </c>
      <c r="E9" s="17">
        <v>1612</v>
      </c>
    </row>
    <row r="10" spans="1:5" ht="39.75" customHeight="1">
      <c r="A10" s="7" t="s">
        <v>29</v>
      </c>
      <c r="B10" s="14">
        <f>JUNIO2017!H34</f>
        <v>15086</v>
      </c>
      <c r="C10" s="15">
        <f t="shared" si="0"/>
        <v>351234</v>
      </c>
      <c r="D10" s="16">
        <f>B10/30</f>
        <v>502.86666666666667</v>
      </c>
      <c r="E10" s="17">
        <v>1062</v>
      </c>
    </row>
    <row r="11" spans="1:5" ht="39.75" customHeight="1">
      <c r="A11" s="7" t="s">
        <v>30</v>
      </c>
      <c r="B11" s="15">
        <f>JULIO2017!H35</f>
        <v>60639</v>
      </c>
      <c r="C11" s="15">
        <f t="shared" si="0"/>
        <v>411873</v>
      </c>
      <c r="D11" s="16">
        <f>B11/31</f>
        <v>1956.0967741935483</v>
      </c>
      <c r="E11" s="17">
        <v>3737</v>
      </c>
    </row>
    <row r="12" spans="1:5" ht="39.75" customHeight="1">
      <c r="A12" s="7" t="s">
        <v>31</v>
      </c>
      <c r="B12" s="18">
        <f>AGOSTO2017!H35</f>
        <v>32662</v>
      </c>
      <c r="C12" s="18">
        <f t="shared" si="0"/>
        <v>444535</v>
      </c>
      <c r="D12" s="19">
        <f>B12/31</f>
        <v>1053.6129032258063</v>
      </c>
      <c r="E12" s="17">
        <v>5142</v>
      </c>
    </row>
    <row r="13" spans="1:5" ht="39.75" customHeight="1">
      <c r="A13" s="7" t="s">
        <v>32</v>
      </c>
      <c r="B13" s="9">
        <f>SEPTIEMBRE2017!H34</f>
        <v>41735</v>
      </c>
      <c r="C13" s="9">
        <f t="shared" si="0"/>
        <v>486270</v>
      </c>
      <c r="D13" s="12">
        <f>B13/30</f>
        <v>1391.1666666666667</v>
      </c>
      <c r="E13" s="17">
        <v>2959</v>
      </c>
    </row>
    <row r="14" spans="1:5" ht="39.75" customHeight="1">
      <c r="A14" s="7" t="s">
        <v>33</v>
      </c>
      <c r="B14" s="9">
        <f>OCTUBRE2017!H35</f>
        <v>51895</v>
      </c>
      <c r="C14" s="9">
        <f t="shared" si="0"/>
        <v>538165</v>
      </c>
      <c r="D14" s="12">
        <f>B14/31</f>
        <v>1674.0322580645161</v>
      </c>
      <c r="E14" s="17">
        <v>5089</v>
      </c>
    </row>
    <row r="15" spans="1:5" ht="39.75" customHeight="1">
      <c r="A15" s="7" t="s">
        <v>34</v>
      </c>
      <c r="B15" s="9">
        <f>NOVIEMBRE2017!H34</f>
        <v>63177</v>
      </c>
      <c r="C15" s="9">
        <f t="shared" si="0"/>
        <v>601342</v>
      </c>
      <c r="D15" s="12">
        <f>B15/30</f>
        <v>2105.9</v>
      </c>
      <c r="E15" s="17">
        <v>7115</v>
      </c>
    </row>
    <row r="16" spans="1:5" ht="39.75" customHeight="1">
      <c r="A16" s="7" t="s">
        <v>35</v>
      </c>
      <c r="B16" s="18">
        <f>DICIEMBRE2017!H35</f>
        <v>46489</v>
      </c>
      <c r="C16" s="18">
        <f t="shared" si="0"/>
        <v>647831</v>
      </c>
      <c r="D16" s="19">
        <f>B16/31</f>
        <v>1499.6451612903227</v>
      </c>
      <c r="E16" s="17">
        <v>3912</v>
      </c>
    </row>
    <row r="17" spans="1:4" ht="21">
      <c r="D17" s="5" t="s">
        <v>36</v>
      </c>
    </row>
    <row r="18" spans="1:4" ht="26.25">
      <c r="A18" s="20" t="s">
        <v>68</v>
      </c>
      <c r="C18" s="21">
        <f>DICIEMBRE2017!H37</f>
        <v>8224910</v>
      </c>
      <c r="D18" s="22">
        <f>C16/12</f>
        <v>53985.916666666664</v>
      </c>
    </row>
    <row r="56" spans="2:3">
      <c r="B56" s="23"/>
      <c r="C56" t="s">
        <v>37</v>
      </c>
    </row>
    <row r="57" spans="2:3">
      <c r="B57" s="24"/>
      <c r="C57" t="s">
        <v>38</v>
      </c>
    </row>
  </sheetData>
  <mergeCells count="1">
    <mergeCell ref="B3:C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78"/>
  <sheetViews>
    <sheetView topLeftCell="A17" workbookViewId="0">
      <selection activeCell="H36" sqref="H36"/>
    </sheetView>
  </sheetViews>
  <sheetFormatPr baseColWidth="10" defaultRowHeight="15"/>
  <cols>
    <col min="2" max="2" width="11.42578125" style="25"/>
    <col min="3" max="3" width="13.28515625" customWidth="1"/>
    <col min="4" max="4" width="15.42578125" customWidth="1"/>
    <col min="5" max="5" width="14.5703125" customWidth="1"/>
    <col min="6" max="6" width="14.42578125" customWidth="1"/>
    <col min="7" max="7" width="12.42578125" customWidth="1"/>
    <col min="8" max="8" width="16.28515625" customWidth="1"/>
    <col min="9" max="9" width="11.42578125" style="25"/>
  </cols>
  <sheetData>
    <row r="1" spans="1:12" ht="26.25">
      <c r="A1" s="3" t="s">
        <v>62</v>
      </c>
      <c r="H1" s="25"/>
    </row>
    <row r="2" spans="1:12" ht="27" thickBot="1">
      <c r="A2" s="3"/>
      <c r="H2" s="25"/>
    </row>
    <row r="3" spans="1:12" ht="19.5" thickBot="1">
      <c r="A3" s="26"/>
      <c r="B3" s="27"/>
      <c r="C3" s="52" t="s">
        <v>40</v>
      </c>
      <c r="D3" s="53"/>
      <c r="E3" s="54"/>
      <c r="F3" s="26"/>
      <c r="G3" s="55" t="s">
        <v>41</v>
      </c>
      <c r="H3" s="56"/>
      <c r="I3" s="27"/>
    </row>
    <row r="4" spans="1:12" ht="18.75">
      <c r="A4" s="41" t="s">
        <v>0</v>
      </c>
      <c r="B4" s="41" t="s">
        <v>1</v>
      </c>
      <c r="C4" s="42" t="s">
        <v>42</v>
      </c>
      <c r="D4" s="42" t="s">
        <v>43</v>
      </c>
      <c r="E4" s="43" t="s">
        <v>44</v>
      </c>
      <c r="F4" s="41" t="s">
        <v>2</v>
      </c>
      <c r="G4" s="42" t="s">
        <v>45</v>
      </c>
      <c r="H4" s="42" t="s">
        <v>46</v>
      </c>
      <c r="I4" s="41" t="s">
        <v>3</v>
      </c>
      <c r="J4" s="45"/>
      <c r="K4" s="45"/>
    </row>
    <row r="5" spans="1:12">
      <c r="A5" s="2" t="s">
        <v>5</v>
      </c>
      <c r="B5" s="44">
        <f>FEBRERO2017!B5</f>
        <v>1</v>
      </c>
      <c r="C5" s="2">
        <v>886</v>
      </c>
      <c r="D5" s="2">
        <v>181</v>
      </c>
      <c r="E5" s="2">
        <v>0</v>
      </c>
      <c r="F5" s="2">
        <v>70</v>
      </c>
      <c r="G5" s="2">
        <f>SUM(C5:F5)</f>
        <v>1137</v>
      </c>
      <c r="H5" s="2">
        <f>G5</f>
        <v>1137</v>
      </c>
      <c r="I5" s="44" t="s">
        <v>10</v>
      </c>
      <c r="J5" s="45"/>
      <c r="K5" s="45"/>
      <c r="L5" s="45"/>
    </row>
    <row r="6" spans="1:12">
      <c r="A6" s="2" t="s">
        <v>48</v>
      </c>
      <c r="B6" s="44">
        <f>FEBRERO2017!B6</f>
        <v>2</v>
      </c>
      <c r="C6" s="2">
        <v>1436</v>
      </c>
      <c r="D6" s="2">
        <v>348</v>
      </c>
      <c r="E6" s="2">
        <v>0</v>
      </c>
      <c r="F6" s="2">
        <v>143</v>
      </c>
      <c r="G6" s="2">
        <f>SUM(C6:F6)</f>
        <v>1927</v>
      </c>
      <c r="H6" s="2">
        <f>H5+G6</f>
        <v>3064</v>
      </c>
      <c r="I6" s="44" t="s">
        <v>10</v>
      </c>
      <c r="J6" s="45"/>
      <c r="K6" s="45"/>
      <c r="L6" s="45"/>
    </row>
    <row r="7" spans="1:12">
      <c r="A7" s="37" t="s">
        <v>6</v>
      </c>
      <c r="B7" s="38">
        <f>FEBRERO2017!B7</f>
        <v>3</v>
      </c>
      <c r="C7" s="37">
        <v>1222</v>
      </c>
      <c r="D7" s="37">
        <v>233</v>
      </c>
      <c r="E7" s="37">
        <v>0</v>
      </c>
      <c r="F7" s="37">
        <v>72</v>
      </c>
      <c r="G7" s="37">
        <f t="shared" ref="G7:G34" si="0">SUM(C7:F7)</f>
        <v>1527</v>
      </c>
      <c r="H7" s="37">
        <f t="shared" ref="H7:H34" si="1">H6+G7</f>
        <v>4591</v>
      </c>
      <c r="I7" s="38" t="s">
        <v>10</v>
      </c>
      <c r="J7" s="45"/>
      <c r="K7" s="45"/>
      <c r="L7" s="45"/>
    </row>
    <row r="8" spans="1:12">
      <c r="A8" s="2" t="s">
        <v>7</v>
      </c>
      <c r="B8" s="44">
        <f>FEBRERO2017!B8</f>
        <v>4</v>
      </c>
      <c r="C8" s="2">
        <v>284</v>
      </c>
      <c r="D8" s="2">
        <v>55</v>
      </c>
      <c r="E8" s="2">
        <v>0</v>
      </c>
      <c r="F8" s="2">
        <v>87</v>
      </c>
      <c r="G8" s="2">
        <f t="shared" si="0"/>
        <v>426</v>
      </c>
      <c r="H8" s="2">
        <f t="shared" si="1"/>
        <v>5017</v>
      </c>
      <c r="I8" s="44" t="s">
        <v>11</v>
      </c>
      <c r="J8" s="45"/>
      <c r="K8" s="45"/>
      <c r="L8" s="45"/>
    </row>
    <row r="9" spans="1:12">
      <c r="A9" s="2" t="s">
        <v>8</v>
      </c>
      <c r="B9" s="44">
        <f>FEBRERO2017!B9</f>
        <v>5</v>
      </c>
      <c r="C9" s="2">
        <v>676</v>
      </c>
      <c r="D9" s="2">
        <v>150</v>
      </c>
      <c r="E9" s="2">
        <v>0</v>
      </c>
      <c r="F9" s="2">
        <v>37</v>
      </c>
      <c r="G9" s="2">
        <f t="shared" si="0"/>
        <v>863</v>
      </c>
      <c r="H9" s="2">
        <f t="shared" si="1"/>
        <v>5880</v>
      </c>
      <c r="I9" s="44" t="s">
        <v>10</v>
      </c>
      <c r="J9" s="45"/>
      <c r="K9" s="45"/>
      <c r="L9" s="45"/>
    </row>
    <row r="10" spans="1:12">
      <c r="A10" s="2" t="s">
        <v>47</v>
      </c>
      <c r="B10" s="44">
        <f>FEBRERO2017!B10</f>
        <v>6</v>
      </c>
      <c r="C10" s="2">
        <v>543</v>
      </c>
      <c r="D10" s="2">
        <v>131</v>
      </c>
      <c r="E10" s="2">
        <v>0</v>
      </c>
      <c r="F10" s="2">
        <v>38</v>
      </c>
      <c r="G10" s="2">
        <f t="shared" si="0"/>
        <v>712</v>
      </c>
      <c r="H10" s="2">
        <f t="shared" si="1"/>
        <v>6592</v>
      </c>
      <c r="I10" s="44" t="s">
        <v>10</v>
      </c>
      <c r="J10" s="45"/>
      <c r="K10" s="45"/>
      <c r="L10" s="45"/>
    </row>
    <row r="11" spans="1:12">
      <c r="A11" s="2" t="s">
        <v>4</v>
      </c>
      <c r="B11" s="44">
        <f>FEBRERO2017!B11</f>
        <v>7</v>
      </c>
      <c r="C11" s="2">
        <v>502</v>
      </c>
      <c r="D11" s="2">
        <v>122</v>
      </c>
      <c r="E11" s="2">
        <v>0</v>
      </c>
      <c r="F11" s="2">
        <v>131</v>
      </c>
      <c r="G11" s="2">
        <f t="shared" si="0"/>
        <v>755</v>
      </c>
      <c r="H11" s="2">
        <f t="shared" si="1"/>
        <v>7347</v>
      </c>
      <c r="I11" s="44" t="s">
        <v>11</v>
      </c>
      <c r="J11" s="45"/>
      <c r="K11" s="45"/>
      <c r="L11" s="45"/>
    </row>
    <row r="12" spans="1:12">
      <c r="A12" s="2" t="s">
        <v>5</v>
      </c>
      <c r="B12" s="44">
        <f>FEBRERO2017!B12</f>
        <v>8</v>
      </c>
      <c r="C12" s="2">
        <v>760</v>
      </c>
      <c r="D12" s="2">
        <v>214</v>
      </c>
      <c r="E12" s="2">
        <v>0</v>
      </c>
      <c r="F12" s="2">
        <v>39</v>
      </c>
      <c r="G12" s="2">
        <f t="shared" si="0"/>
        <v>1013</v>
      </c>
      <c r="H12" s="2">
        <f t="shared" si="1"/>
        <v>8360</v>
      </c>
      <c r="I12" s="44" t="s">
        <v>11</v>
      </c>
      <c r="J12" s="45"/>
      <c r="K12" s="45"/>
      <c r="L12" s="45"/>
    </row>
    <row r="13" spans="1:12">
      <c r="A13" s="2" t="s">
        <v>48</v>
      </c>
      <c r="B13" s="44">
        <f>FEBRERO2017!B13</f>
        <v>9</v>
      </c>
      <c r="C13" s="2">
        <v>1507</v>
      </c>
      <c r="D13" s="2">
        <v>247</v>
      </c>
      <c r="E13" s="2">
        <v>0</v>
      </c>
      <c r="F13" s="2">
        <v>109</v>
      </c>
      <c r="G13" s="2">
        <f t="shared" si="0"/>
        <v>1863</v>
      </c>
      <c r="H13" s="2">
        <f t="shared" si="1"/>
        <v>10223</v>
      </c>
      <c r="I13" s="44" t="s">
        <v>18</v>
      </c>
      <c r="J13" s="45"/>
      <c r="K13" s="45"/>
      <c r="L13" s="45"/>
    </row>
    <row r="14" spans="1:12">
      <c r="A14" s="37" t="s">
        <v>6</v>
      </c>
      <c r="B14" s="38">
        <f>FEBRERO2017!B14</f>
        <v>10</v>
      </c>
      <c r="C14" s="37">
        <v>1277</v>
      </c>
      <c r="D14" s="37">
        <v>306</v>
      </c>
      <c r="E14" s="37">
        <v>0</v>
      </c>
      <c r="F14" s="37">
        <v>79</v>
      </c>
      <c r="G14" s="37">
        <f t="shared" si="0"/>
        <v>1662</v>
      </c>
      <c r="H14" s="37">
        <f t="shared" si="1"/>
        <v>11885</v>
      </c>
      <c r="I14" s="38" t="s">
        <v>18</v>
      </c>
      <c r="J14" s="45"/>
      <c r="K14" s="45"/>
      <c r="L14" s="45"/>
    </row>
    <row r="15" spans="1:12">
      <c r="A15" s="2" t="s">
        <v>7</v>
      </c>
      <c r="B15" s="44">
        <f>FEBRERO2017!B15</f>
        <v>11</v>
      </c>
      <c r="C15" s="2">
        <v>852</v>
      </c>
      <c r="D15" s="2">
        <v>159</v>
      </c>
      <c r="E15" s="2">
        <v>0</v>
      </c>
      <c r="F15" s="2">
        <v>71</v>
      </c>
      <c r="G15" s="2">
        <f t="shared" si="0"/>
        <v>1082</v>
      </c>
      <c r="H15" s="2">
        <f t="shared" si="1"/>
        <v>12967</v>
      </c>
      <c r="I15" s="44" t="s">
        <v>10</v>
      </c>
      <c r="J15" s="45"/>
      <c r="K15" s="45"/>
      <c r="L15" s="45"/>
    </row>
    <row r="16" spans="1:12">
      <c r="A16" s="2" t="s">
        <v>8</v>
      </c>
      <c r="B16" s="44">
        <f>FEBRERO2017!B16</f>
        <v>12</v>
      </c>
      <c r="C16" s="2">
        <v>512</v>
      </c>
      <c r="D16" s="2">
        <v>107</v>
      </c>
      <c r="E16" s="2">
        <v>0</v>
      </c>
      <c r="F16" s="2">
        <v>56</v>
      </c>
      <c r="G16" s="2">
        <f t="shared" si="0"/>
        <v>675</v>
      </c>
      <c r="H16" s="2">
        <f t="shared" si="1"/>
        <v>13642</v>
      </c>
      <c r="I16" s="44" t="s">
        <v>15</v>
      </c>
      <c r="J16" s="45"/>
      <c r="K16" s="45"/>
      <c r="L16" s="45"/>
    </row>
    <row r="17" spans="1:13">
      <c r="A17" s="2" t="s">
        <v>47</v>
      </c>
      <c r="B17" s="44">
        <f>FEBRERO2017!B17</f>
        <v>13</v>
      </c>
      <c r="C17" s="2">
        <v>286</v>
      </c>
      <c r="D17" s="2">
        <v>83</v>
      </c>
      <c r="E17" s="2">
        <v>0</v>
      </c>
      <c r="F17" s="2">
        <v>67</v>
      </c>
      <c r="G17" s="2">
        <f t="shared" si="0"/>
        <v>436</v>
      </c>
      <c r="H17" s="2">
        <f t="shared" si="1"/>
        <v>14078</v>
      </c>
      <c r="I17" s="44" t="s">
        <v>11</v>
      </c>
      <c r="J17" s="45"/>
      <c r="K17" s="45"/>
      <c r="L17" s="45"/>
    </row>
    <row r="18" spans="1:13">
      <c r="A18" s="2" t="s">
        <v>4</v>
      </c>
      <c r="B18" s="44">
        <f>FEBRERO2017!B18</f>
        <v>14</v>
      </c>
      <c r="C18" s="2">
        <v>708</v>
      </c>
      <c r="D18" s="2">
        <v>167</v>
      </c>
      <c r="E18" s="2">
        <v>0</v>
      </c>
      <c r="F18" s="2">
        <v>11</v>
      </c>
      <c r="G18" s="2">
        <f t="shared" si="0"/>
        <v>886</v>
      </c>
      <c r="H18" s="2">
        <f t="shared" si="1"/>
        <v>14964</v>
      </c>
      <c r="I18" s="44" t="s">
        <v>10</v>
      </c>
      <c r="J18" s="45"/>
      <c r="K18" s="45"/>
      <c r="L18" s="45"/>
    </row>
    <row r="19" spans="1:13">
      <c r="A19" s="2" t="s">
        <v>5</v>
      </c>
      <c r="B19" s="44">
        <f>FEBRERO2017!B19</f>
        <v>15</v>
      </c>
      <c r="C19" s="2">
        <v>1017</v>
      </c>
      <c r="D19" s="2">
        <v>240</v>
      </c>
      <c r="E19" s="2">
        <v>0</v>
      </c>
      <c r="F19" s="2">
        <v>73</v>
      </c>
      <c r="G19" s="2">
        <f t="shared" si="0"/>
        <v>1330</v>
      </c>
      <c r="H19" s="2">
        <f t="shared" si="1"/>
        <v>16294</v>
      </c>
      <c r="I19" s="44" t="s">
        <v>10</v>
      </c>
      <c r="J19" s="45"/>
      <c r="K19" s="45"/>
      <c r="L19" s="45"/>
    </row>
    <row r="20" spans="1:13">
      <c r="A20" s="2" t="s">
        <v>48</v>
      </c>
      <c r="B20" s="44">
        <f>FEBRERO2017!B20</f>
        <v>16</v>
      </c>
      <c r="C20" s="2">
        <v>1552</v>
      </c>
      <c r="D20" s="2">
        <v>389</v>
      </c>
      <c r="E20" s="2">
        <v>0</v>
      </c>
      <c r="F20" s="2">
        <v>100</v>
      </c>
      <c r="G20" s="2">
        <f t="shared" si="0"/>
        <v>2041</v>
      </c>
      <c r="H20" s="2">
        <f t="shared" si="1"/>
        <v>18335</v>
      </c>
      <c r="I20" s="44" t="s">
        <v>10</v>
      </c>
      <c r="J20" s="45"/>
      <c r="K20" s="45"/>
      <c r="L20" s="45"/>
    </row>
    <row r="21" spans="1:13">
      <c r="A21" s="37" t="s">
        <v>6</v>
      </c>
      <c r="B21" s="38">
        <f>FEBRERO2017!B21</f>
        <v>17</v>
      </c>
      <c r="C21" s="37">
        <v>1717</v>
      </c>
      <c r="D21" s="37">
        <v>380</v>
      </c>
      <c r="E21" s="37">
        <v>0</v>
      </c>
      <c r="F21" s="37">
        <v>103</v>
      </c>
      <c r="G21" s="37">
        <f t="shared" si="0"/>
        <v>2200</v>
      </c>
      <c r="H21" s="37">
        <f t="shared" si="1"/>
        <v>20535</v>
      </c>
      <c r="I21" s="38" t="s">
        <v>10</v>
      </c>
      <c r="J21" s="45"/>
      <c r="K21" s="45"/>
      <c r="L21" s="45"/>
    </row>
    <row r="22" spans="1:13">
      <c r="A22" s="2" t="s">
        <v>7</v>
      </c>
      <c r="B22" s="44">
        <f>FEBRERO2017!B22</f>
        <v>18</v>
      </c>
      <c r="C22" s="2">
        <v>1211</v>
      </c>
      <c r="D22" s="2">
        <v>351</v>
      </c>
      <c r="E22" s="2">
        <v>0</v>
      </c>
      <c r="F22" s="2">
        <v>99</v>
      </c>
      <c r="G22" s="2">
        <f t="shared" si="0"/>
        <v>1661</v>
      </c>
      <c r="H22" s="2">
        <f t="shared" si="1"/>
        <v>22196</v>
      </c>
      <c r="I22" s="44" t="s">
        <v>10</v>
      </c>
      <c r="J22" s="45"/>
      <c r="K22" s="45"/>
      <c r="L22" s="45"/>
    </row>
    <row r="23" spans="1:13">
      <c r="A23" s="2" t="s">
        <v>8</v>
      </c>
      <c r="B23" s="44">
        <f>FEBRERO2017!B23</f>
        <v>19</v>
      </c>
      <c r="C23" s="2">
        <v>1392</v>
      </c>
      <c r="D23" s="2">
        <v>371</v>
      </c>
      <c r="E23" s="2">
        <v>0</v>
      </c>
      <c r="F23" s="2">
        <v>107</v>
      </c>
      <c r="G23" s="2">
        <f t="shared" si="0"/>
        <v>1870</v>
      </c>
      <c r="H23" s="2">
        <f t="shared" si="1"/>
        <v>24066</v>
      </c>
      <c r="I23" s="44" t="s">
        <v>10</v>
      </c>
      <c r="J23" s="45"/>
      <c r="K23" s="45"/>
      <c r="L23" s="45"/>
    </row>
    <row r="24" spans="1:13">
      <c r="A24" s="2" t="s">
        <v>47</v>
      </c>
      <c r="B24" s="44">
        <f>FEBRERO2017!B24</f>
        <v>20</v>
      </c>
      <c r="C24" s="2">
        <v>1235</v>
      </c>
      <c r="D24" s="2">
        <v>381</v>
      </c>
      <c r="E24" s="2">
        <v>0</v>
      </c>
      <c r="F24" s="2">
        <v>95</v>
      </c>
      <c r="G24" s="2">
        <f t="shared" si="0"/>
        <v>1711</v>
      </c>
      <c r="H24" s="2">
        <f t="shared" si="1"/>
        <v>25777</v>
      </c>
      <c r="I24" s="44" t="s">
        <v>10</v>
      </c>
      <c r="J24" s="45"/>
      <c r="K24" s="45"/>
      <c r="L24" s="45"/>
    </row>
    <row r="25" spans="1:13">
      <c r="A25" s="2" t="s">
        <v>4</v>
      </c>
      <c r="B25" s="44">
        <f>FEBRERO2017!B25</f>
        <v>21</v>
      </c>
      <c r="C25" s="2">
        <v>726</v>
      </c>
      <c r="D25" s="2">
        <v>230</v>
      </c>
      <c r="E25" s="2">
        <v>0</v>
      </c>
      <c r="F25" s="2">
        <v>53</v>
      </c>
      <c r="G25" s="2">
        <f t="shared" si="0"/>
        <v>1009</v>
      </c>
      <c r="H25" s="2">
        <f t="shared" si="1"/>
        <v>26786</v>
      </c>
      <c r="I25" s="44" t="s">
        <v>11</v>
      </c>
      <c r="J25" s="45"/>
      <c r="K25" s="45"/>
      <c r="L25" s="45"/>
    </row>
    <row r="26" spans="1:13">
      <c r="A26" s="2" t="s">
        <v>5</v>
      </c>
      <c r="B26" s="44">
        <f>FEBRERO2017!B26</f>
        <v>22</v>
      </c>
      <c r="C26" s="2">
        <v>1184</v>
      </c>
      <c r="D26" s="2">
        <v>336</v>
      </c>
      <c r="E26" s="2">
        <v>0</v>
      </c>
      <c r="F26" s="2">
        <v>88</v>
      </c>
      <c r="G26" s="2">
        <f t="shared" si="0"/>
        <v>1608</v>
      </c>
      <c r="H26" s="2">
        <f t="shared" si="1"/>
        <v>28394</v>
      </c>
      <c r="I26" s="44" t="s">
        <v>10</v>
      </c>
      <c r="J26" s="45"/>
      <c r="K26" s="45"/>
      <c r="L26" s="45"/>
    </row>
    <row r="27" spans="1:13">
      <c r="A27" s="2" t="s">
        <v>48</v>
      </c>
      <c r="B27" s="44">
        <f>FEBRERO2017!B27</f>
        <v>23</v>
      </c>
      <c r="C27" s="2">
        <v>2153</v>
      </c>
      <c r="D27" s="2">
        <v>653</v>
      </c>
      <c r="E27" s="2">
        <v>0</v>
      </c>
      <c r="F27" s="2">
        <v>153</v>
      </c>
      <c r="G27" s="39">
        <f t="shared" si="0"/>
        <v>2959</v>
      </c>
      <c r="H27" s="2">
        <f t="shared" si="1"/>
        <v>31353</v>
      </c>
      <c r="I27" s="44" t="s">
        <v>10</v>
      </c>
      <c r="J27" s="23">
        <v>2959</v>
      </c>
      <c r="K27" s="45" t="s">
        <v>53</v>
      </c>
      <c r="L27" s="45"/>
    </row>
    <row r="28" spans="1:13">
      <c r="A28" s="37" t="s">
        <v>6</v>
      </c>
      <c r="B28" s="38">
        <f>FEBRERO2017!B28</f>
        <v>24</v>
      </c>
      <c r="C28" s="37">
        <v>1989</v>
      </c>
      <c r="D28" s="37">
        <v>461</v>
      </c>
      <c r="E28" s="37">
        <v>0</v>
      </c>
      <c r="F28" s="37">
        <v>152</v>
      </c>
      <c r="G28" s="37">
        <f t="shared" si="0"/>
        <v>2602</v>
      </c>
      <c r="H28" s="37">
        <f t="shared" si="1"/>
        <v>33955</v>
      </c>
      <c r="I28" s="38" t="s">
        <v>10</v>
      </c>
      <c r="M28" s="45"/>
    </row>
    <row r="29" spans="1:13">
      <c r="A29" s="2" t="s">
        <v>7</v>
      </c>
      <c r="B29" s="44">
        <f>FEBRERO2017!B29</f>
        <v>25</v>
      </c>
      <c r="C29" s="2">
        <v>1194</v>
      </c>
      <c r="D29" s="2">
        <v>258</v>
      </c>
      <c r="E29" s="2">
        <v>0</v>
      </c>
      <c r="F29" s="2">
        <v>70</v>
      </c>
      <c r="G29" s="2">
        <f t="shared" si="0"/>
        <v>1522</v>
      </c>
      <c r="H29" s="2">
        <f t="shared" si="1"/>
        <v>35477</v>
      </c>
      <c r="I29" s="44" t="s">
        <v>10</v>
      </c>
      <c r="J29" s="45"/>
      <c r="K29" s="45"/>
      <c r="L29" s="45"/>
      <c r="M29" s="45"/>
    </row>
    <row r="30" spans="1:13">
      <c r="A30" s="2" t="s">
        <v>8</v>
      </c>
      <c r="B30" s="44">
        <f>FEBRERO2017!B30</f>
        <v>26</v>
      </c>
      <c r="C30" s="2">
        <v>1034</v>
      </c>
      <c r="D30" s="2">
        <v>243</v>
      </c>
      <c r="E30" s="2">
        <v>0</v>
      </c>
      <c r="F30" s="2">
        <v>39</v>
      </c>
      <c r="G30" s="2">
        <f t="shared" si="0"/>
        <v>1316</v>
      </c>
      <c r="H30" s="2">
        <f t="shared" si="1"/>
        <v>36793</v>
      </c>
      <c r="I30" s="44" t="s">
        <v>10</v>
      </c>
      <c r="J30" s="45"/>
      <c r="K30" s="45"/>
      <c r="L30" s="45"/>
      <c r="M30" s="45"/>
    </row>
    <row r="31" spans="1:13">
      <c r="A31" s="2" t="s">
        <v>47</v>
      </c>
      <c r="B31" s="44">
        <f>FEBRERO2017!B31</f>
        <v>27</v>
      </c>
      <c r="C31" s="2">
        <v>514</v>
      </c>
      <c r="D31" s="2">
        <v>108</v>
      </c>
      <c r="E31" s="2">
        <v>0</v>
      </c>
      <c r="F31" s="2">
        <v>24</v>
      </c>
      <c r="G31" s="2">
        <f t="shared" si="0"/>
        <v>646</v>
      </c>
      <c r="H31" s="2">
        <f t="shared" si="1"/>
        <v>37439</v>
      </c>
      <c r="I31" s="44" t="s">
        <v>18</v>
      </c>
      <c r="J31" s="45"/>
      <c r="K31" s="45"/>
      <c r="L31" s="45"/>
      <c r="M31" s="45"/>
    </row>
    <row r="32" spans="1:13">
      <c r="A32" s="2" t="s">
        <v>4</v>
      </c>
      <c r="B32" s="44">
        <f>FEBRERO2017!B32</f>
        <v>28</v>
      </c>
      <c r="C32" s="2">
        <v>696</v>
      </c>
      <c r="D32" s="2">
        <v>143</v>
      </c>
      <c r="E32" s="2">
        <v>0</v>
      </c>
      <c r="F32" s="2">
        <v>63</v>
      </c>
      <c r="G32" s="2">
        <f t="shared" si="0"/>
        <v>902</v>
      </c>
      <c r="H32" s="2">
        <f t="shared" si="1"/>
        <v>38341</v>
      </c>
      <c r="I32" s="44" t="s">
        <v>10</v>
      </c>
      <c r="J32" s="45"/>
      <c r="K32" s="45"/>
      <c r="L32" s="45"/>
    </row>
    <row r="33" spans="1:12">
      <c r="A33" s="2" t="s">
        <v>5</v>
      </c>
      <c r="B33" s="44">
        <v>29</v>
      </c>
      <c r="C33" s="2">
        <v>815</v>
      </c>
      <c r="D33" s="2">
        <v>251</v>
      </c>
      <c r="E33" s="2">
        <v>0</v>
      </c>
      <c r="F33" s="2">
        <v>82</v>
      </c>
      <c r="G33" s="2">
        <f t="shared" si="0"/>
        <v>1148</v>
      </c>
      <c r="H33" s="2">
        <f t="shared" si="1"/>
        <v>39489</v>
      </c>
      <c r="I33" s="44" t="s">
        <v>63</v>
      </c>
      <c r="J33" s="45"/>
      <c r="K33" s="45"/>
      <c r="L33" s="45"/>
    </row>
    <row r="34" spans="1:12" ht="15.75" thickBot="1">
      <c r="A34" s="2" t="s">
        <v>48</v>
      </c>
      <c r="B34" s="44">
        <v>30</v>
      </c>
      <c r="C34" s="2">
        <v>1689</v>
      </c>
      <c r="D34" s="2">
        <v>440</v>
      </c>
      <c r="E34" s="2">
        <v>0</v>
      </c>
      <c r="F34" s="2">
        <v>117</v>
      </c>
      <c r="G34" s="2">
        <f t="shared" si="0"/>
        <v>2246</v>
      </c>
      <c r="H34" s="2">
        <f t="shared" si="1"/>
        <v>41735</v>
      </c>
      <c r="I34" s="44" t="s">
        <v>10</v>
      </c>
      <c r="J34" s="45"/>
      <c r="K34" s="45"/>
      <c r="L34" s="45"/>
    </row>
    <row r="35" spans="1:12" ht="15.75" thickBot="1">
      <c r="E35" s="32" t="s">
        <v>49</v>
      </c>
      <c r="F35" s="33"/>
      <c r="G35" s="33"/>
      <c r="H35" s="34">
        <f>H34/B34</f>
        <v>1391.1666666666667</v>
      </c>
    </row>
    <row r="36" spans="1:12" ht="23.25">
      <c r="A36" s="20" t="s">
        <v>50</v>
      </c>
      <c r="H36" s="40">
        <f>AGOSTO2017!H37+H34</f>
        <v>8063349</v>
      </c>
    </row>
    <row r="37" spans="1:12">
      <c r="H37" s="35"/>
    </row>
    <row r="38" spans="1:12">
      <c r="H38" s="25"/>
    </row>
    <row r="39" spans="1:12">
      <c r="H39" s="25"/>
    </row>
    <row r="40" spans="1:12">
      <c r="H40" s="25"/>
    </row>
    <row r="41" spans="1:12">
      <c r="H41" s="25"/>
    </row>
    <row r="42" spans="1:12">
      <c r="H42" s="25"/>
    </row>
    <row r="43" spans="1:12">
      <c r="H43" s="25"/>
    </row>
    <row r="44" spans="1:12">
      <c r="H44" s="25"/>
    </row>
    <row r="45" spans="1:12">
      <c r="H45" s="25"/>
    </row>
    <row r="46" spans="1:12">
      <c r="H46" s="25"/>
    </row>
    <row r="47" spans="1:12">
      <c r="H47" s="25"/>
    </row>
    <row r="48" spans="1:12">
      <c r="H48" s="25"/>
    </row>
    <row r="49" spans="8:8">
      <c r="H49" s="25"/>
    </row>
    <row r="50" spans="8:8">
      <c r="H50" s="25"/>
    </row>
    <row r="51" spans="8:8">
      <c r="H51" s="25"/>
    </row>
    <row r="52" spans="8:8">
      <c r="H52" s="25"/>
    </row>
    <row r="53" spans="8:8">
      <c r="H53" s="25"/>
    </row>
    <row r="54" spans="8:8">
      <c r="H54" s="25"/>
    </row>
    <row r="55" spans="8:8">
      <c r="H55" s="25"/>
    </row>
    <row r="56" spans="8:8">
      <c r="H56" s="25"/>
    </row>
    <row r="57" spans="8:8">
      <c r="H57" s="25"/>
    </row>
    <row r="58" spans="8:8">
      <c r="H58" s="25"/>
    </row>
    <row r="59" spans="8:8">
      <c r="H59" s="25"/>
    </row>
    <row r="60" spans="8:8">
      <c r="H60" s="25"/>
    </row>
    <row r="61" spans="8:8">
      <c r="H61" s="25"/>
    </row>
    <row r="62" spans="8:8">
      <c r="H62" s="25"/>
    </row>
    <row r="63" spans="8:8">
      <c r="H63" s="25"/>
    </row>
    <row r="64" spans="8:8">
      <c r="H64" s="25"/>
    </row>
    <row r="65" spans="3:8">
      <c r="H65" s="25"/>
    </row>
    <row r="66" spans="3:8">
      <c r="H66" s="25"/>
    </row>
    <row r="67" spans="3:8">
      <c r="H67" s="25"/>
    </row>
    <row r="68" spans="3:8">
      <c r="H68" s="25"/>
    </row>
    <row r="69" spans="3:8">
      <c r="H69" s="25"/>
    </row>
    <row r="70" spans="3:8">
      <c r="H70" s="25"/>
    </row>
    <row r="71" spans="3:8">
      <c r="H71" s="25"/>
    </row>
    <row r="72" spans="3:8">
      <c r="H72" s="25"/>
    </row>
    <row r="73" spans="3:8">
      <c r="H73" s="25"/>
    </row>
    <row r="74" spans="3:8">
      <c r="C74" s="36"/>
      <c r="D74" t="s">
        <v>51</v>
      </c>
      <c r="H74" s="25"/>
    </row>
    <row r="75" spans="3:8">
      <c r="C75" s="23"/>
      <c r="D75" t="s">
        <v>52</v>
      </c>
      <c r="H75" s="25"/>
    </row>
    <row r="76" spans="3:8">
      <c r="H76" s="25"/>
    </row>
    <row r="77" spans="3:8">
      <c r="H77" s="25"/>
    </row>
    <row r="78" spans="3:8">
      <c r="H78" s="25"/>
    </row>
  </sheetData>
  <mergeCells count="2">
    <mergeCell ref="C3:E3"/>
    <mergeCell ref="G3:H3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79"/>
  <sheetViews>
    <sheetView topLeftCell="A15" workbookViewId="0">
      <selection activeCell="H37" sqref="H37"/>
    </sheetView>
  </sheetViews>
  <sheetFormatPr baseColWidth="10" defaultRowHeight="15"/>
  <cols>
    <col min="2" max="2" width="11.42578125" style="25"/>
    <col min="3" max="3" width="13" customWidth="1"/>
    <col min="4" max="4" width="15.42578125" customWidth="1"/>
    <col min="5" max="5" width="14.5703125" customWidth="1"/>
    <col min="6" max="6" width="14.42578125" customWidth="1"/>
    <col min="7" max="7" width="12.42578125" customWidth="1"/>
    <col min="8" max="8" width="15.7109375" customWidth="1"/>
    <col min="9" max="9" width="11.42578125" style="25"/>
  </cols>
  <sheetData>
    <row r="1" spans="1:12" ht="26.25">
      <c r="A1" s="3" t="s">
        <v>64</v>
      </c>
      <c r="H1" s="25"/>
    </row>
    <row r="2" spans="1:12" ht="27" thickBot="1">
      <c r="A2" s="3"/>
      <c r="H2" s="25"/>
    </row>
    <row r="3" spans="1:12" ht="19.5" thickBot="1">
      <c r="A3" s="26"/>
      <c r="B3" s="27"/>
      <c r="C3" s="52" t="s">
        <v>40</v>
      </c>
      <c r="D3" s="53"/>
      <c r="E3" s="54"/>
      <c r="F3" s="26"/>
      <c r="G3" s="55" t="s">
        <v>41</v>
      </c>
      <c r="H3" s="56"/>
      <c r="I3" s="27"/>
    </row>
    <row r="4" spans="1:12" ht="18.75">
      <c r="A4" s="41" t="s">
        <v>0</v>
      </c>
      <c r="B4" s="41" t="s">
        <v>1</v>
      </c>
      <c r="C4" s="42" t="s">
        <v>42</v>
      </c>
      <c r="D4" s="42" t="s">
        <v>43</v>
      </c>
      <c r="E4" s="43" t="s">
        <v>44</v>
      </c>
      <c r="F4" s="41" t="s">
        <v>2</v>
      </c>
      <c r="G4" s="42" t="s">
        <v>45</v>
      </c>
      <c r="H4" s="42" t="s">
        <v>46</v>
      </c>
      <c r="I4" s="41" t="s">
        <v>3</v>
      </c>
      <c r="J4" s="45"/>
      <c r="K4" s="45"/>
    </row>
    <row r="5" spans="1:12">
      <c r="A5" s="37" t="s">
        <v>6</v>
      </c>
      <c r="B5" s="38">
        <f>FEBRERO2017!B5</f>
        <v>1</v>
      </c>
      <c r="C5" s="37">
        <v>416</v>
      </c>
      <c r="D5" s="37">
        <v>95</v>
      </c>
      <c r="E5" s="37">
        <v>0</v>
      </c>
      <c r="F5" s="37">
        <v>35</v>
      </c>
      <c r="G5" s="37">
        <f>SUM(C5:F5)</f>
        <v>546</v>
      </c>
      <c r="H5" s="37">
        <f>G5</f>
        <v>546</v>
      </c>
      <c r="I5" s="38" t="s">
        <v>12</v>
      </c>
      <c r="J5" s="45"/>
      <c r="K5" s="45"/>
      <c r="L5" s="45"/>
    </row>
    <row r="6" spans="1:12">
      <c r="A6" s="2" t="s">
        <v>7</v>
      </c>
      <c r="B6" s="44">
        <f>FEBRERO2017!B6</f>
        <v>2</v>
      </c>
      <c r="C6" s="2">
        <v>799</v>
      </c>
      <c r="D6" s="2">
        <v>191</v>
      </c>
      <c r="E6" s="2">
        <v>0</v>
      </c>
      <c r="F6" s="2">
        <v>84</v>
      </c>
      <c r="G6" s="2">
        <f>SUM(C6:F6)</f>
        <v>1074</v>
      </c>
      <c r="H6" s="2">
        <f>H5+G6</f>
        <v>1620</v>
      </c>
      <c r="I6" s="44" t="s">
        <v>11</v>
      </c>
      <c r="J6" s="45"/>
      <c r="K6" s="45"/>
      <c r="L6" s="45"/>
    </row>
    <row r="7" spans="1:12">
      <c r="A7" s="2" t="s">
        <v>8</v>
      </c>
      <c r="B7" s="44">
        <f>FEBRERO2017!B7</f>
        <v>3</v>
      </c>
      <c r="C7" s="2">
        <v>746</v>
      </c>
      <c r="D7" s="2">
        <v>240</v>
      </c>
      <c r="E7" s="2">
        <v>0</v>
      </c>
      <c r="F7" s="2">
        <v>72</v>
      </c>
      <c r="G7" s="2">
        <f t="shared" ref="G7:G35" si="0">SUM(C7:F7)</f>
        <v>1058</v>
      </c>
      <c r="H7" s="2">
        <f t="shared" ref="H7:H35" si="1">H6+G7</f>
        <v>2678</v>
      </c>
      <c r="I7" s="44" t="s">
        <v>10</v>
      </c>
      <c r="J7" s="45"/>
      <c r="K7" s="45"/>
      <c r="L7" s="45"/>
    </row>
    <row r="8" spans="1:12">
      <c r="A8" s="2" t="s">
        <v>47</v>
      </c>
      <c r="B8" s="44">
        <f>FEBRERO2017!B8</f>
        <v>4</v>
      </c>
      <c r="C8" s="2">
        <v>716</v>
      </c>
      <c r="D8" s="2">
        <v>172</v>
      </c>
      <c r="E8" s="2">
        <v>0</v>
      </c>
      <c r="F8" s="2">
        <v>49</v>
      </c>
      <c r="G8" s="2">
        <f t="shared" si="0"/>
        <v>937</v>
      </c>
      <c r="H8" s="2">
        <f t="shared" si="1"/>
        <v>3615</v>
      </c>
      <c r="I8" s="44" t="s">
        <v>10</v>
      </c>
      <c r="J8" s="45"/>
      <c r="K8" s="45"/>
      <c r="L8" s="45"/>
    </row>
    <row r="9" spans="1:12">
      <c r="A9" s="2" t="s">
        <v>4</v>
      </c>
      <c r="B9" s="44">
        <f>FEBRERO2017!B9</f>
        <v>5</v>
      </c>
      <c r="C9" s="2">
        <v>950</v>
      </c>
      <c r="D9" s="2">
        <v>232</v>
      </c>
      <c r="E9" s="2">
        <v>0</v>
      </c>
      <c r="F9" s="2">
        <v>83</v>
      </c>
      <c r="G9" s="2">
        <f t="shared" si="0"/>
        <v>1265</v>
      </c>
      <c r="H9" s="2">
        <f t="shared" si="1"/>
        <v>4880</v>
      </c>
      <c r="I9" s="44" t="s">
        <v>10</v>
      </c>
      <c r="J9" s="45"/>
      <c r="K9" s="45"/>
      <c r="L9" s="45"/>
    </row>
    <row r="10" spans="1:12">
      <c r="A10" s="2" t="s">
        <v>5</v>
      </c>
      <c r="B10" s="44">
        <f>FEBRERO2017!B10</f>
        <v>6</v>
      </c>
      <c r="C10" s="2">
        <v>1242</v>
      </c>
      <c r="D10" s="2">
        <v>330</v>
      </c>
      <c r="E10" s="2">
        <v>0</v>
      </c>
      <c r="F10" s="2">
        <v>79</v>
      </c>
      <c r="G10" s="2">
        <f t="shared" si="0"/>
        <v>1651</v>
      </c>
      <c r="H10" s="2">
        <f t="shared" si="1"/>
        <v>6531</v>
      </c>
      <c r="I10" s="44" t="s">
        <v>10</v>
      </c>
      <c r="J10" s="45"/>
      <c r="K10" s="45"/>
      <c r="L10" s="45"/>
    </row>
    <row r="11" spans="1:12">
      <c r="A11" s="2" t="s">
        <v>48</v>
      </c>
      <c r="B11" s="44">
        <f>FEBRERO2017!B11</f>
        <v>7</v>
      </c>
      <c r="C11" s="2">
        <v>1915</v>
      </c>
      <c r="D11" s="2">
        <v>510</v>
      </c>
      <c r="E11" s="2">
        <v>0</v>
      </c>
      <c r="F11" s="2">
        <v>116</v>
      </c>
      <c r="G11" s="2">
        <f t="shared" si="0"/>
        <v>2541</v>
      </c>
      <c r="H11" s="2">
        <f t="shared" si="1"/>
        <v>9072</v>
      </c>
      <c r="I11" s="44" t="s">
        <v>16</v>
      </c>
      <c r="J11" s="45"/>
      <c r="K11" s="45"/>
      <c r="L11" s="45"/>
    </row>
    <row r="12" spans="1:12">
      <c r="A12" s="37" t="s">
        <v>6</v>
      </c>
      <c r="B12" s="38">
        <f>FEBRERO2017!B12</f>
        <v>8</v>
      </c>
      <c r="C12" s="37">
        <v>1686</v>
      </c>
      <c r="D12" s="37">
        <v>478</v>
      </c>
      <c r="E12" s="37">
        <v>0</v>
      </c>
      <c r="F12" s="37">
        <v>107</v>
      </c>
      <c r="G12" s="37">
        <f t="shared" si="0"/>
        <v>2271</v>
      </c>
      <c r="H12" s="37">
        <f t="shared" si="1"/>
        <v>11343</v>
      </c>
      <c r="I12" s="38" t="s">
        <v>10</v>
      </c>
      <c r="J12" s="45"/>
      <c r="K12" s="45"/>
      <c r="L12" s="45"/>
    </row>
    <row r="13" spans="1:12">
      <c r="A13" s="2" t="s">
        <v>7</v>
      </c>
      <c r="B13" s="44">
        <f>FEBRERO2017!B13</f>
        <v>9</v>
      </c>
      <c r="C13" s="2">
        <v>883</v>
      </c>
      <c r="D13" s="2">
        <v>253</v>
      </c>
      <c r="E13" s="2">
        <v>0</v>
      </c>
      <c r="F13" s="2">
        <v>74</v>
      </c>
      <c r="G13" s="2">
        <f t="shared" si="0"/>
        <v>1210</v>
      </c>
      <c r="H13" s="2">
        <f t="shared" si="1"/>
        <v>12553</v>
      </c>
      <c r="I13" s="44" t="s">
        <v>10</v>
      </c>
      <c r="J13" s="45"/>
      <c r="K13" s="45"/>
      <c r="L13" s="45"/>
    </row>
    <row r="14" spans="1:12">
      <c r="A14" s="2" t="s">
        <v>8</v>
      </c>
      <c r="B14" s="44">
        <f>FEBRERO2017!B14</f>
        <v>10</v>
      </c>
      <c r="C14" s="2">
        <v>802</v>
      </c>
      <c r="D14" s="2">
        <v>216</v>
      </c>
      <c r="E14" s="2">
        <v>0</v>
      </c>
      <c r="F14" s="2">
        <v>42</v>
      </c>
      <c r="G14" s="2">
        <f t="shared" si="0"/>
        <v>1060</v>
      </c>
      <c r="H14" s="2">
        <f t="shared" si="1"/>
        <v>13613</v>
      </c>
      <c r="I14" s="44" t="s">
        <v>12</v>
      </c>
      <c r="J14" s="45"/>
      <c r="K14" s="45"/>
      <c r="L14" s="45"/>
    </row>
    <row r="15" spans="1:12">
      <c r="A15" s="2" t="s">
        <v>47</v>
      </c>
      <c r="B15" s="44">
        <f>FEBRERO2017!B15</f>
        <v>11</v>
      </c>
      <c r="C15" s="2">
        <v>721</v>
      </c>
      <c r="D15" s="2">
        <v>136</v>
      </c>
      <c r="E15" s="2">
        <v>0</v>
      </c>
      <c r="F15" s="2">
        <v>73</v>
      </c>
      <c r="G15" s="2">
        <f t="shared" si="0"/>
        <v>930</v>
      </c>
      <c r="H15" s="2">
        <f t="shared" si="1"/>
        <v>14543</v>
      </c>
      <c r="I15" s="44" t="s">
        <v>12</v>
      </c>
      <c r="J15" s="45"/>
      <c r="K15" s="45"/>
      <c r="L15" s="45"/>
    </row>
    <row r="16" spans="1:12">
      <c r="A16" s="2" t="s">
        <v>4</v>
      </c>
      <c r="B16" s="44">
        <f>FEBRERO2017!B16</f>
        <v>12</v>
      </c>
      <c r="C16" s="2">
        <v>281</v>
      </c>
      <c r="D16" s="2">
        <v>96</v>
      </c>
      <c r="E16" s="2">
        <v>0</v>
      </c>
      <c r="F16" s="2">
        <v>21</v>
      </c>
      <c r="G16" s="2">
        <f t="shared" si="0"/>
        <v>398</v>
      </c>
      <c r="H16" s="2">
        <f t="shared" si="1"/>
        <v>14941</v>
      </c>
      <c r="I16" s="44" t="s">
        <v>11</v>
      </c>
      <c r="J16" s="45"/>
      <c r="K16" s="45"/>
      <c r="L16" s="45"/>
    </row>
    <row r="17" spans="1:12">
      <c r="A17" s="2" t="s">
        <v>5</v>
      </c>
      <c r="B17" s="44">
        <f>FEBRERO2017!B17</f>
        <v>13</v>
      </c>
      <c r="C17" s="2">
        <v>646</v>
      </c>
      <c r="D17" s="2">
        <v>178</v>
      </c>
      <c r="E17" s="2">
        <v>0</v>
      </c>
      <c r="F17" s="2">
        <v>39</v>
      </c>
      <c r="G17" s="2">
        <f t="shared" si="0"/>
        <v>863</v>
      </c>
      <c r="H17" s="2">
        <f t="shared" si="1"/>
        <v>15804</v>
      </c>
      <c r="I17" s="44" t="s">
        <v>10</v>
      </c>
      <c r="J17" s="45"/>
      <c r="K17" s="45"/>
      <c r="L17" s="45"/>
    </row>
    <row r="18" spans="1:12">
      <c r="A18" s="2" t="s">
        <v>48</v>
      </c>
      <c r="B18" s="44">
        <f>FEBRERO2017!B18</f>
        <v>14</v>
      </c>
      <c r="C18" s="2">
        <v>2428</v>
      </c>
      <c r="D18" s="2">
        <v>857</v>
      </c>
      <c r="E18" s="2">
        <v>377</v>
      </c>
      <c r="F18" s="2">
        <v>129</v>
      </c>
      <c r="G18" s="2">
        <f t="shared" si="0"/>
        <v>3791</v>
      </c>
      <c r="H18" s="2">
        <f t="shared" si="1"/>
        <v>19595</v>
      </c>
      <c r="I18" s="44" t="s">
        <v>10</v>
      </c>
      <c r="J18" s="45"/>
      <c r="K18" s="45"/>
      <c r="L18" s="45"/>
    </row>
    <row r="19" spans="1:12">
      <c r="A19" s="37" t="s">
        <v>6</v>
      </c>
      <c r="B19" s="38">
        <f>FEBRERO2017!B19</f>
        <v>15</v>
      </c>
      <c r="C19" s="37">
        <v>2795</v>
      </c>
      <c r="D19" s="37">
        <v>1163</v>
      </c>
      <c r="E19" s="37">
        <v>892</v>
      </c>
      <c r="F19" s="37">
        <v>239</v>
      </c>
      <c r="G19" s="39">
        <f t="shared" si="0"/>
        <v>5089</v>
      </c>
      <c r="H19" s="37">
        <f t="shared" si="1"/>
        <v>24684</v>
      </c>
      <c r="I19" s="38" t="s">
        <v>10</v>
      </c>
      <c r="J19" s="23">
        <v>5089</v>
      </c>
      <c r="K19" s="45" t="s">
        <v>53</v>
      </c>
      <c r="L19" s="45"/>
    </row>
    <row r="20" spans="1:12">
      <c r="A20" s="2" t="s">
        <v>7</v>
      </c>
      <c r="B20" s="44">
        <f>FEBRERO2017!B20</f>
        <v>16</v>
      </c>
      <c r="C20" s="2">
        <v>1996</v>
      </c>
      <c r="D20" s="2">
        <v>483</v>
      </c>
      <c r="E20" s="2">
        <v>321</v>
      </c>
      <c r="F20" s="2">
        <v>133</v>
      </c>
      <c r="G20" s="2">
        <f t="shared" si="0"/>
        <v>2933</v>
      </c>
      <c r="H20" s="2">
        <f t="shared" si="1"/>
        <v>27617</v>
      </c>
      <c r="I20" s="44" t="s">
        <v>10</v>
      </c>
      <c r="J20" s="45"/>
      <c r="K20" s="45"/>
      <c r="L20" s="45"/>
    </row>
    <row r="21" spans="1:12">
      <c r="A21" s="2" t="s">
        <v>8</v>
      </c>
      <c r="B21" s="44">
        <f>FEBRERO2017!B21</f>
        <v>17</v>
      </c>
      <c r="C21" s="2">
        <v>581</v>
      </c>
      <c r="D21" s="2">
        <v>177</v>
      </c>
      <c r="E21" s="2">
        <v>0</v>
      </c>
      <c r="F21" s="2">
        <v>40</v>
      </c>
      <c r="G21" s="2">
        <f t="shared" si="0"/>
        <v>798</v>
      </c>
      <c r="H21" s="2">
        <f t="shared" si="1"/>
        <v>28415</v>
      </c>
      <c r="I21" s="44" t="s">
        <v>10</v>
      </c>
      <c r="J21" s="45"/>
      <c r="K21" s="45"/>
      <c r="L21" s="45"/>
    </row>
    <row r="22" spans="1:12">
      <c r="A22" s="2" t="s">
        <v>47</v>
      </c>
      <c r="B22" s="44">
        <f>FEBRERO2017!B22</f>
        <v>18</v>
      </c>
      <c r="C22" s="2">
        <v>883</v>
      </c>
      <c r="D22" s="2">
        <v>263</v>
      </c>
      <c r="E22" s="2">
        <v>0</v>
      </c>
      <c r="F22" s="2">
        <v>61</v>
      </c>
      <c r="G22" s="2">
        <f t="shared" si="0"/>
        <v>1207</v>
      </c>
      <c r="H22" s="2">
        <f t="shared" si="1"/>
        <v>29622</v>
      </c>
      <c r="I22" s="44" t="s">
        <v>10</v>
      </c>
      <c r="J22" s="45"/>
      <c r="K22" s="45"/>
      <c r="L22" s="45"/>
    </row>
    <row r="23" spans="1:12">
      <c r="A23" s="2" t="s">
        <v>4</v>
      </c>
      <c r="B23" s="44">
        <f>FEBRERO2017!B23</f>
        <v>19</v>
      </c>
      <c r="C23" s="2">
        <v>1149</v>
      </c>
      <c r="D23" s="2">
        <v>270</v>
      </c>
      <c r="E23" s="2">
        <v>0</v>
      </c>
      <c r="F23" s="2">
        <v>83</v>
      </c>
      <c r="G23" s="2">
        <f t="shared" si="0"/>
        <v>1502</v>
      </c>
      <c r="H23" s="2">
        <f t="shared" si="1"/>
        <v>31124</v>
      </c>
      <c r="I23" s="44" t="s">
        <v>13</v>
      </c>
      <c r="J23" s="45"/>
      <c r="K23" s="45"/>
      <c r="L23" s="45"/>
    </row>
    <row r="24" spans="1:12">
      <c r="A24" s="2" t="s">
        <v>5</v>
      </c>
      <c r="B24" s="44">
        <f>FEBRERO2017!B24</f>
        <v>20</v>
      </c>
      <c r="C24" s="2">
        <v>1323</v>
      </c>
      <c r="D24" s="2">
        <v>337</v>
      </c>
      <c r="E24" s="2">
        <v>0</v>
      </c>
      <c r="F24" s="2">
        <v>91</v>
      </c>
      <c r="G24" s="2">
        <f t="shared" si="0"/>
        <v>1751</v>
      </c>
      <c r="H24" s="2">
        <f t="shared" si="1"/>
        <v>32875</v>
      </c>
      <c r="I24" s="44" t="s">
        <v>10</v>
      </c>
      <c r="J24" s="45"/>
      <c r="L24" s="45"/>
    </row>
    <row r="25" spans="1:12">
      <c r="A25" s="2" t="s">
        <v>48</v>
      </c>
      <c r="B25" s="44">
        <f>FEBRERO2017!B25</f>
        <v>21</v>
      </c>
      <c r="C25" s="2">
        <v>1039</v>
      </c>
      <c r="D25" s="2">
        <v>188</v>
      </c>
      <c r="E25" s="2">
        <v>0</v>
      </c>
      <c r="F25" s="2">
        <v>42</v>
      </c>
      <c r="G25" s="2">
        <f t="shared" si="0"/>
        <v>1269</v>
      </c>
      <c r="H25" s="2">
        <f t="shared" si="1"/>
        <v>34144</v>
      </c>
      <c r="I25" s="44" t="s">
        <v>10</v>
      </c>
      <c r="J25" s="45"/>
      <c r="K25" s="45"/>
      <c r="L25" s="45"/>
    </row>
    <row r="26" spans="1:12">
      <c r="A26" s="37" t="s">
        <v>6</v>
      </c>
      <c r="B26" s="38">
        <f>FEBRERO2017!B26</f>
        <v>22</v>
      </c>
      <c r="C26" s="37">
        <v>323</v>
      </c>
      <c r="D26" s="37">
        <v>79</v>
      </c>
      <c r="E26" s="37">
        <v>0</v>
      </c>
      <c r="F26" s="37">
        <v>26</v>
      </c>
      <c r="G26" s="37">
        <f t="shared" si="0"/>
        <v>428</v>
      </c>
      <c r="H26" s="37">
        <f t="shared" si="1"/>
        <v>34572</v>
      </c>
      <c r="I26" s="38" t="s">
        <v>10</v>
      </c>
      <c r="J26" s="45" t="s">
        <v>65</v>
      </c>
      <c r="K26" s="45"/>
      <c r="L26" s="45"/>
    </row>
    <row r="27" spans="1:12">
      <c r="A27" s="2" t="s">
        <v>7</v>
      </c>
      <c r="B27" s="44">
        <f>FEBRERO2017!B27</f>
        <v>23</v>
      </c>
      <c r="C27" s="2">
        <v>1107</v>
      </c>
      <c r="D27" s="2">
        <v>247</v>
      </c>
      <c r="E27" s="2">
        <v>0</v>
      </c>
      <c r="F27" s="2">
        <v>74</v>
      </c>
      <c r="G27" s="2">
        <f t="shared" si="0"/>
        <v>1428</v>
      </c>
      <c r="H27" s="2">
        <f t="shared" si="1"/>
        <v>36000</v>
      </c>
      <c r="I27" s="44" t="s">
        <v>10</v>
      </c>
      <c r="J27" s="45"/>
      <c r="K27" s="45"/>
      <c r="L27" s="45"/>
    </row>
    <row r="28" spans="1:12">
      <c r="A28" s="2" t="s">
        <v>8</v>
      </c>
      <c r="B28" s="44">
        <f>FEBRERO2017!B28</f>
        <v>24</v>
      </c>
      <c r="C28" s="2">
        <v>1221</v>
      </c>
      <c r="D28" s="2">
        <v>343</v>
      </c>
      <c r="E28" s="2">
        <v>0</v>
      </c>
      <c r="F28" s="2">
        <v>97</v>
      </c>
      <c r="G28" s="2">
        <f t="shared" si="0"/>
        <v>1661</v>
      </c>
      <c r="H28" s="2">
        <f t="shared" si="1"/>
        <v>37661</v>
      </c>
      <c r="I28" s="44" t="s">
        <v>10</v>
      </c>
      <c r="J28" s="45"/>
      <c r="K28" s="45"/>
      <c r="L28" s="45"/>
    </row>
    <row r="29" spans="1:12">
      <c r="A29" s="2" t="s">
        <v>47</v>
      </c>
      <c r="B29" s="44">
        <f>FEBRERO2017!B29</f>
        <v>25</v>
      </c>
      <c r="C29" s="2">
        <v>1526</v>
      </c>
      <c r="D29" s="2">
        <v>383</v>
      </c>
      <c r="E29" s="2">
        <v>0</v>
      </c>
      <c r="F29" s="2">
        <v>137</v>
      </c>
      <c r="G29" s="2">
        <f t="shared" si="0"/>
        <v>2046</v>
      </c>
      <c r="H29" s="2">
        <f t="shared" si="1"/>
        <v>39707</v>
      </c>
      <c r="I29" s="44" t="s">
        <v>10</v>
      </c>
      <c r="J29" s="45"/>
      <c r="K29" s="45"/>
      <c r="L29" s="45"/>
    </row>
    <row r="30" spans="1:12">
      <c r="A30" s="2" t="s">
        <v>4</v>
      </c>
      <c r="B30" s="44">
        <f>FEBRERO2017!B30</f>
        <v>26</v>
      </c>
      <c r="C30" s="2">
        <v>1202</v>
      </c>
      <c r="D30" s="2">
        <v>398</v>
      </c>
      <c r="E30" s="2">
        <v>0</v>
      </c>
      <c r="F30" s="2">
        <v>105</v>
      </c>
      <c r="G30" s="2">
        <f t="shared" si="0"/>
        <v>1705</v>
      </c>
      <c r="H30" s="2">
        <f t="shared" si="1"/>
        <v>41412</v>
      </c>
      <c r="I30" s="44" t="s">
        <v>11</v>
      </c>
      <c r="J30" s="45"/>
      <c r="K30" s="45"/>
      <c r="L30" s="45"/>
    </row>
    <row r="31" spans="1:12">
      <c r="A31" s="2" t="s">
        <v>5</v>
      </c>
      <c r="B31" s="44">
        <f>FEBRERO2017!B31</f>
        <v>27</v>
      </c>
      <c r="C31" s="2">
        <v>1095</v>
      </c>
      <c r="D31" s="2">
        <v>323</v>
      </c>
      <c r="E31" s="2">
        <v>0</v>
      </c>
      <c r="F31" s="2">
        <v>108</v>
      </c>
      <c r="G31" s="2">
        <f t="shared" si="0"/>
        <v>1526</v>
      </c>
      <c r="H31" s="2">
        <f t="shared" si="1"/>
        <v>42938</v>
      </c>
      <c r="I31" s="44" t="s">
        <v>10</v>
      </c>
      <c r="J31" s="45"/>
      <c r="K31" s="45"/>
      <c r="L31" s="45"/>
    </row>
    <row r="32" spans="1:12">
      <c r="A32" s="2" t="s">
        <v>48</v>
      </c>
      <c r="B32" s="44">
        <f>FEBRERO2017!B32</f>
        <v>28</v>
      </c>
      <c r="C32" s="2">
        <v>2263</v>
      </c>
      <c r="D32" s="2">
        <v>698</v>
      </c>
      <c r="E32" s="2">
        <v>0</v>
      </c>
      <c r="F32" s="2">
        <v>172</v>
      </c>
      <c r="G32" s="2">
        <f t="shared" si="0"/>
        <v>3133</v>
      </c>
      <c r="H32" s="2">
        <f t="shared" si="1"/>
        <v>46071</v>
      </c>
      <c r="I32" s="44" t="s">
        <v>10</v>
      </c>
      <c r="J32" s="45"/>
      <c r="K32" s="45"/>
      <c r="L32" s="45"/>
    </row>
    <row r="33" spans="1:12">
      <c r="A33" s="37" t="s">
        <v>6</v>
      </c>
      <c r="B33" s="38">
        <v>29</v>
      </c>
      <c r="C33" s="37">
        <v>1767</v>
      </c>
      <c r="D33" s="37">
        <v>543</v>
      </c>
      <c r="E33" s="37">
        <v>0</v>
      </c>
      <c r="F33" s="37">
        <v>54</v>
      </c>
      <c r="G33" s="37">
        <f t="shared" si="0"/>
        <v>2364</v>
      </c>
      <c r="H33" s="37">
        <f t="shared" si="1"/>
        <v>48435</v>
      </c>
      <c r="I33" s="38" t="s">
        <v>12</v>
      </c>
      <c r="J33" s="45"/>
      <c r="K33" s="45"/>
      <c r="L33" s="45"/>
    </row>
    <row r="34" spans="1:12">
      <c r="A34" s="2" t="s">
        <v>7</v>
      </c>
      <c r="B34" s="44">
        <v>30</v>
      </c>
      <c r="C34" s="2">
        <v>1132</v>
      </c>
      <c r="D34" s="2">
        <v>431</v>
      </c>
      <c r="E34" s="2">
        <v>0</v>
      </c>
      <c r="F34" s="2">
        <v>137</v>
      </c>
      <c r="G34" s="2">
        <f t="shared" si="0"/>
        <v>1700</v>
      </c>
      <c r="H34" s="2">
        <f t="shared" si="1"/>
        <v>50135</v>
      </c>
      <c r="I34" s="44" t="s">
        <v>10</v>
      </c>
      <c r="J34" s="45"/>
      <c r="K34" s="45"/>
      <c r="L34" s="45"/>
    </row>
    <row r="35" spans="1:12" ht="15.75" thickBot="1">
      <c r="A35" s="2" t="s">
        <v>8</v>
      </c>
      <c r="B35" s="44">
        <v>31</v>
      </c>
      <c r="C35" s="2">
        <v>1220</v>
      </c>
      <c r="D35" s="2">
        <v>402</v>
      </c>
      <c r="E35" s="2">
        <v>0</v>
      </c>
      <c r="F35" s="2">
        <v>138</v>
      </c>
      <c r="G35" s="2">
        <f t="shared" si="0"/>
        <v>1760</v>
      </c>
      <c r="H35" s="2">
        <f t="shared" si="1"/>
        <v>51895</v>
      </c>
      <c r="I35" s="44" t="s">
        <v>10</v>
      </c>
      <c r="J35" s="45"/>
      <c r="K35" s="45"/>
      <c r="L35" s="45"/>
    </row>
    <row r="36" spans="1:12" ht="15.75" thickBot="1">
      <c r="E36" s="32" t="s">
        <v>49</v>
      </c>
      <c r="F36" s="33"/>
      <c r="G36" s="33"/>
      <c r="H36" s="34">
        <f>H35/B35</f>
        <v>1674.0322580645161</v>
      </c>
    </row>
    <row r="37" spans="1:12" ht="23.25">
      <c r="A37" s="20" t="s">
        <v>50</v>
      </c>
      <c r="H37" s="40">
        <f>SEPTIEMBRE2017!H36+H35</f>
        <v>8115244</v>
      </c>
    </row>
    <row r="38" spans="1:12">
      <c r="H38" s="35"/>
    </row>
    <row r="39" spans="1:12">
      <c r="H39" s="25"/>
    </row>
    <row r="40" spans="1:12">
      <c r="H40" s="25"/>
    </row>
    <row r="41" spans="1:12">
      <c r="H41" s="25"/>
    </row>
    <row r="42" spans="1:12">
      <c r="H42" s="25"/>
    </row>
    <row r="43" spans="1:12">
      <c r="H43" s="25"/>
    </row>
    <row r="44" spans="1:12">
      <c r="H44" s="25"/>
    </row>
    <row r="45" spans="1:12">
      <c r="H45" s="25"/>
    </row>
    <row r="46" spans="1:12">
      <c r="H46" s="25"/>
    </row>
    <row r="47" spans="1:12">
      <c r="H47" s="25"/>
    </row>
    <row r="48" spans="1:12">
      <c r="H48" s="25"/>
    </row>
    <row r="49" spans="8:8">
      <c r="H49" s="25"/>
    </row>
    <row r="50" spans="8:8">
      <c r="H50" s="25"/>
    </row>
    <row r="51" spans="8:8">
      <c r="H51" s="25"/>
    </row>
    <row r="52" spans="8:8">
      <c r="H52" s="25"/>
    </row>
    <row r="53" spans="8:8">
      <c r="H53" s="25"/>
    </row>
    <row r="54" spans="8:8">
      <c r="H54" s="25"/>
    </row>
    <row r="55" spans="8:8">
      <c r="H55" s="25"/>
    </row>
    <row r="56" spans="8:8">
      <c r="H56" s="25"/>
    </row>
    <row r="57" spans="8:8">
      <c r="H57" s="25"/>
    </row>
    <row r="58" spans="8:8">
      <c r="H58" s="25"/>
    </row>
    <row r="59" spans="8:8">
      <c r="H59" s="25"/>
    </row>
    <row r="60" spans="8:8">
      <c r="H60" s="25"/>
    </row>
    <row r="61" spans="8:8">
      <c r="H61" s="25"/>
    </row>
    <row r="62" spans="8:8">
      <c r="H62" s="25"/>
    </row>
    <row r="63" spans="8:8">
      <c r="H63" s="25"/>
    </row>
    <row r="64" spans="8:8">
      <c r="H64" s="25"/>
    </row>
    <row r="65" spans="3:8">
      <c r="H65" s="25"/>
    </row>
    <row r="66" spans="3:8">
      <c r="H66" s="25"/>
    </row>
    <row r="67" spans="3:8">
      <c r="H67" s="25"/>
    </row>
    <row r="68" spans="3:8">
      <c r="H68" s="25"/>
    </row>
    <row r="69" spans="3:8">
      <c r="H69" s="25"/>
    </row>
    <row r="70" spans="3:8">
      <c r="H70" s="25"/>
    </row>
    <row r="71" spans="3:8">
      <c r="H71" s="25"/>
    </row>
    <row r="72" spans="3:8">
      <c r="H72" s="25"/>
    </row>
    <row r="73" spans="3:8">
      <c r="H73" s="25"/>
    </row>
    <row r="74" spans="3:8">
      <c r="H74" s="25"/>
    </row>
    <row r="75" spans="3:8">
      <c r="C75" s="36"/>
      <c r="D75" t="s">
        <v>51</v>
      </c>
      <c r="H75" s="25"/>
    </row>
    <row r="76" spans="3:8">
      <c r="C76" s="23"/>
      <c r="D76" t="s">
        <v>52</v>
      </c>
      <c r="H76" s="25"/>
    </row>
    <row r="77" spans="3:8">
      <c r="H77" s="25"/>
    </row>
    <row r="78" spans="3:8">
      <c r="H78" s="25"/>
    </row>
    <row r="79" spans="3:8">
      <c r="H79" s="25"/>
    </row>
  </sheetData>
  <mergeCells count="2">
    <mergeCell ref="C3:E3"/>
    <mergeCell ref="G3:H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78"/>
  <sheetViews>
    <sheetView topLeftCell="A17" workbookViewId="0">
      <selection activeCell="H36" sqref="H36"/>
    </sheetView>
  </sheetViews>
  <sheetFormatPr baseColWidth="10" defaultRowHeight="15"/>
  <cols>
    <col min="2" max="2" width="11.42578125" style="25"/>
    <col min="3" max="3" width="13.28515625" customWidth="1"/>
    <col min="4" max="4" width="15.42578125" customWidth="1"/>
    <col min="5" max="5" width="14.5703125" customWidth="1"/>
    <col min="6" max="6" width="14.42578125" customWidth="1"/>
    <col min="7" max="7" width="12.42578125" customWidth="1"/>
    <col min="8" max="8" width="16.28515625" customWidth="1"/>
    <col min="9" max="9" width="11.42578125" style="25"/>
  </cols>
  <sheetData>
    <row r="1" spans="1:12" ht="26.25">
      <c r="A1" s="46" t="s">
        <v>66</v>
      </c>
      <c r="B1" s="47"/>
      <c r="C1" s="45"/>
      <c r="D1" s="45"/>
      <c r="E1" s="45"/>
      <c r="F1" s="45"/>
      <c r="G1" s="45"/>
      <c r="H1" s="47"/>
      <c r="I1" s="47"/>
      <c r="J1" s="45"/>
      <c r="K1" s="45"/>
      <c r="L1" s="45"/>
    </row>
    <row r="2" spans="1:12" ht="27" thickBot="1">
      <c r="A2" s="46"/>
      <c r="B2" s="47"/>
      <c r="C2" s="45"/>
      <c r="D2" s="45"/>
      <c r="E2" s="45"/>
      <c r="F2" s="45"/>
      <c r="G2" s="45"/>
      <c r="H2" s="47"/>
      <c r="I2" s="47"/>
      <c r="J2" s="45"/>
      <c r="K2" s="45"/>
      <c r="L2" s="45"/>
    </row>
    <row r="3" spans="1:12" ht="19.5" thickBot="1">
      <c r="A3" s="48"/>
      <c r="B3" s="49"/>
      <c r="C3" s="57" t="s">
        <v>40</v>
      </c>
      <c r="D3" s="58"/>
      <c r="E3" s="59"/>
      <c r="F3" s="48"/>
      <c r="G3" s="60" t="s">
        <v>41</v>
      </c>
      <c r="H3" s="61"/>
      <c r="I3" s="49"/>
      <c r="J3" s="45"/>
      <c r="K3" s="45"/>
      <c r="L3" s="45"/>
    </row>
    <row r="4" spans="1:12" ht="18.75">
      <c r="A4" s="41" t="s">
        <v>0</v>
      </c>
      <c r="B4" s="41" t="s">
        <v>1</v>
      </c>
      <c r="C4" s="42" t="s">
        <v>42</v>
      </c>
      <c r="D4" s="42" t="s">
        <v>43</v>
      </c>
      <c r="E4" s="43" t="s">
        <v>44</v>
      </c>
      <c r="F4" s="41" t="s">
        <v>2</v>
      </c>
      <c r="G4" s="42" t="s">
        <v>45</v>
      </c>
      <c r="H4" s="42" t="s">
        <v>46</v>
      </c>
      <c r="I4" s="41" t="s">
        <v>3</v>
      </c>
      <c r="J4" s="45"/>
      <c r="K4" s="45"/>
      <c r="L4" s="45"/>
    </row>
    <row r="5" spans="1:12">
      <c r="A5" s="2" t="s">
        <v>47</v>
      </c>
      <c r="B5" s="44">
        <f>FEBRERO2017!B5</f>
        <v>1</v>
      </c>
      <c r="C5" s="2">
        <v>995</v>
      </c>
      <c r="D5" s="2">
        <v>257</v>
      </c>
      <c r="E5" s="2">
        <v>0</v>
      </c>
      <c r="F5" s="2">
        <v>133</v>
      </c>
      <c r="G5" s="2">
        <f>SUM(C5:F5)</f>
        <v>1385</v>
      </c>
      <c r="H5" s="2">
        <f>G5</f>
        <v>1385</v>
      </c>
      <c r="I5" s="44" t="s">
        <v>10</v>
      </c>
      <c r="J5" s="45"/>
      <c r="K5" s="45"/>
      <c r="L5" s="45"/>
    </row>
    <row r="6" spans="1:12">
      <c r="A6" s="2" t="s">
        <v>4</v>
      </c>
      <c r="B6" s="44">
        <f>FEBRERO2017!B6</f>
        <v>2</v>
      </c>
      <c r="C6" s="2">
        <v>564</v>
      </c>
      <c r="D6" s="2">
        <v>149</v>
      </c>
      <c r="E6" s="2">
        <v>0</v>
      </c>
      <c r="F6" s="2">
        <v>61</v>
      </c>
      <c r="G6" s="2">
        <f>SUM(C6:F6)</f>
        <v>774</v>
      </c>
      <c r="H6" s="2">
        <f>H5+G6</f>
        <v>2159</v>
      </c>
      <c r="I6" s="44" t="s">
        <v>11</v>
      </c>
      <c r="J6" s="45"/>
      <c r="K6" s="45"/>
      <c r="L6" s="45"/>
    </row>
    <row r="7" spans="1:12">
      <c r="A7" s="2" t="s">
        <v>5</v>
      </c>
      <c r="B7" s="44">
        <f>FEBRERO2017!B7</f>
        <v>3</v>
      </c>
      <c r="C7" s="2">
        <v>1188</v>
      </c>
      <c r="D7" s="2">
        <v>290</v>
      </c>
      <c r="E7" s="2">
        <v>0</v>
      </c>
      <c r="F7" s="2">
        <v>78</v>
      </c>
      <c r="G7" s="2">
        <f t="shared" ref="G7:G34" si="0">SUM(C7:F7)</f>
        <v>1556</v>
      </c>
      <c r="H7" s="2">
        <f t="shared" ref="H7:H34" si="1">H6+G7</f>
        <v>3715</v>
      </c>
      <c r="I7" s="44" t="s">
        <v>12</v>
      </c>
      <c r="J7" s="45"/>
      <c r="K7" s="45"/>
      <c r="L7" s="45"/>
    </row>
    <row r="8" spans="1:12">
      <c r="A8" s="2" t="s">
        <v>48</v>
      </c>
      <c r="B8" s="44">
        <f>FEBRERO2017!B8</f>
        <v>4</v>
      </c>
      <c r="C8" s="2">
        <v>2109</v>
      </c>
      <c r="D8" s="2">
        <v>546</v>
      </c>
      <c r="E8" s="2">
        <v>0</v>
      </c>
      <c r="F8" s="2">
        <v>148</v>
      </c>
      <c r="G8" s="2">
        <f t="shared" si="0"/>
        <v>2803</v>
      </c>
      <c r="H8" s="2">
        <f t="shared" si="1"/>
        <v>6518</v>
      </c>
      <c r="I8" s="44" t="s">
        <v>10</v>
      </c>
      <c r="J8" s="45"/>
      <c r="K8" s="45"/>
      <c r="L8" s="45"/>
    </row>
    <row r="9" spans="1:12">
      <c r="A9" s="37" t="s">
        <v>6</v>
      </c>
      <c r="B9" s="38">
        <f>FEBRERO2017!B9</f>
        <v>5</v>
      </c>
      <c r="C9" s="37">
        <v>2394</v>
      </c>
      <c r="D9" s="37">
        <v>659</v>
      </c>
      <c r="E9" s="37">
        <v>0</v>
      </c>
      <c r="F9" s="37">
        <v>149</v>
      </c>
      <c r="G9" s="37">
        <f t="shared" si="0"/>
        <v>3202</v>
      </c>
      <c r="H9" s="37">
        <f t="shared" si="1"/>
        <v>9720</v>
      </c>
      <c r="I9" s="38" t="s">
        <v>10</v>
      </c>
      <c r="J9" s="45"/>
      <c r="K9" s="45"/>
      <c r="L9" s="45"/>
    </row>
    <row r="10" spans="1:12">
      <c r="A10" s="2" t="s">
        <v>7</v>
      </c>
      <c r="B10" s="44">
        <f>FEBRERO2017!B10</f>
        <v>6</v>
      </c>
      <c r="C10" s="2">
        <v>1144</v>
      </c>
      <c r="D10" s="2">
        <v>381</v>
      </c>
      <c r="E10" s="2">
        <v>0</v>
      </c>
      <c r="F10" s="2">
        <v>94</v>
      </c>
      <c r="G10" s="2">
        <f t="shared" si="0"/>
        <v>1619</v>
      </c>
      <c r="H10" s="2">
        <f t="shared" si="1"/>
        <v>11339</v>
      </c>
      <c r="I10" s="44" t="s">
        <v>10</v>
      </c>
      <c r="J10" s="45"/>
      <c r="K10" s="45"/>
      <c r="L10" s="45"/>
    </row>
    <row r="11" spans="1:12">
      <c r="A11" s="2" t="s">
        <v>8</v>
      </c>
      <c r="B11" s="44">
        <f>FEBRERO2017!B11</f>
        <v>7</v>
      </c>
      <c r="C11" s="2">
        <v>1054</v>
      </c>
      <c r="D11" s="2">
        <v>249</v>
      </c>
      <c r="E11" s="2">
        <v>0</v>
      </c>
      <c r="F11" s="2">
        <v>77</v>
      </c>
      <c r="G11" s="2">
        <f t="shared" si="0"/>
        <v>1380</v>
      </c>
      <c r="H11" s="2">
        <f t="shared" si="1"/>
        <v>12719</v>
      </c>
      <c r="I11" s="44" t="s">
        <v>10</v>
      </c>
      <c r="J11" s="45"/>
      <c r="K11" s="45"/>
      <c r="L11" s="45"/>
    </row>
    <row r="12" spans="1:12">
      <c r="A12" s="2" t="s">
        <v>47</v>
      </c>
      <c r="B12" s="44">
        <f>FEBRERO2017!B12</f>
        <v>8</v>
      </c>
      <c r="C12" s="2">
        <v>1157</v>
      </c>
      <c r="D12" s="2">
        <v>326</v>
      </c>
      <c r="E12" s="2">
        <v>0</v>
      </c>
      <c r="F12" s="2">
        <v>90</v>
      </c>
      <c r="G12" s="2">
        <f t="shared" si="0"/>
        <v>1573</v>
      </c>
      <c r="H12" s="2">
        <f t="shared" si="1"/>
        <v>14292</v>
      </c>
      <c r="I12" s="44" t="s">
        <v>10</v>
      </c>
      <c r="J12" s="45"/>
      <c r="K12" s="45"/>
      <c r="L12" s="45"/>
    </row>
    <row r="13" spans="1:12">
      <c r="A13" s="2" t="s">
        <v>4</v>
      </c>
      <c r="B13" s="44">
        <f>FEBRERO2017!B13</f>
        <v>9</v>
      </c>
      <c r="C13" s="2">
        <v>1197</v>
      </c>
      <c r="D13" s="2">
        <v>324</v>
      </c>
      <c r="E13" s="2">
        <v>0</v>
      </c>
      <c r="F13" s="2">
        <v>161</v>
      </c>
      <c r="G13" s="2">
        <f t="shared" si="0"/>
        <v>1682</v>
      </c>
      <c r="H13" s="2">
        <f t="shared" si="1"/>
        <v>15974</v>
      </c>
      <c r="I13" s="44" t="s">
        <v>10</v>
      </c>
      <c r="J13" s="45"/>
      <c r="K13" s="45"/>
      <c r="L13" s="45"/>
    </row>
    <row r="14" spans="1:12">
      <c r="A14" s="2" t="s">
        <v>5</v>
      </c>
      <c r="B14" s="44">
        <f>FEBRERO2017!B14</f>
        <v>10</v>
      </c>
      <c r="C14" s="2">
        <v>1987</v>
      </c>
      <c r="D14" s="2">
        <v>369</v>
      </c>
      <c r="E14" s="2">
        <v>0</v>
      </c>
      <c r="F14" s="2">
        <v>122</v>
      </c>
      <c r="G14" s="2">
        <f t="shared" si="0"/>
        <v>2478</v>
      </c>
      <c r="H14" s="2">
        <f t="shared" si="1"/>
        <v>18452</v>
      </c>
      <c r="I14" s="44" t="s">
        <v>10</v>
      </c>
      <c r="J14" s="45"/>
      <c r="K14" s="45"/>
      <c r="L14" s="45"/>
    </row>
    <row r="15" spans="1:12">
      <c r="A15" s="2" t="s">
        <v>48</v>
      </c>
      <c r="B15" s="44">
        <f>FEBRERO2017!B15</f>
        <v>11</v>
      </c>
      <c r="C15" s="2">
        <v>2238</v>
      </c>
      <c r="D15" s="2">
        <v>602</v>
      </c>
      <c r="E15" s="2">
        <v>0</v>
      </c>
      <c r="F15" s="2">
        <v>163</v>
      </c>
      <c r="G15" s="2">
        <f t="shared" si="0"/>
        <v>3003</v>
      </c>
      <c r="H15" s="2">
        <f t="shared" si="1"/>
        <v>21455</v>
      </c>
      <c r="I15" s="44" t="s">
        <v>10</v>
      </c>
      <c r="J15" s="45"/>
      <c r="K15" s="45"/>
      <c r="L15" s="45"/>
    </row>
    <row r="16" spans="1:12">
      <c r="A16" s="37" t="s">
        <v>6</v>
      </c>
      <c r="B16" s="38">
        <f>FEBRERO2017!B16</f>
        <v>12</v>
      </c>
      <c r="C16" s="37">
        <v>2410</v>
      </c>
      <c r="D16" s="37">
        <v>612</v>
      </c>
      <c r="E16" s="37">
        <v>0</v>
      </c>
      <c r="F16" s="37">
        <v>202</v>
      </c>
      <c r="G16" s="37">
        <f t="shared" si="0"/>
        <v>3224</v>
      </c>
      <c r="H16" s="37">
        <f t="shared" si="1"/>
        <v>24679</v>
      </c>
      <c r="I16" s="38" t="s">
        <v>10</v>
      </c>
      <c r="J16" s="45"/>
      <c r="K16" s="45"/>
      <c r="L16" s="45"/>
    </row>
    <row r="17" spans="1:13">
      <c r="A17" s="2" t="s">
        <v>7</v>
      </c>
      <c r="B17" s="44">
        <f>FEBRERO2017!B17</f>
        <v>13</v>
      </c>
      <c r="C17" s="2">
        <v>1273</v>
      </c>
      <c r="D17" s="2">
        <v>383</v>
      </c>
      <c r="E17" s="2">
        <v>0</v>
      </c>
      <c r="F17" s="2">
        <v>148</v>
      </c>
      <c r="G17" s="2">
        <f t="shared" si="0"/>
        <v>1804</v>
      </c>
      <c r="H17" s="2">
        <f t="shared" si="1"/>
        <v>26483</v>
      </c>
      <c r="I17" s="44" t="s">
        <v>10</v>
      </c>
      <c r="J17" s="45"/>
      <c r="K17" s="45"/>
      <c r="L17" s="45"/>
    </row>
    <row r="18" spans="1:13">
      <c r="A18" s="2" t="s">
        <v>8</v>
      </c>
      <c r="B18" s="44">
        <f>FEBRERO2017!B18</f>
        <v>14</v>
      </c>
      <c r="C18" s="2">
        <v>1321</v>
      </c>
      <c r="D18" s="2">
        <v>336</v>
      </c>
      <c r="E18" s="2">
        <v>0</v>
      </c>
      <c r="F18" s="2">
        <v>246</v>
      </c>
      <c r="G18" s="2">
        <f t="shared" si="0"/>
        <v>1903</v>
      </c>
      <c r="H18" s="2">
        <f t="shared" si="1"/>
        <v>28386</v>
      </c>
      <c r="I18" s="44" t="s">
        <v>10</v>
      </c>
      <c r="J18" s="45"/>
      <c r="K18" s="45"/>
      <c r="L18" s="45"/>
    </row>
    <row r="19" spans="1:13">
      <c r="A19" s="2" t="s">
        <v>47</v>
      </c>
      <c r="B19" s="44">
        <f>FEBRERO2017!B19</f>
        <v>15</v>
      </c>
      <c r="C19" s="2">
        <v>995</v>
      </c>
      <c r="D19" s="2">
        <v>311</v>
      </c>
      <c r="E19" s="2">
        <v>0</v>
      </c>
      <c r="F19" s="2">
        <v>254</v>
      </c>
      <c r="G19" s="2">
        <f t="shared" si="0"/>
        <v>1560</v>
      </c>
      <c r="H19" s="2">
        <f t="shared" si="1"/>
        <v>29946</v>
      </c>
      <c r="I19" s="44" t="s">
        <v>10</v>
      </c>
      <c r="J19" s="45"/>
      <c r="K19" s="45"/>
      <c r="L19" s="45"/>
    </row>
    <row r="20" spans="1:13">
      <c r="A20" s="2" t="s">
        <v>4</v>
      </c>
      <c r="B20" s="44">
        <f>FEBRERO2017!B20</f>
        <v>16</v>
      </c>
      <c r="C20" s="2">
        <v>440</v>
      </c>
      <c r="D20" s="2">
        <v>133</v>
      </c>
      <c r="E20" s="2">
        <v>0</v>
      </c>
      <c r="F20" s="2">
        <v>54</v>
      </c>
      <c r="G20" s="2">
        <f t="shared" si="0"/>
        <v>627</v>
      </c>
      <c r="H20" s="2">
        <f t="shared" si="1"/>
        <v>30573</v>
      </c>
      <c r="I20" s="44" t="s">
        <v>15</v>
      </c>
      <c r="J20" s="45"/>
      <c r="K20" s="45"/>
      <c r="L20" s="45"/>
    </row>
    <row r="21" spans="1:13">
      <c r="A21" s="2" t="s">
        <v>5</v>
      </c>
      <c r="B21" s="44">
        <f>FEBRERO2017!B21</f>
        <v>17</v>
      </c>
      <c r="C21" s="2">
        <v>1208</v>
      </c>
      <c r="D21" s="2">
        <v>291</v>
      </c>
      <c r="E21" s="2">
        <v>92</v>
      </c>
      <c r="F21" s="2">
        <v>95</v>
      </c>
      <c r="G21" s="2">
        <f t="shared" si="0"/>
        <v>1686</v>
      </c>
      <c r="H21" s="2">
        <f t="shared" si="1"/>
        <v>32259</v>
      </c>
      <c r="I21" s="44" t="s">
        <v>10</v>
      </c>
      <c r="J21" s="45"/>
      <c r="K21" s="45"/>
      <c r="L21" s="45"/>
    </row>
    <row r="22" spans="1:13">
      <c r="A22" s="2" t="s">
        <v>48</v>
      </c>
      <c r="B22" s="44">
        <f>FEBRERO2017!B22</f>
        <v>18</v>
      </c>
      <c r="C22" s="2">
        <v>2435</v>
      </c>
      <c r="D22" s="2">
        <v>872</v>
      </c>
      <c r="E22" s="2">
        <v>480</v>
      </c>
      <c r="F22" s="2">
        <v>134</v>
      </c>
      <c r="G22" s="2">
        <f t="shared" si="0"/>
        <v>3921</v>
      </c>
      <c r="H22" s="2">
        <f t="shared" si="1"/>
        <v>36180</v>
      </c>
      <c r="I22" s="44" t="s">
        <v>14</v>
      </c>
      <c r="J22" s="45"/>
      <c r="K22" s="45"/>
      <c r="L22" s="45"/>
    </row>
    <row r="23" spans="1:13">
      <c r="A23" s="37" t="s">
        <v>6</v>
      </c>
      <c r="B23" s="38">
        <f>FEBRERO2017!B23</f>
        <v>19</v>
      </c>
      <c r="C23" s="37">
        <v>4224</v>
      </c>
      <c r="D23" s="37">
        <v>1562</v>
      </c>
      <c r="E23" s="37">
        <v>1130</v>
      </c>
      <c r="F23" s="37">
        <v>199</v>
      </c>
      <c r="G23" s="39">
        <f t="shared" si="0"/>
        <v>7115</v>
      </c>
      <c r="H23" s="37">
        <f t="shared" si="1"/>
        <v>43295</v>
      </c>
      <c r="I23" s="38" t="s">
        <v>10</v>
      </c>
      <c r="J23" s="23">
        <v>7115</v>
      </c>
      <c r="K23" s="45" t="s">
        <v>53</v>
      </c>
      <c r="L23" s="45"/>
    </row>
    <row r="24" spans="1:13">
      <c r="A24" s="2" t="s">
        <v>7</v>
      </c>
      <c r="B24" s="44">
        <f>FEBRERO2017!B24</f>
        <v>20</v>
      </c>
      <c r="C24" s="2">
        <v>2338</v>
      </c>
      <c r="D24" s="2">
        <v>632</v>
      </c>
      <c r="E24" s="2">
        <v>565</v>
      </c>
      <c r="F24" s="2">
        <v>167</v>
      </c>
      <c r="G24" s="2">
        <f t="shared" si="0"/>
        <v>3702</v>
      </c>
      <c r="H24" s="2">
        <f t="shared" si="1"/>
        <v>46997</v>
      </c>
      <c r="I24" s="44" t="s">
        <v>10</v>
      </c>
      <c r="J24" s="45"/>
      <c r="K24" s="45"/>
      <c r="L24" s="45"/>
    </row>
    <row r="25" spans="1:13">
      <c r="A25" s="2" t="s">
        <v>8</v>
      </c>
      <c r="B25" s="44">
        <f>FEBRERO2017!B25</f>
        <v>21</v>
      </c>
      <c r="C25" s="2">
        <v>566</v>
      </c>
      <c r="D25" s="2">
        <v>176</v>
      </c>
      <c r="E25" s="2">
        <v>29</v>
      </c>
      <c r="F25" s="2">
        <v>62</v>
      </c>
      <c r="G25" s="2">
        <f t="shared" si="0"/>
        <v>833</v>
      </c>
      <c r="H25" s="2">
        <f t="shared" si="1"/>
        <v>47830</v>
      </c>
      <c r="I25" s="44" t="s">
        <v>15</v>
      </c>
      <c r="J25" s="45"/>
      <c r="K25" s="45"/>
      <c r="L25" s="45"/>
    </row>
    <row r="26" spans="1:13">
      <c r="A26" s="2" t="s">
        <v>47</v>
      </c>
      <c r="B26" s="44">
        <f>FEBRERO2017!B26</f>
        <v>22</v>
      </c>
      <c r="C26" s="2">
        <v>1016</v>
      </c>
      <c r="D26" s="2">
        <v>317</v>
      </c>
      <c r="E26" s="2">
        <v>46</v>
      </c>
      <c r="F26" s="2">
        <v>93</v>
      </c>
      <c r="G26" s="2">
        <f t="shared" si="0"/>
        <v>1472</v>
      </c>
      <c r="H26" s="2">
        <f t="shared" si="1"/>
        <v>49302</v>
      </c>
      <c r="I26" s="44" t="s">
        <v>10</v>
      </c>
      <c r="J26" s="45"/>
      <c r="K26" s="45"/>
      <c r="L26" s="45"/>
    </row>
    <row r="27" spans="1:13">
      <c r="A27" s="2" t="s">
        <v>4</v>
      </c>
      <c r="B27" s="44">
        <f>FEBRERO2017!B27</f>
        <v>23</v>
      </c>
      <c r="C27" s="2">
        <v>1016</v>
      </c>
      <c r="D27" s="2">
        <v>304</v>
      </c>
      <c r="E27" s="2">
        <v>38</v>
      </c>
      <c r="F27" s="2">
        <v>95</v>
      </c>
      <c r="G27" s="2">
        <f t="shared" si="0"/>
        <v>1453</v>
      </c>
      <c r="H27" s="2">
        <f t="shared" si="1"/>
        <v>50755</v>
      </c>
      <c r="I27" s="44" t="s">
        <v>10</v>
      </c>
      <c r="J27" s="45"/>
      <c r="L27" s="45"/>
    </row>
    <row r="28" spans="1:13">
      <c r="A28" s="2" t="s">
        <v>5</v>
      </c>
      <c r="B28" s="44">
        <f>FEBRERO2017!B28</f>
        <v>24</v>
      </c>
      <c r="C28" s="2">
        <v>1237</v>
      </c>
      <c r="D28" s="2">
        <v>313</v>
      </c>
      <c r="E28" s="2">
        <v>60</v>
      </c>
      <c r="F28" s="2">
        <v>94</v>
      </c>
      <c r="G28" s="2">
        <f t="shared" si="0"/>
        <v>1704</v>
      </c>
      <c r="H28" s="2">
        <f t="shared" si="1"/>
        <v>52459</v>
      </c>
      <c r="I28" s="44" t="s">
        <v>10</v>
      </c>
      <c r="J28" s="45"/>
      <c r="K28" s="45"/>
      <c r="L28" s="45"/>
      <c r="M28" s="45"/>
    </row>
    <row r="29" spans="1:13">
      <c r="A29" s="2" t="s">
        <v>48</v>
      </c>
      <c r="B29" s="44">
        <f>FEBRERO2017!B29</f>
        <v>25</v>
      </c>
      <c r="C29" s="2">
        <v>1805</v>
      </c>
      <c r="D29" s="2">
        <v>441</v>
      </c>
      <c r="E29" s="2">
        <v>233</v>
      </c>
      <c r="F29" s="2">
        <v>139</v>
      </c>
      <c r="G29" s="2">
        <f t="shared" si="0"/>
        <v>2618</v>
      </c>
      <c r="H29" s="2">
        <f t="shared" si="1"/>
        <v>55077</v>
      </c>
      <c r="I29" s="44" t="s">
        <v>10</v>
      </c>
      <c r="J29" s="45"/>
      <c r="K29" s="45"/>
      <c r="L29" s="45"/>
      <c r="M29" s="45"/>
    </row>
    <row r="30" spans="1:13">
      <c r="A30" s="37" t="s">
        <v>6</v>
      </c>
      <c r="B30" s="38">
        <f>FEBRERO2017!B30</f>
        <v>26</v>
      </c>
      <c r="C30" s="37">
        <v>1880</v>
      </c>
      <c r="D30" s="37">
        <v>554</v>
      </c>
      <c r="E30" s="37">
        <v>355</v>
      </c>
      <c r="F30" s="37">
        <v>167</v>
      </c>
      <c r="G30" s="37">
        <f t="shared" si="0"/>
        <v>2956</v>
      </c>
      <c r="H30" s="37">
        <f t="shared" si="1"/>
        <v>58033</v>
      </c>
      <c r="I30" s="38" t="s">
        <v>10</v>
      </c>
      <c r="J30" s="45"/>
      <c r="K30" s="45"/>
      <c r="L30" s="45"/>
      <c r="M30" s="45"/>
    </row>
    <row r="31" spans="1:13">
      <c r="A31" s="2" t="s">
        <v>7</v>
      </c>
      <c r="B31" s="44">
        <f>FEBRERO2017!B31</f>
        <v>27</v>
      </c>
      <c r="C31" s="2">
        <v>1072</v>
      </c>
      <c r="D31" s="2">
        <v>287</v>
      </c>
      <c r="E31" s="2">
        <v>31</v>
      </c>
      <c r="F31" s="2">
        <v>111</v>
      </c>
      <c r="G31" s="2">
        <f t="shared" si="0"/>
        <v>1501</v>
      </c>
      <c r="H31" s="2">
        <f t="shared" si="1"/>
        <v>59534</v>
      </c>
      <c r="I31" s="44" t="s">
        <v>10</v>
      </c>
      <c r="J31" s="45"/>
      <c r="K31" s="45"/>
      <c r="L31" s="45"/>
      <c r="M31" s="45"/>
    </row>
    <row r="32" spans="1:13">
      <c r="A32" s="2" t="s">
        <v>8</v>
      </c>
      <c r="B32" s="44">
        <f>FEBRERO2017!B32</f>
        <v>28</v>
      </c>
      <c r="C32" s="2">
        <v>609</v>
      </c>
      <c r="D32" s="2">
        <v>269</v>
      </c>
      <c r="E32" s="2">
        <v>38</v>
      </c>
      <c r="F32" s="2">
        <v>100</v>
      </c>
      <c r="G32" s="2">
        <f t="shared" si="0"/>
        <v>1016</v>
      </c>
      <c r="H32" s="2">
        <f t="shared" si="1"/>
        <v>60550</v>
      </c>
      <c r="I32" s="44" t="s">
        <v>10</v>
      </c>
      <c r="J32" s="45"/>
      <c r="K32" s="45"/>
      <c r="L32" s="45"/>
    </row>
    <row r="33" spans="1:12">
      <c r="A33" s="2" t="s">
        <v>47</v>
      </c>
      <c r="B33" s="44">
        <v>29</v>
      </c>
      <c r="C33" s="2">
        <v>1040</v>
      </c>
      <c r="D33" s="2">
        <v>195</v>
      </c>
      <c r="E33" s="2">
        <v>24</v>
      </c>
      <c r="F33" s="2">
        <v>112</v>
      </c>
      <c r="G33" s="2">
        <f t="shared" si="0"/>
        <v>1371</v>
      </c>
      <c r="H33" s="2">
        <f t="shared" si="1"/>
        <v>61921</v>
      </c>
      <c r="I33" s="44" t="s">
        <v>10</v>
      </c>
      <c r="J33" s="45"/>
      <c r="K33" s="45"/>
      <c r="L33" s="45"/>
    </row>
    <row r="34" spans="1:12" ht="15.75" thickBot="1">
      <c r="A34" s="2" t="s">
        <v>4</v>
      </c>
      <c r="B34" s="44">
        <v>30</v>
      </c>
      <c r="C34" s="2">
        <v>915</v>
      </c>
      <c r="D34" s="2">
        <v>232</v>
      </c>
      <c r="E34" s="2">
        <v>33</v>
      </c>
      <c r="F34" s="2">
        <v>76</v>
      </c>
      <c r="G34" s="2">
        <f t="shared" si="0"/>
        <v>1256</v>
      </c>
      <c r="H34" s="2">
        <f t="shared" si="1"/>
        <v>63177</v>
      </c>
      <c r="I34" s="44" t="s">
        <v>10</v>
      </c>
      <c r="J34" s="45"/>
      <c r="K34" s="45"/>
      <c r="L34" s="45"/>
    </row>
    <row r="35" spans="1:12" ht="15.75" thickBot="1">
      <c r="E35" s="32" t="s">
        <v>49</v>
      </c>
      <c r="F35" s="33"/>
      <c r="G35" s="33"/>
      <c r="H35" s="34">
        <f>H34/B34</f>
        <v>2105.9</v>
      </c>
    </row>
    <row r="36" spans="1:12" ht="23.25">
      <c r="A36" s="20" t="s">
        <v>50</v>
      </c>
      <c r="H36" s="40">
        <f>OCTUBRE2017!H37+H34</f>
        <v>8178421</v>
      </c>
    </row>
    <row r="37" spans="1:12">
      <c r="H37" s="35"/>
    </row>
    <row r="38" spans="1:12">
      <c r="H38" s="25"/>
    </row>
    <row r="39" spans="1:12">
      <c r="H39" s="25"/>
    </row>
    <row r="40" spans="1:12">
      <c r="H40" s="25"/>
    </row>
    <row r="41" spans="1:12">
      <c r="H41" s="25"/>
    </row>
    <row r="42" spans="1:12">
      <c r="H42" s="25"/>
    </row>
    <row r="43" spans="1:12">
      <c r="H43" s="25"/>
    </row>
    <row r="44" spans="1:12">
      <c r="H44" s="25"/>
    </row>
    <row r="45" spans="1:12">
      <c r="H45" s="25"/>
    </row>
    <row r="46" spans="1:12">
      <c r="H46" s="25"/>
    </row>
    <row r="47" spans="1:12">
      <c r="H47" s="25"/>
    </row>
    <row r="48" spans="1:12">
      <c r="H48" s="25"/>
    </row>
    <row r="49" spans="8:8">
      <c r="H49" s="25"/>
    </row>
    <row r="50" spans="8:8">
      <c r="H50" s="25"/>
    </row>
    <row r="51" spans="8:8">
      <c r="H51" s="25"/>
    </row>
    <row r="52" spans="8:8">
      <c r="H52" s="25"/>
    </row>
    <row r="53" spans="8:8">
      <c r="H53" s="25"/>
    </row>
    <row r="54" spans="8:8">
      <c r="H54" s="25"/>
    </row>
    <row r="55" spans="8:8">
      <c r="H55" s="25"/>
    </row>
    <row r="56" spans="8:8">
      <c r="H56" s="25"/>
    </row>
    <row r="57" spans="8:8">
      <c r="H57" s="25"/>
    </row>
    <row r="58" spans="8:8">
      <c r="H58" s="25"/>
    </row>
    <row r="59" spans="8:8">
      <c r="H59" s="25"/>
    </row>
    <row r="60" spans="8:8">
      <c r="H60" s="25"/>
    </row>
    <row r="61" spans="8:8">
      <c r="H61" s="25"/>
    </row>
    <row r="62" spans="8:8">
      <c r="H62" s="25"/>
    </row>
    <row r="63" spans="8:8">
      <c r="H63" s="25"/>
    </row>
    <row r="64" spans="8:8">
      <c r="H64" s="25"/>
    </row>
    <row r="65" spans="3:8">
      <c r="H65" s="25"/>
    </row>
    <row r="66" spans="3:8">
      <c r="H66" s="25"/>
    </row>
    <row r="67" spans="3:8">
      <c r="H67" s="25"/>
    </row>
    <row r="68" spans="3:8">
      <c r="H68" s="25"/>
    </row>
    <row r="69" spans="3:8">
      <c r="H69" s="25"/>
    </row>
    <row r="70" spans="3:8">
      <c r="H70" s="25"/>
    </row>
    <row r="71" spans="3:8">
      <c r="H71" s="25"/>
    </row>
    <row r="72" spans="3:8">
      <c r="H72" s="25"/>
    </row>
    <row r="73" spans="3:8">
      <c r="H73" s="25"/>
    </row>
    <row r="74" spans="3:8">
      <c r="C74" s="36"/>
      <c r="D74" t="s">
        <v>51</v>
      </c>
      <c r="H74" s="25"/>
    </row>
    <row r="75" spans="3:8">
      <c r="C75" s="23"/>
      <c r="D75" t="s">
        <v>52</v>
      </c>
      <c r="H75" s="25"/>
    </row>
    <row r="76" spans="3:8">
      <c r="H76" s="25"/>
    </row>
    <row r="77" spans="3:8">
      <c r="H77" s="25"/>
    </row>
    <row r="78" spans="3:8">
      <c r="H78" s="25"/>
    </row>
  </sheetData>
  <mergeCells count="2">
    <mergeCell ref="C3:E3"/>
    <mergeCell ref="G3:H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79"/>
  <sheetViews>
    <sheetView topLeftCell="A19" workbookViewId="0">
      <selection activeCell="L28" sqref="L28"/>
    </sheetView>
  </sheetViews>
  <sheetFormatPr baseColWidth="10" defaultRowHeight="15"/>
  <cols>
    <col min="2" max="2" width="11.42578125" style="25"/>
    <col min="3" max="3" width="13" customWidth="1"/>
    <col min="4" max="4" width="15.42578125" customWidth="1"/>
    <col min="5" max="5" width="14.5703125" customWidth="1"/>
    <col min="6" max="6" width="14.42578125" customWidth="1"/>
    <col min="7" max="7" width="12.42578125" customWidth="1"/>
    <col min="8" max="8" width="15.7109375" customWidth="1"/>
    <col min="9" max="9" width="11.42578125" style="25"/>
  </cols>
  <sheetData>
    <row r="1" spans="1:12" ht="26.25">
      <c r="A1" s="3" t="s">
        <v>67</v>
      </c>
      <c r="H1" s="25"/>
    </row>
    <row r="2" spans="1:12" ht="27" thickBot="1">
      <c r="A2" s="3"/>
      <c r="H2" s="25"/>
    </row>
    <row r="3" spans="1:12" ht="19.5" thickBot="1">
      <c r="A3" s="26"/>
      <c r="B3" s="27"/>
      <c r="C3" s="52" t="s">
        <v>40</v>
      </c>
      <c r="D3" s="53"/>
      <c r="E3" s="54"/>
      <c r="F3" s="26"/>
      <c r="G3" s="55" t="s">
        <v>41</v>
      </c>
      <c r="H3" s="56"/>
      <c r="I3" s="27"/>
    </row>
    <row r="4" spans="1:12" ht="18.75">
      <c r="A4" s="41" t="s">
        <v>0</v>
      </c>
      <c r="B4" s="41" t="s">
        <v>1</v>
      </c>
      <c r="C4" s="42" t="s">
        <v>42</v>
      </c>
      <c r="D4" s="42" t="s">
        <v>43</v>
      </c>
      <c r="E4" s="43" t="s">
        <v>44</v>
      </c>
      <c r="F4" s="41" t="s">
        <v>2</v>
      </c>
      <c r="G4" s="42" t="s">
        <v>45</v>
      </c>
      <c r="H4" s="42" t="s">
        <v>46</v>
      </c>
      <c r="I4" s="41" t="s">
        <v>3</v>
      </c>
      <c r="J4" s="45"/>
      <c r="K4" s="45"/>
    </row>
    <row r="5" spans="1:12">
      <c r="A5" s="2" t="s">
        <v>5</v>
      </c>
      <c r="B5" s="44">
        <f>FEBRERO2017!B5</f>
        <v>1</v>
      </c>
      <c r="C5" s="2">
        <v>790</v>
      </c>
      <c r="D5" s="2">
        <v>241</v>
      </c>
      <c r="E5" s="2">
        <v>49</v>
      </c>
      <c r="F5" s="2">
        <v>82</v>
      </c>
      <c r="G5" s="2">
        <f>SUM(C5:F5)</f>
        <v>1162</v>
      </c>
      <c r="H5" s="2">
        <f>G5</f>
        <v>1162</v>
      </c>
      <c r="I5" s="44" t="s">
        <v>10</v>
      </c>
      <c r="J5" s="45"/>
      <c r="K5" s="45"/>
      <c r="L5" s="45"/>
    </row>
    <row r="6" spans="1:12">
      <c r="A6" s="2" t="s">
        <v>48</v>
      </c>
      <c r="B6" s="44">
        <f>FEBRERO2017!B6</f>
        <v>2</v>
      </c>
      <c r="C6" s="2">
        <v>1535</v>
      </c>
      <c r="D6" s="2">
        <v>305</v>
      </c>
      <c r="E6" s="2">
        <v>208</v>
      </c>
      <c r="F6" s="2">
        <v>96</v>
      </c>
      <c r="G6" s="2">
        <f>SUM(C6:F6)</f>
        <v>2144</v>
      </c>
      <c r="H6" s="2">
        <f>H5+G6</f>
        <v>3306</v>
      </c>
      <c r="I6" s="44" t="s">
        <v>13</v>
      </c>
      <c r="J6" s="45"/>
      <c r="K6" s="45"/>
      <c r="L6" s="45"/>
    </row>
    <row r="7" spans="1:12">
      <c r="A7" s="37" t="s">
        <v>6</v>
      </c>
      <c r="B7" s="38">
        <f>FEBRERO2017!B7</f>
        <v>3</v>
      </c>
      <c r="C7" s="37">
        <v>1243</v>
      </c>
      <c r="D7" s="37">
        <v>232</v>
      </c>
      <c r="E7" s="37">
        <v>143</v>
      </c>
      <c r="F7" s="37">
        <v>94</v>
      </c>
      <c r="G7" s="37">
        <f t="shared" ref="G7:G35" si="0">SUM(C7:F7)</f>
        <v>1712</v>
      </c>
      <c r="H7" s="37">
        <f t="shared" ref="H7:H35" si="1">H6+G7</f>
        <v>5018</v>
      </c>
      <c r="I7" s="38" t="s">
        <v>12</v>
      </c>
      <c r="J7" s="45"/>
      <c r="K7" s="45"/>
      <c r="L7" s="45"/>
    </row>
    <row r="8" spans="1:12">
      <c r="A8" s="2" t="s">
        <v>7</v>
      </c>
      <c r="B8" s="44">
        <f>FEBRERO2017!B8</f>
        <v>4</v>
      </c>
      <c r="C8" s="2">
        <v>689</v>
      </c>
      <c r="D8" s="2">
        <v>135</v>
      </c>
      <c r="E8" s="2">
        <v>52</v>
      </c>
      <c r="F8" s="2">
        <v>90</v>
      </c>
      <c r="G8" s="2">
        <f t="shared" si="0"/>
        <v>966</v>
      </c>
      <c r="H8" s="2">
        <f t="shared" si="1"/>
        <v>5984</v>
      </c>
      <c r="I8" s="44" t="s">
        <v>10</v>
      </c>
      <c r="J8" s="45"/>
      <c r="K8" s="45"/>
      <c r="L8" s="45"/>
    </row>
    <row r="9" spans="1:12">
      <c r="A9" s="2" t="s">
        <v>8</v>
      </c>
      <c r="B9" s="44">
        <f>FEBRERO2017!B9</f>
        <v>5</v>
      </c>
      <c r="C9" s="2">
        <v>688</v>
      </c>
      <c r="D9" s="2">
        <v>200</v>
      </c>
      <c r="E9" s="2">
        <v>36</v>
      </c>
      <c r="F9" s="2">
        <v>167</v>
      </c>
      <c r="G9" s="2">
        <f t="shared" si="0"/>
        <v>1091</v>
      </c>
      <c r="H9" s="2">
        <f t="shared" si="1"/>
        <v>7075</v>
      </c>
      <c r="I9" s="44" t="s">
        <v>10</v>
      </c>
      <c r="J9" s="45"/>
      <c r="K9" s="45"/>
      <c r="L9" s="45"/>
    </row>
    <row r="10" spans="1:12">
      <c r="A10" s="2" t="s">
        <v>47</v>
      </c>
      <c r="B10" s="44">
        <f>FEBRERO2017!B10</f>
        <v>6</v>
      </c>
      <c r="C10" s="2">
        <v>591</v>
      </c>
      <c r="D10" s="2">
        <v>140</v>
      </c>
      <c r="E10" s="2">
        <v>26</v>
      </c>
      <c r="F10" s="2">
        <v>73</v>
      </c>
      <c r="G10" s="2">
        <f t="shared" si="0"/>
        <v>830</v>
      </c>
      <c r="H10" s="2">
        <f t="shared" si="1"/>
        <v>7905</v>
      </c>
      <c r="I10" s="44" t="s">
        <v>10</v>
      </c>
      <c r="J10" s="45"/>
      <c r="K10" s="45"/>
      <c r="L10" s="45"/>
    </row>
    <row r="11" spans="1:12">
      <c r="A11" s="2" t="s">
        <v>4</v>
      </c>
      <c r="B11" s="44">
        <f>FEBRERO2017!B11</f>
        <v>7</v>
      </c>
      <c r="C11" s="2">
        <v>717</v>
      </c>
      <c r="D11" s="2">
        <v>139</v>
      </c>
      <c r="E11" s="2">
        <v>100</v>
      </c>
      <c r="F11" s="2">
        <v>83</v>
      </c>
      <c r="G11" s="2">
        <f t="shared" si="0"/>
        <v>1039</v>
      </c>
      <c r="H11" s="2">
        <f t="shared" si="1"/>
        <v>8944</v>
      </c>
      <c r="I11" s="44" t="s">
        <v>10</v>
      </c>
      <c r="J11" s="45"/>
      <c r="K11" s="45"/>
      <c r="L11" s="45"/>
    </row>
    <row r="12" spans="1:12">
      <c r="A12" s="2" t="s">
        <v>5</v>
      </c>
      <c r="B12" s="44">
        <f>FEBRERO2017!B12</f>
        <v>8</v>
      </c>
      <c r="C12" s="2">
        <v>2160</v>
      </c>
      <c r="D12" s="2">
        <v>610</v>
      </c>
      <c r="E12" s="2">
        <v>453</v>
      </c>
      <c r="F12" s="2">
        <v>156</v>
      </c>
      <c r="G12" s="2">
        <f t="shared" si="0"/>
        <v>3379</v>
      </c>
      <c r="H12" s="2">
        <f t="shared" si="1"/>
        <v>12323</v>
      </c>
      <c r="I12" s="44" t="s">
        <v>10</v>
      </c>
      <c r="J12" s="45"/>
      <c r="K12" s="45"/>
      <c r="L12" s="45"/>
    </row>
    <row r="13" spans="1:12">
      <c r="A13" s="2" t="s">
        <v>48</v>
      </c>
      <c r="B13" s="44">
        <f>FEBRERO2017!B13</f>
        <v>9</v>
      </c>
      <c r="C13" s="2">
        <v>2319</v>
      </c>
      <c r="D13" s="2">
        <v>793</v>
      </c>
      <c r="E13" s="2">
        <v>663</v>
      </c>
      <c r="F13" s="2">
        <v>137</v>
      </c>
      <c r="G13" s="39">
        <f t="shared" si="0"/>
        <v>3912</v>
      </c>
      <c r="H13" s="2">
        <f t="shared" si="1"/>
        <v>16235</v>
      </c>
      <c r="I13" s="44" t="s">
        <v>10</v>
      </c>
      <c r="J13" s="23">
        <v>3912</v>
      </c>
      <c r="K13" s="45" t="s">
        <v>53</v>
      </c>
      <c r="L13" s="45"/>
    </row>
    <row r="14" spans="1:12">
      <c r="A14" s="37" t="s">
        <v>6</v>
      </c>
      <c r="B14" s="38">
        <f>FEBRERO2017!B14</f>
        <v>10</v>
      </c>
      <c r="C14" s="37">
        <v>1632</v>
      </c>
      <c r="D14" s="37">
        <v>344</v>
      </c>
      <c r="E14" s="37">
        <v>400</v>
      </c>
      <c r="F14" s="37">
        <v>115</v>
      </c>
      <c r="G14" s="37">
        <f t="shared" si="0"/>
        <v>2491</v>
      </c>
      <c r="H14" s="37">
        <f t="shared" si="1"/>
        <v>18726</v>
      </c>
      <c r="I14" s="38" t="s">
        <v>10</v>
      </c>
      <c r="J14" s="45"/>
      <c r="K14" s="45"/>
      <c r="L14" s="45"/>
    </row>
    <row r="15" spans="1:12">
      <c r="A15" s="2" t="s">
        <v>7</v>
      </c>
      <c r="B15" s="44">
        <f>FEBRERO2017!B15</f>
        <v>11</v>
      </c>
      <c r="C15" s="2">
        <v>633</v>
      </c>
      <c r="D15" s="2">
        <v>96</v>
      </c>
      <c r="E15" s="2">
        <v>97</v>
      </c>
      <c r="F15" s="2">
        <v>28</v>
      </c>
      <c r="G15" s="2">
        <f t="shared" si="0"/>
        <v>854</v>
      </c>
      <c r="H15" s="2">
        <f t="shared" si="1"/>
        <v>19580</v>
      </c>
      <c r="I15" s="44" t="s">
        <v>10</v>
      </c>
      <c r="J15" s="45"/>
      <c r="K15" s="45"/>
      <c r="L15" s="45"/>
    </row>
    <row r="16" spans="1:12">
      <c r="A16" s="2" t="s">
        <v>8</v>
      </c>
      <c r="B16" s="44">
        <f>FEBRERO2017!B16</f>
        <v>12</v>
      </c>
      <c r="C16" s="2">
        <v>727</v>
      </c>
      <c r="D16" s="2">
        <v>126</v>
      </c>
      <c r="E16" s="2">
        <v>79</v>
      </c>
      <c r="F16" s="2">
        <v>51</v>
      </c>
      <c r="G16" s="2">
        <f t="shared" si="0"/>
        <v>983</v>
      </c>
      <c r="H16" s="2">
        <f t="shared" si="1"/>
        <v>20563</v>
      </c>
      <c r="I16" s="44" t="s">
        <v>10</v>
      </c>
      <c r="J16" s="45"/>
      <c r="K16" s="45"/>
      <c r="L16" s="45"/>
    </row>
    <row r="17" spans="1:12">
      <c r="A17" s="2" t="s">
        <v>47</v>
      </c>
      <c r="B17" s="44">
        <f>FEBRERO2017!B17</f>
        <v>13</v>
      </c>
      <c r="C17" s="2">
        <v>794</v>
      </c>
      <c r="D17" s="2">
        <v>134</v>
      </c>
      <c r="E17" s="2">
        <v>94</v>
      </c>
      <c r="F17" s="2">
        <v>59</v>
      </c>
      <c r="G17" s="2">
        <f t="shared" si="0"/>
        <v>1081</v>
      </c>
      <c r="H17" s="2">
        <f t="shared" si="1"/>
        <v>21644</v>
      </c>
      <c r="I17" s="44" t="s">
        <v>10</v>
      </c>
      <c r="J17" s="45"/>
      <c r="K17" s="45"/>
      <c r="L17" s="45"/>
    </row>
    <row r="18" spans="1:12">
      <c r="A18" s="2" t="s">
        <v>4</v>
      </c>
      <c r="B18" s="44">
        <f>FEBRERO2017!B18</f>
        <v>14</v>
      </c>
      <c r="C18" s="2">
        <v>554</v>
      </c>
      <c r="D18" s="2">
        <v>113</v>
      </c>
      <c r="E18" s="2">
        <v>61</v>
      </c>
      <c r="F18" s="2">
        <v>43</v>
      </c>
      <c r="G18" s="2">
        <f t="shared" si="0"/>
        <v>771</v>
      </c>
      <c r="H18" s="2">
        <f t="shared" si="1"/>
        <v>22415</v>
      </c>
      <c r="I18" s="44" t="s">
        <v>15</v>
      </c>
      <c r="J18" s="45"/>
      <c r="K18" s="45"/>
      <c r="L18" s="45"/>
    </row>
    <row r="19" spans="1:12">
      <c r="A19" s="2" t="s">
        <v>5</v>
      </c>
      <c r="B19" s="44">
        <f>FEBRERO2017!B19</f>
        <v>15</v>
      </c>
      <c r="C19" s="2">
        <v>668</v>
      </c>
      <c r="D19" s="2">
        <v>200</v>
      </c>
      <c r="E19" s="2">
        <v>88</v>
      </c>
      <c r="F19" s="2">
        <v>58</v>
      </c>
      <c r="G19" s="2">
        <f t="shared" si="0"/>
        <v>1014</v>
      </c>
      <c r="H19" s="2">
        <f t="shared" si="1"/>
        <v>23429</v>
      </c>
      <c r="I19" s="44" t="s">
        <v>10</v>
      </c>
      <c r="J19" s="45"/>
      <c r="K19" s="45"/>
      <c r="L19" s="45"/>
    </row>
    <row r="20" spans="1:12">
      <c r="A20" s="2" t="s">
        <v>48</v>
      </c>
      <c r="B20" s="44">
        <f>FEBRERO2017!B20</f>
        <v>16</v>
      </c>
      <c r="C20" s="2">
        <v>1090</v>
      </c>
      <c r="D20" s="2">
        <v>239</v>
      </c>
      <c r="E20" s="2">
        <v>308</v>
      </c>
      <c r="F20" s="2">
        <v>62</v>
      </c>
      <c r="G20" s="2">
        <f t="shared" si="0"/>
        <v>1699</v>
      </c>
      <c r="H20" s="2">
        <f t="shared" si="1"/>
        <v>25128</v>
      </c>
      <c r="I20" s="44" t="s">
        <v>10</v>
      </c>
      <c r="J20" s="45"/>
      <c r="K20" s="45"/>
      <c r="L20" s="45"/>
    </row>
    <row r="21" spans="1:12">
      <c r="A21" s="37" t="s">
        <v>6</v>
      </c>
      <c r="B21" s="38">
        <f>FEBRERO2017!B21</f>
        <v>17</v>
      </c>
      <c r="C21" s="37">
        <v>786</v>
      </c>
      <c r="D21" s="37">
        <v>165</v>
      </c>
      <c r="E21" s="37">
        <v>193</v>
      </c>
      <c r="F21" s="37">
        <v>56</v>
      </c>
      <c r="G21" s="37">
        <f t="shared" si="0"/>
        <v>1200</v>
      </c>
      <c r="H21" s="37">
        <f t="shared" si="1"/>
        <v>26328</v>
      </c>
      <c r="I21" s="38" t="s">
        <v>18</v>
      </c>
      <c r="J21" s="45"/>
      <c r="K21" s="45"/>
      <c r="L21" s="45"/>
    </row>
    <row r="22" spans="1:12">
      <c r="A22" s="2" t="s">
        <v>7</v>
      </c>
      <c r="B22" s="44">
        <f>FEBRERO2017!B22</f>
        <v>18</v>
      </c>
      <c r="C22" s="2">
        <v>744</v>
      </c>
      <c r="D22" s="2">
        <v>79</v>
      </c>
      <c r="E22" s="2">
        <v>73</v>
      </c>
      <c r="F22" s="2">
        <v>64</v>
      </c>
      <c r="G22" s="2">
        <f t="shared" si="0"/>
        <v>960</v>
      </c>
      <c r="H22" s="2">
        <f t="shared" si="1"/>
        <v>27288</v>
      </c>
      <c r="I22" s="44" t="s">
        <v>10</v>
      </c>
      <c r="J22" s="45"/>
      <c r="K22" s="45"/>
      <c r="L22" s="45"/>
    </row>
    <row r="23" spans="1:12">
      <c r="A23" s="2" t="s">
        <v>8</v>
      </c>
      <c r="B23" s="44">
        <f>FEBRERO2017!B23</f>
        <v>19</v>
      </c>
      <c r="C23" s="2">
        <v>676</v>
      </c>
      <c r="D23" s="2">
        <v>106</v>
      </c>
      <c r="E23" s="2">
        <v>58</v>
      </c>
      <c r="F23" s="2">
        <v>64</v>
      </c>
      <c r="G23" s="2">
        <f t="shared" si="0"/>
        <v>904</v>
      </c>
      <c r="H23" s="2">
        <f t="shared" si="1"/>
        <v>28192</v>
      </c>
      <c r="I23" s="44" t="s">
        <v>10</v>
      </c>
      <c r="J23" s="45"/>
      <c r="K23" s="45"/>
      <c r="L23" s="45"/>
    </row>
    <row r="24" spans="1:12">
      <c r="A24" s="2" t="s">
        <v>47</v>
      </c>
      <c r="B24" s="44">
        <f>FEBRERO2017!B24</f>
        <v>20</v>
      </c>
      <c r="C24" s="2">
        <v>611</v>
      </c>
      <c r="D24" s="2">
        <v>91</v>
      </c>
      <c r="E24" s="2">
        <v>66</v>
      </c>
      <c r="F24" s="2">
        <v>57</v>
      </c>
      <c r="G24" s="2">
        <f t="shared" si="0"/>
        <v>825</v>
      </c>
      <c r="H24" s="2">
        <f t="shared" si="1"/>
        <v>29017</v>
      </c>
      <c r="I24" s="44" t="s">
        <v>10</v>
      </c>
      <c r="J24" s="45"/>
      <c r="K24" s="45"/>
      <c r="L24" s="45"/>
    </row>
    <row r="25" spans="1:12">
      <c r="A25" s="2" t="s">
        <v>4</v>
      </c>
      <c r="B25" s="44">
        <f>FEBRERO2017!B25</f>
        <v>21</v>
      </c>
      <c r="C25" s="2">
        <v>604</v>
      </c>
      <c r="D25" s="2">
        <v>77</v>
      </c>
      <c r="E25" s="2">
        <v>108</v>
      </c>
      <c r="F25" s="2">
        <v>60</v>
      </c>
      <c r="G25" s="2">
        <f t="shared" si="0"/>
        <v>849</v>
      </c>
      <c r="H25" s="2">
        <f t="shared" si="1"/>
        <v>29866</v>
      </c>
      <c r="I25" s="44" t="s">
        <v>10</v>
      </c>
      <c r="J25" s="45"/>
      <c r="K25" s="45"/>
      <c r="L25" s="45"/>
    </row>
    <row r="26" spans="1:12">
      <c r="A26" s="2" t="s">
        <v>5</v>
      </c>
      <c r="B26" s="44">
        <f>FEBRERO2017!B26</f>
        <v>22</v>
      </c>
      <c r="C26" s="2">
        <v>589</v>
      </c>
      <c r="D26" s="2">
        <v>66</v>
      </c>
      <c r="E26" s="2">
        <v>77</v>
      </c>
      <c r="F26" s="2">
        <v>38</v>
      </c>
      <c r="G26" s="2">
        <f t="shared" si="0"/>
        <v>770</v>
      </c>
      <c r="H26" s="2">
        <f t="shared" si="1"/>
        <v>30636</v>
      </c>
      <c r="I26" s="44" t="s">
        <v>10</v>
      </c>
      <c r="J26" s="45"/>
      <c r="K26" s="45"/>
      <c r="L26" s="45"/>
    </row>
    <row r="27" spans="1:12">
      <c r="A27" s="2" t="s">
        <v>48</v>
      </c>
      <c r="B27" s="44">
        <f>FEBRERO2017!B27</f>
        <v>23</v>
      </c>
      <c r="C27" s="2">
        <v>507</v>
      </c>
      <c r="D27" s="2">
        <v>80</v>
      </c>
      <c r="E27" s="2">
        <v>54</v>
      </c>
      <c r="F27" s="2">
        <v>36</v>
      </c>
      <c r="G27" s="2">
        <f t="shared" si="0"/>
        <v>677</v>
      </c>
      <c r="H27" s="2">
        <f t="shared" si="1"/>
        <v>31313</v>
      </c>
      <c r="I27" s="44" t="s">
        <v>12</v>
      </c>
      <c r="J27" s="45"/>
      <c r="K27" s="45"/>
      <c r="L27" s="45"/>
    </row>
    <row r="28" spans="1:12">
      <c r="A28" s="37" t="s">
        <v>6</v>
      </c>
      <c r="B28" s="38">
        <f>FEBRERO2017!B28</f>
        <v>24</v>
      </c>
      <c r="C28" s="37">
        <v>732</v>
      </c>
      <c r="D28" s="37">
        <v>154</v>
      </c>
      <c r="E28" s="37">
        <v>92</v>
      </c>
      <c r="F28" s="37">
        <v>56</v>
      </c>
      <c r="G28" s="37">
        <f t="shared" si="0"/>
        <v>1034</v>
      </c>
      <c r="H28" s="37">
        <f t="shared" si="1"/>
        <v>32347</v>
      </c>
      <c r="I28" s="38" t="s">
        <v>10</v>
      </c>
      <c r="J28" s="45"/>
      <c r="K28" s="45"/>
      <c r="L28" s="45"/>
    </row>
    <row r="29" spans="1:12">
      <c r="A29" s="2" t="s">
        <v>7</v>
      </c>
      <c r="B29" s="44">
        <f>FEBRERO2017!B29</f>
        <v>25</v>
      </c>
      <c r="C29" s="2">
        <v>1334</v>
      </c>
      <c r="D29" s="2">
        <v>75</v>
      </c>
      <c r="E29" s="2">
        <v>345</v>
      </c>
      <c r="F29" s="2">
        <v>90</v>
      </c>
      <c r="G29" s="2">
        <f t="shared" si="0"/>
        <v>1844</v>
      </c>
      <c r="H29" s="2">
        <f t="shared" si="1"/>
        <v>34191</v>
      </c>
      <c r="I29" s="44" t="s">
        <v>10</v>
      </c>
      <c r="J29" s="45"/>
      <c r="K29" s="45"/>
      <c r="L29" s="45"/>
    </row>
    <row r="30" spans="1:12">
      <c r="A30" s="2" t="s">
        <v>8</v>
      </c>
      <c r="B30" s="44">
        <f>FEBRERO2017!B30</f>
        <v>26</v>
      </c>
      <c r="C30" s="2">
        <v>1011</v>
      </c>
      <c r="D30" s="2">
        <v>174</v>
      </c>
      <c r="E30" s="2">
        <v>193</v>
      </c>
      <c r="F30" s="2">
        <v>75</v>
      </c>
      <c r="G30" s="2">
        <f t="shared" si="0"/>
        <v>1453</v>
      </c>
      <c r="H30" s="2">
        <f t="shared" si="1"/>
        <v>35644</v>
      </c>
      <c r="I30" s="44" t="s">
        <v>10</v>
      </c>
      <c r="J30" s="45"/>
      <c r="K30" s="45"/>
      <c r="L30" s="45"/>
    </row>
    <row r="31" spans="1:12">
      <c r="A31" s="2" t="s">
        <v>47</v>
      </c>
      <c r="B31" s="44">
        <f>FEBRERO2017!B31</f>
        <v>27</v>
      </c>
      <c r="C31" s="2">
        <v>1495</v>
      </c>
      <c r="D31" s="2">
        <v>196</v>
      </c>
      <c r="E31" s="2">
        <v>260</v>
      </c>
      <c r="F31" s="2">
        <v>79</v>
      </c>
      <c r="G31" s="2">
        <f t="shared" si="0"/>
        <v>2030</v>
      </c>
      <c r="H31" s="2">
        <f t="shared" si="1"/>
        <v>37674</v>
      </c>
      <c r="I31" s="44" t="s">
        <v>10</v>
      </c>
      <c r="J31" s="45"/>
      <c r="K31" s="45"/>
      <c r="L31" s="45"/>
    </row>
    <row r="32" spans="1:12">
      <c r="A32" s="2" t="s">
        <v>4</v>
      </c>
      <c r="B32" s="44">
        <f>FEBRERO2017!B32</f>
        <v>28</v>
      </c>
      <c r="C32" s="2">
        <v>960</v>
      </c>
      <c r="D32" s="2">
        <v>160</v>
      </c>
      <c r="E32" s="2">
        <v>178</v>
      </c>
      <c r="F32" s="2">
        <v>85</v>
      </c>
      <c r="G32" s="2">
        <f t="shared" si="0"/>
        <v>1383</v>
      </c>
      <c r="H32" s="2">
        <f t="shared" si="1"/>
        <v>39057</v>
      </c>
      <c r="I32" s="44" t="s">
        <v>16</v>
      </c>
      <c r="J32" s="45"/>
      <c r="K32" s="45"/>
      <c r="L32" s="45"/>
    </row>
    <row r="33" spans="1:12">
      <c r="A33" s="2" t="s">
        <v>5</v>
      </c>
      <c r="B33" s="44">
        <v>29</v>
      </c>
      <c r="C33" s="2">
        <v>1429</v>
      </c>
      <c r="D33" s="2">
        <v>237</v>
      </c>
      <c r="E33" s="2">
        <v>358</v>
      </c>
      <c r="F33" s="2">
        <v>118</v>
      </c>
      <c r="G33" s="2">
        <f t="shared" si="0"/>
        <v>2142</v>
      </c>
      <c r="H33" s="2">
        <f t="shared" si="1"/>
        <v>41199</v>
      </c>
      <c r="I33" s="44" t="s">
        <v>10</v>
      </c>
      <c r="J33" s="45"/>
      <c r="K33" s="45"/>
      <c r="L33" s="45"/>
    </row>
    <row r="34" spans="1:12">
      <c r="A34" s="2" t="s">
        <v>48</v>
      </c>
      <c r="B34" s="44">
        <v>30</v>
      </c>
      <c r="C34" s="2">
        <v>1849</v>
      </c>
      <c r="D34" s="2">
        <v>370</v>
      </c>
      <c r="E34" s="2">
        <v>542</v>
      </c>
      <c r="F34" s="2">
        <v>127</v>
      </c>
      <c r="G34" s="2">
        <f t="shared" si="0"/>
        <v>2888</v>
      </c>
      <c r="H34" s="2">
        <f t="shared" si="1"/>
        <v>44087</v>
      </c>
      <c r="I34" s="44" t="s">
        <v>10</v>
      </c>
      <c r="J34" s="45"/>
      <c r="K34" s="45"/>
      <c r="L34" s="45"/>
    </row>
    <row r="35" spans="1:12" ht="15.75" thickBot="1">
      <c r="A35" s="37" t="s">
        <v>6</v>
      </c>
      <c r="B35" s="38">
        <v>31</v>
      </c>
      <c r="C35" s="37">
        <v>1463</v>
      </c>
      <c r="D35" s="37">
        <v>420</v>
      </c>
      <c r="E35" s="37">
        <v>435</v>
      </c>
      <c r="F35" s="37">
        <v>84</v>
      </c>
      <c r="G35" s="37">
        <f t="shared" si="0"/>
        <v>2402</v>
      </c>
      <c r="H35" s="37">
        <f t="shared" si="1"/>
        <v>46489</v>
      </c>
      <c r="I35" s="38" t="s">
        <v>16</v>
      </c>
      <c r="J35" s="45"/>
      <c r="K35" s="45"/>
      <c r="L35" s="45"/>
    </row>
    <row r="36" spans="1:12" ht="15.75" thickBot="1">
      <c r="E36" s="32" t="s">
        <v>49</v>
      </c>
      <c r="F36" s="33"/>
      <c r="G36" s="33"/>
      <c r="H36" s="34">
        <f>H35/B35</f>
        <v>1499.6451612903227</v>
      </c>
    </row>
    <row r="37" spans="1:12" ht="23.25">
      <c r="A37" s="20" t="s">
        <v>50</v>
      </c>
      <c r="H37" s="40">
        <f>NOVIEMBRE2017!H36+H35</f>
        <v>8224910</v>
      </c>
    </row>
    <row r="38" spans="1:12">
      <c r="H38" s="35"/>
    </row>
    <row r="39" spans="1:12">
      <c r="H39" s="25"/>
    </row>
    <row r="40" spans="1:12">
      <c r="H40" s="25"/>
    </row>
    <row r="41" spans="1:12">
      <c r="H41" s="25"/>
    </row>
    <row r="42" spans="1:12">
      <c r="H42" s="25"/>
    </row>
    <row r="43" spans="1:12">
      <c r="H43" s="25"/>
    </row>
    <row r="44" spans="1:12">
      <c r="H44" s="25"/>
    </row>
    <row r="45" spans="1:12">
      <c r="H45" s="25"/>
    </row>
    <row r="46" spans="1:12">
      <c r="H46" s="25"/>
    </row>
    <row r="47" spans="1:12">
      <c r="H47" s="25"/>
    </row>
    <row r="48" spans="1:12">
      <c r="H48" s="25"/>
    </row>
    <row r="49" spans="8:8">
      <c r="H49" s="25"/>
    </row>
    <row r="50" spans="8:8">
      <c r="H50" s="25"/>
    </row>
    <row r="51" spans="8:8">
      <c r="H51" s="25"/>
    </row>
    <row r="52" spans="8:8">
      <c r="H52" s="25"/>
    </row>
    <row r="53" spans="8:8">
      <c r="H53" s="25"/>
    </row>
    <row r="54" spans="8:8">
      <c r="H54" s="25"/>
    </row>
    <row r="55" spans="8:8">
      <c r="H55" s="25"/>
    </row>
    <row r="56" spans="8:8">
      <c r="H56" s="25"/>
    </row>
    <row r="57" spans="8:8">
      <c r="H57" s="25"/>
    </row>
    <row r="58" spans="8:8">
      <c r="H58" s="25"/>
    </row>
    <row r="59" spans="8:8">
      <c r="H59" s="25"/>
    </row>
    <row r="60" spans="8:8">
      <c r="H60" s="25"/>
    </row>
    <row r="61" spans="8:8">
      <c r="H61" s="25"/>
    </row>
    <row r="62" spans="8:8">
      <c r="H62" s="25"/>
    </row>
    <row r="63" spans="8:8">
      <c r="H63" s="25"/>
    </row>
    <row r="64" spans="8:8">
      <c r="H64" s="25"/>
    </row>
    <row r="65" spans="3:8">
      <c r="H65" s="25"/>
    </row>
    <row r="66" spans="3:8">
      <c r="H66" s="25"/>
    </row>
    <row r="67" spans="3:8">
      <c r="H67" s="25"/>
    </row>
    <row r="68" spans="3:8">
      <c r="H68" s="25"/>
    </row>
    <row r="69" spans="3:8">
      <c r="H69" s="25"/>
    </row>
    <row r="70" spans="3:8">
      <c r="H70" s="25"/>
    </row>
    <row r="71" spans="3:8">
      <c r="H71" s="25"/>
    </row>
    <row r="72" spans="3:8">
      <c r="H72" s="25"/>
    </row>
    <row r="73" spans="3:8">
      <c r="H73" s="25"/>
    </row>
    <row r="74" spans="3:8">
      <c r="H74" s="25"/>
    </row>
    <row r="75" spans="3:8">
      <c r="C75" s="36"/>
      <c r="D75" t="s">
        <v>51</v>
      </c>
      <c r="H75" s="25"/>
    </row>
    <row r="76" spans="3:8">
      <c r="C76" s="23"/>
      <c r="D76" t="s">
        <v>52</v>
      </c>
      <c r="H76" s="25"/>
    </row>
    <row r="77" spans="3:8">
      <c r="H77" s="25"/>
    </row>
    <row r="78" spans="3:8">
      <c r="H78" s="25"/>
    </row>
    <row r="79" spans="3:8">
      <c r="H79" s="25"/>
    </row>
  </sheetData>
  <mergeCells count="2">
    <mergeCell ref="C3:E3"/>
    <mergeCell ref="G3:H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79"/>
  <sheetViews>
    <sheetView topLeftCell="A16" workbookViewId="0">
      <selection activeCell="H37" sqref="H37"/>
    </sheetView>
  </sheetViews>
  <sheetFormatPr baseColWidth="10" defaultRowHeight="15"/>
  <cols>
    <col min="2" max="2" width="8.5703125" style="25" customWidth="1"/>
    <col min="3" max="3" width="18.7109375" customWidth="1"/>
    <col min="4" max="4" width="15.42578125" customWidth="1"/>
    <col min="5" max="5" width="15.7109375" customWidth="1"/>
    <col min="6" max="6" width="13.7109375" customWidth="1"/>
    <col min="7" max="7" width="13" customWidth="1"/>
    <col min="8" max="8" width="15.28515625" customWidth="1"/>
    <col min="9" max="9" width="12.7109375" style="25" customWidth="1"/>
  </cols>
  <sheetData>
    <row r="1" spans="1:9" ht="26.25">
      <c r="A1" s="3" t="s">
        <v>69</v>
      </c>
      <c r="H1" s="25"/>
    </row>
    <row r="2" spans="1:9" ht="27" thickBot="1">
      <c r="A2" s="3"/>
      <c r="H2" s="25"/>
    </row>
    <row r="3" spans="1:9" ht="32.25" customHeight="1" thickBot="1">
      <c r="A3" s="26"/>
      <c r="B3" s="27"/>
      <c r="C3" s="52" t="s">
        <v>40</v>
      </c>
      <c r="D3" s="53"/>
      <c r="E3" s="54"/>
      <c r="F3" s="26"/>
      <c r="G3" s="55" t="s">
        <v>41</v>
      </c>
      <c r="H3" s="56"/>
      <c r="I3" s="27"/>
    </row>
    <row r="4" spans="1:9" ht="18.75">
      <c r="A4" s="28" t="s">
        <v>0</v>
      </c>
      <c r="B4" s="28" t="s">
        <v>1</v>
      </c>
      <c r="C4" s="29" t="s">
        <v>42</v>
      </c>
      <c r="D4" s="29" t="s">
        <v>43</v>
      </c>
      <c r="E4" s="30" t="s">
        <v>44</v>
      </c>
      <c r="F4" s="28" t="s">
        <v>2</v>
      </c>
      <c r="G4" s="29" t="s">
        <v>45</v>
      </c>
      <c r="H4" s="29" t="s">
        <v>46</v>
      </c>
      <c r="I4" s="28" t="s">
        <v>3</v>
      </c>
    </row>
    <row r="5" spans="1:9">
      <c r="A5" s="37" t="s">
        <v>6</v>
      </c>
      <c r="B5" s="38">
        <v>1</v>
      </c>
      <c r="C5" s="37">
        <v>1572</v>
      </c>
      <c r="D5" s="37">
        <v>196</v>
      </c>
      <c r="E5" s="37">
        <v>520</v>
      </c>
      <c r="F5" s="37">
        <v>144</v>
      </c>
      <c r="G5" s="37">
        <f>SUM(C5:F5)</f>
        <v>2432</v>
      </c>
      <c r="H5" s="37">
        <f>G5</f>
        <v>2432</v>
      </c>
      <c r="I5" s="38" t="s">
        <v>12</v>
      </c>
    </row>
    <row r="6" spans="1:9">
      <c r="A6" s="1" t="s">
        <v>7</v>
      </c>
      <c r="B6" s="31">
        <v>2</v>
      </c>
      <c r="C6" s="1">
        <v>1405</v>
      </c>
      <c r="D6" s="1">
        <v>276</v>
      </c>
      <c r="E6" s="1">
        <v>199</v>
      </c>
      <c r="F6" s="1">
        <v>111</v>
      </c>
      <c r="G6" s="1">
        <f t="shared" ref="G6:G35" si="0">SUM(C6:F6)</f>
        <v>1991</v>
      </c>
      <c r="H6" s="1">
        <f>H5+G6</f>
        <v>4423</v>
      </c>
      <c r="I6" s="31" t="s">
        <v>12</v>
      </c>
    </row>
    <row r="7" spans="1:9">
      <c r="A7" s="1" t="s">
        <v>8</v>
      </c>
      <c r="B7" s="31">
        <v>3</v>
      </c>
      <c r="C7" s="1">
        <v>1645</v>
      </c>
      <c r="D7" s="1">
        <v>319</v>
      </c>
      <c r="E7" s="1">
        <v>461</v>
      </c>
      <c r="F7" s="1">
        <v>107</v>
      </c>
      <c r="G7" s="1">
        <f t="shared" si="0"/>
        <v>2532</v>
      </c>
      <c r="H7" s="1">
        <f t="shared" ref="H7:H35" si="1">H6+G7</f>
        <v>6955</v>
      </c>
      <c r="I7" s="31" t="s">
        <v>12</v>
      </c>
    </row>
    <row r="8" spans="1:9">
      <c r="A8" s="1" t="s">
        <v>47</v>
      </c>
      <c r="B8" s="31">
        <v>4</v>
      </c>
      <c r="C8" s="1">
        <v>627</v>
      </c>
      <c r="D8" s="1">
        <v>125</v>
      </c>
      <c r="E8" s="1"/>
      <c r="F8" s="1">
        <v>55</v>
      </c>
      <c r="G8" s="1">
        <f t="shared" si="0"/>
        <v>807</v>
      </c>
      <c r="H8" s="1">
        <f t="shared" si="1"/>
        <v>7762</v>
      </c>
      <c r="I8" s="31" t="s">
        <v>18</v>
      </c>
    </row>
    <row r="9" spans="1:9">
      <c r="A9" s="1" t="s">
        <v>4</v>
      </c>
      <c r="B9" s="31">
        <v>5</v>
      </c>
      <c r="C9" s="1">
        <v>2090</v>
      </c>
      <c r="D9" s="1">
        <v>529</v>
      </c>
      <c r="E9" s="1">
        <v>612</v>
      </c>
      <c r="F9" s="1">
        <v>191</v>
      </c>
      <c r="G9" s="1">
        <f t="shared" si="0"/>
        <v>3422</v>
      </c>
      <c r="H9" s="1">
        <f t="shared" si="1"/>
        <v>11184</v>
      </c>
      <c r="I9" s="31" t="s">
        <v>10</v>
      </c>
    </row>
    <row r="10" spans="1:9">
      <c r="A10" s="1" t="s">
        <v>5</v>
      </c>
      <c r="B10" s="31">
        <v>6</v>
      </c>
      <c r="C10" s="1">
        <v>2180</v>
      </c>
      <c r="D10" s="1">
        <v>544</v>
      </c>
      <c r="E10" s="1">
        <v>881</v>
      </c>
      <c r="F10" s="1">
        <v>156</v>
      </c>
      <c r="G10" s="1">
        <f t="shared" si="0"/>
        <v>3761</v>
      </c>
      <c r="H10" s="1">
        <f t="shared" si="1"/>
        <v>14945</v>
      </c>
      <c r="I10" s="31" t="s">
        <v>10</v>
      </c>
    </row>
    <row r="11" spans="1:9">
      <c r="A11" s="1" t="s">
        <v>48</v>
      </c>
      <c r="B11" s="31">
        <v>7</v>
      </c>
      <c r="C11" s="1">
        <v>2482</v>
      </c>
      <c r="D11" s="1">
        <v>600</v>
      </c>
      <c r="E11" s="1">
        <v>782</v>
      </c>
      <c r="F11" s="1">
        <v>162</v>
      </c>
      <c r="G11" s="1">
        <f t="shared" si="0"/>
        <v>4026</v>
      </c>
      <c r="H11" s="1">
        <f t="shared" si="1"/>
        <v>18971</v>
      </c>
      <c r="I11" s="31" t="s">
        <v>10</v>
      </c>
    </row>
    <row r="12" spans="1:9">
      <c r="A12" s="37" t="s">
        <v>6</v>
      </c>
      <c r="B12" s="38">
        <v>8</v>
      </c>
      <c r="C12" s="37">
        <v>2029</v>
      </c>
      <c r="D12" s="37">
        <v>407</v>
      </c>
      <c r="E12" s="37">
        <v>611</v>
      </c>
      <c r="F12" s="37">
        <v>151</v>
      </c>
      <c r="G12" s="37">
        <f t="shared" si="0"/>
        <v>3198</v>
      </c>
      <c r="H12" s="37">
        <f t="shared" si="1"/>
        <v>22169</v>
      </c>
      <c r="I12" s="38" t="s">
        <v>18</v>
      </c>
    </row>
    <row r="13" spans="1:9">
      <c r="A13" s="1" t="s">
        <v>7</v>
      </c>
      <c r="B13" s="31">
        <v>9</v>
      </c>
      <c r="C13" s="1">
        <v>1706</v>
      </c>
      <c r="D13" s="1">
        <v>357</v>
      </c>
      <c r="E13" s="1">
        <v>494</v>
      </c>
      <c r="F13" s="1">
        <v>140</v>
      </c>
      <c r="G13" s="1">
        <f t="shared" si="0"/>
        <v>2697</v>
      </c>
      <c r="H13" s="1">
        <f t="shared" si="1"/>
        <v>24866</v>
      </c>
      <c r="I13" s="31" t="s">
        <v>16</v>
      </c>
    </row>
    <row r="14" spans="1:9">
      <c r="A14" s="1" t="s">
        <v>8</v>
      </c>
      <c r="B14" s="31">
        <v>10</v>
      </c>
      <c r="C14" s="1">
        <v>1647</v>
      </c>
      <c r="D14" s="1">
        <v>367</v>
      </c>
      <c r="E14" s="1">
        <v>374</v>
      </c>
      <c r="F14" s="1">
        <v>120</v>
      </c>
      <c r="G14" s="1">
        <f t="shared" si="0"/>
        <v>2508</v>
      </c>
      <c r="H14" s="1">
        <f t="shared" si="1"/>
        <v>27374</v>
      </c>
      <c r="I14" s="31" t="s">
        <v>10</v>
      </c>
    </row>
    <row r="15" spans="1:9">
      <c r="A15" s="1" t="s">
        <v>47</v>
      </c>
      <c r="B15" s="31">
        <v>11</v>
      </c>
      <c r="C15" s="1">
        <v>2385</v>
      </c>
      <c r="D15" s="1">
        <v>707</v>
      </c>
      <c r="E15" s="1">
        <v>868</v>
      </c>
      <c r="F15" s="1">
        <v>165</v>
      </c>
      <c r="G15" s="1">
        <f t="shared" si="0"/>
        <v>4125</v>
      </c>
      <c r="H15" s="1">
        <f t="shared" si="1"/>
        <v>31499</v>
      </c>
      <c r="I15" s="31" t="s">
        <v>10</v>
      </c>
    </row>
    <row r="16" spans="1:9">
      <c r="A16" s="1" t="s">
        <v>4</v>
      </c>
      <c r="B16" s="31">
        <v>12</v>
      </c>
      <c r="C16" s="1">
        <v>2144</v>
      </c>
      <c r="D16" s="1">
        <v>483</v>
      </c>
      <c r="E16" s="1">
        <v>834</v>
      </c>
      <c r="F16" s="1">
        <v>222</v>
      </c>
      <c r="G16" s="1">
        <f t="shared" si="0"/>
        <v>3683</v>
      </c>
      <c r="H16" s="1">
        <f t="shared" si="1"/>
        <v>35182</v>
      </c>
      <c r="I16" s="31" t="s">
        <v>10</v>
      </c>
    </row>
    <row r="17" spans="1:11">
      <c r="A17" s="1" t="s">
        <v>5</v>
      </c>
      <c r="B17" s="31">
        <v>13</v>
      </c>
      <c r="C17" s="1">
        <v>2141</v>
      </c>
      <c r="D17" s="1">
        <v>515</v>
      </c>
      <c r="E17" s="1">
        <v>998</v>
      </c>
      <c r="F17" s="1">
        <v>226</v>
      </c>
      <c r="G17" s="1">
        <f t="shared" si="0"/>
        <v>3880</v>
      </c>
      <c r="H17" s="1">
        <f t="shared" si="1"/>
        <v>39062</v>
      </c>
      <c r="I17" s="31" t="s">
        <v>10</v>
      </c>
    </row>
    <row r="18" spans="1:11">
      <c r="A18" s="1" t="s">
        <v>48</v>
      </c>
      <c r="B18" s="31">
        <v>14</v>
      </c>
      <c r="C18" s="1">
        <v>2131</v>
      </c>
      <c r="D18" s="1">
        <v>506</v>
      </c>
      <c r="E18" s="1">
        <v>829</v>
      </c>
      <c r="F18" s="1">
        <v>230</v>
      </c>
      <c r="G18" s="1">
        <f t="shared" si="0"/>
        <v>3696</v>
      </c>
      <c r="H18" s="1">
        <f t="shared" si="1"/>
        <v>42758</v>
      </c>
      <c r="I18" s="31" t="s">
        <v>15</v>
      </c>
    </row>
    <row r="19" spans="1:11">
      <c r="A19" s="37" t="s">
        <v>6</v>
      </c>
      <c r="B19" s="38">
        <v>15</v>
      </c>
      <c r="C19" s="37">
        <v>2078</v>
      </c>
      <c r="D19" s="37">
        <v>476</v>
      </c>
      <c r="E19" s="37">
        <v>732</v>
      </c>
      <c r="F19" s="37">
        <v>131</v>
      </c>
      <c r="G19" s="37">
        <f t="shared" si="0"/>
        <v>3417</v>
      </c>
      <c r="H19" s="37">
        <f t="shared" si="1"/>
        <v>46175</v>
      </c>
      <c r="I19" s="38" t="s">
        <v>13</v>
      </c>
    </row>
    <row r="20" spans="1:11">
      <c r="A20" s="1" t="s">
        <v>7</v>
      </c>
      <c r="B20" s="31">
        <v>16</v>
      </c>
      <c r="C20" s="1">
        <v>1742</v>
      </c>
      <c r="D20" s="1">
        <v>388</v>
      </c>
      <c r="E20" s="1">
        <v>428</v>
      </c>
      <c r="F20" s="1">
        <v>101</v>
      </c>
      <c r="G20" s="1">
        <f t="shared" si="0"/>
        <v>2659</v>
      </c>
      <c r="H20" s="1">
        <f t="shared" si="1"/>
        <v>48834</v>
      </c>
      <c r="I20" s="31" t="s">
        <v>14</v>
      </c>
    </row>
    <row r="21" spans="1:11">
      <c r="A21" s="1" t="s">
        <v>8</v>
      </c>
      <c r="B21" s="31">
        <v>17</v>
      </c>
      <c r="C21" s="1">
        <v>2259</v>
      </c>
      <c r="D21" s="1">
        <v>647</v>
      </c>
      <c r="E21" s="1">
        <v>739</v>
      </c>
      <c r="F21" s="1">
        <v>164</v>
      </c>
      <c r="G21" s="1">
        <f t="shared" si="0"/>
        <v>3809</v>
      </c>
      <c r="H21" s="1">
        <f t="shared" si="1"/>
        <v>52643</v>
      </c>
      <c r="I21" s="31" t="s">
        <v>10</v>
      </c>
    </row>
    <row r="22" spans="1:11">
      <c r="A22" s="1" t="s">
        <v>47</v>
      </c>
      <c r="B22" s="31">
        <v>18</v>
      </c>
      <c r="C22" s="1">
        <v>2265</v>
      </c>
      <c r="D22" s="1">
        <v>640</v>
      </c>
      <c r="E22" s="1">
        <v>746</v>
      </c>
      <c r="F22" s="1">
        <v>144</v>
      </c>
      <c r="G22" s="1">
        <f t="shared" si="0"/>
        <v>3795</v>
      </c>
      <c r="H22" s="1">
        <f t="shared" si="1"/>
        <v>56438</v>
      </c>
      <c r="I22" s="31" t="s">
        <v>10</v>
      </c>
    </row>
    <row r="23" spans="1:11">
      <c r="A23" s="1" t="s">
        <v>4</v>
      </c>
      <c r="B23" s="31">
        <v>19</v>
      </c>
      <c r="C23" s="1">
        <v>2323</v>
      </c>
      <c r="D23" s="1">
        <v>648</v>
      </c>
      <c r="E23" s="1">
        <v>940</v>
      </c>
      <c r="F23" s="1">
        <v>128</v>
      </c>
      <c r="G23" s="1">
        <f t="shared" si="0"/>
        <v>4039</v>
      </c>
      <c r="H23" s="1">
        <f t="shared" si="1"/>
        <v>60477</v>
      </c>
      <c r="I23" s="31" t="s">
        <v>10</v>
      </c>
    </row>
    <row r="24" spans="1:11">
      <c r="A24" s="1" t="s">
        <v>5</v>
      </c>
      <c r="B24" s="31">
        <v>20</v>
      </c>
      <c r="C24" s="1">
        <v>2386</v>
      </c>
      <c r="D24" s="1">
        <v>729</v>
      </c>
      <c r="E24" s="1">
        <v>894</v>
      </c>
      <c r="F24" s="1">
        <v>134</v>
      </c>
      <c r="G24" s="1">
        <f t="shared" si="0"/>
        <v>4143</v>
      </c>
      <c r="H24" s="1">
        <f t="shared" si="1"/>
        <v>64620</v>
      </c>
      <c r="I24" s="31" t="s">
        <v>10</v>
      </c>
    </row>
    <row r="25" spans="1:11">
      <c r="A25" s="1" t="s">
        <v>48</v>
      </c>
      <c r="B25" s="31">
        <v>21</v>
      </c>
      <c r="C25" s="1">
        <v>2981</v>
      </c>
      <c r="D25" s="1">
        <v>757</v>
      </c>
      <c r="E25" s="1">
        <v>1330</v>
      </c>
      <c r="F25" s="1">
        <v>167</v>
      </c>
      <c r="G25" s="1">
        <f t="shared" si="0"/>
        <v>5235</v>
      </c>
      <c r="H25" s="1">
        <f t="shared" si="1"/>
        <v>69855</v>
      </c>
      <c r="I25" s="31" t="s">
        <v>10</v>
      </c>
    </row>
    <row r="26" spans="1:11">
      <c r="A26" s="37" t="s">
        <v>6</v>
      </c>
      <c r="B26" s="38">
        <v>22</v>
      </c>
      <c r="C26" s="37">
        <v>3223</v>
      </c>
      <c r="D26" s="37">
        <v>844</v>
      </c>
      <c r="E26" s="37">
        <v>1598</v>
      </c>
      <c r="F26" s="37">
        <v>210</v>
      </c>
      <c r="G26" s="39">
        <f t="shared" si="0"/>
        <v>5875</v>
      </c>
      <c r="H26" s="37">
        <f t="shared" si="1"/>
        <v>75730</v>
      </c>
      <c r="I26" s="38" t="s">
        <v>10</v>
      </c>
      <c r="J26" s="23">
        <v>5875</v>
      </c>
      <c r="K26" t="s">
        <v>53</v>
      </c>
    </row>
    <row r="27" spans="1:11">
      <c r="A27" s="1" t="s">
        <v>7</v>
      </c>
      <c r="B27" s="31">
        <v>23</v>
      </c>
      <c r="C27" s="1">
        <v>2127</v>
      </c>
      <c r="D27" s="1">
        <v>485</v>
      </c>
      <c r="E27" s="1">
        <v>686</v>
      </c>
      <c r="F27" s="1">
        <v>200</v>
      </c>
      <c r="G27" s="1">
        <f t="shared" si="0"/>
        <v>3498</v>
      </c>
      <c r="H27" s="1">
        <f t="shared" si="1"/>
        <v>79228</v>
      </c>
      <c r="I27" s="31" t="s">
        <v>10</v>
      </c>
    </row>
    <row r="28" spans="1:11">
      <c r="A28" s="1" t="s">
        <v>8</v>
      </c>
      <c r="B28" s="31">
        <v>24</v>
      </c>
      <c r="C28" s="1">
        <v>2160</v>
      </c>
      <c r="D28" s="1">
        <v>589</v>
      </c>
      <c r="E28" s="1">
        <v>769</v>
      </c>
      <c r="F28" s="1">
        <v>108</v>
      </c>
      <c r="G28" s="1">
        <f t="shared" si="0"/>
        <v>3626</v>
      </c>
      <c r="H28" s="1">
        <f t="shared" si="1"/>
        <v>82854</v>
      </c>
      <c r="I28" s="31" t="s">
        <v>10</v>
      </c>
    </row>
    <row r="29" spans="1:11">
      <c r="A29" s="1" t="s">
        <v>47</v>
      </c>
      <c r="B29" s="31">
        <v>25</v>
      </c>
      <c r="C29" s="1">
        <v>1750</v>
      </c>
      <c r="D29" s="1">
        <v>514</v>
      </c>
      <c r="E29" s="1">
        <v>643</v>
      </c>
      <c r="F29" s="1">
        <v>87</v>
      </c>
      <c r="G29" s="1">
        <f t="shared" si="0"/>
        <v>2994</v>
      </c>
      <c r="H29" s="1">
        <f t="shared" si="1"/>
        <v>85848</v>
      </c>
      <c r="I29" s="31" t="s">
        <v>10</v>
      </c>
    </row>
    <row r="30" spans="1:11">
      <c r="A30" s="1" t="s">
        <v>4</v>
      </c>
      <c r="B30" s="31">
        <v>26</v>
      </c>
      <c r="C30" s="1">
        <v>2185</v>
      </c>
      <c r="D30" s="1">
        <v>478</v>
      </c>
      <c r="E30" s="1">
        <v>619</v>
      </c>
      <c r="F30" s="1">
        <v>63</v>
      </c>
      <c r="G30" s="1">
        <f t="shared" si="0"/>
        <v>3345</v>
      </c>
      <c r="H30" s="1">
        <f t="shared" si="1"/>
        <v>89193</v>
      </c>
      <c r="I30" s="31" t="s">
        <v>10</v>
      </c>
    </row>
    <row r="31" spans="1:11">
      <c r="A31" s="1" t="s">
        <v>5</v>
      </c>
      <c r="B31" s="31">
        <v>27</v>
      </c>
      <c r="C31" s="1">
        <v>2467</v>
      </c>
      <c r="D31" s="1">
        <v>624</v>
      </c>
      <c r="E31" s="1">
        <v>810</v>
      </c>
      <c r="F31" s="1">
        <f>176+50</f>
        <v>226</v>
      </c>
      <c r="G31" s="1">
        <f t="shared" si="0"/>
        <v>4127</v>
      </c>
      <c r="H31" s="1">
        <f t="shared" si="1"/>
        <v>93320</v>
      </c>
      <c r="I31" s="31" t="s">
        <v>10</v>
      </c>
    </row>
    <row r="32" spans="1:11">
      <c r="A32" s="1" t="s">
        <v>48</v>
      </c>
      <c r="B32" s="31">
        <v>28</v>
      </c>
      <c r="C32" s="1">
        <v>2653</v>
      </c>
      <c r="D32" s="1">
        <v>781</v>
      </c>
      <c r="E32" s="1">
        <v>1152</v>
      </c>
      <c r="F32" s="1">
        <v>192</v>
      </c>
      <c r="G32" s="1">
        <f t="shared" si="0"/>
        <v>4778</v>
      </c>
      <c r="H32" s="1">
        <f t="shared" si="1"/>
        <v>98098</v>
      </c>
      <c r="I32" s="31" t="s">
        <v>10</v>
      </c>
    </row>
    <row r="33" spans="1:9">
      <c r="A33" s="37" t="s">
        <v>6</v>
      </c>
      <c r="B33" s="38">
        <v>29</v>
      </c>
      <c r="C33" s="37">
        <v>3598</v>
      </c>
      <c r="D33" s="37">
        <v>850</v>
      </c>
      <c r="E33" s="37">
        <v>1189</v>
      </c>
      <c r="F33" s="37">
        <v>194</v>
      </c>
      <c r="G33" s="37">
        <f t="shared" si="0"/>
        <v>5831</v>
      </c>
      <c r="H33" s="37">
        <f t="shared" si="1"/>
        <v>103929</v>
      </c>
      <c r="I33" s="38" t="s">
        <v>10</v>
      </c>
    </row>
    <row r="34" spans="1:9">
      <c r="A34" s="1" t="s">
        <v>7</v>
      </c>
      <c r="B34" s="31">
        <v>30</v>
      </c>
      <c r="C34" s="1">
        <v>1889</v>
      </c>
      <c r="D34" s="1">
        <v>428</v>
      </c>
      <c r="E34" s="1">
        <v>486</v>
      </c>
      <c r="F34" s="1">
        <v>103</v>
      </c>
      <c r="G34" s="1">
        <f t="shared" si="0"/>
        <v>2906</v>
      </c>
      <c r="H34" s="1">
        <f t="shared" si="1"/>
        <v>106835</v>
      </c>
      <c r="I34" s="31" t="s">
        <v>17</v>
      </c>
    </row>
    <row r="35" spans="1:9" ht="15.75" thickBot="1">
      <c r="A35" s="1" t="s">
        <v>8</v>
      </c>
      <c r="B35" s="31">
        <v>31</v>
      </c>
      <c r="C35" s="1">
        <v>1531</v>
      </c>
      <c r="D35" s="1">
        <v>382</v>
      </c>
      <c r="E35" s="1">
        <v>383</v>
      </c>
      <c r="F35" s="1">
        <v>68</v>
      </c>
      <c r="G35" s="1">
        <f t="shared" si="0"/>
        <v>2364</v>
      </c>
      <c r="H35" s="1">
        <f t="shared" si="1"/>
        <v>109199</v>
      </c>
      <c r="I35" s="31" t="s">
        <v>17</v>
      </c>
    </row>
    <row r="36" spans="1:9" ht="15.75" thickBot="1">
      <c r="B36"/>
      <c r="E36" s="32" t="s">
        <v>49</v>
      </c>
      <c r="F36" s="33"/>
      <c r="G36" s="33"/>
      <c r="H36" s="34">
        <f>H35/B35</f>
        <v>3522.5483870967741</v>
      </c>
      <c r="I36"/>
    </row>
    <row r="37" spans="1:9" ht="26.25">
      <c r="A37" s="20" t="s">
        <v>50</v>
      </c>
      <c r="B37"/>
      <c r="H37" s="21">
        <f>7577079+H35</f>
        <v>7686278</v>
      </c>
      <c r="I37"/>
    </row>
    <row r="38" spans="1:9">
      <c r="H38" s="35"/>
      <c r="I38"/>
    </row>
    <row r="39" spans="1:9">
      <c r="H39" s="25"/>
      <c r="I39"/>
    </row>
    <row r="40" spans="1:9">
      <c r="H40" s="25"/>
      <c r="I40"/>
    </row>
    <row r="41" spans="1:9">
      <c r="H41" s="25"/>
      <c r="I41"/>
    </row>
    <row r="42" spans="1:9">
      <c r="H42" s="25"/>
      <c r="I42"/>
    </row>
    <row r="43" spans="1:9">
      <c r="H43" s="25"/>
      <c r="I43"/>
    </row>
    <row r="44" spans="1:9">
      <c r="H44" s="25"/>
      <c r="I44"/>
    </row>
    <row r="45" spans="1:9">
      <c r="H45" s="25"/>
      <c r="I45"/>
    </row>
    <row r="46" spans="1:9">
      <c r="H46" s="25"/>
      <c r="I46"/>
    </row>
    <row r="47" spans="1:9">
      <c r="H47" s="25"/>
      <c r="I47"/>
    </row>
    <row r="48" spans="1:9">
      <c r="H48" s="25"/>
      <c r="I48"/>
    </row>
    <row r="49" spans="8:9">
      <c r="H49" s="25"/>
      <c r="I49"/>
    </row>
    <row r="50" spans="8:9">
      <c r="H50" s="25"/>
      <c r="I50"/>
    </row>
    <row r="51" spans="8:9">
      <c r="H51" s="25"/>
      <c r="I51"/>
    </row>
    <row r="52" spans="8:9">
      <c r="H52" s="25"/>
      <c r="I52"/>
    </row>
    <row r="53" spans="8:9">
      <c r="H53" s="25"/>
      <c r="I53"/>
    </row>
    <row r="54" spans="8:9">
      <c r="H54" s="25"/>
      <c r="I54"/>
    </row>
    <row r="55" spans="8:9">
      <c r="H55" s="25"/>
      <c r="I55"/>
    </row>
    <row r="56" spans="8:9">
      <c r="H56" s="25"/>
      <c r="I56"/>
    </row>
    <row r="57" spans="8:9">
      <c r="H57" s="25"/>
      <c r="I57"/>
    </row>
    <row r="58" spans="8:9">
      <c r="H58" s="25"/>
      <c r="I58"/>
    </row>
    <row r="59" spans="8:9">
      <c r="H59" s="25"/>
      <c r="I59"/>
    </row>
    <row r="60" spans="8:9">
      <c r="H60" s="25"/>
      <c r="I60"/>
    </row>
    <row r="61" spans="8:9">
      <c r="H61" s="25"/>
      <c r="I61"/>
    </row>
    <row r="62" spans="8:9">
      <c r="H62" s="25"/>
      <c r="I62"/>
    </row>
    <row r="63" spans="8:9">
      <c r="H63" s="25"/>
      <c r="I63"/>
    </row>
    <row r="64" spans="8:9">
      <c r="H64" s="25"/>
      <c r="I64"/>
    </row>
    <row r="65" spans="3:9">
      <c r="H65" s="25"/>
      <c r="I65"/>
    </row>
    <row r="66" spans="3:9">
      <c r="H66" s="25"/>
      <c r="I66"/>
    </row>
    <row r="67" spans="3:9">
      <c r="H67" s="25"/>
      <c r="I67"/>
    </row>
    <row r="68" spans="3:9">
      <c r="H68" s="25"/>
      <c r="I68"/>
    </row>
    <row r="69" spans="3:9">
      <c r="H69" s="25"/>
      <c r="I69"/>
    </row>
    <row r="70" spans="3:9">
      <c r="H70" s="25"/>
      <c r="I70"/>
    </row>
    <row r="71" spans="3:9">
      <c r="H71" s="25"/>
      <c r="I71"/>
    </row>
    <row r="72" spans="3:9">
      <c r="H72" s="25"/>
      <c r="I72"/>
    </row>
    <row r="73" spans="3:9">
      <c r="H73" s="25"/>
      <c r="I73"/>
    </row>
    <row r="74" spans="3:9">
      <c r="H74" s="25"/>
      <c r="I74"/>
    </row>
    <row r="75" spans="3:9">
      <c r="C75" s="36"/>
      <c r="D75" t="s">
        <v>51</v>
      </c>
      <c r="H75" s="25"/>
      <c r="I75"/>
    </row>
    <row r="76" spans="3:9">
      <c r="C76" s="23"/>
      <c r="D76" t="s">
        <v>52</v>
      </c>
      <c r="H76" s="25"/>
      <c r="I76"/>
    </row>
    <row r="77" spans="3:9">
      <c r="H77" s="25"/>
      <c r="I77"/>
    </row>
    <row r="78" spans="3:9">
      <c r="H78" s="25"/>
      <c r="I78"/>
    </row>
    <row r="79" spans="3:9">
      <c r="H79" s="25"/>
      <c r="I79"/>
    </row>
  </sheetData>
  <mergeCells count="2">
    <mergeCell ref="C3:E3"/>
    <mergeCell ref="G3:H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76"/>
  <sheetViews>
    <sheetView topLeftCell="A10" workbookViewId="0">
      <selection activeCell="L10" sqref="L10"/>
    </sheetView>
  </sheetViews>
  <sheetFormatPr baseColWidth="10" defaultRowHeight="15"/>
  <cols>
    <col min="1" max="1" width="11.42578125" customWidth="1"/>
    <col min="2" max="2" width="8.28515625" style="25" customWidth="1"/>
    <col min="3" max="3" width="19.28515625" customWidth="1"/>
    <col min="4" max="4" width="15.85546875" customWidth="1"/>
    <col min="5" max="5" width="13.42578125" customWidth="1"/>
    <col min="6" max="6" width="14.28515625" customWidth="1"/>
    <col min="8" max="8" width="15.85546875" customWidth="1"/>
    <col min="9" max="9" width="10.140625" style="25" customWidth="1"/>
  </cols>
  <sheetData>
    <row r="1" spans="1:9" ht="26.25">
      <c r="A1" s="3" t="s">
        <v>54</v>
      </c>
      <c r="H1" s="25"/>
    </row>
    <row r="2" spans="1:9" ht="27" thickBot="1">
      <c r="A2" s="3"/>
      <c r="H2" s="25"/>
    </row>
    <row r="3" spans="1:9" ht="19.5" thickBot="1">
      <c r="A3" s="26"/>
      <c r="B3" s="27"/>
      <c r="C3" s="52" t="s">
        <v>40</v>
      </c>
      <c r="D3" s="53"/>
      <c r="E3" s="54"/>
      <c r="F3" s="26"/>
      <c r="G3" s="55" t="s">
        <v>41</v>
      </c>
      <c r="H3" s="56"/>
      <c r="I3" s="27"/>
    </row>
    <row r="4" spans="1:9" ht="18.75">
      <c r="A4" s="28" t="s">
        <v>0</v>
      </c>
      <c r="B4" s="28" t="s">
        <v>1</v>
      </c>
      <c r="C4" s="29" t="s">
        <v>42</v>
      </c>
      <c r="D4" s="29" t="s">
        <v>43</v>
      </c>
      <c r="E4" s="30" t="s">
        <v>44</v>
      </c>
      <c r="F4" s="28" t="s">
        <v>2</v>
      </c>
      <c r="G4" s="29" t="s">
        <v>45</v>
      </c>
      <c r="H4" s="29" t="s">
        <v>46</v>
      </c>
      <c r="I4" s="28" t="s">
        <v>3</v>
      </c>
    </row>
    <row r="5" spans="1:9">
      <c r="A5" s="1" t="s">
        <v>9</v>
      </c>
      <c r="B5" s="31">
        <v>1</v>
      </c>
      <c r="C5" s="1">
        <v>1295</v>
      </c>
      <c r="D5" s="1">
        <v>295</v>
      </c>
      <c r="E5" s="1">
        <v>365</v>
      </c>
      <c r="F5" s="1">
        <v>73</v>
      </c>
      <c r="G5" s="1">
        <f>SUM(C5:F5)</f>
        <v>2028</v>
      </c>
      <c r="H5" s="1">
        <f>G5</f>
        <v>2028</v>
      </c>
      <c r="I5" s="31" t="s">
        <v>11</v>
      </c>
    </row>
    <row r="6" spans="1:9">
      <c r="A6" s="1" t="s">
        <v>4</v>
      </c>
      <c r="B6" s="31">
        <v>2</v>
      </c>
      <c r="C6" s="1">
        <v>2070</v>
      </c>
      <c r="D6" s="1">
        <v>538</v>
      </c>
      <c r="E6" s="1">
        <v>787</v>
      </c>
      <c r="F6" s="1">
        <v>128</v>
      </c>
      <c r="G6" s="1">
        <f>SUM(C6:F6)</f>
        <v>3523</v>
      </c>
      <c r="H6" s="1">
        <f>G6+H5</f>
        <v>5551</v>
      </c>
      <c r="I6" s="31" t="s">
        <v>10</v>
      </c>
    </row>
    <row r="7" spans="1:9">
      <c r="A7" s="1" t="s">
        <v>5</v>
      </c>
      <c r="B7" s="31">
        <v>3</v>
      </c>
      <c r="C7" s="1">
        <v>2479</v>
      </c>
      <c r="D7" s="1">
        <v>590</v>
      </c>
      <c r="E7" s="1">
        <v>938</v>
      </c>
      <c r="F7" s="1">
        <v>176</v>
      </c>
      <c r="G7" s="1">
        <f t="shared" ref="G7:G32" si="0">SUM(C7:F7)</f>
        <v>4183</v>
      </c>
      <c r="H7" s="1">
        <f t="shared" ref="H7:H32" si="1">G7+H6</f>
        <v>9734</v>
      </c>
      <c r="I7" s="31" t="s">
        <v>10</v>
      </c>
    </row>
    <row r="8" spans="1:9">
      <c r="A8" s="1" t="s">
        <v>48</v>
      </c>
      <c r="B8" s="31">
        <v>4</v>
      </c>
      <c r="C8" s="1">
        <v>1811</v>
      </c>
      <c r="D8" s="1">
        <v>409</v>
      </c>
      <c r="E8" s="1">
        <v>533</v>
      </c>
      <c r="F8" s="1">
        <v>122</v>
      </c>
      <c r="G8" s="1">
        <f t="shared" si="0"/>
        <v>2875</v>
      </c>
      <c r="H8" s="1">
        <f t="shared" si="1"/>
        <v>12609</v>
      </c>
      <c r="I8" s="31" t="s">
        <v>13</v>
      </c>
    </row>
    <row r="9" spans="1:9">
      <c r="A9" s="37" t="s">
        <v>6</v>
      </c>
      <c r="B9" s="38">
        <v>5</v>
      </c>
      <c r="C9" s="37">
        <v>2967</v>
      </c>
      <c r="D9" s="37">
        <v>762</v>
      </c>
      <c r="E9" s="37">
        <v>1094</v>
      </c>
      <c r="F9" s="37">
        <v>193</v>
      </c>
      <c r="G9" s="37">
        <f t="shared" si="0"/>
        <v>5016</v>
      </c>
      <c r="H9" s="37">
        <f t="shared" si="1"/>
        <v>17625</v>
      </c>
      <c r="I9" s="38" t="s">
        <v>10</v>
      </c>
    </row>
    <row r="10" spans="1:9">
      <c r="A10" s="1" t="s">
        <v>7</v>
      </c>
      <c r="B10" s="31">
        <v>6</v>
      </c>
      <c r="C10" s="1">
        <v>1755</v>
      </c>
      <c r="D10" s="1">
        <v>486</v>
      </c>
      <c r="E10" s="1">
        <v>645</v>
      </c>
      <c r="F10" s="1">
        <v>86</v>
      </c>
      <c r="G10" s="1">
        <f t="shared" si="0"/>
        <v>2972</v>
      </c>
      <c r="H10" s="1">
        <f t="shared" si="1"/>
        <v>20597</v>
      </c>
      <c r="I10" s="31" t="s">
        <v>10</v>
      </c>
    </row>
    <row r="11" spans="1:9">
      <c r="A11" s="1" t="s">
        <v>8</v>
      </c>
      <c r="B11" s="31">
        <v>7</v>
      </c>
      <c r="C11" s="1">
        <v>2082</v>
      </c>
      <c r="D11" s="1">
        <v>697</v>
      </c>
      <c r="E11" s="1">
        <v>777</v>
      </c>
      <c r="F11" s="1">
        <v>142</v>
      </c>
      <c r="G11" s="1">
        <f t="shared" si="0"/>
        <v>3698</v>
      </c>
      <c r="H11" s="1">
        <f t="shared" si="1"/>
        <v>24295</v>
      </c>
      <c r="I11" s="31" t="s">
        <v>10</v>
      </c>
    </row>
    <row r="12" spans="1:9">
      <c r="A12" s="1" t="s">
        <v>47</v>
      </c>
      <c r="B12" s="31">
        <v>8</v>
      </c>
      <c r="C12" s="1">
        <v>1948</v>
      </c>
      <c r="D12" s="1">
        <v>562</v>
      </c>
      <c r="E12" s="1">
        <v>631</v>
      </c>
      <c r="F12" s="1">
        <v>129</v>
      </c>
      <c r="G12" s="1">
        <f t="shared" si="0"/>
        <v>3270</v>
      </c>
      <c r="H12" s="1">
        <f t="shared" si="1"/>
        <v>27565</v>
      </c>
      <c r="I12" s="31" t="s">
        <v>10</v>
      </c>
    </row>
    <row r="13" spans="1:9">
      <c r="A13" s="1" t="s">
        <v>4</v>
      </c>
      <c r="B13" s="31">
        <v>9</v>
      </c>
      <c r="C13" s="1">
        <v>2383</v>
      </c>
      <c r="D13" s="1">
        <v>790</v>
      </c>
      <c r="E13" s="1">
        <v>999</v>
      </c>
      <c r="F13" s="1">
        <v>263</v>
      </c>
      <c r="G13" s="1">
        <f t="shared" si="0"/>
        <v>4435</v>
      </c>
      <c r="H13" s="1">
        <f t="shared" si="1"/>
        <v>32000</v>
      </c>
      <c r="I13" s="31" t="s">
        <v>10</v>
      </c>
    </row>
    <row r="14" spans="1:9">
      <c r="A14" s="1" t="s">
        <v>5</v>
      </c>
      <c r="B14" s="31">
        <v>10</v>
      </c>
      <c r="C14" s="1">
        <v>1617</v>
      </c>
      <c r="D14" s="1">
        <v>358</v>
      </c>
      <c r="E14" s="1">
        <v>410</v>
      </c>
      <c r="F14" s="1">
        <v>106</v>
      </c>
      <c r="G14" s="1">
        <f t="shared" si="0"/>
        <v>2491</v>
      </c>
      <c r="H14" s="1">
        <f t="shared" si="1"/>
        <v>34491</v>
      </c>
      <c r="I14" s="31" t="s">
        <v>10</v>
      </c>
    </row>
    <row r="15" spans="1:9">
      <c r="A15" s="1" t="s">
        <v>48</v>
      </c>
      <c r="B15" s="31">
        <v>11</v>
      </c>
      <c r="C15" s="1">
        <v>1890</v>
      </c>
      <c r="D15" s="1">
        <v>465</v>
      </c>
      <c r="E15" s="1">
        <v>855</v>
      </c>
      <c r="F15" s="1">
        <v>110</v>
      </c>
      <c r="G15" s="1">
        <f t="shared" si="0"/>
        <v>3320</v>
      </c>
      <c r="H15" s="1">
        <f t="shared" si="1"/>
        <v>37811</v>
      </c>
      <c r="I15" s="31" t="s">
        <v>13</v>
      </c>
    </row>
    <row r="16" spans="1:9">
      <c r="A16" s="37" t="s">
        <v>6</v>
      </c>
      <c r="B16" s="38">
        <v>12</v>
      </c>
      <c r="C16" s="37">
        <v>1194</v>
      </c>
      <c r="D16" s="37">
        <v>340</v>
      </c>
      <c r="E16" s="37">
        <v>636</v>
      </c>
      <c r="F16" s="37">
        <v>112</v>
      </c>
      <c r="G16" s="37">
        <f t="shared" si="0"/>
        <v>2282</v>
      </c>
      <c r="H16" s="37">
        <f t="shared" si="1"/>
        <v>40093</v>
      </c>
      <c r="I16" s="38" t="s">
        <v>18</v>
      </c>
    </row>
    <row r="17" spans="1:11">
      <c r="A17" s="1" t="s">
        <v>7</v>
      </c>
      <c r="B17" s="31">
        <v>13</v>
      </c>
      <c r="C17" s="1">
        <v>1386</v>
      </c>
      <c r="D17" s="1">
        <v>281</v>
      </c>
      <c r="E17" s="1">
        <v>352</v>
      </c>
      <c r="F17" s="1">
        <v>104</v>
      </c>
      <c r="G17" s="1">
        <f t="shared" si="0"/>
        <v>2123</v>
      </c>
      <c r="H17" s="1">
        <f t="shared" si="1"/>
        <v>42216</v>
      </c>
      <c r="I17" s="31" t="s">
        <v>12</v>
      </c>
    </row>
    <row r="18" spans="1:11">
      <c r="A18" s="1" t="s">
        <v>8</v>
      </c>
      <c r="B18" s="31">
        <v>14</v>
      </c>
      <c r="C18" s="1">
        <v>1596</v>
      </c>
      <c r="D18" s="1">
        <v>378</v>
      </c>
      <c r="E18" s="1">
        <v>366</v>
      </c>
      <c r="F18" s="1">
        <v>94</v>
      </c>
      <c r="G18" s="1">
        <f t="shared" si="0"/>
        <v>2434</v>
      </c>
      <c r="H18" s="1">
        <f t="shared" si="1"/>
        <v>44650</v>
      </c>
      <c r="I18" s="31" t="s">
        <v>18</v>
      </c>
    </row>
    <row r="19" spans="1:11">
      <c r="A19" s="1" t="s">
        <v>47</v>
      </c>
      <c r="B19" s="31">
        <v>15</v>
      </c>
      <c r="C19" s="1">
        <v>2454</v>
      </c>
      <c r="D19" s="1">
        <v>689</v>
      </c>
      <c r="E19" s="1">
        <v>958</v>
      </c>
      <c r="F19" s="1">
        <v>232</v>
      </c>
      <c r="G19" s="1">
        <f t="shared" si="0"/>
        <v>4333</v>
      </c>
      <c r="H19" s="1">
        <f t="shared" si="1"/>
        <v>48983</v>
      </c>
      <c r="I19" s="31" t="s">
        <v>10</v>
      </c>
    </row>
    <row r="20" spans="1:11">
      <c r="A20" s="1" t="s">
        <v>4</v>
      </c>
      <c r="B20" s="31">
        <v>16</v>
      </c>
      <c r="C20" s="1">
        <v>1581</v>
      </c>
      <c r="D20" s="1">
        <v>312</v>
      </c>
      <c r="E20" s="1">
        <v>256</v>
      </c>
      <c r="F20" s="1">
        <v>89</v>
      </c>
      <c r="G20" s="1">
        <f t="shared" si="0"/>
        <v>2238</v>
      </c>
      <c r="H20" s="1">
        <f t="shared" si="1"/>
        <v>51221</v>
      </c>
      <c r="I20" s="31" t="s">
        <v>16</v>
      </c>
    </row>
    <row r="21" spans="1:11">
      <c r="A21" s="1" t="s">
        <v>5</v>
      </c>
      <c r="B21" s="31">
        <v>17</v>
      </c>
      <c r="C21" s="1">
        <v>1485</v>
      </c>
      <c r="D21" s="1">
        <v>350</v>
      </c>
      <c r="E21" s="1">
        <v>391</v>
      </c>
      <c r="F21" s="1">
        <v>94</v>
      </c>
      <c r="G21" s="1">
        <f t="shared" si="0"/>
        <v>2320</v>
      </c>
      <c r="H21" s="1">
        <f t="shared" si="1"/>
        <v>53541</v>
      </c>
      <c r="I21" s="31" t="s">
        <v>18</v>
      </c>
    </row>
    <row r="22" spans="1:11">
      <c r="A22" s="1" t="s">
        <v>48</v>
      </c>
      <c r="B22" s="31">
        <v>18</v>
      </c>
      <c r="C22" s="1">
        <v>1099</v>
      </c>
      <c r="D22" s="1">
        <v>189</v>
      </c>
      <c r="E22" s="1">
        <v>0</v>
      </c>
      <c r="F22" s="1">
        <v>85</v>
      </c>
      <c r="G22" s="1">
        <f t="shared" si="0"/>
        <v>1373</v>
      </c>
      <c r="H22" s="1">
        <f t="shared" si="1"/>
        <v>54914</v>
      </c>
      <c r="I22" s="31" t="s">
        <v>11</v>
      </c>
    </row>
    <row r="23" spans="1:11">
      <c r="A23" s="37" t="s">
        <v>6</v>
      </c>
      <c r="B23" s="38">
        <v>19</v>
      </c>
      <c r="C23" s="37">
        <v>2766</v>
      </c>
      <c r="D23" s="37">
        <v>716</v>
      </c>
      <c r="E23" s="37">
        <v>973</v>
      </c>
      <c r="F23" s="37">
        <v>101</v>
      </c>
      <c r="G23" s="37">
        <f t="shared" si="0"/>
        <v>4556</v>
      </c>
      <c r="H23" s="37">
        <f t="shared" si="1"/>
        <v>59470</v>
      </c>
      <c r="I23" s="38" t="s">
        <v>10</v>
      </c>
    </row>
    <row r="24" spans="1:11">
      <c r="A24" s="1" t="s">
        <v>7</v>
      </c>
      <c r="B24" s="31">
        <v>20</v>
      </c>
      <c r="C24" s="1">
        <v>1629</v>
      </c>
      <c r="D24" s="1">
        <v>417</v>
      </c>
      <c r="E24" s="1">
        <v>410</v>
      </c>
      <c r="F24" s="1">
        <v>115</v>
      </c>
      <c r="G24" s="1">
        <f t="shared" si="0"/>
        <v>2571</v>
      </c>
      <c r="H24" s="1">
        <f t="shared" si="1"/>
        <v>62041</v>
      </c>
      <c r="I24" s="31" t="s">
        <v>17</v>
      </c>
    </row>
    <row r="25" spans="1:11">
      <c r="A25" s="1" t="s">
        <v>8</v>
      </c>
      <c r="B25" s="31">
        <v>21</v>
      </c>
      <c r="C25" s="1">
        <v>1614</v>
      </c>
      <c r="D25" s="1">
        <v>428</v>
      </c>
      <c r="E25" s="1">
        <v>391</v>
      </c>
      <c r="F25" s="1">
        <v>108</v>
      </c>
      <c r="G25" s="1">
        <f t="shared" si="0"/>
        <v>2541</v>
      </c>
      <c r="H25" s="1">
        <f t="shared" si="1"/>
        <v>64582</v>
      </c>
      <c r="I25" s="31" t="s">
        <v>17</v>
      </c>
    </row>
    <row r="26" spans="1:11">
      <c r="A26" s="1" t="s">
        <v>47</v>
      </c>
      <c r="B26" s="31">
        <v>22</v>
      </c>
      <c r="C26" s="1">
        <v>1479</v>
      </c>
      <c r="D26" s="1">
        <v>330</v>
      </c>
      <c r="E26" s="1">
        <v>351</v>
      </c>
      <c r="F26" s="1">
        <v>118</v>
      </c>
      <c r="G26" s="1">
        <f t="shared" si="0"/>
        <v>2278</v>
      </c>
      <c r="H26" s="1">
        <f t="shared" si="1"/>
        <v>66860</v>
      </c>
      <c r="I26" s="31" t="s">
        <v>10</v>
      </c>
    </row>
    <row r="27" spans="1:11">
      <c r="A27" s="1" t="s">
        <v>4</v>
      </c>
      <c r="B27" s="31">
        <v>23</v>
      </c>
      <c r="C27" s="1">
        <v>1668</v>
      </c>
      <c r="D27" s="1">
        <v>373</v>
      </c>
      <c r="E27" s="1">
        <v>478</v>
      </c>
      <c r="F27" s="1">
        <v>185</v>
      </c>
      <c r="G27" s="1">
        <f t="shared" si="0"/>
        <v>2704</v>
      </c>
      <c r="H27" s="1">
        <f t="shared" si="1"/>
        <v>69564</v>
      </c>
      <c r="I27" s="31" t="s">
        <v>14</v>
      </c>
    </row>
    <row r="28" spans="1:11">
      <c r="A28" s="1" t="s">
        <v>5</v>
      </c>
      <c r="B28" s="31">
        <v>24</v>
      </c>
      <c r="C28" s="1">
        <v>1817</v>
      </c>
      <c r="D28" s="1">
        <v>357</v>
      </c>
      <c r="E28" s="1">
        <v>477</v>
      </c>
      <c r="F28" s="1">
        <v>146</v>
      </c>
      <c r="G28" s="1">
        <f t="shared" si="0"/>
        <v>2797</v>
      </c>
      <c r="H28" s="1">
        <f t="shared" si="1"/>
        <v>72361</v>
      </c>
      <c r="I28" s="31" t="s">
        <v>10</v>
      </c>
    </row>
    <row r="29" spans="1:11">
      <c r="A29" s="1" t="s">
        <v>48</v>
      </c>
      <c r="B29" s="31">
        <v>25</v>
      </c>
      <c r="C29" s="1">
        <v>2740</v>
      </c>
      <c r="D29" s="1">
        <v>811</v>
      </c>
      <c r="E29" s="1">
        <v>1073</v>
      </c>
      <c r="F29" s="1">
        <v>158</v>
      </c>
      <c r="G29" s="1">
        <f t="shared" si="0"/>
        <v>4782</v>
      </c>
      <c r="H29" s="1">
        <f t="shared" si="1"/>
        <v>77143</v>
      </c>
      <c r="I29" s="31" t="s">
        <v>10</v>
      </c>
    </row>
    <row r="30" spans="1:11">
      <c r="A30" s="37" t="s">
        <v>6</v>
      </c>
      <c r="B30" s="38">
        <v>26</v>
      </c>
      <c r="C30" s="37">
        <v>5004</v>
      </c>
      <c r="D30" s="37">
        <v>2001</v>
      </c>
      <c r="E30" s="37">
        <v>2399</v>
      </c>
      <c r="F30" s="37">
        <v>182</v>
      </c>
      <c r="G30" s="39">
        <f t="shared" si="0"/>
        <v>9586</v>
      </c>
      <c r="H30" s="37">
        <f t="shared" si="1"/>
        <v>86729</v>
      </c>
      <c r="I30" s="38" t="s">
        <v>10</v>
      </c>
      <c r="J30" s="23">
        <v>9586</v>
      </c>
      <c r="K30" t="s">
        <v>53</v>
      </c>
    </row>
    <row r="31" spans="1:11">
      <c r="A31" s="1" t="s">
        <v>7</v>
      </c>
      <c r="B31" s="31">
        <v>27</v>
      </c>
      <c r="C31" s="1">
        <v>4464</v>
      </c>
      <c r="D31" s="1">
        <v>1478</v>
      </c>
      <c r="E31" s="1">
        <v>1892</v>
      </c>
      <c r="F31" s="1">
        <v>294</v>
      </c>
      <c r="G31" s="1">
        <f t="shared" si="0"/>
        <v>8128</v>
      </c>
      <c r="H31" s="1">
        <f t="shared" si="1"/>
        <v>94857</v>
      </c>
      <c r="I31" s="31" t="s">
        <v>10</v>
      </c>
    </row>
    <row r="32" spans="1:11" ht="15.75" thickBot="1">
      <c r="A32" s="1" t="s">
        <v>8</v>
      </c>
      <c r="B32" s="31">
        <v>28</v>
      </c>
      <c r="C32" s="1">
        <v>1843</v>
      </c>
      <c r="D32" s="1">
        <v>504</v>
      </c>
      <c r="E32" s="1">
        <v>730</v>
      </c>
      <c r="F32" s="1">
        <v>127</v>
      </c>
      <c r="G32" s="1">
        <f t="shared" si="0"/>
        <v>3204</v>
      </c>
      <c r="H32" s="1">
        <f t="shared" si="1"/>
        <v>98061</v>
      </c>
      <c r="I32" s="31" t="s">
        <v>16</v>
      </c>
    </row>
    <row r="33" spans="1:8" ht="15.75" thickBot="1">
      <c r="E33" s="32" t="s">
        <v>49</v>
      </c>
      <c r="F33" s="33"/>
      <c r="G33" s="33"/>
      <c r="H33" s="34">
        <f>H32/B32</f>
        <v>3502.1785714285716</v>
      </c>
    </row>
    <row r="34" spans="1:8" ht="26.25">
      <c r="A34" s="20" t="s">
        <v>50</v>
      </c>
      <c r="H34" s="21">
        <f>ENERO2017!H37+H32</f>
        <v>7784339</v>
      </c>
    </row>
    <row r="35" spans="1:8">
      <c r="H35" s="35"/>
    </row>
    <row r="36" spans="1:8">
      <c r="H36" s="25"/>
    </row>
    <row r="37" spans="1:8">
      <c r="H37" s="25"/>
    </row>
    <row r="38" spans="1:8">
      <c r="H38" s="25"/>
    </row>
    <row r="39" spans="1:8">
      <c r="H39" s="25"/>
    </row>
    <row r="40" spans="1:8">
      <c r="H40" s="25"/>
    </row>
    <row r="41" spans="1:8">
      <c r="H41" s="25"/>
    </row>
    <row r="42" spans="1:8">
      <c r="H42" s="25"/>
    </row>
    <row r="43" spans="1:8">
      <c r="H43" s="25"/>
    </row>
    <row r="44" spans="1:8">
      <c r="H44" s="25"/>
    </row>
    <row r="45" spans="1:8">
      <c r="H45" s="25"/>
    </row>
    <row r="46" spans="1:8">
      <c r="H46" s="25"/>
    </row>
    <row r="47" spans="1:8">
      <c r="H47" s="25"/>
    </row>
    <row r="48" spans="1:8">
      <c r="H48" s="25"/>
    </row>
    <row r="49" spans="8:8">
      <c r="H49" s="25"/>
    </row>
    <row r="50" spans="8:8">
      <c r="H50" s="25"/>
    </row>
    <row r="51" spans="8:8">
      <c r="H51" s="25"/>
    </row>
    <row r="52" spans="8:8">
      <c r="H52" s="25"/>
    </row>
    <row r="53" spans="8:8">
      <c r="H53" s="25"/>
    </row>
    <row r="54" spans="8:8">
      <c r="H54" s="25"/>
    </row>
    <row r="55" spans="8:8">
      <c r="H55" s="25"/>
    </row>
    <row r="56" spans="8:8">
      <c r="H56" s="25"/>
    </row>
    <row r="57" spans="8:8">
      <c r="H57" s="25"/>
    </row>
    <row r="58" spans="8:8">
      <c r="H58" s="25"/>
    </row>
    <row r="59" spans="8:8">
      <c r="H59" s="25"/>
    </row>
    <row r="60" spans="8:8">
      <c r="H60" s="25"/>
    </row>
    <row r="61" spans="8:8">
      <c r="H61" s="25"/>
    </row>
    <row r="62" spans="8:8">
      <c r="H62" s="25"/>
    </row>
    <row r="63" spans="8:8">
      <c r="H63" s="25"/>
    </row>
    <row r="64" spans="8:8">
      <c r="H64" s="25"/>
    </row>
    <row r="65" spans="3:8">
      <c r="H65" s="25"/>
    </row>
    <row r="66" spans="3:8">
      <c r="H66" s="25"/>
    </row>
    <row r="67" spans="3:8">
      <c r="H67" s="25"/>
    </row>
    <row r="68" spans="3:8">
      <c r="H68" s="25"/>
    </row>
    <row r="69" spans="3:8">
      <c r="H69" s="25"/>
    </row>
    <row r="70" spans="3:8">
      <c r="H70" s="25"/>
    </row>
    <row r="71" spans="3:8">
      <c r="H71" s="25"/>
    </row>
    <row r="72" spans="3:8">
      <c r="C72" s="36"/>
      <c r="D72" t="s">
        <v>51</v>
      </c>
      <c r="H72" s="25"/>
    </row>
    <row r="73" spans="3:8">
      <c r="C73" s="23"/>
      <c r="D73" t="s">
        <v>52</v>
      </c>
      <c r="H73" s="25"/>
    </row>
    <row r="74" spans="3:8">
      <c r="H74" s="25"/>
    </row>
    <row r="75" spans="3:8">
      <c r="H75" s="25"/>
    </row>
    <row r="76" spans="3:8">
      <c r="H76" s="25"/>
    </row>
  </sheetData>
  <mergeCells count="2">
    <mergeCell ref="C3:E3"/>
    <mergeCell ref="G3:H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79"/>
  <sheetViews>
    <sheetView topLeftCell="A18" workbookViewId="0">
      <selection activeCell="L14" sqref="L14"/>
    </sheetView>
  </sheetViews>
  <sheetFormatPr baseColWidth="10" defaultRowHeight="15"/>
  <cols>
    <col min="2" max="2" width="11.42578125" style="25"/>
    <col min="4" max="4" width="15.42578125" customWidth="1"/>
    <col min="5" max="5" width="14.5703125" customWidth="1"/>
    <col min="6" max="6" width="14.42578125" customWidth="1"/>
    <col min="7" max="7" width="12.42578125" customWidth="1"/>
    <col min="8" max="8" width="15" customWidth="1"/>
    <col min="9" max="9" width="11.42578125" style="25"/>
  </cols>
  <sheetData>
    <row r="1" spans="1:9" ht="26.25">
      <c r="A1" s="3" t="s">
        <v>55</v>
      </c>
      <c r="H1" s="25"/>
    </row>
    <row r="2" spans="1:9" ht="27" thickBot="1">
      <c r="A2" s="3"/>
      <c r="H2" s="25"/>
    </row>
    <row r="3" spans="1:9" ht="19.5" thickBot="1">
      <c r="A3" s="26"/>
      <c r="B3" s="27"/>
      <c r="C3" s="52" t="s">
        <v>40</v>
      </c>
      <c r="D3" s="53"/>
      <c r="E3" s="54"/>
      <c r="F3" s="26"/>
      <c r="G3" s="55" t="s">
        <v>41</v>
      </c>
      <c r="H3" s="56"/>
      <c r="I3" s="27"/>
    </row>
    <row r="4" spans="1:9" ht="18.75">
      <c r="A4" s="28" t="s">
        <v>0</v>
      </c>
      <c r="B4" s="28" t="s">
        <v>1</v>
      </c>
      <c r="C4" s="29" t="s">
        <v>42</v>
      </c>
      <c r="D4" s="29" t="s">
        <v>43</v>
      </c>
      <c r="E4" s="30" t="s">
        <v>44</v>
      </c>
      <c r="F4" s="28" t="s">
        <v>2</v>
      </c>
      <c r="G4" s="29" t="s">
        <v>45</v>
      </c>
      <c r="H4" s="29" t="s">
        <v>46</v>
      </c>
      <c r="I4" s="28" t="s">
        <v>3</v>
      </c>
    </row>
    <row r="5" spans="1:9">
      <c r="A5" s="1" t="s">
        <v>9</v>
      </c>
      <c r="B5" s="31">
        <f>FEBRERO2017!B5</f>
        <v>1</v>
      </c>
      <c r="C5" s="1">
        <v>1265</v>
      </c>
      <c r="D5" s="1">
        <v>281</v>
      </c>
      <c r="E5" s="1">
        <v>281</v>
      </c>
      <c r="F5" s="1">
        <v>79</v>
      </c>
      <c r="G5" s="1">
        <f>SUM(C5:F5)</f>
        <v>1906</v>
      </c>
      <c r="H5" s="1">
        <f>G5</f>
        <v>1906</v>
      </c>
      <c r="I5" s="31" t="s">
        <v>10</v>
      </c>
    </row>
    <row r="6" spans="1:9">
      <c r="A6" s="1" t="s">
        <v>4</v>
      </c>
      <c r="B6" s="31">
        <f>FEBRERO2017!B6</f>
        <v>2</v>
      </c>
      <c r="C6" s="1">
        <v>1624</v>
      </c>
      <c r="D6" s="1">
        <v>327</v>
      </c>
      <c r="E6" s="1">
        <v>369</v>
      </c>
      <c r="F6" s="1">
        <v>80</v>
      </c>
      <c r="G6" s="1">
        <f>SUM(C6:F6)</f>
        <v>2400</v>
      </c>
      <c r="H6" s="1">
        <f>H5+G6</f>
        <v>4306</v>
      </c>
      <c r="I6" s="31" t="s">
        <v>17</v>
      </c>
    </row>
    <row r="7" spans="1:9">
      <c r="A7" s="1" t="s">
        <v>5</v>
      </c>
      <c r="B7" s="31">
        <f>FEBRERO2017!B7</f>
        <v>3</v>
      </c>
      <c r="C7" s="1">
        <v>981</v>
      </c>
      <c r="D7" s="1">
        <v>229</v>
      </c>
      <c r="E7" s="1">
        <v>131</v>
      </c>
      <c r="F7" s="1">
        <v>28</v>
      </c>
      <c r="G7" s="1">
        <f t="shared" ref="G7:G35" si="0">SUM(C7:F7)</f>
        <v>1369</v>
      </c>
      <c r="H7" s="1">
        <f t="shared" ref="H7:H35" si="1">H6+G7</f>
        <v>5675</v>
      </c>
      <c r="I7" s="31" t="s">
        <v>18</v>
      </c>
    </row>
    <row r="8" spans="1:9">
      <c r="A8" s="1" t="s">
        <v>48</v>
      </c>
      <c r="B8" s="31">
        <f>FEBRERO2017!B8</f>
        <v>4</v>
      </c>
      <c r="C8" s="1">
        <v>1777</v>
      </c>
      <c r="D8" s="1">
        <v>430</v>
      </c>
      <c r="E8" s="1">
        <v>386</v>
      </c>
      <c r="F8" s="1">
        <v>75</v>
      </c>
      <c r="G8" s="1">
        <f t="shared" si="0"/>
        <v>2668</v>
      </c>
      <c r="H8" s="1">
        <f t="shared" si="1"/>
        <v>8343</v>
      </c>
      <c r="I8" s="31" t="s">
        <v>14</v>
      </c>
    </row>
    <row r="9" spans="1:9">
      <c r="A9" s="37" t="s">
        <v>6</v>
      </c>
      <c r="B9" s="38">
        <f>FEBRERO2017!B9</f>
        <v>5</v>
      </c>
      <c r="C9" s="37">
        <v>1755</v>
      </c>
      <c r="D9" s="37">
        <v>385</v>
      </c>
      <c r="E9" s="37">
        <v>423</v>
      </c>
      <c r="F9" s="37">
        <v>102</v>
      </c>
      <c r="G9" s="37">
        <f t="shared" si="0"/>
        <v>2665</v>
      </c>
      <c r="H9" s="37">
        <f t="shared" si="1"/>
        <v>11008</v>
      </c>
      <c r="I9" s="38" t="s">
        <v>10</v>
      </c>
    </row>
    <row r="10" spans="1:9">
      <c r="A10" s="1" t="s">
        <v>7</v>
      </c>
      <c r="B10" s="31">
        <f>FEBRERO2017!B10</f>
        <v>6</v>
      </c>
      <c r="C10" s="1">
        <v>1118</v>
      </c>
      <c r="D10" s="1">
        <v>232</v>
      </c>
      <c r="E10" s="1">
        <v>117</v>
      </c>
      <c r="F10" s="1">
        <v>82</v>
      </c>
      <c r="G10" s="1">
        <f t="shared" si="0"/>
        <v>1549</v>
      </c>
      <c r="H10" s="1">
        <f t="shared" si="1"/>
        <v>12557</v>
      </c>
      <c r="I10" s="31" t="s">
        <v>10</v>
      </c>
    </row>
    <row r="11" spans="1:9">
      <c r="A11" s="1" t="s">
        <v>8</v>
      </c>
      <c r="B11" s="31">
        <f>FEBRERO2017!B11</f>
        <v>7</v>
      </c>
      <c r="C11" s="1">
        <v>1118</v>
      </c>
      <c r="D11" s="1">
        <v>199</v>
      </c>
      <c r="E11" s="1">
        <v>122</v>
      </c>
      <c r="F11" s="1">
        <v>78</v>
      </c>
      <c r="G11" s="1">
        <f t="shared" si="0"/>
        <v>1517</v>
      </c>
      <c r="H11" s="1">
        <f t="shared" si="1"/>
        <v>14074</v>
      </c>
      <c r="I11" s="31" t="s">
        <v>10</v>
      </c>
    </row>
    <row r="12" spans="1:9">
      <c r="A12" s="1" t="s">
        <v>47</v>
      </c>
      <c r="B12" s="31">
        <f>FEBRERO2017!B12</f>
        <v>8</v>
      </c>
      <c r="C12" s="1">
        <v>967</v>
      </c>
      <c r="D12" s="1">
        <v>192</v>
      </c>
      <c r="E12" s="1">
        <v>86</v>
      </c>
      <c r="F12" s="1">
        <v>70</v>
      </c>
      <c r="G12" s="1">
        <f t="shared" si="0"/>
        <v>1315</v>
      </c>
      <c r="H12" s="1">
        <f t="shared" si="1"/>
        <v>15389</v>
      </c>
      <c r="I12" s="31" t="s">
        <v>10</v>
      </c>
    </row>
    <row r="13" spans="1:9">
      <c r="A13" s="1" t="s">
        <v>4</v>
      </c>
      <c r="B13" s="31">
        <f>FEBRERO2017!B13</f>
        <v>9</v>
      </c>
      <c r="C13" s="1">
        <v>252</v>
      </c>
      <c r="D13" s="1">
        <v>68</v>
      </c>
      <c r="E13" s="1">
        <v>18</v>
      </c>
      <c r="F13" s="1">
        <v>37</v>
      </c>
      <c r="G13" s="1">
        <f t="shared" si="0"/>
        <v>375</v>
      </c>
      <c r="H13" s="1">
        <f t="shared" si="1"/>
        <v>15764</v>
      </c>
      <c r="I13" s="31" t="s">
        <v>11</v>
      </c>
    </row>
    <row r="14" spans="1:9">
      <c r="A14" s="1" t="s">
        <v>5</v>
      </c>
      <c r="B14" s="31">
        <f>FEBRERO2017!B14</f>
        <v>10</v>
      </c>
      <c r="C14" s="1">
        <v>917</v>
      </c>
      <c r="D14" s="1">
        <v>226</v>
      </c>
      <c r="E14" s="1">
        <v>76</v>
      </c>
      <c r="F14" s="1">
        <v>72</v>
      </c>
      <c r="G14" s="1">
        <f t="shared" si="0"/>
        <v>1291</v>
      </c>
      <c r="H14" s="1">
        <f t="shared" si="1"/>
        <v>17055</v>
      </c>
      <c r="I14" s="31" t="s">
        <v>10</v>
      </c>
    </row>
    <row r="15" spans="1:9">
      <c r="A15" s="1" t="s">
        <v>48</v>
      </c>
      <c r="B15" s="31">
        <f>FEBRERO2017!B15</f>
        <v>11</v>
      </c>
      <c r="C15" s="1">
        <v>1241</v>
      </c>
      <c r="D15" s="1">
        <v>278</v>
      </c>
      <c r="E15" s="1">
        <v>179</v>
      </c>
      <c r="F15" s="1">
        <v>86</v>
      </c>
      <c r="G15" s="1">
        <f t="shared" si="0"/>
        <v>1784</v>
      </c>
      <c r="H15" s="1">
        <f t="shared" si="1"/>
        <v>18839</v>
      </c>
      <c r="I15" s="31" t="s">
        <v>16</v>
      </c>
    </row>
    <row r="16" spans="1:9">
      <c r="A16" s="37" t="s">
        <v>6</v>
      </c>
      <c r="B16" s="38">
        <f>FEBRERO2017!B16</f>
        <v>12</v>
      </c>
      <c r="C16" s="37">
        <v>1320</v>
      </c>
      <c r="D16" s="37">
        <v>276</v>
      </c>
      <c r="E16" s="37">
        <v>258</v>
      </c>
      <c r="F16" s="37">
        <v>128</v>
      </c>
      <c r="G16" s="37">
        <f t="shared" si="0"/>
        <v>1982</v>
      </c>
      <c r="H16" s="37">
        <f t="shared" si="1"/>
        <v>20821</v>
      </c>
      <c r="I16" s="38" t="s">
        <v>10</v>
      </c>
    </row>
    <row r="17" spans="1:11">
      <c r="A17" s="1" t="s">
        <v>7</v>
      </c>
      <c r="B17" s="31">
        <f>FEBRERO2017!B17</f>
        <v>13</v>
      </c>
      <c r="C17" s="1">
        <v>761</v>
      </c>
      <c r="D17" s="1">
        <v>209</v>
      </c>
      <c r="E17" s="1">
        <v>40</v>
      </c>
      <c r="F17" s="1">
        <v>96</v>
      </c>
      <c r="G17" s="1">
        <f t="shared" si="0"/>
        <v>1106</v>
      </c>
      <c r="H17" s="1">
        <f t="shared" si="1"/>
        <v>21927</v>
      </c>
      <c r="I17" s="31" t="s">
        <v>10</v>
      </c>
    </row>
    <row r="18" spans="1:11">
      <c r="A18" s="1" t="s">
        <v>8</v>
      </c>
      <c r="B18" s="31">
        <f>FEBRERO2017!B18</f>
        <v>14</v>
      </c>
      <c r="C18" s="1">
        <v>705</v>
      </c>
      <c r="D18" s="1">
        <v>165</v>
      </c>
      <c r="E18" s="1">
        <v>61</v>
      </c>
      <c r="F18" s="1">
        <v>62</v>
      </c>
      <c r="G18" s="1">
        <f t="shared" si="0"/>
        <v>993</v>
      </c>
      <c r="H18" s="1">
        <f t="shared" si="1"/>
        <v>22920</v>
      </c>
      <c r="I18" s="31" t="s">
        <v>10</v>
      </c>
    </row>
    <row r="19" spans="1:11">
      <c r="A19" s="1" t="s">
        <v>47</v>
      </c>
      <c r="B19" s="31">
        <f>FEBRERO2017!B19</f>
        <v>15</v>
      </c>
      <c r="C19" s="1">
        <v>543</v>
      </c>
      <c r="D19" s="1">
        <v>124</v>
      </c>
      <c r="E19" s="1">
        <v>33</v>
      </c>
      <c r="F19" s="1">
        <v>39</v>
      </c>
      <c r="G19" s="1">
        <f t="shared" si="0"/>
        <v>739</v>
      </c>
      <c r="H19" s="1">
        <f t="shared" si="1"/>
        <v>23659</v>
      </c>
      <c r="I19" s="31" t="s">
        <v>16</v>
      </c>
    </row>
    <row r="20" spans="1:11">
      <c r="A20" s="1" t="s">
        <v>4</v>
      </c>
      <c r="B20" s="31">
        <f>FEBRERO2017!B20</f>
        <v>16</v>
      </c>
      <c r="C20" s="1">
        <v>606</v>
      </c>
      <c r="D20" s="1">
        <v>138</v>
      </c>
      <c r="E20" s="1">
        <v>33</v>
      </c>
      <c r="F20" s="1">
        <v>62</v>
      </c>
      <c r="G20" s="1">
        <f t="shared" si="0"/>
        <v>839</v>
      </c>
      <c r="H20" s="1">
        <f t="shared" si="1"/>
        <v>24498</v>
      </c>
      <c r="I20" s="31" t="s">
        <v>14</v>
      </c>
    </row>
    <row r="21" spans="1:11">
      <c r="A21" s="1" t="s">
        <v>5</v>
      </c>
      <c r="B21" s="31">
        <f>FEBRERO2017!B21</f>
        <v>17</v>
      </c>
      <c r="C21" s="1">
        <v>1116</v>
      </c>
      <c r="D21" s="1">
        <v>329</v>
      </c>
      <c r="E21" s="1">
        <v>89</v>
      </c>
      <c r="F21" s="1">
        <v>98</v>
      </c>
      <c r="G21" s="1">
        <f t="shared" si="0"/>
        <v>1632</v>
      </c>
      <c r="H21" s="1">
        <f t="shared" si="1"/>
        <v>26130</v>
      </c>
      <c r="I21" s="31" t="s">
        <v>10</v>
      </c>
    </row>
    <row r="22" spans="1:11">
      <c r="A22" s="1" t="s">
        <v>48</v>
      </c>
      <c r="B22" s="31">
        <f>FEBRERO2017!B22</f>
        <v>18</v>
      </c>
      <c r="C22" s="1">
        <v>1469</v>
      </c>
      <c r="D22" s="1">
        <v>315</v>
      </c>
      <c r="E22" s="1">
        <v>147</v>
      </c>
      <c r="F22" s="1">
        <v>103</v>
      </c>
      <c r="G22" s="1">
        <f t="shared" si="0"/>
        <v>2034</v>
      </c>
      <c r="H22" s="1">
        <f t="shared" si="1"/>
        <v>28164</v>
      </c>
      <c r="I22" s="31" t="s">
        <v>10</v>
      </c>
    </row>
    <row r="23" spans="1:11">
      <c r="A23" s="37" t="s">
        <v>6</v>
      </c>
      <c r="B23" s="38">
        <f>FEBRERO2017!B23</f>
        <v>19</v>
      </c>
      <c r="C23" s="37">
        <v>1395</v>
      </c>
      <c r="D23" s="37">
        <v>237</v>
      </c>
      <c r="E23" s="37">
        <v>204</v>
      </c>
      <c r="F23" s="37">
        <v>110</v>
      </c>
      <c r="G23" s="37">
        <f t="shared" si="0"/>
        <v>1946</v>
      </c>
      <c r="H23" s="37">
        <f t="shared" si="1"/>
        <v>30110</v>
      </c>
      <c r="I23" s="38" t="s">
        <v>10</v>
      </c>
    </row>
    <row r="24" spans="1:11">
      <c r="A24" s="1" t="s">
        <v>7</v>
      </c>
      <c r="B24" s="31">
        <f>FEBRERO2017!B24</f>
        <v>20</v>
      </c>
      <c r="C24" s="1">
        <v>922</v>
      </c>
      <c r="D24" s="1">
        <v>180</v>
      </c>
      <c r="E24" s="1">
        <v>35</v>
      </c>
      <c r="F24" s="1">
        <v>73</v>
      </c>
      <c r="G24" s="1">
        <f t="shared" si="0"/>
        <v>1210</v>
      </c>
      <c r="H24" s="1">
        <f t="shared" si="1"/>
        <v>31320</v>
      </c>
      <c r="I24" s="31" t="s">
        <v>10</v>
      </c>
    </row>
    <row r="25" spans="1:11">
      <c r="A25" s="1" t="s">
        <v>8</v>
      </c>
      <c r="B25" s="31">
        <f>FEBRERO2017!B25</f>
        <v>21</v>
      </c>
      <c r="C25" s="1">
        <v>708</v>
      </c>
      <c r="D25" s="1">
        <v>244</v>
      </c>
      <c r="E25" s="1">
        <v>75</v>
      </c>
      <c r="F25" s="1">
        <v>51</v>
      </c>
      <c r="G25" s="1">
        <f t="shared" si="0"/>
        <v>1078</v>
      </c>
      <c r="H25" s="1">
        <f t="shared" si="1"/>
        <v>32398</v>
      </c>
      <c r="I25" s="31" t="s">
        <v>10</v>
      </c>
    </row>
    <row r="26" spans="1:11">
      <c r="A26" s="1" t="s">
        <v>47</v>
      </c>
      <c r="B26" s="31">
        <f>FEBRERO2017!B26</f>
        <v>22</v>
      </c>
      <c r="C26" s="1">
        <v>726</v>
      </c>
      <c r="D26" s="1">
        <v>171</v>
      </c>
      <c r="E26" s="1">
        <v>67</v>
      </c>
      <c r="F26" s="1">
        <v>56</v>
      </c>
      <c r="G26" s="1">
        <f t="shared" si="0"/>
        <v>1020</v>
      </c>
      <c r="H26" s="1">
        <f t="shared" si="1"/>
        <v>33418</v>
      </c>
      <c r="I26" s="31" t="s">
        <v>10</v>
      </c>
    </row>
    <row r="27" spans="1:11">
      <c r="A27" s="1" t="s">
        <v>4</v>
      </c>
      <c r="B27" s="31">
        <f>FEBRERO2017!B27</f>
        <v>23</v>
      </c>
      <c r="C27" s="1">
        <v>754</v>
      </c>
      <c r="D27" s="1">
        <v>253</v>
      </c>
      <c r="E27" s="1">
        <v>99</v>
      </c>
      <c r="F27" s="1">
        <v>67</v>
      </c>
      <c r="G27" s="1">
        <f t="shared" si="0"/>
        <v>1173</v>
      </c>
      <c r="H27" s="1">
        <f t="shared" si="1"/>
        <v>34591</v>
      </c>
      <c r="I27" s="31" t="s">
        <v>10</v>
      </c>
    </row>
    <row r="28" spans="1:11">
      <c r="A28" s="1" t="s">
        <v>5</v>
      </c>
      <c r="B28" s="31">
        <f>FEBRERO2017!B28</f>
        <v>24</v>
      </c>
      <c r="C28" s="1">
        <v>2234</v>
      </c>
      <c r="D28" s="1">
        <v>813</v>
      </c>
      <c r="E28" s="1">
        <v>467</v>
      </c>
      <c r="F28" s="1">
        <v>208</v>
      </c>
      <c r="G28" s="1">
        <f t="shared" si="0"/>
        <v>3722</v>
      </c>
      <c r="H28" s="1">
        <f t="shared" si="1"/>
        <v>38313</v>
      </c>
      <c r="I28" s="31" t="s">
        <v>10</v>
      </c>
    </row>
    <row r="29" spans="1:11">
      <c r="A29" s="1" t="s">
        <v>48</v>
      </c>
      <c r="B29" s="31">
        <f>FEBRERO2017!B29</f>
        <v>25</v>
      </c>
      <c r="C29" s="1">
        <v>2373</v>
      </c>
      <c r="D29" s="1">
        <v>895</v>
      </c>
      <c r="E29" s="1">
        <v>820</v>
      </c>
      <c r="F29" s="1">
        <v>186</v>
      </c>
      <c r="G29" s="39">
        <f t="shared" si="0"/>
        <v>4274</v>
      </c>
      <c r="H29" s="1">
        <f t="shared" si="1"/>
        <v>42587</v>
      </c>
      <c r="I29" s="31" t="s">
        <v>10</v>
      </c>
      <c r="J29" s="23">
        <v>4274</v>
      </c>
      <c r="K29" t="s">
        <v>53</v>
      </c>
    </row>
    <row r="30" spans="1:11">
      <c r="A30" s="37" t="s">
        <v>6</v>
      </c>
      <c r="B30" s="38">
        <f>FEBRERO2017!B30</f>
        <v>26</v>
      </c>
      <c r="C30" s="37">
        <v>1226</v>
      </c>
      <c r="D30" s="37">
        <v>274</v>
      </c>
      <c r="E30" s="37">
        <v>217</v>
      </c>
      <c r="F30" s="37">
        <v>74</v>
      </c>
      <c r="G30" s="37">
        <f t="shared" si="0"/>
        <v>1791</v>
      </c>
      <c r="H30" s="37">
        <f t="shared" si="1"/>
        <v>44378</v>
      </c>
      <c r="I30" s="38" t="s">
        <v>10</v>
      </c>
    </row>
    <row r="31" spans="1:11">
      <c r="A31" s="1" t="s">
        <v>7</v>
      </c>
      <c r="B31" s="31">
        <f>FEBRERO2017!B31</f>
        <v>27</v>
      </c>
      <c r="C31" s="1">
        <v>721</v>
      </c>
      <c r="D31" s="1">
        <v>193</v>
      </c>
      <c r="E31" s="1">
        <v>72</v>
      </c>
      <c r="F31" s="1">
        <v>72</v>
      </c>
      <c r="G31" s="1">
        <f t="shared" si="0"/>
        <v>1058</v>
      </c>
      <c r="H31" s="1">
        <f t="shared" si="1"/>
        <v>45436</v>
      </c>
      <c r="I31" s="31" t="s">
        <v>10</v>
      </c>
    </row>
    <row r="32" spans="1:11">
      <c r="A32" s="1" t="s">
        <v>8</v>
      </c>
      <c r="B32" s="31">
        <f>FEBRERO2017!B32</f>
        <v>28</v>
      </c>
      <c r="C32" s="1">
        <v>765</v>
      </c>
      <c r="D32" s="1">
        <v>213</v>
      </c>
      <c r="E32" s="1">
        <v>58</v>
      </c>
      <c r="F32" s="1">
        <v>94</v>
      </c>
      <c r="G32" s="1">
        <f t="shared" si="0"/>
        <v>1130</v>
      </c>
      <c r="H32" s="1">
        <f t="shared" si="1"/>
        <v>46566</v>
      </c>
      <c r="I32" s="31" t="s">
        <v>10</v>
      </c>
    </row>
    <row r="33" spans="1:9">
      <c r="A33" s="1" t="s">
        <v>47</v>
      </c>
      <c r="B33" s="31">
        <v>29</v>
      </c>
      <c r="C33" s="1">
        <v>722</v>
      </c>
      <c r="D33" s="1">
        <v>245</v>
      </c>
      <c r="E33" s="1">
        <v>68</v>
      </c>
      <c r="F33" s="1">
        <v>92</v>
      </c>
      <c r="G33" s="1">
        <f t="shared" si="0"/>
        <v>1127</v>
      </c>
      <c r="H33" s="1">
        <f t="shared" si="1"/>
        <v>47693</v>
      </c>
      <c r="I33" s="31" t="s">
        <v>10</v>
      </c>
    </row>
    <row r="34" spans="1:9">
      <c r="A34" s="1" t="s">
        <v>4</v>
      </c>
      <c r="B34" s="31">
        <v>30</v>
      </c>
      <c r="C34" s="1">
        <v>751</v>
      </c>
      <c r="D34" s="1">
        <v>294</v>
      </c>
      <c r="E34" s="1">
        <v>55</v>
      </c>
      <c r="F34" s="1">
        <v>15</v>
      </c>
      <c r="G34" s="1">
        <f t="shared" si="0"/>
        <v>1115</v>
      </c>
      <c r="H34" s="1">
        <f t="shared" si="1"/>
        <v>48808</v>
      </c>
      <c r="I34" s="31" t="s">
        <v>10</v>
      </c>
    </row>
    <row r="35" spans="1:9" ht="15.75" thickBot="1">
      <c r="A35" s="1" t="s">
        <v>5</v>
      </c>
      <c r="B35" s="31">
        <v>31</v>
      </c>
      <c r="C35" s="1">
        <v>820</v>
      </c>
      <c r="D35" s="1">
        <v>285</v>
      </c>
      <c r="E35" s="1">
        <v>66</v>
      </c>
      <c r="F35" s="1">
        <v>88</v>
      </c>
      <c r="G35" s="1">
        <f t="shared" si="0"/>
        <v>1259</v>
      </c>
      <c r="H35" s="1">
        <f t="shared" si="1"/>
        <v>50067</v>
      </c>
      <c r="I35" s="31" t="s">
        <v>10</v>
      </c>
    </row>
    <row r="36" spans="1:9" ht="15.75" thickBot="1">
      <c r="E36" s="32" t="s">
        <v>49</v>
      </c>
      <c r="F36" s="33"/>
      <c r="G36" s="33"/>
      <c r="H36" s="34">
        <f>H35/B35</f>
        <v>1615.0645161290322</v>
      </c>
    </row>
    <row r="37" spans="1:9" ht="23.25">
      <c r="A37" s="20" t="s">
        <v>50</v>
      </c>
      <c r="H37" s="40">
        <f>FEBRERO2017!H34+MARZO2017!H35</f>
        <v>7834406</v>
      </c>
    </row>
    <row r="38" spans="1:9">
      <c r="H38" s="35"/>
    </row>
    <row r="39" spans="1:9">
      <c r="H39" s="25"/>
    </row>
    <row r="40" spans="1:9">
      <c r="H40" s="25"/>
    </row>
    <row r="41" spans="1:9">
      <c r="H41" s="25"/>
    </row>
    <row r="42" spans="1:9">
      <c r="H42" s="25"/>
    </row>
    <row r="43" spans="1:9">
      <c r="H43" s="25"/>
    </row>
    <row r="44" spans="1:9">
      <c r="H44" s="25"/>
    </row>
    <row r="45" spans="1:9">
      <c r="H45" s="25"/>
    </row>
    <row r="46" spans="1:9">
      <c r="H46" s="25"/>
    </row>
    <row r="47" spans="1:9">
      <c r="H47" s="25"/>
    </row>
    <row r="48" spans="1:9">
      <c r="H48" s="25"/>
    </row>
    <row r="49" spans="8:8">
      <c r="H49" s="25"/>
    </row>
    <row r="50" spans="8:8">
      <c r="H50" s="25"/>
    </row>
    <row r="51" spans="8:8">
      <c r="H51" s="25"/>
    </row>
    <row r="52" spans="8:8">
      <c r="H52" s="25"/>
    </row>
    <row r="53" spans="8:8">
      <c r="H53" s="25"/>
    </row>
    <row r="54" spans="8:8">
      <c r="H54" s="25"/>
    </row>
    <row r="55" spans="8:8">
      <c r="H55" s="25"/>
    </row>
    <row r="56" spans="8:8">
      <c r="H56" s="25"/>
    </row>
    <row r="57" spans="8:8">
      <c r="H57" s="25"/>
    </row>
    <row r="58" spans="8:8">
      <c r="H58" s="25"/>
    </row>
    <row r="59" spans="8:8">
      <c r="H59" s="25"/>
    </row>
    <row r="60" spans="8:8">
      <c r="H60" s="25"/>
    </row>
    <row r="61" spans="8:8">
      <c r="H61" s="25"/>
    </row>
    <row r="62" spans="8:8">
      <c r="H62" s="25"/>
    </row>
    <row r="63" spans="8:8">
      <c r="H63" s="25"/>
    </row>
    <row r="64" spans="8:8">
      <c r="H64" s="25"/>
    </row>
    <row r="65" spans="3:8">
      <c r="H65" s="25"/>
    </row>
    <row r="66" spans="3:8">
      <c r="H66" s="25"/>
    </row>
    <row r="67" spans="3:8">
      <c r="H67" s="25"/>
    </row>
    <row r="68" spans="3:8">
      <c r="H68" s="25"/>
    </row>
    <row r="69" spans="3:8">
      <c r="H69" s="25"/>
    </row>
    <row r="70" spans="3:8">
      <c r="H70" s="25"/>
    </row>
    <row r="71" spans="3:8">
      <c r="H71" s="25"/>
    </row>
    <row r="72" spans="3:8">
      <c r="H72" s="25"/>
    </row>
    <row r="73" spans="3:8">
      <c r="H73" s="25"/>
    </row>
    <row r="74" spans="3:8">
      <c r="H74" s="25"/>
    </row>
    <row r="75" spans="3:8">
      <c r="C75" s="36"/>
      <c r="D75" t="s">
        <v>51</v>
      </c>
      <c r="H75" s="25"/>
    </row>
    <row r="76" spans="3:8">
      <c r="C76" s="23"/>
      <c r="D76" t="s">
        <v>52</v>
      </c>
      <c r="H76" s="25"/>
    </row>
    <row r="77" spans="3:8">
      <c r="H77" s="25"/>
    </row>
    <row r="78" spans="3:8">
      <c r="H78" s="25"/>
    </row>
    <row r="79" spans="3:8">
      <c r="H79" s="25"/>
    </row>
  </sheetData>
  <mergeCells count="2">
    <mergeCell ref="C3:E3"/>
    <mergeCell ref="G3:H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M78"/>
  <sheetViews>
    <sheetView topLeftCell="A17" workbookViewId="0">
      <selection activeCell="H36" sqref="H36"/>
    </sheetView>
  </sheetViews>
  <sheetFormatPr baseColWidth="10" defaultRowHeight="15"/>
  <cols>
    <col min="2" max="2" width="11.42578125" style="25"/>
    <col min="3" max="3" width="13.28515625" customWidth="1"/>
    <col min="4" max="4" width="15.42578125" customWidth="1"/>
    <col min="5" max="5" width="14.5703125" customWidth="1"/>
    <col min="6" max="6" width="14.42578125" customWidth="1"/>
    <col min="7" max="7" width="12.42578125" customWidth="1"/>
    <col min="8" max="8" width="16.28515625" customWidth="1"/>
    <col min="9" max="9" width="11.42578125" style="25"/>
  </cols>
  <sheetData>
    <row r="1" spans="1:9" ht="26.25">
      <c r="A1" s="3" t="s">
        <v>56</v>
      </c>
      <c r="H1" s="25"/>
    </row>
    <row r="2" spans="1:9" ht="27" thickBot="1">
      <c r="A2" s="3"/>
      <c r="H2" s="25"/>
    </row>
    <row r="3" spans="1:9" ht="19.5" thickBot="1">
      <c r="A3" s="26"/>
      <c r="B3" s="27"/>
      <c r="C3" s="52" t="s">
        <v>40</v>
      </c>
      <c r="D3" s="53"/>
      <c r="E3" s="54"/>
      <c r="F3" s="26"/>
      <c r="G3" s="55" t="s">
        <v>41</v>
      </c>
      <c r="H3" s="56"/>
      <c r="I3" s="27"/>
    </row>
    <row r="4" spans="1:9" ht="18.75">
      <c r="A4" s="28" t="s">
        <v>0</v>
      </c>
      <c r="B4" s="41" t="s">
        <v>1</v>
      </c>
      <c r="C4" s="42" t="s">
        <v>42</v>
      </c>
      <c r="D4" s="42" t="s">
        <v>43</v>
      </c>
      <c r="E4" s="43" t="s">
        <v>44</v>
      </c>
      <c r="F4" s="41" t="s">
        <v>2</v>
      </c>
      <c r="G4" s="42" t="s">
        <v>45</v>
      </c>
      <c r="H4" s="42" t="s">
        <v>46</v>
      </c>
      <c r="I4" s="41" t="s">
        <v>3</v>
      </c>
    </row>
    <row r="5" spans="1:9">
      <c r="A5" s="1" t="s">
        <v>48</v>
      </c>
      <c r="B5" s="44">
        <f>FEBRERO2017!B5</f>
        <v>1</v>
      </c>
      <c r="C5" s="2">
        <v>1062</v>
      </c>
      <c r="D5" s="2">
        <v>352</v>
      </c>
      <c r="E5" s="2">
        <v>159</v>
      </c>
      <c r="F5" s="2">
        <v>103</v>
      </c>
      <c r="G5" s="2">
        <f>SUM(C5:F5)</f>
        <v>1676</v>
      </c>
      <c r="H5" s="2">
        <f>G5</f>
        <v>1676</v>
      </c>
      <c r="I5" s="44" t="s">
        <v>10</v>
      </c>
    </row>
    <row r="6" spans="1:9">
      <c r="A6" s="37" t="s">
        <v>6</v>
      </c>
      <c r="B6" s="38">
        <f>FEBRERO2017!B6</f>
        <v>2</v>
      </c>
      <c r="C6" s="37">
        <v>1127</v>
      </c>
      <c r="D6" s="37">
        <v>292</v>
      </c>
      <c r="E6" s="37">
        <v>103</v>
      </c>
      <c r="F6" s="37">
        <v>113</v>
      </c>
      <c r="G6" s="37">
        <f>SUM(C6:F6)</f>
        <v>1635</v>
      </c>
      <c r="H6" s="37">
        <f>H5+G6</f>
        <v>3311</v>
      </c>
      <c r="I6" s="38" t="s">
        <v>10</v>
      </c>
    </row>
    <row r="7" spans="1:9">
      <c r="A7" s="1" t="s">
        <v>7</v>
      </c>
      <c r="B7" s="44">
        <f>FEBRERO2017!B7</f>
        <v>3</v>
      </c>
      <c r="C7" s="2">
        <v>663</v>
      </c>
      <c r="D7" s="2">
        <v>216</v>
      </c>
      <c r="E7" s="2">
        <v>38</v>
      </c>
      <c r="F7" s="2">
        <v>76</v>
      </c>
      <c r="G7" s="2">
        <f t="shared" ref="G7:G34" si="0">SUM(C7:F7)</f>
        <v>993</v>
      </c>
      <c r="H7" s="2">
        <f t="shared" ref="H7:H34" si="1">H6+G7</f>
        <v>4304</v>
      </c>
      <c r="I7" s="44" t="s">
        <v>10</v>
      </c>
    </row>
    <row r="8" spans="1:9">
      <c r="A8" s="1" t="s">
        <v>8</v>
      </c>
      <c r="B8" s="44">
        <f>FEBRERO2017!B8</f>
        <v>4</v>
      </c>
      <c r="C8" s="2">
        <v>621</v>
      </c>
      <c r="D8" s="2">
        <v>271</v>
      </c>
      <c r="E8" s="2">
        <v>84</v>
      </c>
      <c r="F8" s="2">
        <v>50</v>
      </c>
      <c r="G8" s="2">
        <f t="shared" si="0"/>
        <v>1026</v>
      </c>
      <c r="H8" s="2">
        <f t="shared" si="1"/>
        <v>5330</v>
      </c>
      <c r="I8" s="44" t="s">
        <v>10</v>
      </c>
    </row>
    <row r="9" spans="1:9">
      <c r="A9" s="1" t="s">
        <v>47</v>
      </c>
      <c r="B9" s="44">
        <f>FEBRERO2017!B9</f>
        <v>5</v>
      </c>
      <c r="C9" s="2">
        <v>643</v>
      </c>
      <c r="D9" s="2">
        <v>252</v>
      </c>
      <c r="E9" s="2">
        <v>69</v>
      </c>
      <c r="F9" s="2">
        <v>111</v>
      </c>
      <c r="G9" s="2">
        <f t="shared" si="0"/>
        <v>1075</v>
      </c>
      <c r="H9" s="2">
        <f t="shared" si="1"/>
        <v>6405</v>
      </c>
      <c r="I9" s="44" t="s">
        <v>10</v>
      </c>
    </row>
    <row r="10" spans="1:9">
      <c r="A10" s="1" t="s">
        <v>4</v>
      </c>
      <c r="B10" s="44">
        <f>FEBRERO2017!B10</f>
        <v>6</v>
      </c>
      <c r="C10" s="2">
        <v>760</v>
      </c>
      <c r="D10" s="2">
        <v>278</v>
      </c>
      <c r="E10" s="2">
        <v>52</v>
      </c>
      <c r="F10" s="2">
        <v>93</v>
      </c>
      <c r="G10" s="2">
        <f t="shared" si="0"/>
        <v>1183</v>
      </c>
      <c r="H10" s="2">
        <f t="shared" si="1"/>
        <v>7588</v>
      </c>
      <c r="I10" s="44" t="s">
        <v>10</v>
      </c>
    </row>
    <row r="11" spans="1:9">
      <c r="A11" s="1" t="s">
        <v>5</v>
      </c>
      <c r="B11" s="44">
        <f>FEBRERO2017!B11</f>
        <v>7</v>
      </c>
      <c r="C11" s="2">
        <v>1080</v>
      </c>
      <c r="D11" s="2">
        <v>298</v>
      </c>
      <c r="E11" s="2">
        <v>62</v>
      </c>
      <c r="F11" s="2">
        <v>82</v>
      </c>
      <c r="G11" s="2">
        <f t="shared" si="0"/>
        <v>1522</v>
      </c>
      <c r="H11" s="2">
        <f t="shared" si="1"/>
        <v>9110</v>
      </c>
      <c r="I11" s="44" t="s">
        <v>10</v>
      </c>
    </row>
    <row r="12" spans="1:9">
      <c r="A12" s="1" t="s">
        <v>48</v>
      </c>
      <c r="B12" s="44">
        <f>FEBRERO2017!B12</f>
        <v>8</v>
      </c>
      <c r="C12" s="2">
        <v>830</v>
      </c>
      <c r="D12" s="2">
        <v>215</v>
      </c>
      <c r="E12" s="2">
        <v>120</v>
      </c>
      <c r="F12" s="2">
        <v>76</v>
      </c>
      <c r="G12" s="2">
        <f t="shared" si="0"/>
        <v>1241</v>
      </c>
      <c r="H12" s="2">
        <f t="shared" si="1"/>
        <v>10351</v>
      </c>
      <c r="I12" s="44" t="s">
        <v>11</v>
      </c>
    </row>
    <row r="13" spans="1:9">
      <c r="A13" s="37" t="s">
        <v>6</v>
      </c>
      <c r="B13" s="38">
        <f>FEBRERO2017!B13</f>
        <v>9</v>
      </c>
      <c r="C13" s="37">
        <v>773</v>
      </c>
      <c r="D13" s="37">
        <v>255</v>
      </c>
      <c r="E13" s="37">
        <v>7</v>
      </c>
      <c r="F13" s="37">
        <v>52</v>
      </c>
      <c r="G13" s="37">
        <f t="shared" si="0"/>
        <v>1087</v>
      </c>
      <c r="H13" s="37">
        <f t="shared" si="1"/>
        <v>11438</v>
      </c>
      <c r="I13" s="38" t="s">
        <v>11</v>
      </c>
    </row>
    <row r="14" spans="1:9">
      <c r="A14" s="1" t="s">
        <v>7</v>
      </c>
      <c r="B14" s="44">
        <f>FEBRERO2017!B14</f>
        <v>10</v>
      </c>
      <c r="C14" s="2">
        <v>911</v>
      </c>
      <c r="D14" s="2">
        <v>276</v>
      </c>
      <c r="E14" s="2">
        <v>14</v>
      </c>
      <c r="F14" s="2">
        <v>23</v>
      </c>
      <c r="G14" s="2">
        <f t="shared" si="0"/>
        <v>1224</v>
      </c>
      <c r="H14" s="2">
        <f t="shared" si="1"/>
        <v>12662</v>
      </c>
      <c r="I14" s="44" t="s">
        <v>15</v>
      </c>
    </row>
    <row r="15" spans="1:9">
      <c r="A15" s="1" t="s">
        <v>8</v>
      </c>
      <c r="B15" s="44">
        <f>FEBRERO2017!B15</f>
        <v>11</v>
      </c>
      <c r="C15" s="2">
        <v>1257</v>
      </c>
      <c r="D15" s="2">
        <v>401</v>
      </c>
      <c r="E15" s="2">
        <v>136</v>
      </c>
      <c r="F15" s="2">
        <v>70</v>
      </c>
      <c r="G15" s="2">
        <f t="shared" si="0"/>
        <v>1864</v>
      </c>
      <c r="H15" s="2">
        <f t="shared" si="1"/>
        <v>14526</v>
      </c>
      <c r="I15" s="44" t="s">
        <v>10</v>
      </c>
    </row>
    <row r="16" spans="1:9">
      <c r="A16" s="1" t="s">
        <v>47</v>
      </c>
      <c r="B16" s="44">
        <f>FEBRERO2017!B16</f>
        <v>12</v>
      </c>
      <c r="C16" s="2">
        <v>2025</v>
      </c>
      <c r="D16" s="2">
        <v>259</v>
      </c>
      <c r="E16" s="2">
        <v>116</v>
      </c>
      <c r="F16" s="2">
        <v>56</v>
      </c>
      <c r="G16" s="2">
        <f t="shared" si="0"/>
        <v>2456</v>
      </c>
      <c r="H16" s="2">
        <f t="shared" si="1"/>
        <v>16982</v>
      </c>
      <c r="I16" s="44" t="s">
        <v>10</v>
      </c>
    </row>
    <row r="17" spans="1:13">
      <c r="A17" s="1" t="s">
        <v>4</v>
      </c>
      <c r="B17" s="44">
        <f>FEBRERO2017!B17</f>
        <v>13</v>
      </c>
      <c r="C17" s="2">
        <v>2245</v>
      </c>
      <c r="D17" s="2">
        <v>905</v>
      </c>
      <c r="E17" s="2">
        <v>494</v>
      </c>
      <c r="F17" s="2">
        <v>101</v>
      </c>
      <c r="G17" s="2">
        <f t="shared" si="0"/>
        <v>3745</v>
      </c>
      <c r="H17" s="2">
        <f t="shared" si="1"/>
        <v>20727</v>
      </c>
      <c r="I17" s="44" t="s">
        <v>10</v>
      </c>
    </row>
    <row r="18" spans="1:13">
      <c r="A18" s="1" t="s">
        <v>5</v>
      </c>
      <c r="B18" s="44">
        <f>FEBRERO2017!B18</f>
        <v>14</v>
      </c>
      <c r="C18" s="2">
        <v>3630</v>
      </c>
      <c r="D18" s="2">
        <v>1661</v>
      </c>
      <c r="E18" s="2">
        <v>1279</v>
      </c>
      <c r="F18" s="2">
        <v>308</v>
      </c>
      <c r="G18" s="39">
        <f t="shared" si="0"/>
        <v>6878</v>
      </c>
      <c r="H18" s="2">
        <f t="shared" si="1"/>
        <v>27605</v>
      </c>
      <c r="I18" s="44" t="s">
        <v>10</v>
      </c>
      <c r="J18" s="23">
        <v>6878</v>
      </c>
      <c r="K18" t="s">
        <v>53</v>
      </c>
    </row>
    <row r="19" spans="1:13">
      <c r="A19" s="1" t="s">
        <v>48</v>
      </c>
      <c r="B19" s="44">
        <f>FEBRERO2017!B19</f>
        <v>15</v>
      </c>
      <c r="C19" s="2">
        <v>2891</v>
      </c>
      <c r="D19" s="2">
        <v>1172</v>
      </c>
      <c r="E19" s="2">
        <v>934</v>
      </c>
      <c r="F19" s="2">
        <v>265</v>
      </c>
      <c r="G19" s="2">
        <f t="shared" si="0"/>
        <v>5262</v>
      </c>
      <c r="H19" s="2">
        <f t="shared" si="1"/>
        <v>32867</v>
      </c>
      <c r="I19" s="44" t="s">
        <v>12</v>
      </c>
    </row>
    <row r="20" spans="1:13">
      <c r="A20" s="37" t="s">
        <v>6</v>
      </c>
      <c r="B20" s="38">
        <f>FEBRERO2017!B20</f>
        <v>16</v>
      </c>
      <c r="C20" s="37">
        <v>1143</v>
      </c>
      <c r="D20" s="37">
        <v>340</v>
      </c>
      <c r="E20" s="37">
        <v>115</v>
      </c>
      <c r="F20" s="37">
        <v>83</v>
      </c>
      <c r="G20" s="37">
        <f t="shared" si="0"/>
        <v>1681</v>
      </c>
      <c r="H20" s="37">
        <f t="shared" si="1"/>
        <v>34548</v>
      </c>
      <c r="I20" s="38" t="s">
        <v>12</v>
      </c>
    </row>
    <row r="21" spans="1:13">
      <c r="A21" s="1" t="s">
        <v>7</v>
      </c>
      <c r="B21" s="44">
        <f>FEBRERO2017!B21</f>
        <v>17</v>
      </c>
      <c r="C21" s="2">
        <v>466</v>
      </c>
      <c r="D21" s="2">
        <v>68</v>
      </c>
      <c r="E21" s="2">
        <v>27</v>
      </c>
      <c r="F21" s="2">
        <v>51</v>
      </c>
      <c r="G21" s="2">
        <f t="shared" si="0"/>
        <v>612</v>
      </c>
      <c r="H21" s="2">
        <f t="shared" si="1"/>
        <v>35160</v>
      </c>
      <c r="I21" s="44" t="s">
        <v>10</v>
      </c>
    </row>
    <row r="22" spans="1:13">
      <c r="A22" s="1" t="s">
        <v>8</v>
      </c>
      <c r="B22" s="44">
        <f>FEBRERO2017!B22</f>
        <v>18</v>
      </c>
      <c r="C22" s="2">
        <v>571</v>
      </c>
      <c r="D22" s="2">
        <v>143</v>
      </c>
      <c r="E22" s="2">
        <v>65</v>
      </c>
      <c r="F22" s="2">
        <v>43</v>
      </c>
      <c r="G22" s="2">
        <f t="shared" si="0"/>
        <v>822</v>
      </c>
      <c r="H22" s="2">
        <f t="shared" si="1"/>
        <v>35982</v>
      </c>
      <c r="I22" s="44" t="s">
        <v>16</v>
      </c>
    </row>
    <row r="23" spans="1:13">
      <c r="A23" s="1" t="s">
        <v>47</v>
      </c>
      <c r="B23" s="44">
        <f>FEBRERO2017!B23</f>
        <v>19</v>
      </c>
      <c r="C23" s="2">
        <v>404</v>
      </c>
      <c r="D23" s="2">
        <v>134</v>
      </c>
      <c r="E23" s="2">
        <v>57</v>
      </c>
      <c r="F23" s="2">
        <v>31</v>
      </c>
      <c r="G23" s="2">
        <f t="shared" si="0"/>
        <v>626</v>
      </c>
      <c r="H23" s="2">
        <f t="shared" si="1"/>
        <v>36608</v>
      </c>
      <c r="I23" s="44" t="s">
        <v>11</v>
      </c>
    </row>
    <row r="24" spans="1:13">
      <c r="A24" s="1" t="s">
        <v>4</v>
      </c>
      <c r="B24" s="44">
        <f>FEBRERO2017!B24</f>
        <v>20</v>
      </c>
      <c r="C24" s="2">
        <v>945</v>
      </c>
      <c r="D24" s="2">
        <v>264</v>
      </c>
      <c r="E24" s="2">
        <v>59</v>
      </c>
      <c r="F24" s="2">
        <v>73</v>
      </c>
      <c r="G24" s="2">
        <f t="shared" si="0"/>
        <v>1341</v>
      </c>
      <c r="H24" s="2">
        <f t="shared" si="1"/>
        <v>37949</v>
      </c>
      <c r="I24" s="44" t="s">
        <v>10</v>
      </c>
    </row>
    <row r="25" spans="1:13">
      <c r="A25" s="1" t="s">
        <v>5</v>
      </c>
      <c r="B25" s="44">
        <f>FEBRERO2017!B25</f>
        <v>21</v>
      </c>
      <c r="C25" s="2">
        <v>1142</v>
      </c>
      <c r="D25" s="2">
        <v>352</v>
      </c>
      <c r="E25" s="2">
        <v>75</v>
      </c>
      <c r="F25" s="2">
        <v>35</v>
      </c>
      <c r="G25" s="2">
        <f t="shared" si="0"/>
        <v>1604</v>
      </c>
      <c r="H25" s="2">
        <f t="shared" si="1"/>
        <v>39553</v>
      </c>
      <c r="I25" s="44" t="s">
        <v>10</v>
      </c>
    </row>
    <row r="26" spans="1:13">
      <c r="A26" s="1" t="s">
        <v>48</v>
      </c>
      <c r="B26" s="44">
        <f>FEBRERO2017!B26</f>
        <v>22</v>
      </c>
      <c r="C26" s="2">
        <v>1481</v>
      </c>
      <c r="D26" s="2">
        <v>454</v>
      </c>
      <c r="E26" s="2">
        <v>95</v>
      </c>
      <c r="F26" s="2">
        <v>169</v>
      </c>
      <c r="G26" s="2">
        <f t="shared" si="0"/>
        <v>2199</v>
      </c>
      <c r="H26" s="2">
        <f t="shared" si="1"/>
        <v>41752</v>
      </c>
      <c r="I26" s="44" t="s">
        <v>10</v>
      </c>
    </row>
    <row r="27" spans="1:13">
      <c r="A27" s="37" t="s">
        <v>6</v>
      </c>
      <c r="B27" s="38">
        <f>FEBRERO2017!B27</f>
        <v>23</v>
      </c>
      <c r="C27" s="37">
        <v>1051</v>
      </c>
      <c r="D27" s="37">
        <v>301</v>
      </c>
      <c r="E27" s="37">
        <v>67</v>
      </c>
      <c r="F27" s="37">
        <v>99</v>
      </c>
      <c r="G27" s="37">
        <f t="shared" si="0"/>
        <v>1518</v>
      </c>
      <c r="H27" s="37">
        <f t="shared" si="1"/>
        <v>43270</v>
      </c>
      <c r="I27" s="38" t="s">
        <v>10</v>
      </c>
    </row>
    <row r="28" spans="1:13">
      <c r="A28" s="1" t="s">
        <v>7</v>
      </c>
      <c r="B28" s="44">
        <f>FEBRERO2017!B28</f>
        <v>24</v>
      </c>
      <c r="C28" s="2">
        <v>948</v>
      </c>
      <c r="D28" s="2">
        <v>353</v>
      </c>
      <c r="E28" s="2">
        <v>47</v>
      </c>
      <c r="F28" s="2">
        <v>108</v>
      </c>
      <c r="G28" s="2">
        <f t="shared" si="0"/>
        <v>1456</v>
      </c>
      <c r="H28" s="2">
        <f t="shared" si="1"/>
        <v>44726</v>
      </c>
      <c r="I28" s="44" t="s">
        <v>10</v>
      </c>
      <c r="J28" s="45"/>
      <c r="K28" s="45"/>
      <c r="L28" s="45"/>
      <c r="M28" s="45"/>
    </row>
    <row r="29" spans="1:13">
      <c r="A29" s="1" t="s">
        <v>8</v>
      </c>
      <c r="B29" s="44">
        <f>FEBRERO2017!B29</f>
        <v>25</v>
      </c>
      <c r="C29" s="2">
        <v>518</v>
      </c>
      <c r="D29" s="2">
        <v>215</v>
      </c>
      <c r="E29" s="2">
        <v>17</v>
      </c>
      <c r="F29" s="2">
        <v>54</v>
      </c>
      <c r="G29" s="2">
        <f t="shared" si="0"/>
        <v>804</v>
      </c>
      <c r="H29" s="2">
        <f t="shared" si="1"/>
        <v>45530</v>
      </c>
      <c r="I29" s="44" t="s">
        <v>11</v>
      </c>
      <c r="J29" s="45"/>
      <c r="K29" s="45"/>
      <c r="L29" s="45"/>
      <c r="M29" s="45"/>
    </row>
    <row r="30" spans="1:13">
      <c r="A30" s="1" t="s">
        <v>47</v>
      </c>
      <c r="B30" s="44">
        <f>FEBRERO2017!B30</f>
        <v>26</v>
      </c>
      <c r="C30" s="2">
        <v>750</v>
      </c>
      <c r="D30" s="2">
        <v>289</v>
      </c>
      <c r="E30" s="2">
        <v>9</v>
      </c>
      <c r="F30" s="2">
        <v>96</v>
      </c>
      <c r="G30" s="2">
        <f t="shared" si="0"/>
        <v>1144</v>
      </c>
      <c r="H30" s="2">
        <f t="shared" si="1"/>
        <v>46674</v>
      </c>
      <c r="I30" s="44" t="s">
        <v>10</v>
      </c>
      <c r="J30" s="45"/>
      <c r="K30" s="45"/>
      <c r="L30" s="45"/>
      <c r="M30" s="45"/>
    </row>
    <row r="31" spans="1:13">
      <c r="A31" s="1" t="s">
        <v>4</v>
      </c>
      <c r="B31" s="44">
        <f>FEBRERO2017!B31</f>
        <v>27</v>
      </c>
      <c r="C31" s="2">
        <v>737</v>
      </c>
      <c r="D31" s="2">
        <v>255</v>
      </c>
      <c r="E31" s="2">
        <v>14</v>
      </c>
      <c r="F31" s="2">
        <v>24</v>
      </c>
      <c r="G31" s="2">
        <f t="shared" si="0"/>
        <v>1030</v>
      </c>
      <c r="H31" s="2">
        <f t="shared" si="1"/>
        <v>47704</v>
      </c>
      <c r="I31" s="44" t="s">
        <v>10</v>
      </c>
      <c r="J31" s="45"/>
      <c r="K31" s="45"/>
      <c r="L31" s="45"/>
      <c r="M31" s="45"/>
    </row>
    <row r="32" spans="1:13">
      <c r="A32" s="1" t="s">
        <v>5</v>
      </c>
      <c r="B32" s="44">
        <f>FEBRERO2017!B32</f>
        <v>28</v>
      </c>
      <c r="C32" s="2">
        <v>902</v>
      </c>
      <c r="D32" s="2">
        <v>173</v>
      </c>
      <c r="E32" s="2">
        <v>33</v>
      </c>
      <c r="F32" s="2">
        <v>74</v>
      </c>
      <c r="G32" s="2">
        <f t="shared" si="0"/>
        <v>1182</v>
      </c>
      <c r="H32" s="2">
        <f t="shared" si="1"/>
        <v>48886</v>
      </c>
      <c r="I32" s="44" t="s">
        <v>10</v>
      </c>
    </row>
    <row r="33" spans="1:9">
      <c r="A33" s="1" t="s">
        <v>48</v>
      </c>
      <c r="B33" s="44">
        <v>29</v>
      </c>
      <c r="C33" s="2">
        <v>1730</v>
      </c>
      <c r="D33" s="2">
        <v>582</v>
      </c>
      <c r="E33" s="2">
        <v>155</v>
      </c>
      <c r="F33" s="2">
        <v>103</v>
      </c>
      <c r="G33" s="2">
        <f t="shared" si="0"/>
        <v>2570</v>
      </c>
      <c r="H33" s="2">
        <f t="shared" si="1"/>
        <v>51456</v>
      </c>
      <c r="I33" s="44" t="s">
        <v>10</v>
      </c>
    </row>
    <row r="34" spans="1:9" ht="15.75" thickBot="1">
      <c r="A34" s="37" t="s">
        <v>6</v>
      </c>
      <c r="B34" s="38">
        <v>30</v>
      </c>
      <c r="C34" s="37">
        <v>2171</v>
      </c>
      <c r="D34" s="37">
        <v>830</v>
      </c>
      <c r="E34" s="37">
        <v>550</v>
      </c>
      <c r="F34" s="37">
        <v>58</v>
      </c>
      <c r="G34" s="37">
        <f t="shared" si="0"/>
        <v>3609</v>
      </c>
      <c r="H34" s="37">
        <f t="shared" si="1"/>
        <v>55065</v>
      </c>
      <c r="I34" s="38" t="s">
        <v>10</v>
      </c>
    </row>
    <row r="35" spans="1:9" ht="15.75" thickBot="1">
      <c r="E35" s="32" t="s">
        <v>49</v>
      </c>
      <c r="F35" s="33"/>
      <c r="G35" s="33"/>
      <c r="H35" s="34">
        <f>H34/B34</f>
        <v>1835.5</v>
      </c>
    </row>
    <row r="36" spans="1:9" ht="23.25">
      <c r="A36" s="20" t="s">
        <v>50</v>
      </c>
      <c r="H36" s="40">
        <f>MARZO2017!H37+H34</f>
        <v>7889471</v>
      </c>
    </row>
    <row r="37" spans="1:9">
      <c r="H37" s="35"/>
    </row>
    <row r="38" spans="1:9">
      <c r="H38" s="25"/>
    </row>
    <row r="39" spans="1:9">
      <c r="H39" s="25"/>
    </row>
    <row r="40" spans="1:9">
      <c r="H40" s="25"/>
    </row>
    <row r="41" spans="1:9">
      <c r="H41" s="25"/>
    </row>
    <row r="42" spans="1:9">
      <c r="H42" s="25"/>
    </row>
    <row r="43" spans="1:9">
      <c r="H43" s="25"/>
    </row>
    <row r="44" spans="1:9">
      <c r="H44" s="25"/>
    </row>
    <row r="45" spans="1:9">
      <c r="H45" s="25"/>
    </row>
    <row r="46" spans="1:9">
      <c r="H46" s="25"/>
    </row>
    <row r="47" spans="1:9">
      <c r="H47" s="25"/>
    </row>
    <row r="48" spans="1:9">
      <c r="H48" s="25"/>
    </row>
    <row r="49" spans="8:8">
      <c r="H49" s="25"/>
    </row>
    <row r="50" spans="8:8">
      <c r="H50" s="25"/>
    </row>
    <row r="51" spans="8:8">
      <c r="H51" s="25"/>
    </row>
    <row r="52" spans="8:8">
      <c r="H52" s="25"/>
    </row>
    <row r="53" spans="8:8">
      <c r="H53" s="25"/>
    </row>
    <row r="54" spans="8:8">
      <c r="H54" s="25"/>
    </row>
    <row r="55" spans="8:8">
      <c r="H55" s="25"/>
    </row>
    <row r="56" spans="8:8">
      <c r="H56" s="25"/>
    </row>
    <row r="57" spans="8:8">
      <c r="H57" s="25"/>
    </row>
    <row r="58" spans="8:8">
      <c r="H58" s="25"/>
    </row>
    <row r="59" spans="8:8">
      <c r="H59" s="25"/>
    </row>
    <row r="60" spans="8:8">
      <c r="H60" s="25"/>
    </row>
    <row r="61" spans="8:8">
      <c r="H61" s="25"/>
    </row>
    <row r="62" spans="8:8">
      <c r="H62" s="25"/>
    </row>
    <row r="63" spans="8:8">
      <c r="H63" s="25"/>
    </row>
    <row r="64" spans="8:8">
      <c r="H64" s="25"/>
    </row>
    <row r="65" spans="3:8">
      <c r="H65" s="25"/>
    </row>
    <row r="66" spans="3:8">
      <c r="H66" s="25"/>
    </row>
    <row r="67" spans="3:8">
      <c r="H67" s="25"/>
    </row>
    <row r="68" spans="3:8">
      <c r="H68" s="25"/>
    </row>
    <row r="69" spans="3:8">
      <c r="H69" s="25"/>
    </row>
    <row r="70" spans="3:8">
      <c r="H70" s="25"/>
    </row>
    <row r="71" spans="3:8">
      <c r="H71" s="25"/>
    </row>
    <row r="72" spans="3:8">
      <c r="H72" s="25"/>
    </row>
    <row r="73" spans="3:8">
      <c r="H73" s="25"/>
    </row>
    <row r="74" spans="3:8">
      <c r="C74" s="36"/>
      <c r="D74" t="s">
        <v>51</v>
      </c>
      <c r="H74" s="25"/>
    </row>
    <row r="75" spans="3:8">
      <c r="C75" s="23"/>
      <c r="D75" t="s">
        <v>52</v>
      </c>
      <c r="H75" s="25"/>
    </row>
    <row r="76" spans="3:8">
      <c r="H76" s="25"/>
    </row>
    <row r="77" spans="3:8">
      <c r="H77" s="25"/>
    </row>
    <row r="78" spans="3:8">
      <c r="H78" s="25"/>
    </row>
  </sheetData>
  <mergeCells count="2">
    <mergeCell ref="C3:E3"/>
    <mergeCell ref="G3:H3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9"/>
  <sheetViews>
    <sheetView topLeftCell="A17" workbookViewId="0">
      <selection activeCell="J37" sqref="J37"/>
    </sheetView>
  </sheetViews>
  <sheetFormatPr baseColWidth="10" defaultRowHeight="15"/>
  <cols>
    <col min="2" max="2" width="11.42578125" style="25"/>
    <col min="3" max="3" width="13" customWidth="1"/>
    <col min="4" max="4" width="15.42578125" customWidth="1"/>
    <col min="5" max="5" width="14.5703125" customWidth="1"/>
    <col min="6" max="6" width="14.42578125" customWidth="1"/>
    <col min="7" max="7" width="12.42578125" customWidth="1"/>
    <col min="8" max="8" width="15" customWidth="1"/>
    <col min="9" max="9" width="11.42578125" style="25"/>
  </cols>
  <sheetData>
    <row r="1" spans="1:11" ht="26.25">
      <c r="A1" s="3" t="s">
        <v>57</v>
      </c>
      <c r="H1" s="25"/>
    </row>
    <row r="2" spans="1:11" ht="27" thickBot="1">
      <c r="A2" s="3"/>
      <c r="H2" s="25"/>
    </row>
    <row r="3" spans="1:11" ht="19.5" thickBot="1">
      <c r="A3" s="26"/>
      <c r="B3" s="27"/>
      <c r="C3" s="52" t="s">
        <v>40</v>
      </c>
      <c r="D3" s="53"/>
      <c r="E3" s="54"/>
      <c r="F3" s="26"/>
      <c r="G3" s="55" t="s">
        <v>41</v>
      </c>
      <c r="H3" s="56"/>
      <c r="I3" s="27"/>
    </row>
    <row r="4" spans="1:11" ht="18.75">
      <c r="A4" s="28" t="s">
        <v>0</v>
      </c>
      <c r="B4" s="28" t="s">
        <v>1</v>
      </c>
      <c r="C4" s="29" t="s">
        <v>42</v>
      </c>
      <c r="D4" s="29" t="s">
        <v>43</v>
      </c>
      <c r="E4" s="30" t="s">
        <v>44</v>
      </c>
      <c r="F4" s="28" t="s">
        <v>2</v>
      </c>
      <c r="G4" s="29" t="s">
        <v>45</v>
      </c>
      <c r="H4" s="29" t="s">
        <v>46</v>
      </c>
      <c r="I4" s="28" t="s">
        <v>3</v>
      </c>
    </row>
    <row r="5" spans="1:11">
      <c r="A5" s="2" t="s">
        <v>7</v>
      </c>
      <c r="B5" s="44">
        <f>FEBRERO2017!B5</f>
        <v>1</v>
      </c>
      <c r="C5" s="2">
        <v>1162</v>
      </c>
      <c r="D5" s="2">
        <v>296</v>
      </c>
      <c r="E5" s="2">
        <v>66</v>
      </c>
      <c r="F5" s="2">
        <v>88</v>
      </c>
      <c r="G5" s="39">
        <f>SUM(C5:F5)</f>
        <v>1612</v>
      </c>
      <c r="H5" s="2">
        <f>G5</f>
        <v>1612</v>
      </c>
      <c r="I5" s="44" t="s">
        <v>10</v>
      </c>
      <c r="J5" s="23">
        <v>1612</v>
      </c>
      <c r="K5" t="s">
        <v>53</v>
      </c>
    </row>
    <row r="6" spans="1:11">
      <c r="A6" s="2" t="s">
        <v>8</v>
      </c>
      <c r="B6" s="44">
        <f>FEBRERO2017!B6</f>
        <v>2</v>
      </c>
      <c r="C6" s="2">
        <v>388</v>
      </c>
      <c r="D6" s="2">
        <v>101</v>
      </c>
      <c r="E6" s="2">
        <v>0</v>
      </c>
      <c r="F6" s="2">
        <v>33</v>
      </c>
      <c r="G6" s="2">
        <f>SUM(C6:F6)</f>
        <v>522</v>
      </c>
      <c r="H6" s="2">
        <f>H5+G6</f>
        <v>2134</v>
      </c>
      <c r="I6" s="44" t="s">
        <v>10</v>
      </c>
    </row>
    <row r="7" spans="1:11">
      <c r="A7" s="2" t="s">
        <v>47</v>
      </c>
      <c r="B7" s="44">
        <f>FEBRERO2017!B7</f>
        <v>3</v>
      </c>
      <c r="C7" s="2">
        <v>348</v>
      </c>
      <c r="D7" s="2">
        <v>102</v>
      </c>
      <c r="E7" s="2">
        <v>0</v>
      </c>
      <c r="F7" s="2">
        <v>37</v>
      </c>
      <c r="G7" s="2">
        <f t="shared" ref="G7:G35" si="0">SUM(C7:F7)</f>
        <v>487</v>
      </c>
      <c r="H7" s="2">
        <f t="shared" ref="H7:H35" si="1">H6+G7</f>
        <v>2621</v>
      </c>
      <c r="I7" s="44" t="s">
        <v>10</v>
      </c>
    </row>
    <row r="8" spans="1:11">
      <c r="A8" s="2" t="s">
        <v>4</v>
      </c>
      <c r="B8" s="44">
        <f>FEBRERO2017!B8</f>
        <v>4</v>
      </c>
      <c r="C8" s="2">
        <v>484</v>
      </c>
      <c r="D8" s="2">
        <v>117</v>
      </c>
      <c r="E8" s="2">
        <v>0</v>
      </c>
      <c r="F8" s="2">
        <v>44</v>
      </c>
      <c r="G8" s="2">
        <f t="shared" si="0"/>
        <v>645</v>
      </c>
      <c r="H8" s="2">
        <f t="shared" si="1"/>
        <v>3266</v>
      </c>
      <c r="I8" s="44" t="s">
        <v>10</v>
      </c>
    </row>
    <row r="9" spans="1:11">
      <c r="A9" s="2" t="s">
        <v>5</v>
      </c>
      <c r="B9" s="44">
        <f>FEBRERO2017!B9</f>
        <v>5</v>
      </c>
      <c r="C9" s="2">
        <v>844</v>
      </c>
      <c r="D9" s="2">
        <v>114</v>
      </c>
      <c r="E9" s="2">
        <v>0</v>
      </c>
      <c r="F9" s="2">
        <v>71</v>
      </c>
      <c r="G9" s="2">
        <f t="shared" si="0"/>
        <v>1029</v>
      </c>
      <c r="H9" s="2">
        <f t="shared" si="1"/>
        <v>4295</v>
      </c>
      <c r="I9" s="44" t="s">
        <v>10</v>
      </c>
    </row>
    <row r="10" spans="1:11">
      <c r="A10" s="2" t="s">
        <v>48</v>
      </c>
      <c r="B10" s="44">
        <f>FEBRERO2017!B10</f>
        <v>6</v>
      </c>
      <c r="C10" s="2">
        <v>1117</v>
      </c>
      <c r="D10" s="2">
        <v>240</v>
      </c>
      <c r="E10" s="2">
        <v>0</v>
      </c>
      <c r="F10" s="2">
        <v>90</v>
      </c>
      <c r="G10" s="2">
        <f t="shared" si="0"/>
        <v>1447</v>
      </c>
      <c r="H10" s="2">
        <f t="shared" si="1"/>
        <v>5742</v>
      </c>
      <c r="I10" s="44" t="s">
        <v>10</v>
      </c>
    </row>
    <row r="11" spans="1:11">
      <c r="A11" s="37" t="s">
        <v>6</v>
      </c>
      <c r="B11" s="38">
        <f>FEBRERO2017!B11</f>
        <v>7</v>
      </c>
      <c r="C11" s="37">
        <v>864</v>
      </c>
      <c r="D11" s="37">
        <v>159</v>
      </c>
      <c r="E11" s="37">
        <v>0</v>
      </c>
      <c r="F11" s="37">
        <v>81</v>
      </c>
      <c r="G11" s="37">
        <f t="shared" si="0"/>
        <v>1104</v>
      </c>
      <c r="H11" s="37">
        <f t="shared" si="1"/>
        <v>6846</v>
      </c>
      <c r="I11" s="38" t="s">
        <v>13</v>
      </c>
    </row>
    <row r="12" spans="1:11">
      <c r="A12" s="2" t="s">
        <v>7</v>
      </c>
      <c r="B12" s="44">
        <f>FEBRERO2017!B12</f>
        <v>8</v>
      </c>
      <c r="C12" s="2">
        <v>528</v>
      </c>
      <c r="D12" s="2">
        <v>72</v>
      </c>
      <c r="E12" s="2">
        <v>0</v>
      </c>
      <c r="F12" s="2">
        <v>56</v>
      </c>
      <c r="G12" s="2">
        <f t="shared" si="0"/>
        <v>656</v>
      </c>
      <c r="H12" s="2">
        <f t="shared" si="1"/>
        <v>7502</v>
      </c>
      <c r="I12" s="44" t="s">
        <v>18</v>
      </c>
    </row>
    <row r="13" spans="1:11">
      <c r="A13" s="2" t="s">
        <v>8</v>
      </c>
      <c r="B13" s="44">
        <f>FEBRERO2017!B13</f>
        <v>9</v>
      </c>
      <c r="C13" s="2">
        <v>605</v>
      </c>
      <c r="D13" s="2">
        <v>143</v>
      </c>
      <c r="E13" s="2">
        <v>0</v>
      </c>
      <c r="F13" s="2">
        <v>57</v>
      </c>
      <c r="G13" s="2">
        <f t="shared" si="0"/>
        <v>805</v>
      </c>
      <c r="H13" s="2">
        <f t="shared" si="1"/>
        <v>8307</v>
      </c>
      <c r="I13" s="44" t="s">
        <v>10</v>
      </c>
    </row>
    <row r="14" spans="1:11">
      <c r="A14" s="2" t="s">
        <v>47</v>
      </c>
      <c r="B14" s="44">
        <f>FEBRERO2017!B14</f>
        <v>10</v>
      </c>
      <c r="C14" s="2">
        <v>610</v>
      </c>
      <c r="D14" s="2">
        <v>142</v>
      </c>
      <c r="E14" s="2">
        <v>0</v>
      </c>
      <c r="F14" s="2">
        <v>59</v>
      </c>
      <c r="G14" s="2">
        <f t="shared" si="0"/>
        <v>811</v>
      </c>
      <c r="H14" s="2">
        <f t="shared" si="1"/>
        <v>9118</v>
      </c>
      <c r="I14" s="44" t="s">
        <v>10</v>
      </c>
    </row>
    <row r="15" spans="1:11">
      <c r="A15" s="2" t="s">
        <v>4</v>
      </c>
      <c r="B15" s="44">
        <f>FEBRERO2017!B15</f>
        <v>11</v>
      </c>
      <c r="C15" s="2">
        <v>443</v>
      </c>
      <c r="D15" s="2">
        <v>62</v>
      </c>
      <c r="E15" s="2">
        <v>0</v>
      </c>
      <c r="F15" s="2">
        <v>39</v>
      </c>
      <c r="G15" s="2">
        <f t="shared" si="0"/>
        <v>544</v>
      </c>
      <c r="H15" s="2">
        <f t="shared" si="1"/>
        <v>9662</v>
      </c>
      <c r="I15" s="44" t="s">
        <v>10</v>
      </c>
    </row>
    <row r="16" spans="1:11">
      <c r="A16" s="2" t="s">
        <v>5</v>
      </c>
      <c r="B16" s="44">
        <f>FEBRERO2017!B16</f>
        <v>12</v>
      </c>
      <c r="C16" s="2">
        <v>263</v>
      </c>
      <c r="D16" s="2">
        <v>26</v>
      </c>
      <c r="E16" s="2">
        <v>0</v>
      </c>
      <c r="F16" s="2">
        <v>18</v>
      </c>
      <c r="G16" s="2">
        <f t="shared" si="0"/>
        <v>307</v>
      </c>
      <c r="H16" s="2">
        <f t="shared" si="1"/>
        <v>9969</v>
      </c>
      <c r="I16" s="44" t="s">
        <v>11</v>
      </c>
    </row>
    <row r="17" spans="1:12">
      <c r="A17" s="2" t="s">
        <v>48</v>
      </c>
      <c r="B17" s="44">
        <f>FEBRERO2017!B17</f>
        <v>13</v>
      </c>
      <c r="C17" s="2">
        <v>659</v>
      </c>
      <c r="D17" s="2">
        <v>105</v>
      </c>
      <c r="E17" s="2">
        <v>0</v>
      </c>
      <c r="F17" s="2">
        <v>74</v>
      </c>
      <c r="G17" s="2">
        <f t="shared" si="0"/>
        <v>838</v>
      </c>
      <c r="H17" s="2">
        <f t="shared" si="1"/>
        <v>10807</v>
      </c>
      <c r="I17" s="44" t="s">
        <v>11</v>
      </c>
    </row>
    <row r="18" spans="1:12">
      <c r="A18" s="37" t="s">
        <v>6</v>
      </c>
      <c r="B18" s="38">
        <f>FEBRERO2017!B18</f>
        <v>14</v>
      </c>
      <c r="C18" s="37">
        <v>547</v>
      </c>
      <c r="D18" s="37">
        <v>103</v>
      </c>
      <c r="E18" s="37">
        <v>0</v>
      </c>
      <c r="F18" s="37">
        <v>77</v>
      </c>
      <c r="G18" s="37">
        <f t="shared" si="0"/>
        <v>727</v>
      </c>
      <c r="H18" s="37">
        <f t="shared" si="1"/>
        <v>11534</v>
      </c>
      <c r="I18" s="38" t="s">
        <v>14</v>
      </c>
    </row>
    <row r="19" spans="1:12">
      <c r="A19" s="2" t="s">
        <v>7</v>
      </c>
      <c r="B19" s="44">
        <f>FEBRERO2017!B19</f>
        <v>15</v>
      </c>
      <c r="C19" s="2">
        <v>504</v>
      </c>
      <c r="D19" s="2">
        <v>57</v>
      </c>
      <c r="E19" s="2">
        <v>0</v>
      </c>
      <c r="F19" s="2">
        <v>26</v>
      </c>
      <c r="G19" s="2">
        <f t="shared" si="0"/>
        <v>587</v>
      </c>
      <c r="H19" s="2">
        <f t="shared" si="1"/>
        <v>12121</v>
      </c>
      <c r="I19" s="44" t="s">
        <v>12</v>
      </c>
    </row>
    <row r="20" spans="1:12">
      <c r="A20" s="2" t="s">
        <v>8</v>
      </c>
      <c r="B20" s="44">
        <f>FEBRERO2017!B20</f>
        <v>16</v>
      </c>
      <c r="C20" s="2">
        <v>526</v>
      </c>
      <c r="D20" s="2">
        <v>95</v>
      </c>
      <c r="E20" s="2">
        <v>0</v>
      </c>
      <c r="F20" s="2">
        <v>17</v>
      </c>
      <c r="G20" s="2">
        <f t="shared" si="0"/>
        <v>638</v>
      </c>
      <c r="H20" s="2">
        <f t="shared" si="1"/>
        <v>12759</v>
      </c>
      <c r="I20" s="44" t="s">
        <v>10</v>
      </c>
    </row>
    <row r="21" spans="1:12">
      <c r="A21" s="2" t="s">
        <v>47</v>
      </c>
      <c r="B21" s="44">
        <f>FEBRERO2017!B21</f>
        <v>17</v>
      </c>
      <c r="C21" s="2">
        <v>483</v>
      </c>
      <c r="D21" s="2">
        <v>127</v>
      </c>
      <c r="E21" s="2">
        <v>0</v>
      </c>
      <c r="F21" s="2">
        <v>12</v>
      </c>
      <c r="G21" s="2">
        <f t="shared" si="0"/>
        <v>622</v>
      </c>
      <c r="H21" s="2">
        <f t="shared" si="1"/>
        <v>13381</v>
      </c>
      <c r="I21" s="44" t="s">
        <v>10</v>
      </c>
    </row>
    <row r="22" spans="1:12">
      <c r="A22" s="2" t="s">
        <v>4</v>
      </c>
      <c r="B22" s="44">
        <f>FEBRERO2017!B22</f>
        <v>18</v>
      </c>
      <c r="C22" s="2">
        <v>270</v>
      </c>
      <c r="D22" s="2">
        <v>110</v>
      </c>
      <c r="E22" s="2">
        <v>0</v>
      </c>
      <c r="F22" s="2">
        <v>25</v>
      </c>
      <c r="G22" s="2">
        <f t="shared" si="0"/>
        <v>405</v>
      </c>
      <c r="H22" s="2">
        <f t="shared" si="1"/>
        <v>13786</v>
      </c>
      <c r="I22" s="44" t="s">
        <v>11</v>
      </c>
    </row>
    <row r="23" spans="1:12">
      <c r="A23" s="2" t="s">
        <v>5</v>
      </c>
      <c r="B23" s="44">
        <f>FEBRERO2017!B23</f>
        <v>19</v>
      </c>
      <c r="C23" s="2">
        <v>504</v>
      </c>
      <c r="D23" s="2">
        <v>130</v>
      </c>
      <c r="E23" s="2">
        <v>0</v>
      </c>
      <c r="F23" s="2">
        <v>23</v>
      </c>
      <c r="G23" s="2">
        <f t="shared" si="0"/>
        <v>657</v>
      </c>
      <c r="H23" s="2">
        <f t="shared" si="1"/>
        <v>14443</v>
      </c>
      <c r="I23" s="44" t="s">
        <v>15</v>
      </c>
    </row>
    <row r="24" spans="1:12">
      <c r="A24" s="2" t="s">
        <v>48</v>
      </c>
      <c r="B24" s="44">
        <f>FEBRERO2017!B24</f>
        <v>20</v>
      </c>
      <c r="C24" s="2">
        <v>1095</v>
      </c>
      <c r="D24" s="2">
        <v>293</v>
      </c>
      <c r="E24" s="2">
        <v>0</v>
      </c>
      <c r="F24" s="2">
        <v>82</v>
      </c>
      <c r="G24" s="2">
        <f t="shared" si="0"/>
        <v>1470</v>
      </c>
      <c r="H24" s="2">
        <f t="shared" si="1"/>
        <v>15913</v>
      </c>
      <c r="I24" s="44" t="s">
        <v>10</v>
      </c>
    </row>
    <row r="25" spans="1:12">
      <c r="A25" s="37" t="s">
        <v>6</v>
      </c>
      <c r="B25" s="38">
        <f>FEBRERO2017!B25</f>
        <v>21</v>
      </c>
      <c r="C25" s="37">
        <v>948</v>
      </c>
      <c r="D25" s="37">
        <v>241</v>
      </c>
      <c r="E25" s="37">
        <v>0</v>
      </c>
      <c r="F25" s="37">
        <v>70</v>
      </c>
      <c r="G25" s="37">
        <f t="shared" si="0"/>
        <v>1259</v>
      </c>
      <c r="H25" s="37">
        <f t="shared" si="1"/>
        <v>17172</v>
      </c>
      <c r="I25" s="38" t="s">
        <v>10</v>
      </c>
    </row>
    <row r="26" spans="1:12">
      <c r="A26" s="2" t="s">
        <v>7</v>
      </c>
      <c r="B26" s="44">
        <f>FEBRERO2017!B26</f>
        <v>22</v>
      </c>
      <c r="C26" s="2">
        <v>490</v>
      </c>
      <c r="D26" s="2">
        <v>87</v>
      </c>
      <c r="E26" s="2">
        <v>0</v>
      </c>
      <c r="F26" s="2">
        <v>44</v>
      </c>
      <c r="G26" s="2">
        <f t="shared" si="0"/>
        <v>621</v>
      </c>
      <c r="H26" s="2">
        <f t="shared" si="1"/>
        <v>17793</v>
      </c>
      <c r="I26" s="44" t="s">
        <v>10</v>
      </c>
    </row>
    <row r="27" spans="1:12">
      <c r="A27" s="2" t="s">
        <v>8</v>
      </c>
      <c r="B27" s="44">
        <f>FEBRERO2017!B27</f>
        <v>23</v>
      </c>
      <c r="C27" s="2">
        <v>283</v>
      </c>
      <c r="D27" s="2">
        <v>87</v>
      </c>
      <c r="E27" s="2">
        <v>0</v>
      </c>
      <c r="F27" s="2">
        <v>47</v>
      </c>
      <c r="G27" s="2">
        <f t="shared" si="0"/>
        <v>417</v>
      </c>
      <c r="H27" s="2">
        <f t="shared" si="1"/>
        <v>18210</v>
      </c>
      <c r="I27" s="44" t="s">
        <v>12</v>
      </c>
    </row>
    <row r="28" spans="1:12">
      <c r="A28" s="2" t="s">
        <v>47</v>
      </c>
      <c r="B28" s="44">
        <f>FEBRERO2017!B28</f>
        <v>24</v>
      </c>
      <c r="C28" s="2">
        <v>336</v>
      </c>
      <c r="D28" s="2">
        <v>67</v>
      </c>
      <c r="E28" s="2">
        <v>0</v>
      </c>
      <c r="F28" s="2">
        <v>27</v>
      </c>
      <c r="G28" s="2">
        <f t="shared" si="0"/>
        <v>430</v>
      </c>
      <c r="H28" s="2">
        <f t="shared" si="1"/>
        <v>18640</v>
      </c>
      <c r="I28" s="44" t="s">
        <v>11</v>
      </c>
      <c r="J28" s="45"/>
      <c r="K28" s="45"/>
      <c r="L28" s="45"/>
    </row>
    <row r="29" spans="1:12">
      <c r="A29" s="2" t="s">
        <v>4</v>
      </c>
      <c r="B29" s="44">
        <f>FEBRERO2017!B29</f>
        <v>25</v>
      </c>
      <c r="C29" s="2">
        <v>609</v>
      </c>
      <c r="D29" s="2">
        <v>156</v>
      </c>
      <c r="E29" s="2">
        <v>0</v>
      </c>
      <c r="F29" s="2">
        <v>53</v>
      </c>
      <c r="G29" s="2">
        <f t="shared" si="0"/>
        <v>818</v>
      </c>
      <c r="H29" s="2">
        <f t="shared" si="1"/>
        <v>19458</v>
      </c>
      <c r="I29" s="44" t="s">
        <v>11</v>
      </c>
      <c r="J29" s="45"/>
      <c r="K29" s="45"/>
      <c r="L29" s="45"/>
    </row>
    <row r="30" spans="1:12">
      <c r="A30" s="2" t="s">
        <v>5</v>
      </c>
      <c r="B30" s="44">
        <f>FEBRERO2017!B30</f>
        <v>26</v>
      </c>
      <c r="C30" s="2">
        <v>1221</v>
      </c>
      <c r="D30" s="2">
        <v>275</v>
      </c>
      <c r="E30" s="2">
        <v>0</v>
      </c>
      <c r="F30" s="2">
        <v>62</v>
      </c>
      <c r="G30" s="2">
        <f t="shared" si="0"/>
        <v>1558</v>
      </c>
      <c r="H30" s="2">
        <f t="shared" si="1"/>
        <v>21016</v>
      </c>
      <c r="I30" s="44" t="s">
        <v>14</v>
      </c>
    </row>
    <row r="31" spans="1:12">
      <c r="A31" s="2" t="s">
        <v>48</v>
      </c>
      <c r="B31" s="44">
        <f>FEBRERO2017!B31</f>
        <v>27</v>
      </c>
      <c r="C31" s="2">
        <v>1035</v>
      </c>
      <c r="D31" s="2">
        <v>290</v>
      </c>
      <c r="E31" s="2">
        <v>0</v>
      </c>
      <c r="F31" s="2">
        <v>74</v>
      </c>
      <c r="G31" s="2">
        <f t="shared" si="0"/>
        <v>1399</v>
      </c>
      <c r="H31" s="2">
        <f t="shared" si="1"/>
        <v>22415</v>
      </c>
      <c r="I31" s="44" t="s">
        <v>17</v>
      </c>
    </row>
    <row r="32" spans="1:12">
      <c r="A32" s="37" t="s">
        <v>6</v>
      </c>
      <c r="B32" s="38">
        <f>FEBRERO2017!B32</f>
        <v>28</v>
      </c>
      <c r="C32" s="37">
        <v>406</v>
      </c>
      <c r="D32" s="37">
        <v>69</v>
      </c>
      <c r="E32" s="37">
        <v>0</v>
      </c>
      <c r="F32" s="37">
        <v>31</v>
      </c>
      <c r="G32" s="37">
        <f t="shared" si="0"/>
        <v>506</v>
      </c>
      <c r="H32" s="37">
        <f t="shared" si="1"/>
        <v>22921</v>
      </c>
      <c r="I32" s="38" t="s">
        <v>11</v>
      </c>
    </row>
    <row r="33" spans="1:10">
      <c r="A33" s="2" t="s">
        <v>7</v>
      </c>
      <c r="B33" s="44">
        <v>29</v>
      </c>
      <c r="C33" s="2">
        <v>298</v>
      </c>
      <c r="D33" s="2">
        <v>38</v>
      </c>
      <c r="E33" s="2">
        <v>0</v>
      </c>
      <c r="F33" s="2">
        <v>19</v>
      </c>
      <c r="G33" s="2">
        <f t="shared" si="0"/>
        <v>355</v>
      </c>
      <c r="H33" s="2">
        <f t="shared" si="1"/>
        <v>23276</v>
      </c>
      <c r="I33" s="44" t="s">
        <v>14</v>
      </c>
    </row>
    <row r="34" spans="1:10">
      <c r="A34" s="2" t="s">
        <v>8</v>
      </c>
      <c r="B34" s="44">
        <v>30</v>
      </c>
      <c r="C34" s="2">
        <v>254</v>
      </c>
      <c r="D34" s="2">
        <v>28</v>
      </c>
      <c r="E34" s="2">
        <v>0</v>
      </c>
      <c r="F34" s="2">
        <v>24</v>
      </c>
      <c r="G34" s="2">
        <f t="shared" si="0"/>
        <v>306</v>
      </c>
      <c r="H34" s="2">
        <f t="shared" si="1"/>
        <v>23582</v>
      </c>
      <c r="I34" s="44" t="s">
        <v>10</v>
      </c>
    </row>
    <row r="35" spans="1:10" ht="15.75" thickBot="1">
      <c r="A35" s="2" t="s">
        <v>47</v>
      </c>
      <c r="B35" s="44">
        <v>31</v>
      </c>
      <c r="C35" s="2">
        <v>144</v>
      </c>
      <c r="D35" s="2">
        <v>18</v>
      </c>
      <c r="E35" s="2">
        <v>0</v>
      </c>
      <c r="F35" s="2">
        <v>12</v>
      </c>
      <c r="G35" s="2">
        <f t="shared" si="0"/>
        <v>174</v>
      </c>
      <c r="H35" s="2">
        <f t="shared" si="1"/>
        <v>23756</v>
      </c>
      <c r="I35" s="44" t="s">
        <v>12</v>
      </c>
    </row>
    <row r="36" spans="1:10" ht="15.75" thickBot="1">
      <c r="E36" s="32" t="s">
        <v>49</v>
      </c>
      <c r="F36" s="33"/>
      <c r="G36" s="33"/>
      <c r="H36" s="34">
        <f>H35/B35</f>
        <v>766.32258064516134</v>
      </c>
    </row>
    <row r="37" spans="1:10" ht="23.25">
      <c r="A37" s="20" t="s">
        <v>50</v>
      </c>
      <c r="H37" s="40">
        <f>ABRIL2017!H36+MAYO2017!H35</f>
        <v>7913227</v>
      </c>
      <c r="J37" s="62"/>
    </row>
    <row r="38" spans="1:10">
      <c r="H38" s="35"/>
    </row>
    <row r="39" spans="1:10">
      <c r="H39" s="25"/>
    </row>
    <row r="40" spans="1:10">
      <c r="H40" s="25"/>
    </row>
    <row r="41" spans="1:10">
      <c r="H41" s="25"/>
    </row>
    <row r="42" spans="1:10">
      <c r="H42" s="25"/>
    </row>
    <row r="43" spans="1:10">
      <c r="H43" s="25"/>
    </row>
    <row r="44" spans="1:10">
      <c r="H44" s="25"/>
    </row>
    <row r="45" spans="1:10">
      <c r="H45" s="25"/>
    </row>
    <row r="46" spans="1:10">
      <c r="H46" s="25"/>
    </row>
    <row r="47" spans="1:10">
      <c r="H47" s="25"/>
    </row>
    <row r="48" spans="1:10">
      <c r="H48" s="25"/>
    </row>
    <row r="49" spans="8:8">
      <c r="H49" s="25"/>
    </row>
    <row r="50" spans="8:8">
      <c r="H50" s="25"/>
    </row>
    <row r="51" spans="8:8">
      <c r="H51" s="25"/>
    </row>
    <row r="52" spans="8:8">
      <c r="H52" s="25"/>
    </row>
    <row r="53" spans="8:8">
      <c r="H53" s="25"/>
    </row>
    <row r="54" spans="8:8">
      <c r="H54" s="25"/>
    </row>
    <row r="55" spans="8:8">
      <c r="H55" s="25"/>
    </row>
    <row r="56" spans="8:8">
      <c r="H56" s="25"/>
    </row>
    <row r="57" spans="8:8">
      <c r="H57" s="25"/>
    </row>
    <row r="58" spans="8:8">
      <c r="H58" s="25"/>
    </row>
    <row r="59" spans="8:8">
      <c r="H59" s="25"/>
    </row>
    <row r="60" spans="8:8">
      <c r="H60" s="25"/>
    </row>
    <row r="61" spans="8:8">
      <c r="H61" s="25"/>
    </row>
    <row r="62" spans="8:8">
      <c r="H62" s="25"/>
    </row>
    <row r="63" spans="8:8">
      <c r="H63" s="25"/>
    </row>
    <row r="64" spans="8:8">
      <c r="H64" s="25"/>
    </row>
    <row r="65" spans="3:8">
      <c r="H65" s="25"/>
    </row>
    <row r="66" spans="3:8">
      <c r="H66" s="25"/>
    </row>
    <row r="67" spans="3:8">
      <c r="H67" s="25"/>
    </row>
    <row r="68" spans="3:8">
      <c r="H68" s="25"/>
    </row>
    <row r="69" spans="3:8">
      <c r="H69" s="25"/>
    </row>
    <row r="70" spans="3:8">
      <c r="H70" s="25"/>
    </row>
    <row r="71" spans="3:8">
      <c r="H71" s="25"/>
    </row>
    <row r="72" spans="3:8">
      <c r="H72" s="25"/>
    </row>
    <row r="73" spans="3:8">
      <c r="H73" s="25"/>
    </row>
    <row r="74" spans="3:8">
      <c r="H74" s="25"/>
    </row>
    <row r="75" spans="3:8">
      <c r="C75" s="36"/>
      <c r="D75" t="s">
        <v>51</v>
      </c>
      <c r="H75" s="25"/>
    </row>
    <row r="76" spans="3:8">
      <c r="C76" s="23"/>
      <c r="D76" t="s">
        <v>52</v>
      </c>
      <c r="H76" s="25"/>
    </row>
    <row r="77" spans="3:8">
      <c r="H77" s="25"/>
    </row>
    <row r="78" spans="3:8">
      <c r="H78" s="25"/>
    </row>
    <row r="79" spans="3:8">
      <c r="H79" s="25"/>
    </row>
  </sheetData>
  <mergeCells count="2">
    <mergeCell ref="C3:E3"/>
    <mergeCell ref="G3:H3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M78"/>
  <sheetViews>
    <sheetView topLeftCell="A14" workbookViewId="0">
      <selection activeCell="K37" sqref="K37"/>
    </sheetView>
  </sheetViews>
  <sheetFormatPr baseColWidth="10" defaultRowHeight="15"/>
  <cols>
    <col min="2" max="2" width="11.42578125" style="25"/>
    <col min="3" max="3" width="13.28515625" customWidth="1"/>
    <col min="4" max="4" width="15.42578125" customWidth="1"/>
    <col min="5" max="5" width="14.5703125" customWidth="1"/>
    <col min="6" max="6" width="14.42578125" customWidth="1"/>
    <col min="7" max="7" width="12.42578125" customWidth="1"/>
    <col min="8" max="8" width="16.28515625" customWidth="1"/>
    <col min="9" max="9" width="11.42578125" style="25"/>
  </cols>
  <sheetData>
    <row r="1" spans="1:12" ht="26.25">
      <c r="A1" s="3" t="s">
        <v>58</v>
      </c>
      <c r="H1" s="25"/>
    </row>
    <row r="2" spans="1:12" ht="27" thickBot="1">
      <c r="A2" s="3"/>
      <c r="H2" s="25"/>
    </row>
    <row r="3" spans="1:12" ht="19.5" thickBot="1">
      <c r="A3" s="26"/>
      <c r="B3" s="27"/>
      <c r="C3" s="52" t="s">
        <v>40</v>
      </c>
      <c r="D3" s="53"/>
      <c r="E3" s="54"/>
      <c r="F3" s="26"/>
      <c r="G3" s="55" t="s">
        <v>41</v>
      </c>
      <c r="H3" s="56"/>
      <c r="I3" s="27"/>
    </row>
    <row r="4" spans="1:12" ht="18.75">
      <c r="A4" s="28" t="s">
        <v>0</v>
      </c>
      <c r="B4" s="41" t="s">
        <v>1</v>
      </c>
      <c r="C4" s="42" t="s">
        <v>42</v>
      </c>
      <c r="D4" s="42" t="s">
        <v>43</v>
      </c>
      <c r="E4" s="43" t="s">
        <v>44</v>
      </c>
      <c r="F4" s="41" t="s">
        <v>2</v>
      </c>
      <c r="G4" s="42" t="s">
        <v>45</v>
      </c>
      <c r="H4" s="42" t="s">
        <v>46</v>
      </c>
      <c r="I4" s="41" t="s">
        <v>3</v>
      </c>
    </row>
    <row r="5" spans="1:12">
      <c r="A5" s="2" t="s">
        <v>4</v>
      </c>
      <c r="B5" s="44">
        <f>FEBRERO2017!B5</f>
        <v>1</v>
      </c>
      <c r="C5" s="2">
        <v>248</v>
      </c>
      <c r="D5" s="2">
        <v>89</v>
      </c>
      <c r="E5" s="2">
        <v>0</v>
      </c>
      <c r="F5" s="2">
        <v>36</v>
      </c>
      <c r="G5" s="2">
        <f>SUM(C5:F5)</f>
        <v>373</v>
      </c>
      <c r="H5" s="2">
        <f>G5</f>
        <v>373</v>
      </c>
      <c r="I5" s="44" t="s">
        <v>10</v>
      </c>
      <c r="J5" s="45"/>
      <c r="K5" s="45"/>
      <c r="L5" s="45"/>
    </row>
    <row r="6" spans="1:12">
      <c r="A6" s="2" t="s">
        <v>5</v>
      </c>
      <c r="B6" s="44">
        <f>FEBRERO2017!B6</f>
        <v>2</v>
      </c>
      <c r="C6" s="2">
        <v>425</v>
      </c>
      <c r="D6" s="2">
        <v>73</v>
      </c>
      <c r="E6" s="2">
        <v>0</v>
      </c>
      <c r="F6" s="2">
        <v>41</v>
      </c>
      <c r="G6" s="2">
        <f>SUM(C6:F6)</f>
        <v>539</v>
      </c>
      <c r="H6" s="2">
        <f>H5+G6</f>
        <v>912</v>
      </c>
      <c r="I6" s="44" t="s">
        <v>10</v>
      </c>
      <c r="J6" s="45"/>
      <c r="K6" s="45"/>
      <c r="L6" s="45"/>
    </row>
    <row r="7" spans="1:12">
      <c r="A7" s="2" t="s">
        <v>48</v>
      </c>
      <c r="B7" s="44">
        <f>FEBRERO2017!B7</f>
        <v>3</v>
      </c>
      <c r="C7" s="2">
        <v>559</v>
      </c>
      <c r="D7" s="2">
        <v>103</v>
      </c>
      <c r="E7" s="2">
        <v>0</v>
      </c>
      <c r="F7" s="2">
        <v>45</v>
      </c>
      <c r="G7" s="2">
        <f t="shared" ref="G7:G34" si="0">SUM(C7:F7)</f>
        <v>707</v>
      </c>
      <c r="H7" s="2">
        <f t="shared" ref="H7:H34" si="1">H6+G7</f>
        <v>1619</v>
      </c>
      <c r="I7" s="44" t="s">
        <v>17</v>
      </c>
      <c r="J7" s="45"/>
      <c r="K7" s="45"/>
      <c r="L7" s="45"/>
    </row>
    <row r="8" spans="1:12">
      <c r="A8" s="37" t="s">
        <v>6</v>
      </c>
      <c r="B8" s="38">
        <f>FEBRERO2017!B8</f>
        <v>4</v>
      </c>
      <c r="C8" s="37">
        <v>332</v>
      </c>
      <c r="D8" s="37">
        <v>73</v>
      </c>
      <c r="E8" s="37">
        <v>0</v>
      </c>
      <c r="F8" s="37">
        <v>30</v>
      </c>
      <c r="G8" s="37">
        <f t="shared" si="0"/>
        <v>435</v>
      </c>
      <c r="H8" s="37">
        <f t="shared" si="1"/>
        <v>2054</v>
      </c>
      <c r="I8" s="38" t="s">
        <v>10</v>
      </c>
      <c r="J8" s="45"/>
      <c r="K8" s="45"/>
      <c r="L8" s="45"/>
    </row>
    <row r="9" spans="1:12">
      <c r="A9" s="2" t="s">
        <v>7</v>
      </c>
      <c r="B9" s="44">
        <f>FEBRERO2017!B9</f>
        <v>5</v>
      </c>
      <c r="C9" s="2">
        <v>285</v>
      </c>
      <c r="D9" s="2">
        <v>43</v>
      </c>
      <c r="E9" s="2">
        <v>0</v>
      </c>
      <c r="F9" s="2">
        <v>14</v>
      </c>
      <c r="G9" s="2">
        <f t="shared" si="0"/>
        <v>342</v>
      </c>
      <c r="H9" s="2">
        <f t="shared" si="1"/>
        <v>2396</v>
      </c>
      <c r="I9" s="44" t="s">
        <v>10</v>
      </c>
      <c r="J9" s="45"/>
      <c r="K9" s="45"/>
      <c r="L9" s="45"/>
    </row>
    <row r="10" spans="1:12">
      <c r="A10" s="2" t="s">
        <v>8</v>
      </c>
      <c r="B10" s="44">
        <f>FEBRERO2017!B10</f>
        <v>6</v>
      </c>
      <c r="C10" s="2">
        <v>375</v>
      </c>
      <c r="D10" s="2">
        <v>54</v>
      </c>
      <c r="E10" s="2">
        <v>0</v>
      </c>
      <c r="F10" s="2">
        <v>22</v>
      </c>
      <c r="G10" s="2">
        <f t="shared" si="0"/>
        <v>451</v>
      </c>
      <c r="H10" s="2">
        <f t="shared" si="1"/>
        <v>2847</v>
      </c>
      <c r="I10" s="44" t="s">
        <v>10</v>
      </c>
      <c r="J10" s="45"/>
      <c r="K10" s="45"/>
      <c r="L10" s="45"/>
    </row>
    <row r="11" spans="1:12">
      <c r="A11" s="2" t="s">
        <v>47</v>
      </c>
      <c r="B11" s="44">
        <f>FEBRERO2017!B11</f>
        <v>7</v>
      </c>
      <c r="C11" s="2">
        <v>136</v>
      </c>
      <c r="D11" s="2">
        <v>42</v>
      </c>
      <c r="E11" s="2">
        <v>0</v>
      </c>
      <c r="F11" s="2">
        <v>11</v>
      </c>
      <c r="G11" s="2">
        <f t="shared" si="0"/>
        <v>189</v>
      </c>
      <c r="H11" s="2">
        <f t="shared" si="1"/>
        <v>3036</v>
      </c>
      <c r="I11" s="44" t="s">
        <v>13</v>
      </c>
      <c r="J11" s="45"/>
      <c r="K11" s="45"/>
      <c r="L11" s="45"/>
    </row>
    <row r="12" spans="1:12">
      <c r="A12" s="2" t="s">
        <v>4</v>
      </c>
      <c r="B12" s="44">
        <f>FEBRERO2017!B12</f>
        <v>8</v>
      </c>
      <c r="C12" s="2">
        <v>122</v>
      </c>
      <c r="D12" s="2">
        <v>50</v>
      </c>
      <c r="E12" s="2">
        <v>0</v>
      </c>
      <c r="F12" s="2">
        <v>8</v>
      </c>
      <c r="G12" s="2">
        <f t="shared" si="0"/>
        <v>180</v>
      </c>
      <c r="H12" s="2">
        <f t="shared" si="1"/>
        <v>3216</v>
      </c>
      <c r="I12" s="44" t="s">
        <v>11</v>
      </c>
      <c r="J12" s="45"/>
      <c r="K12" s="45"/>
      <c r="L12" s="45"/>
    </row>
    <row r="13" spans="1:12">
      <c r="A13" s="2" t="s">
        <v>5</v>
      </c>
      <c r="B13" s="44">
        <f>FEBRERO2017!B13</f>
        <v>9</v>
      </c>
      <c r="C13" s="2">
        <v>327</v>
      </c>
      <c r="D13" s="2">
        <v>73</v>
      </c>
      <c r="E13" s="2">
        <v>0</v>
      </c>
      <c r="F13" s="2">
        <v>21</v>
      </c>
      <c r="G13" s="2">
        <f t="shared" si="0"/>
        <v>421</v>
      </c>
      <c r="H13" s="2">
        <f t="shared" si="1"/>
        <v>3637</v>
      </c>
      <c r="I13" s="44" t="s">
        <v>14</v>
      </c>
      <c r="J13" s="45"/>
      <c r="K13" s="45"/>
      <c r="L13" s="45"/>
    </row>
    <row r="14" spans="1:12">
      <c r="A14" s="2" t="s">
        <v>48</v>
      </c>
      <c r="B14" s="44">
        <f>FEBRERO2017!B14</f>
        <v>10</v>
      </c>
      <c r="C14" s="2">
        <v>504</v>
      </c>
      <c r="D14" s="2">
        <v>137</v>
      </c>
      <c r="E14" s="2">
        <v>0</v>
      </c>
      <c r="F14" s="2">
        <v>29</v>
      </c>
      <c r="G14" s="2">
        <f t="shared" si="0"/>
        <v>670</v>
      </c>
      <c r="H14" s="2">
        <f t="shared" si="1"/>
        <v>4307</v>
      </c>
      <c r="I14" s="44" t="s">
        <v>10</v>
      </c>
      <c r="J14" s="45"/>
      <c r="K14" s="45"/>
      <c r="L14" s="45"/>
    </row>
    <row r="15" spans="1:12">
      <c r="A15" s="37" t="s">
        <v>6</v>
      </c>
      <c r="B15" s="38">
        <f>FEBRERO2017!B15</f>
        <v>11</v>
      </c>
      <c r="C15" s="37">
        <v>519</v>
      </c>
      <c r="D15" s="37">
        <v>113</v>
      </c>
      <c r="E15" s="37">
        <v>0</v>
      </c>
      <c r="F15" s="37">
        <v>34</v>
      </c>
      <c r="G15" s="37">
        <f t="shared" si="0"/>
        <v>666</v>
      </c>
      <c r="H15" s="37">
        <f t="shared" si="1"/>
        <v>4973</v>
      </c>
      <c r="I15" s="38" t="s">
        <v>10</v>
      </c>
      <c r="J15" s="45"/>
      <c r="K15" s="45"/>
      <c r="L15" s="45"/>
    </row>
    <row r="16" spans="1:12">
      <c r="A16" s="2" t="s">
        <v>7</v>
      </c>
      <c r="B16" s="44">
        <f>FEBRERO2017!B16</f>
        <v>12</v>
      </c>
      <c r="C16" s="2">
        <v>316</v>
      </c>
      <c r="D16" s="2">
        <v>57</v>
      </c>
      <c r="E16" s="2">
        <v>0</v>
      </c>
      <c r="F16" s="2">
        <v>26</v>
      </c>
      <c r="G16" s="2">
        <f t="shared" si="0"/>
        <v>399</v>
      </c>
      <c r="H16" s="2">
        <f t="shared" si="1"/>
        <v>5372</v>
      </c>
      <c r="I16" s="44" t="s">
        <v>10</v>
      </c>
      <c r="J16" s="45"/>
      <c r="K16" s="45"/>
      <c r="L16" s="45"/>
    </row>
    <row r="17" spans="1:13">
      <c r="A17" s="2" t="s">
        <v>8</v>
      </c>
      <c r="B17" s="44">
        <f>FEBRERO2017!B17</f>
        <v>13</v>
      </c>
      <c r="C17" s="2">
        <v>391</v>
      </c>
      <c r="D17" s="2">
        <v>37</v>
      </c>
      <c r="E17" s="2">
        <v>0</v>
      </c>
      <c r="F17" s="2">
        <v>25</v>
      </c>
      <c r="G17" s="2">
        <f t="shared" si="0"/>
        <v>453</v>
      </c>
      <c r="H17" s="2">
        <f t="shared" si="1"/>
        <v>5825</v>
      </c>
      <c r="I17" s="44" t="s">
        <v>10</v>
      </c>
      <c r="J17" s="45"/>
      <c r="K17" s="45"/>
      <c r="L17" s="45"/>
    </row>
    <row r="18" spans="1:13">
      <c r="A18" s="2" t="s">
        <v>47</v>
      </c>
      <c r="B18" s="44">
        <f>FEBRERO2017!B18</f>
        <v>14</v>
      </c>
      <c r="C18" s="2">
        <v>311</v>
      </c>
      <c r="D18" s="2">
        <v>74</v>
      </c>
      <c r="E18" s="2">
        <v>0</v>
      </c>
      <c r="F18" s="2">
        <v>24</v>
      </c>
      <c r="G18" s="2">
        <f t="shared" si="0"/>
        <v>409</v>
      </c>
      <c r="H18" s="2">
        <f t="shared" si="1"/>
        <v>6234</v>
      </c>
      <c r="I18" s="44" t="s">
        <v>10</v>
      </c>
      <c r="J18" s="45"/>
      <c r="K18" s="45"/>
      <c r="L18" s="45"/>
    </row>
    <row r="19" spans="1:13">
      <c r="A19" s="2" t="s">
        <v>4</v>
      </c>
      <c r="B19" s="44">
        <f>FEBRERO2017!B19</f>
        <v>15</v>
      </c>
      <c r="C19" s="2">
        <v>314</v>
      </c>
      <c r="D19" s="2">
        <v>55</v>
      </c>
      <c r="E19" s="2">
        <v>0</v>
      </c>
      <c r="F19" s="2">
        <v>19</v>
      </c>
      <c r="G19" s="2">
        <f t="shared" si="0"/>
        <v>388</v>
      </c>
      <c r="H19" s="2">
        <f t="shared" si="1"/>
        <v>6622</v>
      </c>
      <c r="I19" s="44" t="s">
        <v>10</v>
      </c>
      <c r="J19" s="45"/>
      <c r="K19" s="45"/>
      <c r="L19" s="45"/>
    </row>
    <row r="20" spans="1:13">
      <c r="A20" s="2" t="s">
        <v>5</v>
      </c>
      <c r="B20" s="44">
        <f>FEBRERO2017!B20</f>
        <v>16</v>
      </c>
      <c r="C20" s="2">
        <v>276</v>
      </c>
      <c r="D20" s="2">
        <v>53</v>
      </c>
      <c r="E20" s="2">
        <v>0</v>
      </c>
      <c r="F20" s="2">
        <v>15</v>
      </c>
      <c r="G20" s="2">
        <f t="shared" si="0"/>
        <v>344</v>
      </c>
      <c r="H20" s="2">
        <f t="shared" si="1"/>
        <v>6966</v>
      </c>
      <c r="I20" s="44" t="s">
        <v>10</v>
      </c>
      <c r="J20" s="45"/>
      <c r="K20" s="45"/>
      <c r="L20" s="45"/>
    </row>
    <row r="21" spans="1:13">
      <c r="A21" s="2" t="s">
        <v>48</v>
      </c>
      <c r="B21" s="44">
        <f>FEBRERO2017!B21</f>
        <v>17</v>
      </c>
      <c r="C21" s="2">
        <v>693</v>
      </c>
      <c r="D21" s="2">
        <v>122</v>
      </c>
      <c r="E21" s="2">
        <v>0</v>
      </c>
      <c r="F21" s="2">
        <v>33</v>
      </c>
      <c r="G21" s="2">
        <f t="shared" si="0"/>
        <v>848</v>
      </c>
      <c r="H21" s="2">
        <f t="shared" si="1"/>
        <v>7814</v>
      </c>
      <c r="I21" s="44" t="s">
        <v>59</v>
      </c>
      <c r="J21" s="45"/>
      <c r="K21" s="45"/>
      <c r="L21" s="45"/>
    </row>
    <row r="22" spans="1:13">
      <c r="A22" s="37" t="s">
        <v>6</v>
      </c>
      <c r="B22" s="38">
        <f>FEBRERO2017!B22</f>
        <v>18</v>
      </c>
      <c r="C22" s="37">
        <v>636</v>
      </c>
      <c r="D22" s="37">
        <v>100</v>
      </c>
      <c r="E22" s="37">
        <v>0</v>
      </c>
      <c r="F22" s="37">
        <v>36</v>
      </c>
      <c r="G22" s="37">
        <f t="shared" si="0"/>
        <v>772</v>
      </c>
      <c r="H22" s="37">
        <f t="shared" si="1"/>
        <v>8586</v>
      </c>
      <c r="I22" s="38" t="s">
        <v>12</v>
      </c>
      <c r="J22" s="45"/>
      <c r="K22" s="45"/>
      <c r="L22" s="45"/>
    </row>
    <row r="23" spans="1:13">
      <c r="A23" s="2" t="s">
        <v>7</v>
      </c>
      <c r="B23" s="44">
        <f>FEBRERO2017!B23</f>
        <v>19</v>
      </c>
      <c r="C23" s="2">
        <v>610</v>
      </c>
      <c r="D23" s="2">
        <v>107</v>
      </c>
      <c r="E23" s="2">
        <v>0</v>
      </c>
      <c r="F23" s="2">
        <v>51</v>
      </c>
      <c r="G23" s="2">
        <f t="shared" si="0"/>
        <v>768</v>
      </c>
      <c r="H23" s="2">
        <f t="shared" si="1"/>
        <v>9354</v>
      </c>
      <c r="I23" s="44" t="s">
        <v>10</v>
      </c>
      <c r="J23" s="45"/>
      <c r="K23" s="45"/>
      <c r="L23" s="45"/>
    </row>
    <row r="24" spans="1:13">
      <c r="A24" s="2" t="s">
        <v>8</v>
      </c>
      <c r="B24" s="44">
        <f>FEBRERO2017!B24</f>
        <v>20</v>
      </c>
      <c r="C24" s="2">
        <v>306</v>
      </c>
      <c r="D24" s="2">
        <v>84</v>
      </c>
      <c r="E24" s="2">
        <v>0</v>
      </c>
      <c r="F24" s="2">
        <v>17</v>
      </c>
      <c r="G24" s="2">
        <f t="shared" si="0"/>
        <v>407</v>
      </c>
      <c r="H24" s="2">
        <f t="shared" si="1"/>
        <v>9761</v>
      </c>
      <c r="I24" s="44" t="s">
        <v>10</v>
      </c>
      <c r="J24" s="45"/>
      <c r="K24" s="45"/>
      <c r="L24" s="45"/>
    </row>
    <row r="25" spans="1:13">
      <c r="A25" s="2" t="s">
        <v>47</v>
      </c>
      <c r="B25" s="44">
        <f>FEBRERO2017!B25</f>
        <v>21</v>
      </c>
      <c r="C25" s="2">
        <v>260</v>
      </c>
      <c r="D25" s="2">
        <v>37</v>
      </c>
      <c r="E25" s="2">
        <v>0</v>
      </c>
      <c r="F25" s="2">
        <v>13</v>
      </c>
      <c r="G25" s="2">
        <f t="shared" si="0"/>
        <v>310</v>
      </c>
      <c r="H25" s="2">
        <f t="shared" si="1"/>
        <v>10071</v>
      </c>
      <c r="I25" s="44" t="s">
        <v>10</v>
      </c>
      <c r="J25" s="45"/>
      <c r="K25" s="45"/>
      <c r="L25" s="45"/>
    </row>
    <row r="26" spans="1:13">
      <c r="A26" s="2" t="s">
        <v>4</v>
      </c>
      <c r="B26" s="44">
        <f>FEBRERO2017!B26</f>
        <v>22</v>
      </c>
      <c r="C26" s="2">
        <v>296</v>
      </c>
      <c r="D26" s="2">
        <v>47</v>
      </c>
      <c r="E26" s="2">
        <v>0</v>
      </c>
      <c r="F26" s="2">
        <v>20</v>
      </c>
      <c r="G26" s="2">
        <f t="shared" si="0"/>
        <v>363</v>
      </c>
      <c r="H26" s="2">
        <f t="shared" si="1"/>
        <v>10434</v>
      </c>
      <c r="I26" s="44" t="s">
        <v>10</v>
      </c>
      <c r="J26" s="45"/>
      <c r="K26" s="45"/>
      <c r="L26" s="45"/>
    </row>
    <row r="27" spans="1:13">
      <c r="A27" s="2" t="s">
        <v>5</v>
      </c>
      <c r="B27" s="44">
        <f>FEBRERO2017!B27</f>
        <v>23</v>
      </c>
      <c r="C27" s="2">
        <v>586</v>
      </c>
      <c r="D27" s="2">
        <v>62</v>
      </c>
      <c r="E27" s="2">
        <v>0</v>
      </c>
      <c r="F27" s="2">
        <v>25</v>
      </c>
      <c r="G27" s="2">
        <f t="shared" si="0"/>
        <v>673</v>
      </c>
      <c r="H27" s="2">
        <f t="shared" si="1"/>
        <v>11107</v>
      </c>
      <c r="I27" s="44" t="s">
        <v>10</v>
      </c>
      <c r="J27" s="45"/>
      <c r="K27" s="45"/>
      <c r="L27" s="45"/>
    </row>
    <row r="28" spans="1:13">
      <c r="A28" s="2" t="s">
        <v>48</v>
      </c>
      <c r="B28" s="44">
        <f>FEBRERO2017!B28</f>
        <v>24</v>
      </c>
      <c r="C28" s="2">
        <v>744</v>
      </c>
      <c r="D28" s="2">
        <v>252</v>
      </c>
      <c r="E28" s="2">
        <v>0</v>
      </c>
      <c r="F28" s="2">
        <v>66</v>
      </c>
      <c r="G28" s="39">
        <f t="shared" si="0"/>
        <v>1062</v>
      </c>
      <c r="H28" s="2">
        <f t="shared" si="1"/>
        <v>12169</v>
      </c>
      <c r="I28" s="44" t="s">
        <v>10</v>
      </c>
      <c r="J28" s="23">
        <v>1062</v>
      </c>
      <c r="K28" s="45" t="s">
        <v>53</v>
      </c>
      <c r="L28" s="45"/>
      <c r="M28" s="45"/>
    </row>
    <row r="29" spans="1:13">
      <c r="A29" s="37" t="s">
        <v>6</v>
      </c>
      <c r="B29" s="38">
        <f>FEBRERO2017!B29</f>
        <v>25</v>
      </c>
      <c r="C29" s="37">
        <v>632</v>
      </c>
      <c r="D29" s="37">
        <v>187</v>
      </c>
      <c r="E29" s="37">
        <v>0</v>
      </c>
      <c r="F29" s="37">
        <v>60</v>
      </c>
      <c r="G29" s="37">
        <f t="shared" si="0"/>
        <v>879</v>
      </c>
      <c r="H29" s="37">
        <f t="shared" si="1"/>
        <v>13048</v>
      </c>
      <c r="I29" s="38" t="s">
        <v>10</v>
      </c>
      <c r="J29" s="45"/>
      <c r="K29" s="45"/>
      <c r="L29" s="45"/>
      <c r="M29" s="45"/>
    </row>
    <row r="30" spans="1:13">
      <c r="A30" s="2" t="s">
        <v>7</v>
      </c>
      <c r="B30" s="44">
        <f>FEBRERO2017!B30</f>
        <v>26</v>
      </c>
      <c r="C30" s="2">
        <v>385</v>
      </c>
      <c r="D30" s="2">
        <v>171</v>
      </c>
      <c r="E30" s="2">
        <v>0</v>
      </c>
      <c r="F30" s="2">
        <v>32</v>
      </c>
      <c r="G30" s="2">
        <f t="shared" si="0"/>
        <v>588</v>
      </c>
      <c r="H30" s="2">
        <f t="shared" si="1"/>
        <v>13636</v>
      </c>
      <c r="I30" s="44" t="s">
        <v>10</v>
      </c>
      <c r="J30" s="45"/>
      <c r="K30" s="45"/>
      <c r="L30" s="45"/>
      <c r="M30" s="45"/>
    </row>
    <row r="31" spans="1:13">
      <c r="A31" s="2" t="s">
        <v>8</v>
      </c>
      <c r="B31" s="44">
        <f>FEBRERO2017!B31</f>
        <v>27</v>
      </c>
      <c r="C31" s="2">
        <v>379</v>
      </c>
      <c r="D31" s="2">
        <v>117</v>
      </c>
      <c r="E31" s="2">
        <v>0</v>
      </c>
      <c r="F31" s="2">
        <v>24</v>
      </c>
      <c r="G31" s="2">
        <f t="shared" si="0"/>
        <v>520</v>
      </c>
      <c r="H31" s="2">
        <f t="shared" si="1"/>
        <v>14156</v>
      </c>
      <c r="I31" s="44" t="s">
        <v>17</v>
      </c>
      <c r="J31" s="45"/>
      <c r="K31" s="45"/>
      <c r="L31" s="45"/>
      <c r="M31" s="45"/>
    </row>
    <row r="32" spans="1:13">
      <c r="A32" s="2" t="s">
        <v>47</v>
      </c>
      <c r="B32" s="44">
        <f>FEBRERO2017!B32</f>
        <v>28</v>
      </c>
      <c r="C32" s="2">
        <v>190</v>
      </c>
      <c r="D32" s="2">
        <v>52</v>
      </c>
      <c r="E32" s="2">
        <v>0</v>
      </c>
      <c r="F32" s="2">
        <v>14</v>
      </c>
      <c r="G32" s="2">
        <f t="shared" si="0"/>
        <v>256</v>
      </c>
      <c r="H32" s="2">
        <f t="shared" si="1"/>
        <v>14412</v>
      </c>
      <c r="I32" s="44" t="s">
        <v>12</v>
      </c>
      <c r="J32" s="45"/>
      <c r="K32" s="45"/>
      <c r="L32" s="45"/>
    </row>
    <row r="33" spans="1:12">
      <c r="A33" s="2" t="s">
        <v>4</v>
      </c>
      <c r="B33" s="44">
        <v>29</v>
      </c>
      <c r="C33" s="2">
        <v>136</v>
      </c>
      <c r="D33" s="2">
        <v>28</v>
      </c>
      <c r="E33" s="2">
        <v>0</v>
      </c>
      <c r="F33" s="2">
        <v>7</v>
      </c>
      <c r="G33" s="2">
        <f t="shared" si="0"/>
        <v>171</v>
      </c>
      <c r="H33" s="2">
        <f t="shared" si="1"/>
        <v>14583</v>
      </c>
      <c r="I33" s="44" t="s">
        <v>11</v>
      </c>
      <c r="J33" s="45"/>
      <c r="K33" s="45"/>
      <c r="L33" s="45"/>
    </row>
    <row r="34" spans="1:12" ht="15.75" thickBot="1">
      <c r="A34" s="2" t="s">
        <v>5</v>
      </c>
      <c r="B34" s="44">
        <v>30</v>
      </c>
      <c r="C34" s="2">
        <v>424</v>
      </c>
      <c r="D34" s="2">
        <v>50</v>
      </c>
      <c r="E34" s="2">
        <v>0</v>
      </c>
      <c r="F34" s="2">
        <v>29</v>
      </c>
      <c r="G34" s="2">
        <f t="shared" si="0"/>
        <v>503</v>
      </c>
      <c r="H34" s="2">
        <f t="shared" si="1"/>
        <v>15086</v>
      </c>
      <c r="I34" s="44" t="s">
        <v>10</v>
      </c>
      <c r="J34" s="45"/>
      <c r="K34" s="45"/>
      <c r="L34" s="45"/>
    </row>
    <row r="35" spans="1:12" ht="15.75" thickBot="1">
      <c r="E35" s="32" t="s">
        <v>49</v>
      </c>
      <c r="F35" s="33"/>
      <c r="G35" s="33"/>
      <c r="H35" s="34">
        <f>H34/B34</f>
        <v>502.86666666666667</v>
      </c>
    </row>
    <row r="36" spans="1:12" ht="23.25">
      <c r="A36" s="20" t="s">
        <v>50</v>
      </c>
      <c r="H36" s="40">
        <f>MAYO2017!H37+H34</f>
        <v>7928313</v>
      </c>
    </row>
    <row r="37" spans="1:12">
      <c r="H37" s="35"/>
    </row>
    <row r="38" spans="1:12">
      <c r="H38" s="25"/>
    </row>
    <row r="39" spans="1:12">
      <c r="H39" s="25"/>
    </row>
    <row r="40" spans="1:12">
      <c r="H40" s="25"/>
    </row>
    <row r="41" spans="1:12">
      <c r="H41" s="25"/>
    </row>
    <row r="42" spans="1:12">
      <c r="H42" s="25"/>
    </row>
    <row r="43" spans="1:12">
      <c r="H43" s="25"/>
    </row>
    <row r="44" spans="1:12">
      <c r="H44" s="25"/>
    </row>
    <row r="45" spans="1:12">
      <c r="H45" s="25"/>
    </row>
    <row r="46" spans="1:12">
      <c r="H46" s="25"/>
    </row>
    <row r="47" spans="1:12">
      <c r="H47" s="25"/>
    </row>
    <row r="48" spans="1:12">
      <c r="H48" s="25"/>
    </row>
    <row r="49" spans="8:8">
      <c r="H49" s="25"/>
    </row>
    <row r="50" spans="8:8">
      <c r="H50" s="25"/>
    </row>
    <row r="51" spans="8:8">
      <c r="H51" s="25"/>
    </row>
    <row r="52" spans="8:8">
      <c r="H52" s="25"/>
    </row>
    <row r="53" spans="8:8">
      <c r="H53" s="25"/>
    </row>
    <row r="54" spans="8:8">
      <c r="H54" s="25"/>
    </row>
    <row r="55" spans="8:8">
      <c r="H55" s="25"/>
    </row>
    <row r="56" spans="8:8">
      <c r="H56" s="25"/>
    </row>
    <row r="57" spans="8:8">
      <c r="H57" s="25"/>
    </row>
    <row r="58" spans="8:8">
      <c r="H58" s="25"/>
    </row>
    <row r="59" spans="8:8">
      <c r="H59" s="25"/>
    </row>
    <row r="60" spans="8:8">
      <c r="H60" s="25"/>
    </row>
    <row r="61" spans="8:8">
      <c r="H61" s="25"/>
    </row>
    <row r="62" spans="8:8">
      <c r="H62" s="25"/>
    </row>
    <row r="63" spans="8:8">
      <c r="H63" s="25"/>
    </row>
    <row r="64" spans="8:8">
      <c r="H64" s="25"/>
    </row>
    <row r="65" spans="3:8">
      <c r="H65" s="25"/>
    </row>
    <row r="66" spans="3:8">
      <c r="H66" s="25"/>
    </row>
    <row r="67" spans="3:8">
      <c r="H67" s="25"/>
    </row>
    <row r="68" spans="3:8">
      <c r="H68" s="25"/>
    </row>
    <row r="69" spans="3:8">
      <c r="H69" s="25"/>
    </row>
    <row r="70" spans="3:8">
      <c r="H70" s="25"/>
    </row>
    <row r="71" spans="3:8">
      <c r="H71" s="25"/>
    </row>
    <row r="72" spans="3:8">
      <c r="H72" s="25"/>
    </row>
    <row r="73" spans="3:8">
      <c r="H73" s="25"/>
    </row>
    <row r="74" spans="3:8">
      <c r="C74" s="36"/>
      <c r="D74" t="s">
        <v>51</v>
      </c>
      <c r="H74" s="25"/>
    </row>
    <row r="75" spans="3:8">
      <c r="C75" s="23"/>
      <c r="D75" t="s">
        <v>52</v>
      </c>
      <c r="H75" s="25"/>
    </row>
    <row r="76" spans="3:8">
      <c r="H76" s="25"/>
    </row>
    <row r="77" spans="3:8">
      <c r="H77" s="25"/>
    </row>
    <row r="78" spans="3:8">
      <c r="H78" s="25"/>
    </row>
  </sheetData>
  <mergeCells count="2">
    <mergeCell ref="C3:E3"/>
    <mergeCell ref="G3:H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L79"/>
  <sheetViews>
    <sheetView topLeftCell="A17" workbookViewId="0">
      <selection activeCell="L37" sqref="L37"/>
    </sheetView>
  </sheetViews>
  <sheetFormatPr baseColWidth="10" defaultRowHeight="15"/>
  <cols>
    <col min="2" max="2" width="11.42578125" style="25"/>
    <col min="3" max="3" width="13" customWidth="1"/>
    <col min="4" max="4" width="15.42578125" customWidth="1"/>
    <col min="5" max="5" width="14.5703125" customWidth="1"/>
    <col min="6" max="6" width="14.42578125" customWidth="1"/>
    <col min="7" max="7" width="12.42578125" customWidth="1"/>
    <col min="8" max="8" width="15.7109375" customWidth="1"/>
    <col min="9" max="9" width="11.42578125" style="25"/>
  </cols>
  <sheetData>
    <row r="1" spans="1:12" ht="26.25">
      <c r="A1" s="3" t="s">
        <v>60</v>
      </c>
      <c r="H1" s="25"/>
    </row>
    <row r="2" spans="1:12" ht="27" thickBot="1">
      <c r="A2" s="3"/>
      <c r="H2" s="25"/>
    </row>
    <row r="3" spans="1:12" ht="19.5" thickBot="1">
      <c r="A3" s="26"/>
      <c r="B3" s="27"/>
      <c r="C3" s="52" t="s">
        <v>40</v>
      </c>
      <c r="D3" s="53"/>
      <c r="E3" s="54"/>
      <c r="F3" s="26"/>
      <c r="G3" s="55" t="s">
        <v>41</v>
      </c>
      <c r="H3" s="56"/>
      <c r="I3" s="27"/>
    </row>
    <row r="4" spans="1:12" ht="18.75">
      <c r="A4" s="28" t="s">
        <v>0</v>
      </c>
      <c r="B4" s="28" t="s">
        <v>1</v>
      </c>
      <c r="C4" s="29" t="s">
        <v>42</v>
      </c>
      <c r="D4" s="29" t="s">
        <v>43</v>
      </c>
      <c r="E4" s="30" t="s">
        <v>44</v>
      </c>
      <c r="F4" s="28" t="s">
        <v>2</v>
      </c>
      <c r="G4" s="29" t="s">
        <v>45</v>
      </c>
      <c r="H4" s="29" t="s">
        <v>46</v>
      </c>
      <c r="I4" s="28" t="s">
        <v>3</v>
      </c>
    </row>
    <row r="5" spans="1:12">
      <c r="A5" s="2" t="s">
        <v>48</v>
      </c>
      <c r="B5" s="44">
        <f>FEBRERO2017!B5</f>
        <v>1</v>
      </c>
      <c r="C5" s="2">
        <v>656</v>
      </c>
      <c r="D5" s="2">
        <v>127</v>
      </c>
      <c r="E5" s="2">
        <v>0</v>
      </c>
      <c r="F5" s="2">
        <v>51</v>
      </c>
      <c r="G5" s="2">
        <f>SUM(C5:F5)</f>
        <v>834</v>
      </c>
      <c r="H5" s="2">
        <f>G5</f>
        <v>834</v>
      </c>
      <c r="I5" s="44" t="s">
        <v>10</v>
      </c>
      <c r="J5" s="45"/>
      <c r="K5" s="45"/>
      <c r="L5" s="45"/>
    </row>
    <row r="6" spans="1:12">
      <c r="A6" s="37" t="s">
        <v>6</v>
      </c>
      <c r="B6" s="38">
        <f>FEBRERO2017!B6</f>
        <v>2</v>
      </c>
      <c r="C6" s="37">
        <v>555</v>
      </c>
      <c r="D6" s="37">
        <v>116</v>
      </c>
      <c r="E6" s="37">
        <v>0</v>
      </c>
      <c r="F6" s="37">
        <v>24</v>
      </c>
      <c r="G6" s="37">
        <f>SUM(C6:F6)</f>
        <v>695</v>
      </c>
      <c r="H6" s="37">
        <f>H5+G6</f>
        <v>1529</v>
      </c>
      <c r="I6" s="38" t="s">
        <v>10</v>
      </c>
    </row>
    <row r="7" spans="1:12">
      <c r="A7" s="2" t="s">
        <v>7</v>
      </c>
      <c r="B7" s="44">
        <f>FEBRERO2017!B7</f>
        <v>3</v>
      </c>
      <c r="C7" s="2">
        <v>415</v>
      </c>
      <c r="D7" s="2">
        <v>113</v>
      </c>
      <c r="E7" s="2">
        <v>0</v>
      </c>
      <c r="F7" s="2">
        <v>28</v>
      </c>
      <c r="G7" s="2">
        <f t="shared" ref="G7:G35" si="0">SUM(C7:F7)</f>
        <v>556</v>
      </c>
      <c r="H7" s="2">
        <f t="shared" ref="H7:H35" si="1">H6+G7</f>
        <v>2085</v>
      </c>
      <c r="I7" s="44" t="s">
        <v>10</v>
      </c>
    </row>
    <row r="8" spans="1:12">
      <c r="A8" s="2" t="s">
        <v>8</v>
      </c>
      <c r="B8" s="44">
        <f>FEBRERO2017!B8</f>
        <v>4</v>
      </c>
      <c r="C8" s="2">
        <v>475</v>
      </c>
      <c r="D8" s="2">
        <v>131</v>
      </c>
      <c r="E8" s="2">
        <v>0</v>
      </c>
      <c r="F8" s="2">
        <v>26</v>
      </c>
      <c r="G8" s="2">
        <f t="shared" si="0"/>
        <v>632</v>
      </c>
      <c r="H8" s="2">
        <f t="shared" si="1"/>
        <v>2717</v>
      </c>
      <c r="I8" s="44" t="s">
        <v>10</v>
      </c>
    </row>
    <row r="9" spans="1:12">
      <c r="A9" s="2" t="s">
        <v>47</v>
      </c>
      <c r="B9" s="44">
        <f>FEBRERO2017!B9</f>
        <v>5</v>
      </c>
      <c r="C9" s="2">
        <v>414</v>
      </c>
      <c r="D9" s="2">
        <v>81</v>
      </c>
      <c r="E9" s="2">
        <v>0</v>
      </c>
      <c r="F9" s="2">
        <v>28</v>
      </c>
      <c r="G9" s="2">
        <f t="shared" si="0"/>
        <v>523</v>
      </c>
      <c r="H9" s="2">
        <f t="shared" si="1"/>
        <v>3240</v>
      </c>
      <c r="I9" s="44" t="s">
        <v>10</v>
      </c>
    </row>
    <row r="10" spans="1:12">
      <c r="A10" s="2" t="s">
        <v>4</v>
      </c>
      <c r="B10" s="44">
        <f>FEBRERO2017!B10</f>
        <v>6</v>
      </c>
      <c r="C10" s="2">
        <v>453</v>
      </c>
      <c r="D10" s="2">
        <v>88</v>
      </c>
      <c r="E10" s="2">
        <v>12</v>
      </c>
      <c r="F10" s="2">
        <v>22</v>
      </c>
      <c r="G10" s="2">
        <f t="shared" si="0"/>
        <v>575</v>
      </c>
      <c r="H10" s="2">
        <f t="shared" si="1"/>
        <v>3815</v>
      </c>
      <c r="I10" s="44" t="s">
        <v>10</v>
      </c>
    </row>
    <row r="11" spans="1:12">
      <c r="A11" s="2" t="s">
        <v>5</v>
      </c>
      <c r="B11" s="44">
        <f>FEBRERO2017!B11</f>
        <v>7</v>
      </c>
      <c r="C11" s="2">
        <v>479</v>
      </c>
      <c r="D11" s="2">
        <v>113</v>
      </c>
      <c r="E11" s="2">
        <v>38</v>
      </c>
      <c r="F11" s="2">
        <v>22</v>
      </c>
      <c r="G11" s="2">
        <f t="shared" si="0"/>
        <v>652</v>
      </c>
      <c r="H11" s="2">
        <f t="shared" si="1"/>
        <v>4467</v>
      </c>
      <c r="I11" s="44" t="s">
        <v>11</v>
      </c>
    </row>
    <row r="12" spans="1:12">
      <c r="A12" s="2" t="s">
        <v>48</v>
      </c>
      <c r="B12" s="44">
        <f>FEBRERO2017!B12</f>
        <v>8</v>
      </c>
      <c r="C12" s="2">
        <v>686</v>
      </c>
      <c r="D12" s="2">
        <v>113</v>
      </c>
      <c r="E12" s="2">
        <v>55</v>
      </c>
      <c r="F12" s="2">
        <v>20</v>
      </c>
      <c r="G12" s="2">
        <f t="shared" si="0"/>
        <v>874</v>
      </c>
      <c r="H12" s="2">
        <f t="shared" si="1"/>
        <v>5341</v>
      </c>
      <c r="I12" s="44" t="s">
        <v>11</v>
      </c>
    </row>
    <row r="13" spans="1:12">
      <c r="A13" s="37" t="s">
        <v>6</v>
      </c>
      <c r="B13" s="38">
        <f>FEBRERO2017!B13</f>
        <v>9</v>
      </c>
      <c r="C13" s="37">
        <v>867</v>
      </c>
      <c r="D13" s="37">
        <v>145</v>
      </c>
      <c r="E13" s="37">
        <v>66</v>
      </c>
      <c r="F13" s="37">
        <v>75</v>
      </c>
      <c r="G13" s="37">
        <f t="shared" si="0"/>
        <v>1153</v>
      </c>
      <c r="H13" s="37">
        <f t="shared" si="1"/>
        <v>6494</v>
      </c>
      <c r="I13" s="38" t="s">
        <v>10</v>
      </c>
    </row>
    <row r="14" spans="1:12">
      <c r="A14" s="2" t="s">
        <v>7</v>
      </c>
      <c r="B14" s="44">
        <f>FEBRERO2017!B14</f>
        <v>10</v>
      </c>
      <c r="C14" s="2">
        <v>729</v>
      </c>
      <c r="D14" s="2">
        <v>149</v>
      </c>
      <c r="E14" s="2">
        <v>66</v>
      </c>
      <c r="F14" s="2">
        <v>37</v>
      </c>
      <c r="G14" s="2">
        <f t="shared" si="0"/>
        <v>981</v>
      </c>
      <c r="H14" s="2">
        <f t="shared" si="1"/>
        <v>7475</v>
      </c>
      <c r="I14" s="44" t="s">
        <v>17</v>
      </c>
    </row>
    <row r="15" spans="1:12">
      <c r="A15" s="2" t="s">
        <v>8</v>
      </c>
      <c r="B15" s="44">
        <f>FEBRERO2017!B15</f>
        <v>11</v>
      </c>
      <c r="C15" s="2">
        <v>580</v>
      </c>
      <c r="D15" s="2">
        <v>147</v>
      </c>
      <c r="E15" s="2">
        <v>60</v>
      </c>
      <c r="F15" s="2">
        <v>29</v>
      </c>
      <c r="G15" s="2">
        <f t="shared" si="0"/>
        <v>816</v>
      </c>
      <c r="H15" s="2">
        <f t="shared" si="1"/>
        <v>8291</v>
      </c>
      <c r="I15" s="44" t="s">
        <v>13</v>
      </c>
    </row>
    <row r="16" spans="1:12">
      <c r="A16" s="2" t="s">
        <v>47</v>
      </c>
      <c r="B16" s="44">
        <f>FEBRERO2017!B16</f>
        <v>12</v>
      </c>
      <c r="C16" s="2">
        <v>1273</v>
      </c>
      <c r="D16" s="2">
        <v>248</v>
      </c>
      <c r="E16" s="2">
        <v>146</v>
      </c>
      <c r="F16" s="2">
        <v>53</v>
      </c>
      <c r="G16" s="2">
        <f t="shared" si="0"/>
        <v>1720</v>
      </c>
      <c r="H16" s="2">
        <f t="shared" si="1"/>
        <v>10011</v>
      </c>
      <c r="I16" s="44" t="s">
        <v>10</v>
      </c>
    </row>
    <row r="17" spans="1:12">
      <c r="A17" s="2" t="s">
        <v>4</v>
      </c>
      <c r="B17" s="44">
        <f>FEBRERO2017!B17</f>
        <v>13</v>
      </c>
      <c r="C17" s="2">
        <v>1542</v>
      </c>
      <c r="D17" s="2">
        <v>280</v>
      </c>
      <c r="E17" s="2">
        <v>118</v>
      </c>
      <c r="F17" s="2">
        <v>67</v>
      </c>
      <c r="G17" s="2">
        <f t="shared" si="0"/>
        <v>2007</v>
      </c>
      <c r="H17" s="2">
        <f t="shared" si="1"/>
        <v>12018</v>
      </c>
      <c r="I17" s="44" t="s">
        <v>10</v>
      </c>
    </row>
    <row r="18" spans="1:12">
      <c r="A18" s="2" t="s">
        <v>5</v>
      </c>
      <c r="B18" s="44">
        <f>FEBRERO2017!B18</f>
        <v>14</v>
      </c>
      <c r="C18" s="2">
        <v>1427</v>
      </c>
      <c r="D18" s="2">
        <v>325</v>
      </c>
      <c r="E18" s="2">
        <v>135</v>
      </c>
      <c r="F18" s="2">
        <v>71</v>
      </c>
      <c r="G18" s="2">
        <f t="shared" si="0"/>
        <v>1958</v>
      </c>
      <c r="H18" s="2">
        <f t="shared" si="1"/>
        <v>13976</v>
      </c>
      <c r="I18" s="44" t="s">
        <v>14</v>
      </c>
    </row>
    <row r="19" spans="1:12">
      <c r="A19" s="2" t="s">
        <v>48</v>
      </c>
      <c r="B19" s="44">
        <f>FEBRERO2017!B19</f>
        <v>15</v>
      </c>
      <c r="C19" s="2">
        <v>1852</v>
      </c>
      <c r="D19" s="2">
        <v>503</v>
      </c>
      <c r="E19" s="2">
        <v>236</v>
      </c>
      <c r="F19" s="2">
        <v>98</v>
      </c>
      <c r="G19" s="2">
        <f t="shared" si="0"/>
        <v>2689</v>
      </c>
      <c r="H19" s="2">
        <f t="shared" si="1"/>
        <v>16665</v>
      </c>
      <c r="I19" s="44" t="s">
        <v>17</v>
      </c>
    </row>
    <row r="20" spans="1:12">
      <c r="A20" s="37" t="s">
        <v>6</v>
      </c>
      <c r="B20" s="38">
        <f>FEBRERO2017!B20</f>
        <v>16</v>
      </c>
      <c r="C20" s="37">
        <v>1231</v>
      </c>
      <c r="D20" s="37">
        <v>320</v>
      </c>
      <c r="E20" s="37">
        <v>31</v>
      </c>
      <c r="F20" s="37">
        <v>46</v>
      </c>
      <c r="G20" s="37">
        <f t="shared" si="0"/>
        <v>1628</v>
      </c>
      <c r="H20" s="37">
        <f t="shared" si="1"/>
        <v>18293</v>
      </c>
      <c r="I20" s="38" t="s">
        <v>12</v>
      </c>
    </row>
    <row r="21" spans="1:12">
      <c r="A21" s="2" t="s">
        <v>7</v>
      </c>
      <c r="B21" s="44">
        <f>FEBRERO2017!B21</f>
        <v>17</v>
      </c>
      <c r="C21" s="2">
        <v>1983</v>
      </c>
      <c r="D21" s="2">
        <v>478</v>
      </c>
      <c r="E21" s="2">
        <v>124</v>
      </c>
      <c r="F21" s="2">
        <v>133</v>
      </c>
      <c r="G21" s="2">
        <f t="shared" si="0"/>
        <v>2718</v>
      </c>
      <c r="H21" s="2">
        <f t="shared" si="1"/>
        <v>21011</v>
      </c>
      <c r="I21" s="44" t="s">
        <v>10</v>
      </c>
    </row>
    <row r="22" spans="1:12">
      <c r="A22" s="2" t="s">
        <v>8</v>
      </c>
      <c r="B22" s="44">
        <f>FEBRERO2017!B22</f>
        <v>18</v>
      </c>
      <c r="C22" s="2">
        <v>2065</v>
      </c>
      <c r="D22" s="2">
        <v>560</v>
      </c>
      <c r="E22" s="2">
        <v>159</v>
      </c>
      <c r="F22" s="2">
        <v>144</v>
      </c>
      <c r="G22" s="2">
        <f t="shared" si="0"/>
        <v>2928</v>
      </c>
      <c r="H22" s="2">
        <f t="shared" si="1"/>
        <v>23939</v>
      </c>
      <c r="I22" s="44" t="s">
        <v>10</v>
      </c>
    </row>
    <row r="23" spans="1:12">
      <c r="A23" s="2" t="s">
        <v>47</v>
      </c>
      <c r="B23" s="44">
        <f>FEBRERO2017!B23</f>
        <v>19</v>
      </c>
      <c r="C23" s="2">
        <v>2002</v>
      </c>
      <c r="D23" s="2">
        <v>580</v>
      </c>
      <c r="E23" s="2">
        <v>162</v>
      </c>
      <c r="F23" s="2">
        <v>149</v>
      </c>
      <c r="G23" s="2">
        <f t="shared" si="0"/>
        <v>2893</v>
      </c>
      <c r="H23" s="2">
        <f t="shared" si="1"/>
        <v>26832</v>
      </c>
      <c r="I23" s="44" t="s">
        <v>10</v>
      </c>
    </row>
    <row r="24" spans="1:12">
      <c r="A24" s="2" t="s">
        <v>4</v>
      </c>
      <c r="B24" s="44">
        <f>FEBRERO2017!B24</f>
        <v>20</v>
      </c>
      <c r="C24" s="2">
        <v>2213</v>
      </c>
      <c r="D24" s="2">
        <v>625</v>
      </c>
      <c r="E24" s="2">
        <v>213</v>
      </c>
      <c r="F24" s="2">
        <v>134</v>
      </c>
      <c r="G24" s="2">
        <f t="shared" si="0"/>
        <v>3185</v>
      </c>
      <c r="H24" s="2">
        <f t="shared" si="1"/>
        <v>30017</v>
      </c>
      <c r="I24" s="44" t="s">
        <v>10</v>
      </c>
    </row>
    <row r="25" spans="1:12">
      <c r="A25" s="2" t="s">
        <v>5</v>
      </c>
      <c r="B25" s="44">
        <f>FEBRERO2017!B25</f>
        <v>21</v>
      </c>
      <c r="C25" s="2">
        <v>2330</v>
      </c>
      <c r="D25" s="2">
        <v>589</v>
      </c>
      <c r="E25" s="2">
        <v>244</v>
      </c>
      <c r="F25" s="2">
        <v>131</v>
      </c>
      <c r="G25" s="2">
        <f t="shared" si="0"/>
        <v>3294</v>
      </c>
      <c r="H25" s="2">
        <f t="shared" si="1"/>
        <v>33311</v>
      </c>
      <c r="I25" s="44" t="s">
        <v>10</v>
      </c>
    </row>
    <row r="26" spans="1:12">
      <c r="A26" s="2" t="s">
        <v>48</v>
      </c>
      <c r="B26" s="44">
        <f>FEBRERO2017!B26</f>
        <v>22</v>
      </c>
      <c r="C26" s="2">
        <v>2049</v>
      </c>
      <c r="D26" s="2">
        <v>676</v>
      </c>
      <c r="E26" s="2">
        <v>319</v>
      </c>
      <c r="F26" s="2">
        <v>118</v>
      </c>
      <c r="G26" s="2">
        <f t="shared" si="0"/>
        <v>3162</v>
      </c>
      <c r="H26" s="2">
        <f t="shared" si="1"/>
        <v>36473</v>
      </c>
      <c r="I26" s="44" t="s">
        <v>10</v>
      </c>
    </row>
    <row r="27" spans="1:12">
      <c r="A27" s="37" t="s">
        <v>6</v>
      </c>
      <c r="B27" s="38">
        <f>FEBRERO2017!B27</f>
        <v>23</v>
      </c>
      <c r="C27" s="37">
        <v>1881</v>
      </c>
      <c r="D27" s="37">
        <v>647</v>
      </c>
      <c r="E27" s="37">
        <v>281</v>
      </c>
      <c r="F27" s="37">
        <v>208</v>
      </c>
      <c r="G27" s="37">
        <f t="shared" si="0"/>
        <v>3017</v>
      </c>
      <c r="H27" s="37">
        <f t="shared" si="1"/>
        <v>39490</v>
      </c>
      <c r="I27" s="38" t="s">
        <v>10</v>
      </c>
    </row>
    <row r="28" spans="1:12">
      <c r="A28" s="2" t="s">
        <v>7</v>
      </c>
      <c r="B28" s="44">
        <f>FEBRERO2017!B28</f>
        <v>24</v>
      </c>
      <c r="C28" s="2">
        <v>2344</v>
      </c>
      <c r="D28" s="2">
        <v>697</v>
      </c>
      <c r="E28" s="2">
        <v>282</v>
      </c>
      <c r="F28" s="2">
        <v>210</v>
      </c>
      <c r="G28" s="2">
        <f t="shared" si="0"/>
        <v>3533</v>
      </c>
      <c r="H28" s="2">
        <f t="shared" si="1"/>
        <v>43023</v>
      </c>
      <c r="I28" s="44" t="s">
        <v>10</v>
      </c>
      <c r="J28" s="45"/>
      <c r="K28" s="45"/>
      <c r="L28" s="45"/>
    </row>
    <row r="29" spans="1:12">
      <c r="A29" s="2" t="s">
        <v>8</v>
      </c>
      <c r="B29" s="44">
        <f>FEBRERO2017!B29</f>
        <v>25</v>
      </c>
      <c r="C29" s="2">
        <v>1944</v>
      </c>
      <c r="D29" s="2">
        <v>739</v>
      </c>
      <c r="E29" s="2">
        <v>295</v>
      </c>
      <c r="F29" s="2">
        <v>160</v>
      </c>
      <c r="G29" s="2">
        <f t="shared" si="0"/>
        <v>3138</v>
      </c>
      <c r="H29" s="2">
        <f t="shared" si="1"/>
        <v>46161</v>
      </c>
      <c r="I29" s="44" t="s">
        <v>10</v>
      </c>
      <c r="J29" s="45"/>
      <c r="K29" s="45"/>
      <c r="L29" s="45"/>
    </row>
    <row r="30" spans="1:12">
      <c r="A30" s="2" t="s">
        <v>47</v>
      </c>
      <c r="B30" s="44">
        <f>FEBRERO2017!B30</f>
        <v>26</v>
      </c>
      <c r="C30" s="2">
        <v>1819</v>
      </c>
      <c r="D30" s="2">
        <v>655</v>
      </c>
      <c r="E30" s="2">
        <v>240</v>
      </c>
      <c r="F30" s="2">
        <v>129</v>
      </c>
      <c r="G30" s="2">
        <f t="shared" si="0"/>
        <v>2843</v>
      </c>
      <c r="H30" s="2">
        <f t="shared" si="1"/>
        <v>49004</v>
      </c>
      <c r="I30" s="44" t="s">
        <v>10</v>
      </c>
    </row>
    <row r="31" spans="1:12">
      <c r="A31" s="2" t="s">
        <v>4</v>
      </c>
      <c r="B31" s="44">
        <f>FEBRERO2017!B31</f>
        <v>27</v>
      </c>
      <c r="C31" s="2">
        <v>2236</v>
      </c>
      <c r="D31" s="2">
        <v>798</v>
      </c>
      <c r="E31" s="2">
        <v>486</v>
      </c>
      <c r="F31" s="2">
        <v>217</v>
      </c>
      <c r="G31" s="39">
        <f t="shared" si="0"/>
        <v>3737</v>
      </c>
      <c r="H31" s="2">
        <f t="shared" si="1"/>
        <v>52741</v>
      </c>
      <c r="I31" s="44" t="s">
        <v>10</v>
      </c>
      <c r="J31" s="23">
        <v>3737</v>
      </c>
      <c r="K31" t="s">
        <v>53</v>
      </c>
    </row>
    <row r="32" spans="1:12">
      <c r="A32" s="2" t="s">
        <v>5</v>
      </c>
      <c r="B32" s="44">
        <f>FEBRERO2017!B32</f>
        <v>28</v>
      </c>
      <c r="C32" s="2">
        <v>1953</v>
      </c>
      <c r="D32" s="2">
        <v>695</v>
      </c>
      <c r="E32" s="2">
        <v>347</v>
      </c>
      <c r="F32" s="2">
        <v>118</v>
      </c>
      <c r="G32" s="2">
        <f t="shared" si="0"/>
        <v>3113</v>
      </c>
      <c r="H32" s="2">
        <f t="shared" si="1"/>
        <v>55854</v>
      </c>
      <c r="I32" s="44" t="s">
        <v>10</v>
      </c>
    </row>
    <row r="33" spans="1:9">
      <c r="A33" s="2" t="s">
        <v>48</v>
      </c>
      <c r="B33" s="44">
        <v>29</v>
      </c>
      <c r="C33" s="2">
        <v>1875</v>
      </c>
      <c r="D33" s="2">
        <v>531</v>
      </c>
      <c r="E33" s="2">
        <v>298</v>
      </c>
      <c r="F33" s="2">
        <v>98</v>
      </c>
      <c r="G33" s="2">
        <f t="shared" si="0"/>
        <v>2802</v>
      </c>
      <c r="H33" s="2">
        <f t="shared" si="1"/>
        <v>58656</v>
      </c>
      <c r="I33" s="44" t="s">
        <v>10</v>
      </c>
    </row>
    <row r="34" spans="1:9">
      <c r="A34" s="37" t="s">
        <v>6</v>
      </c>
      <c r="B34" s="38">
        <v>30</v>
      </c>
      <c r="C34" s="37">
        <v>1192</v>
      </c>
      <c r="D34" s="37">
        <v>242</v>
      </c>
      <c r="E34" s="37">
        <v>118</v>
      </c>
      <c r="F34" s="37">
        <v>65</v>
      </c>
      <c r="G34" s="37">
        <f t="shared" si="0"/>
        <v>1617</v>
      </c>
      <c r="H34" s="37">
        <f t="shared" si="1"/>
        <v>60273</v>
      </c>
      <c r="I34" s="38" t="s">
        <v>10</v>
      </c>
    </row>
    <row r="35" spans="1:9" ht="15.75" thickBot="1">
      <c r="A35" s="2" t="s">
        <v>7</v>
      </c>
      <c r="B35" s="44">
        <v>31</v>
      </c>
      <c r="C35" s="2">
        <v>284</v>
      </c>
      <c r="D35" s="2">
        <v>66</v>
      </c>
      <c r="E35" s="2">
        <v>0</v>
      </c>
      <c r="F35" s="2">
        <v>16</v>
      </c>
      <c r="G35" s="2">
        <f t="shared" si="0"/>
        <v>366</v>
      </c>
      <c r="H35" s="2">
        <f t="shared" si="1"/>
        <v>60639</v>
      </c>
      <c r="I35" s="44"/>
    </row>
    <row r="36" spans="1:9" ht="15.75" thickBot="1">
      <c r="E36" s="32" t="s">
        <v>49</v>
      </c>
      <c r="F36" s="33"/>
      <c r="G36" s="33"/>
      <c r="H36" s="34">
        <f>H35/B35</f>
        <v>1956.0967741935483</v>
      </c>
    </row>
    <row r="37" spans="1:9" ht="23.25">
      <c r="A37" s="20" t="s">
        <v>50</v>
      </c>
      <c r="H37" s="40">
        <f>JUNIO2017!H36+H35</f>
        <v>7988952</v>
      </c>
    </row>
    <row r="38" spans="1:9">
      <c r="H38" s="35"/>
    </row>
    <row r="39" spans="1:9">
      <c r="H39" s="25"/>
    </row>
    <row r="40" spans="1:9">
      <c r="H40" s="25"/>
    </row>
    <row r="41" spans="1:9">
      <c r="H41" s="25"/>
    </row>
    <row r="42" spans="1:9">
      <c r="H42" s="25"/>
    </row>
    <row r="43" spans="1:9">
      <c r="H43" s="25"/>
    </row>
    <row r="44" spans="1:9">
      <c r="H44" s="25"/>
    </row>
    <row r="45" spans="1:9">
      <c r="H45" s="25"/>
    </row>
    <row r="46" spans="1:9">
      <c r="H46" s="25"/>
    </row>
    <row r="47" spans="1:9">
      <c r="H47" s="25"/>
    </row>
    <row r="48" spans="1:9">
      <c r="H48" s="25"/>
    </row>
    <row r="49" spans="8:8">
      <c r="H49" s="25"/>
    </row>
    <row r="50" spans="8:8">
      <c r="H50" s="25"/>
    </row>
    <row r="51" spans="8:8">
      <c r="H51" s="25"/>
    </row>
    <row r="52" spans="8:8">
      <c r="H52" s="25"/>
    </row>
    <row r="53" spans="8:8">
      <c r="H53" s="25"/>
    </row>
    <row r="54" spans="8:8">
      <c r="H54" s="25"/>
    </row>
    <row r="55" spans="8:8">
      <c r="H55" s="25"/>
    </row>
    <row r="56" spans="8:8">
      <c r="H56" s="25"/>
    </row>
    <row r="57" spans="8:8">
      <c r="H57" s="25"/>
    </row>
    <row r="58" spans="8:8">
      <c r="H58" s="25"/>
    </row>
    <row r="59" spans="8:8">
      <c r="H59" s="25"/>
    </row>
    <row r="60" spans="8:8">
      <c r="H60" s="25"/>
    </row>
    <row r="61" spans="8:8">
      <c r="H61" s="25"/>
    </row>
    <row r="62" spans="8:8">
      <c r="H62" s="25"/>
    </row>
    <row r="63" spans="8:8">
      <c r="H63" s="25"/>
    </row>
    <row r="64" spans="8:8">
      <c r="H64" s="25"/>
    </row>
    <row r="65" spans="3:8">
      <c r="H65" s="25"/>
    </row>
    <row r="66" spans="3:8">
      <c r="H66" s="25"/>
    </row>
    <row r="67" spans="3:8">
      <c r="H67" s="25"/>
    </row>
    <row r="68" spans="3:8">
      <c r="H68" s="25"/>
    </row>
    <row r="69" spans="3:8">
      <c r="H69" s="25"/>
    </row>
    <row r="70" spans="3:8">
      <c r="H70" s="25"/>
    </row>
    <row r="71" spans="3:8">
      <c r="H71" s="25"/>
    </row>
    <row r="72" spans="3:8">
      <c r="H72" s="25"/>
    </row>
    <row r="73" spans="3:8">
      <c r="H73" s="25"/>
    </row>
    <row r="74" spans="3:8">
      <c r="H74" s="25"/>
    </row>
    <row r="75" spans="3:8">
      <c r="C75" s="36"/>
      <c r="D75" t="s">
        <v>51</v>
      </c>
      <c r="H75" s="25"/>
    </row>
    <row r="76" spans="3:8">
      <c r="C76" s="23"/>
      <c r="D76" t="s">
        <v>52</v>
      </c>
      <c r="H76" s="25"/>
    </row>
    <row r="77" spans="3:8">
      <c r="H77" s="25"/>
    </row>
    <row r="78" spans="3:8">
      <c r="H78" s="25"/>
    </row>
    <row r="79" spans="3:8">
      <c r="H79" s="25"/>
    </row>
  </sheetData>
  <mergeCells count="2">
    <mergeCell ref="C3:E3"/>
    <mergeCell ref="G3:H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L79"/>
  <sheetViews>
    <sheetView topLeftCell="A15" workbookViewId="0">
      <selection activeCell="H37" sqref="H37"/>
    </sheetView>
  </sheetViews>
  <sheetFormatPr baseColWidth="10" defaultRowHeight="15"/>
  <cols>
    <col min="2" max="2" width="11.42578125" style="25"/>
    <col min="3" max="3" width="13" customWidth="1"/>
    <col min="4" max="4" width="15.42578125" customWidth="1"/>
    <col min="5" max="5" width="14.5703125" customWidth="1"/>
    <col min="6" max="6" width="14.42578125" customWidth="1"/>
    <col min="7" max="7" width="12.42578125" customWidth="1"/>
    <col min="8" max="8" width="15.7109375" customWidth="1"/>
    <col min="9" max="9" width="11.42578125" style="25"/>
  </cols>
  <sheetData>
    <row r="1" spans="1:12" ht="26.25">
      <c r="A1" s="3" t="s">
        <v>61</v>
      </c>
      <c r="H1" s="25"/>
    </row>
    <row r="2" spans="1:12" ht="27" thickBot="1">
      <c r="A2" s="3"/>
      <c r="H2" s="25"/>
    </row>
    <row r="3" spans="1:12" ht="19.5" thickBot="1">
      <c r="A3" s="26"/>
      <c r="B3" s="27"/>
      <c r="C3" s="52" t="s">
        <v>40</v>
      </c>
      <c r="D3" s="53"/>
      <c r="E3" s="54"/>
      <c r="F3" s="26"/>
      <c r="G3" s="55" t="s">
        <v>41</v>
      </c>
      <c r="H3" s="56"/>
      <c r="I3" s="27"/>
    </row>
    <row r="4" spans="1:12" ht="18.75">
      <c r="A4" s="41" t="s">
        <v>0</v>
      </c>
      <c r="B4" s="41" t="s">
        <v>1</v>
      </c>
      <c r="C4" s="42" t="s">
        <v>42</v>
      </c>
      <c r="D4" s="42" t="s">
        <v>43</v>
      </c>
      <c r="E4" s="43" t="s">
        <v>44</v>
      </c>
      <c r="F4" s="41" t="s">
        <v>2</v>
      </c>
      <c r="G4" s="42" t="s">
        <v>45</v>
      </c>
      <c r="H4" s="42" t="s">
        <v>46</v>
      </c>
      <c r="I4" s="41" t="s">
        <v>3</v>
      </c>
      <c r="J4" s="45"/>
      <c r="K4" s="45"/>
    </row>
    <row r="5" spans="1:12">
      <c r="A5" s="2" t="s">
        <v>8</v>
      </c>
      <c r="B5" s="44">
        <f>FEBRERO2017!B5</f>
        <v>1</v>
      </c>
      <c r="C5" s="2">
        <v>254</v>
      </c>
      <c r="D5" s="2">
        <v>63</v>
      </c>
      <c r="E5" s="2">
        <v>0</v>
      </c>
      <c r="F5" s="2">
        <v>20</v>
      </c>
      <c r="G5" s="2">
        <f>SUM(C5:F5)</f>
        <v>337</v>
      </c>
      <c r="H5" s="2">
        <f>G5</f>
        <v>337</v>
      </c>
      <c r="I5" s="44" t="s">
        <v>12</v>
      </c>
      <c r="J5" s="45"/>
      <c r="K5" s="45"/>
      <c r="L5" s="45"/>
    </row>
    <row r="6" spans="1:12">
      <c r="A6" s="2" t="s">
        <v>47</v>
      </c>
      <c r="B6" s="44">
        <f>FEBRERO2017!B6</f>
        <v>2</v>
      </c>
      <c r="C6" s="2">
        <v>182</v>
      </c>
      <c r="D6" s="2">
        <v>31</v>
      </c>
      <c r="E6" s="2">
        <v>0</v>
      </c>
      <c r="F6" s="2">
        <v>13</v>
      </c>
      <c r="G6" s="2">
        <f>SUM(C6:F6)</f>
        <v>226</v>
      </c>
      <c r="H6" s="2">
        <f>H5+G6</f>
        <v>563</v>
      </c>
      <c r="I6" s="44" t="s">
        <v>11</v>
      </c>
      <c r="J6" s="45"/>
      <c r="K6" s="45"/>
    </row>
    <row r="7" spans="1:12">
      <c r="A7" s="2" t="s">
        <v>4</v>
      </c>
      <c r="B7" s="44">
        <f>FEBRERO2017!B7</f>
        <v>3</v>
      </c>
      <c r="C7" s="2">
        <v>508</v>
      </c>
      <c r="D7" s="2">
        <v>89</v>
      </c>
      <c r="E7" s="2">
        <v>0</v>
      </c>
      <c r="F7" s="2">
        <v>22</v>
      </c>
      <c r="G7" s="2">
        <f t="shared" ref="G7:G35" si="0">SUM(C7:F7)</f>
        <v>619</v>
      </c>
      <c r="H7" s="2">
        <f t="shared" ref="H7:H35" si="1">H6+G7</f>
        <v>1182</v>
      </c>
      <c r="I7" s="44" t="s">
        <v>10</v>
      </c>
      <c r="J7" s="45"/>
      <c r="K7" s="45"/>
    </row>
    <row r="8" spans="1:12">
      <c r="A8" s="2" t="s">
        <v>5</v>
      </c>
      <c r="B8" s="44">
        <f>FEBRERO2017!B8</f>
        <v>4</v>
      </c>
      <c r="C8" s="2">
        <v>656</v>
      </c>
      <c r="D8" s="2">
        <v>157</v>
      </c>
      <c r="E8" s="2">
        <v>0</v>
      </c>
      <c r="F8" s="2">
        <v>48</v>
      </c>
      <c r="G8" s="2">
        <f t="shared" si="0"/>
        <v>861</v>
      </c>
      <c r="H8" s="2">
        <f t="shared" si="1"/>
        <v>2043</v>
      </c>
      <c r="I8" s="44" t="s">
        <v>10</v>
      </c>
      <c r="J8" s="45"/>
      <c r="K8" s="45"/>
    </row>
    <row r="9" spans="1:12">
      <c r="A9" s="2" t="s">
        <v>48</v>
      </c>
      <c r="B9" s="44">
        <f>FEBRERO2017!B9</f>
        <v>5</v>
      </c>
      <c r="C9" s="2">
        <v>1177</v>
      </c>
      <c r="D9" s="2">
        <v>236</v>
      </c>
      <c r="E9" s="2">
        <v>0</v>
      </c>
      <c r="F9" s="2">
        <v>31</v>
      </c>
      <c r="G9" s="2">
        <f t="shared" si="0"/>
        <v>1444</v>
      </c>
      <c r="H9" s="2">
        <f t="shared" si="1"/>
        <v>3487</v>
      </c>
      <c r="I9" s="44" t="s">
        <v>10</v>
      </c>
      <c r="J9" s="45"/>
      <c r="K9" s="45"/>
    </row>
    <row r="10" spans="1:12">
      <c r="A10" s="37" t="s">
        <v>6</v>
      </c>
      <c r="B10" s="38">
        <f>FEBRERO2017!B10</f>
        <v>6</v>
      </c>
      <c r="C10" s="37">
        <v>1150</v>
      </c>
      <c r="D10" s="37">
        <v>152</v>
      </c>
      <c r="E10" s="37">
        <v>0</v>
      </c>
      <c r="F10" s="37">
        <v>54</v>
      </c>
      <c r="G10" s="37">
        <f t="shared" si="0"/>
        <v>1356</v>
      </c>
      <c r="H10" s="37">
        <f t="shared" si="1"/>
        <v>4843</v>
      </c>
      <c r="I10" s="38" t="s">
        <v>10</v>
      </c>
      <c r="J10" s="45"/>
      <c r="K10" s="45"/>
    </row>
    <row r="11" spans="1:12">
      <c r="A11" s="2" t="s">
        <v>7</v>
      </c>
      <c r="B11" s="44">
        <f>FEBRERO2017!B11</f>
        <v>7</v>
      </c>
      <c r="C11" s="2">
        <v>453</v>
      </c>
      <c r="D11" s="2">
        <v>65</v>
      </c>
      <c r="E11" s="2">
        <v>0</v>
      </c>
      <c r="F11" s="2">
        <v>40</v>
      </c>
      <c r="G11" s="2">
        <f t="shared" si="0"/>
        <v>558</v>
      </c>
      <c r="H11" s="2">
        <f t="shared" si="1"/>
        <v>5401</v>
      </c>
      <c r="I11" s="44" t="s">
        <v>16</v>
      </c>
      <c r="J11" s="45"/>
      <c r="K11" s="45"/>
    </row>
    <row r="12" spans="1:12">
      <c r="A12" s="2" t="s">
        <v>8</v>
      </c>
      <c r="B12" s="44">
        <f>FEBRERO2017!B12</f>
        <v>8</v>
      </c>
      <c r="C12" s="2">
        <v>552</v>
      </c>
      <c r="D12" s="2">
        <v>88</v>
      </c>
      <c r="E12" s="2">
        <v>0</v>
      </c>
      <c r="F12" s="2">
        <v>38</v>
      </c>
      <c r="G12" s="2">
        <f t="shared" si="0"/>
        <v>678</v>
      </c>
      <c r="H12" s="2">
        <f t="shared" si="1"/>
        <v>6079</v>
      </c>
      <c r="I12" s="44" t="s">
        <v>10</v>
      </c>
      <c r="J12" s="45"/>
      <c r="K12" s="45"/>
    </row>
    <row r="13" spans="1:12">
      <c r="A13" s="2" t="s">
        <v>47</v>
      </c>
      <c r="B13" s="44">
        <f>FEBRERO2017!B13</f>
        <v>9</v>
      </c>
      <c r="C13" s="2">
        <v>456</v>
      </c>
      <c r="D13" s="2">
        <v>64</v>
      </c>
      <c r="E13" s="2">
        <v>0</v>
      </c>
      <c r="F13" s="2">
        <v>35</v>
      </c>
      <c r="G13" s="2">
        <f t="shared" si="0"/>
        <v>555</v>
      </c>
      <c r="H13" s="2">
        <f t="shared" si="1"/>
        <v>6634</v>
      </c>
      <c r="I13" s="44" t="s">
        <v>10</v>
      </c>
      <c r="J13" s="45"/>
      <c r="K13" s="45"/>
    </row>
    <row r="14" spans="1:12">
      <c r="A14" s="2" t="s">
        <v>4</v>
      </c>
      <c r="B14" s="44">
        <f>FEBRERO2017!B14</f>
        <v>10</v>
      </c>
      <c r="C14" s="2">
        <v>450</v>
      </c>
      <c r="D14" s="2">
        <v>54</v>
      </c>
      <c r="E14" s="2">
        <v>0</v>
      </c>
      <c r="F14" s="2">
        <v>29</v>
      </c>
      <c r="G14" s="2">
        <f t="shared" si="0"/>
        <v>533</v>
      </c>
      <c r="H14" s="2">
        <f t="shared" si="1"/>
        <v>7167</v>
      </c>
      <c r="I14" s="44" t="s">
        <v>12</v>
      </c>
      <c r="J14" s="45"/>
      <c r="K14" s="45"/>
    </row>
    <row r="15" spans="1:12">
      <c r="A15" s="2" t="s">
        <v>5</v>
      </c>
      <c r="B15" s="44">
        <f>FEBRERO2017!B15</f>
        <v>11</v>
      </c>
      <c r="C15" s="2">
        <v>563</v>
      </c>
      <c r="D15" s="2">
        <v>66</v>
      </c>
      <c r="E15" s="2">
        <v>0</v>
      </c>
      <c r="F15" s="2">
        <v>41</v>
      </c>
      <c r="G15" s="2">
        <f t="shared" si="0"/>
        <v>670</v>
      </c>
      <c r="H15" s="2">
        <f t="shared" si="1"/>
        <v>7837</v>
      </c>
      <c r="I15" s="44" t="s">
        <v>12</v>
      </c>
      <c r="J15" s="45"/>
      <c r="K15" s="45"/>
    </row>
    <row r="16" spans="1:12">
      <c r="A16" s="2" t="s">
        <v>48</v>
      </c>
      <c r="B16" s="44">
        <f>FEBRERO2017!B16</f>
        <v>12</v>
      </c>
      <c r="C16" s="2">
        <v>536</v>
      </c>
      <c r="D16" s="2">
        <v>79</v>
      </c>
      <c r="E16" s="2">
        <v>0</v>
      </c>
      <c r="F16" s="2">
        <v>38</v>
      </c>
      <c r="G16" s="2">
        <f t="shared" si="0"/>
        <v>653</v>
      </c>
      <c r="H16" s="2">
        <f t="shared" si="1"/>
        <v>8490</v>
      </c>
      <c r="I16" s="44" t="s">
        <v>11</v>
      </c>
      <c r="J16" s="45"/>
      <c r="K16" s="45"/>
    </row>
    <row r="17" spans="1:12">
      <c r="A17" s="37" t="s">
        <v>6</v>
      </c>
      <c r="B17" s="38">
        <f>FEBRERO2017!B17</f>
        <v>13</v>
      </c>
      <c r="C17" s="37">
        <v>197</v>
      </c>
      <c r="D17" s="37">
        <v>49</v>
      </c>
      <c r="E17" s="37">
        <v>0</v>
      </c>
      <c r="F17" s="37">
        <v>21</v>
      </c>
      <c r="G17" s="37">
        <f t="shared" si="0"/>
        <v>267</v>
      </c>
      <c r="H17" s="37">
        <f t="shared" si="1"/>
        <v>8757</v>
      </c>
      <c r="I17" s="38" t="s">
        <v>10</v>
      </c>
      <c r="J17" s="45"/>
      <c r="K17" s="45"/>
    </row>
    <row r="18" spans="1:12">
      <c r="A18" s="2" t="s">
        <v>7</v>
      </c>
      <c r="B18" s="44">
        <f>FEBRERO2017!B18</f>
        <v>14</v>
      </c>
      <c r="C18" s="2">
        <v>525</v>
      </c>
      <c r="D18" s="2">
        <v>82</v>
      </c>
      <c r="E18" s="2">
        <v>0</v>
      </c>
      <c r="F18" s="2">
        <v>38</v>
      </c>
      <c r="G18" s="2">
        <f t="shared" si="0"/>
        <v>645</v>
      </c>
      <c r="H18" s="2">
        <f t="shared" si="1"/>
        <v>9402</v>
      </c>
      <c r="I18" s="44" t="s">
        <v>10</v>
      </c>
      <c r="J18" s="45"/>
      <c r="K18" s="45"/>
    </row>
    <row r="19" spans="1:12">
      <c r="A19" s="2" t="s">
        <v>8</v>
      </c>
      <c r="B19" s="44">
        <f>FEBRERO2017!B19</f>
        <v>15</v>
      </c>
      <c r="C19" s="2">
        <v>497</v>
      </c>
      <c r="D19" s="2">
        <v>104</v>
      </c>
      <c r="E19" s="2">
        <v>0</v>
      </c>
      <c r="F19" s="2">
        <v>49</v>
      </c>
      <c r="G19" s="2">
        <f t="shared" si="0"/>
        <v>650</v>
      </c>
      <c r="H19" s="2">
        <f t="shared" si="1"/>
        <v>10052</v>
      </c>
      <c r="I19" s="44" t="s">
        <v>10</v>
      </c>
      <c r="J19" s="45"/>
      <c r="K19" s="45"/>
    </row>
    <row r="20" spans="1:12">
      <c r="A20" s="2" t="s">
        <v>47</v>
      </c>
      <c r="B20" s="44">
        <f>FEBRERO2017!B20</f>
        <v>16</v>
      </c>
      <c r="C20" s="2">
        <v>701</v>
      </c>
      <c r="D20" s="2">
        <v>91</v>
      </c>
      <c r="E20" s="2">
        <v>0</v>
      </c>
      <c r="F20" s="2">
        <v>44</v>
      </c>
      <c r="G20" s="2">
        <f t="shared" si="0"/>
        <v>836</v>
      </c>
      <c r="H20" s="2">
        <f t="shared" si="1"/>
        <v>10888</v>
      </c>
      <c r="I20" s="44" t="s">
        <v>10</v>
      </c>
      <c r="J20" s="45"/>
      <c r="K20" s="45"/>
    </row>
    <row r="21" spans="1:12">
      <c r="A21" s="2" t="s">
        <v>4</v>
      </c>
      <c r="B21" s="44">
        <f>FEBRERO2017!B21</f>
        <v>17</v>
      </c>
      <c r="C21" s="2">
        <v>597</v>
      </c>
      <c r="D21" s="2">
        <v>106</v>
      </c>
      <c r="E21" s="2">
        <v>0</v>
      </c>
      <c r="F21" s="2">
        <v>40</v>
      </c>
      <c r="G21" s="2">
        <f t="shared" si="0"/>
        <v>743</v>
      </c>
      <c r="H21" s="2">
        <f t="shared" si="1"/>
        <v>11631</v>
      </c>
      <c r="I21" s="44" t="s">
        <v>10</v>
      </c>
      <c r="J21" s="45"/>
      <c r="K21" s="45"/>
    </row>
    <row r="22" spans="1:12">
      <c r="A22" s="2" t="s">
        <v>5</v>
      </c>
      <c r="B22" s="44">
        <f>FEBRERO2017!B22</f>
        <v>18</v>
      </c>
      <c r="C22" s="2">
        <v>883</v>
      </c>
      <c r="D22" s="2">
        <v>186</v>
      </c>
      <c r="E22" s="2">
        <v>0</v>
      </c>
      <c r="F22" s="2">
        <v>64</v>
      </c>
      <c r="G22" s="2">
        <f t="shared" si="0"/>
        <v>1133</v>
      </c>
      <c r="H22" s="2">
        <f t="shared" si="1"/>
        <v>12764</v>
      </c>
      <c r="I22" s="44" t="s">
        <v>10</v>
      </c>
      <c r="J22" s="45"/>
      <c r="K22" s="45"/>
    </row>
    <row r="23" spans="1:12">
      <c r="A23" s="2" t="s">
        <v>48</v>
      </c>
      <c r="B23" s="44">
        <f>FEBRERO2017!B23</f>
        <v>19</v>
      </c>
      <c r="C23" s="2">
        <v>1702</v>
      </c>
      <c r="D23" s="2">
        <v>564</v>
      </c>
      <c r="E23" s="2">
        <v>0</v>
      </c>
      <c r="F23" s="2">
        <v>98</v>
      </c>
      <c r="G23" s="2">
        <f t="shared" si="0"/>
        <v>2364</v>
      </c>
      <c r="H23" s="2">
        <f t="shared" si="1"/>
        <v>15128</v>
      </c>
      <c r="I23" s="44" t="s">
        <v>13</v>
      </c>
      <c r="J23" s="45"/>
      <c r="K23" s="45"/>
    </row>
    <row r="24" spans="1:12">
      <c r="A24" s="37" t="s">
        <v>6</v>
      </c>
      <c r="B24" s="38">
        <f>FEBRERO2017!B24</f>
        <v>20</v>
      </c>
      <c r="C24" s="37">
        <v>3544</v>
      </c>
      <c r="D24" s="37">
        <v>1378</v>
      </c>
      <c r="E24" s="37">
        <v>0</v>
      </c>
      <c r="F24" s="37">
        <v>220</v>
      </c>
      <c r="G24" s="39">
        <f t="shared" si="0"/>
        <v>5142</v>
      </c>
      <c r="H24" s="37">
        <f t="shared" si="1"/>
        <v>20270</v>
      </c>
      <c r="I24" s="38" t="s">
        <v>10</v>
      </c>
      <c r="J24" s="23">
        <v>5142</v>
      </c>
      <c r="K24" s="45" t="s">
        <v>53</v>
      </c>
    </row>
    <row r="25" spans="1:12">
      <c r="A25" s="2" t="s">
        <v>7</v>
      </c>
      <c r="B25" s="44">
        <f>FEBRERO2017!B25</f>
        <v>21</v>
      </c>
      <c r="C25" s="2">
        <v>1600</v>
      </c>
      <c r="D25" s="2">
        <v>451</v>
      </c>
      <c r="E25" s="2">
        <v>0</v>
      </c>
      <c r="F25" s="2">
        <v>114</v>
      </c>
      <c r="G25" s="2">
        <f t="shared" si="0"/>
        <v>2165</v>
      </c>
      <c r="H25" s="2">
        <f t="shared" si="1"/>
        <v>22435</v>
      </c>
      <c r="I25" s="44" t="s">
        <v>10</v>
      </c>
      <c r="J25" s="45"/>
      <c r="K25" s="45"/>
    </row>
    <row r="26" spans="1:12">
      <c r="A26" s="2" t="s">
        <v>8</v>
      </c>
      <c r="B26" s="44">
        <f>FEBRERO2017!B26</f>
        <v>22</v>
      </c>
      <c r="C26" s="2">
        <v>584</v>
      </c>
      <c r="D26" s="2">
        <v>90</v>
      </c>
      <c r="E26" s="2">
        <v>0</v>
      </c>
      <c r="F26" s="2">
        <v>44</v>
      </c>
      <c r="G26" s="2">
        <f t="shared" si="0"/>
        <v>718</v>
      </c>
      <c r="H26" s="2">
        <f t="shared" si="1"/>
        <v>23153</v>
      </c>
      <c r="I26" s="44" t="s">
        <v>10</v>
      </c>
      <c r="J26" s="45"/>
      <c r="K26" s="45"/>
    </row>
    <row r="27" spans="1:12">
      <c r="A27" s="2" t="s">
        <v>47</v>
      </c>
      <c r="B27" s="44">
        <f>FEBRERO2017!B27</f>
        <v>23</v>
      </c>
      <c r="C27" s="2">
        <v>664</v>
      </c>
      <c r="D27" s="2">
        <v>105</v>
      </c>
      <c r="E27" s="2">
        <v>0</v>
      </c>
      <c r="F27" s="2">
        <v>38</v>
      </c>
      <c r="G27" s="2">
        <f t="shared" si="0"/>
        <v>807</v>
      </c>
      <c r="H27" s="2">
        <f t="shared" si="1"/>
        <v>23960</v>
      </c>
      <c r="I27" s="44" t="s">
        <v>10</v>
      </c>
      <c r="J27" s="45"/>
      <c r="K27" s="45"/>
    </row>
    <row r="28" spans="1:12">
      <c r="A28" s="2" t="s">
        <v>4</v>
      </c>
      <c r="B28" s="44">
        <f>FEBRERO2017!B28</f>
        <v>24</v>
      </c>
      <c r="C28" s="2">
        <v>658</v>
      </c>
      <c r="D28" s="2">
        <v>214</v>
      </c>
      <c r="E28" s="2">
        <v>0</v>
      </c>
      <c r="F28" s="2">
        <v>56</v>
      </c>
      <c r="G28" s="2">
        <f t="shared" si="0"/>
        <v>928</v>
      </c>
      <c r="H28" s="2">
        <f t="shared" si="1"/>
        <v>24888</v>
      </c>
      <c r="I28" s="44" t="s">
        <v>10</v>
      </c>
      <c r="J28" s="45"/>
      <c r="K28" s="45"/>
      <c r="L28" s="45"/>
    </row>
    <row r="29" spans="1:12">
      <c r="A29" s="2" t="s">
        <v>5</v>
      </c>
      <c r="B29" s="44">
        <f>FEBRERO2017!B29</f>
        <v>25</v>
      </c>
      <c r="C29" s="2">
        <v>1400</v>
      </c>
      <c r="D29" s="2">
        <v>429</v>
      </c>
      <c r="E29" s="2">
        <v>0</v>
      </c>
      <c r="F29" s="2">
        <v>35</v>
      </c>
      <c r="G29" s="2">
        <f t="shared" si="0"/>
        <v>1864</v>
      </c>
      <c r="H29" s="2">
        <f t="shared" si="1"/>
        <v>26752</v>
      </c>
      <c r="I29" s="44" t="s">
        <v>10</v>
      </c>
      <c r="J29" s="45"/>
      <c r="K29" s="45"/>
      <c r="L29" s="45"/>
    </row>
    <row r="30" spans="1:12">
      <c r="A30" s="2" t="s">
        <v>48</v>
      </c>
      <c r="B30" s="44">
        <f>FEBRERO2017!B30</f>
        <v>26</v>
      </c>
      <c r="C30" s="2">
        <v>1244</v>
      </c>
      <c r="D30" s="2">
        <v>352</v>
      </c>
      <c r="E30" s="2">
        <v>0</v>
      </c>
      <c r="F30" s="2">
        <v>64</v>
      </c>
      <c r="G30" s="2">
        <f t="shared" si="0"/>
        <v>1660</v>
      </c>
      <c r="H30" s="2">
        <f t="shared" si="1"/>
        <v>28412</v>
      </c>
      <c r="I30" s="44" t="s">
        <v>11</v>
      </c>
      <c r="J30" s="45"/>
      <c r="K30" s="45"/>
    </row>
    <row r="31" spans="1:12">
      <c r="A31" s="37" t="s">
        <v>6</v>
      </c>
      <c r="B31" s="38">
        <f>FEBRERO2017!B31</f>
        <v>27</v>
      </c>
      <c r="C31" s="37">
        <v>1212</v>
      </c>
      <c r="D31" s="37">
        <v>277</v>
      </c>
      <c r="E31" s="37">
        <v>0</v>
      </c>
      <c r="F31" s="37">
        <v>48</v>
      </c>
      <c r="G31" s="37">
        <f t="shared" si="0"/>
        <v>1537</v>
      </c>
      <c r="H31" s="37">
        <f t="shared" si="1"/>
        <v>29949</v>
      </c>
      <c r="I31" s="38" t="s">
        <v>10</v>
      </c>
      <c r="J31" s="45"/>
      <c r="K31" s="45"/>
    </row>
    <row r="32" spans="1:12">
      <c r="A32" s="2" t="s">
        <v>7</v>
      </c>
      <c r="B32" s="44">
        <f>FEBRERO2017!B32</f>
        <v>28</v>
      </c>
      <c r="C32" s="2">
        <v>562</v>
      </c>
      <c r="D32" s="2">
        <v>144</v>
      </c>
      <c r="E32" s="2">
        <v>0</v>
      </c>
      <c r="F32" s="2">
        <v>79</v>
      </c>
      <c r="G32" s="2">
        <f t="shared" si="0"/>
        <v>785</v>
      </c>
      <c r="H32" s="2">
        <f t="shared" si="1"/>
        <v>30734</v>
      </c>
      <c r="I32" s="44" t="s">
        <v>10</v>
      </c>
      <c r="J32" s="45"/>
      <c r="K32" s="45"/>
    </row>
    <row r="33" spans="1:11">
      <c r="A33" s="2" t="s">
        <v>8</v>
      </c>
      <c r="B33" s="44">
        <v>29</v>
      </c>
      <c r="C33" s="2">
        <v>596</v>
      </c>
      <c r="D33" s="2">
        <v>133</v>
      </c>
      <c r="E33" s="2">
        <v>0</v>
      </c>
      <c r="F33" s="2">
        <v>16</v>
      </c>
      <c r="G33" s="2">
        <f t="shared" si="0"/>
        <v>745</v>
      </c>
      <c r="H33" s="2">
        <f t="shared" si="1"/>
        <v>31479</v>
      </c>
      <c r="I33" s="44" t="s">
        <v>12</v>
      </c>
      <c r="J33" s="45"/>
      <c r="K33" s="45"/>
    </row>
    <row r="34" spans="1:11">
      <c r="A34" s="2" t="s">
        <v>47</v>
      </c>
      <c r="B34" s="44">
        <v>30</v>
      </c>
      <c r="C34" s="2">
        <v>442</v>
      </c>
      <c r="D34" s="2">
        <v>75</v>
      </c>
      <c r="E34" s="2">
        <v>0</v>
      </c>
      <c r="F34" s="2">
        <v>38</v>
      </c>
      <c r="G34" s="2">
        <f t="shared" si="0"/>
        <v>555</v>
      </c>
      <c r="H34" s="2">
        <f t="shared" si="1"/>
        <v>32034</v>
      </c>
      <c r="I34" s="44" t="s">
        <v>10</v>
      </c>
      <c r="J34" s="45"/>
      <c r="K34" s="45"/>
    </row>
    <row r="35" spans="1:11" ht="15.75" thickBot="1">
      <c r="A35" s="2" t="s">
        <v>4</v>
      </c>
      <c r="B35" s="44">
        <v>31</v>
      </c>
      <c r="C35" s="2">
        <v>563</v>
      </c>
      <c r="D35" s="2">
        <v>46</v>
      </c>
      <c r="E35" s="2">
        <v>0</v>
      </c>
      <c r="F35" s="2">
        <v>19</v>
      </c>
      <c r="G35" s="2">
        <f t="shared" si="0"/>
        <v>628</v>
      </c>
      <c r="H35" s="2">
        <f t="shared" si="1"/>
        <v>32662</v>
      </c>
      <c r="I35" s="44" t="s">
        <v>10</v>
      </c>
      <c r="J35" s="45"/>
      <c r="K35" s="45"/>
    </row>
    <row r="36" spans="1:11" ht="15.75" thickBot="1">
      <c r="E36" s="32" t="s">
        <v>49</v>
      </c>
      <c r="F36" s="33"/>
      <c r="G36" s="33"/>
      <c r="H36" s="34">
        <f>H35/B35</f>
        <v>1053.6129032258063</v>
      </c>
    </row>
    <row r="37" spans="1:11" ht="23.25">
      <c r="A37" s="20" t="s">
        <v>50</v>
      </c>
      <c r="H37" s="40">
        <f>JULIO2017!H37+H35</f>
        <v>8021614</v>
      </c>
    </row>
    <row r="38" spans="1:11">
      <c r="H38" s="35"/>
    </row>
    <row r="39" spans="1:11">
      <c r="H39" s="25"/>
    </row>
    <row r="40" spans="1:11">
      <c r="H40" s="25"/>
    </row>
    <row r="41" spans="1:11">
      <c r="H41" s="25"/>
    </row>
    <row r="42" spans="1:11">
      <c r="H42" s="25"/>
    </row>
    <row r="43" spans="1:11">
      <c r="H43" s="25"/>
    </row>
    <row r="44" spans="1:11">
      <c r="H44" s="25"/>
    </row>
    <row r="45" spans="1:11">
      <c r="H45" s="25"/>
    </row>
    <row r="46" spans="1:11">
      <c r="H46" s="25"/>
    </row>
    <row r="47" spans="1:11">
      <c r="H47" s="25"/>
    </row>
    <row r="48" spans="1:11">
      <c r="H48" s="25"/>
    </row>
    <row r="49" spans="8:8">
      <c r="H49" s="25"/>
    </row>
    <row r="50" spans="8:8">
      <c r="H50" s="25"/>
    </row>
    <row r="51" spans="8:8">
      <c r="H51" s="25"/>
    </row>
    <row r="52" spans="8:8">
      <c r="H52" s="25"/>
    </row>
    <row r="53" spans="8:8">
      <c r="H53" s="25"/>
    </row>
    <row r="54" spans="8:8">
      <c r="H54" s="25"/>
    </row>
    <row r="55" spans="8:8">
      <c r="H55" s="25"/>
    </row>
    <row r="56" spans="8:8">
      <c r="H56" s="25"/>
    </row>
    <row r="57" spans="8:8">
      <c r="H57" s="25"/>
    </row>
    <row r="58" spans="8:8">
      <c r="H58" s="25"/>
    </row>
    <row r="59" spans="8:8">
      <c r="H59" s="25"/>
    </row>
    <row r="60" spans="8:8">
      <c r="H60" s="25"/>
    </row>
    <row r="61" spans="8:8">
      <c r="H61" s="25"/>
    </row>
    <row r="62" spans="8:8">
      <c r="H62" s="25"/>
    </row>
    <row r="63" spans="8:8">
      <c r="H63" s="25"/>
    </row>
    <row r="64" spans="8:8">
      <c r="H64" s="25"/>
    </row>
    <row r="65" spans="3:8">
      <c r="H65" s="25"/>
    </row>
    <row r="66" spans="3:8">
      <c r="H66" s="25"/>
    </row>
    <row r="67" spans="3:8">
      <c r="H67" s="25"/>
    </row>
    <row r="68" spans="3:8">
      <c r="H68" s="25"/>
    </row>
    <row r="69" spans="3:8">
      <c r="H69" s="25"/>
    </row>
    <row r="70" spans="3:8">
      <c r="H70" s="25"/>
    </row>
    <row r="71" spans="3:8">
      <c r="H71" s="25"/>
    </row>
    <row r="72" spans="3:8">
      <c r="H72" s="25"/>
    </row>
    <row r="73" spans="3:8">
      <c r="H73" s="25"/>
    </row>
    <row r="74" spans="3:8">
      <c r="H74" s="25"/>
    </row>
    <row r="75" spans="3:8">
      <c r="C75" s="36"/>
      <c r="D75" t="s">
        <v>51</v>
      </c>
      <c r="H75" s="25"/>
    </row>
    <row r="76" spans="3:8">
      <c r="C76" s="23"/>
      <c r="D76" t="s">
        <v>52</v>
      </c>
      <c r="H76" s="25"/>
    </row>
    <row r="77" spans="3:8">
      <c r="H77" s="25"/>
    </row>
    <row r="78" spans="3:8">
      <c r="H78" s="25"/>
    </row>
    <row r="79" spans="3:8">
      <c r="H79" s="25"/>
    </row>
  </sheetData>
  <mergeCells count="2">
    <mergeCell ref="C3:E3"/>
    <mergeCell ref="G3:H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TOTALES2017</vt:lpstr>
      <vt:lpstr>ENERO2017</vt:lpstr>
      <vt:lpstr>FEBRERO2017</vt:lpstr>
      <vt:lpstr>MARZO2017</vt:lpstr>
      <vt:lpstr>ABRIL2017</vt:lpstr>
      <vt:lpstr>MAYO2017</vt:lpstr>
      <vt:lpstr>JUNIO2017</vt:lpstr>
      <vt:lpstr>JULIO2017</vt:lpstr>
      <vt:lpstr>AGOSTO2017</vt:lpstr>
      <vt:lpstr>SEPTIEMBRE2017</vt:lpstr>
      <vt:lpstr>OCTUBRE2017</vt:lpstr>
      <vt:lpstr>NOVIEMBRE2017</vt:lpstr>
      <vt:lpstr>DICIEMBRE2017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2019-05-21T13:03:43Z</dcterms:created>
  <dcterms:modified xsi:type="dcterms:W3CDTF">2019-12-18T14:10:00Z</dcterms:modified>
</cp:coreProperties>
</file>